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UVTOSZY\Desktop\"/>
    </mc:Choice>
  </mc:AlternateContent>
  <xr:revisionPtr revIDLastSave="0" documentId="13_ncr:1_{F14CD927-ADA2-4C09-93DA-9E73DA67F450}" xr6:coauthVersionLast="47" xr6:coauthVersionMax="47" xr10:uidLastSave="{00000000-0000-0000-0000-000000000000}"/>
  <workbookProtection workbookAlgorithmName="SHA-512" workbookHashValue="KWrqeW6MLjiPC29SR9kZoh7oepabp66l42GetTkJH9jC012eJ2fCZFXHjVicaF2dNYxliACjwhn/ons9gPUB8Q==" workbookSaltValue="CDPWdEhWdRdf7srQQjwzLA==" workbookSpinCount="100000" lockStructure="1"/>
  <bookViews>
    <workbookView xWindow="-120" yWindow="-120" windowWidth="20730" windowHeight="11160" tabRatio="912" xr2:uid="{00000000-000D-0000-FFFF-FFFF00000000}"/>
  </bookViews>
  <sheets>
    <sheet name="Naptár" sheetId="16" r:id="rId1"/>
    <sheet name="Ünnepnapok" sheetId="9" state="hidden" r:id="rId2"/>
    <sheet name="Trans" sheetId="21" state="hidden" r:id="rId3"/>
    <sheet name="Névnap" sheetId="7" state="hidden" r:id="rId4"/>
    <sheet name="Munkanapáthelyezés" sheetId="19" state="hidden" r:id="rId5"/>
    <sheet name="Öröknaptár" sheetId="5" state="hidden" r:id="rId6"/>
    <sheet name="n1900" sheetId="1" state="hidden" r:id="rId7"/>
    <sheet name="n19002" sheetId="22" state="hidden" r:id="rId8"/>
    <sheet name="k1900" sheetId="10" state="hidden" r:id="rId9"/>
    <sheet name="1900" sheetId="12" state="hidden" r:id="rId10"/>
    <sheet name="1800" sheetId="13" state="hidden" r:id="rId11"/>
    <sheet name="1700" sheetId="14" state="hidden" r:id="rId12"/>
    <sheet name="1600" sheetId="15" state="hidden" r:id="rId13"/>
    <sheet name="Napok" sheetId="2" state="hidden" r:id="rId14"/>
    <sheet name="Húsvét1900&gt;" sheetId="11" state="hidden" r:id="rId15"/>
    <sheet name="1801-1900" sheetId="17" state="hidden" r:id="rId16"/>
    <sheet name="Húsvét1900&lt;" sheetId="8" state="hidden" r:id="rId17"/>
    <sheet name="Húsvét1900&lt;2" sheetId="23" state="hidden" r:id="rId18"/>
  </sheets>
  <definedNames>
    <definedName name="_xlnm.Print_Area" localSheetId="0">Naptár!$A$1:$AI$32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1" i="9" l="1"/>
  <c r="AB2" i="16" l="1"/>
  <c r="AB1" i="16"/>
  <c r="T40" i="9" l="1"/>
  <c r="S40" i="9"/>
  <c r="T38" i="9"/>
  <c r="S38" i="9"/>
  <c r="T39" i="9"/>
  <c r="S39" i="9"/>
  <c r="T42" i="9"/>
  <c r="S42" i="9"/>
  <c r="I2" i="19"/>
  <c r="H2" i="19"/>
  <c r="G2" i="19"/>
  <c r="H1" i="19"/>
  <c r="J3" i="16"/>
  <c r="J2" i="16"/>
  <c r="AI26" i="16"/>
  <c r="AH26" i="16"/>
  <c r="AG26" i="16"/>
  <c r="AF26" i="16"/>
  <c r="AE26" i="16"/>
  <c r="AD26" i="16"/>
  <c r="AC26" i="16"/>
  <c r="Z26" i="16"/>
  <c r="Y26" i="16"/>
  <c r="X26" i="16"/>
  <c r="W26" i="16"/>
  <c r="V26" i="16"/>
  <c r="U26" i="16"/>
  <c r="T26" i="16"/>
  <c r="Q26" i="16"/>
  <c r="P26" i="16"/>
  <c r="O26" i="16"/>
  <c r="N26" i="16"/>
  <c r="M26" i="16"/>
  <c r="L26" i="16"/>
  <c r="K26" i="16"/>
  <c r="H26" i="16"/>
  <c r="G26" i="16"/>
  <c r="F26" i="16"/>
  <c r="E26" i="16"/>
  <c r="D26" i="16"/>
  <c r="C26" i="16"/>
  <c r="B26" i="16"/>
  <c r="AI17" i="16"/>
  <c r="AH17" i="16"/>
  <c r="AG17" i="16"/>
  <c r="AF17" i="16"/>
  <c r="AE17" i="16"/>
  <c r="AD17" i="16"/>
  <c r="AC17" i="16"/>
  <c r="Z17" i="16"/>
  <c r="Y17" i="16"/>
  <c r="X17" i="16"/>
  <c r="W17" i="16"/>
  <c r="V17" i="16"/>
  <c r="U17" i="16"/>
  <c r="T17" i="16"/>
  <c r="Q17" i="16"/>
  <c r="P17" i="16"/>
  <c r="O17" i="16"/>
  <c r="N17" i="16"/>
  <c r="M17" i="16"/>
  <c r="L17" i="16"/>
  <c r="K17" i="16"/>
  <c r="H17" i="16"/>
  <c r="G17" i="16"/>
  <c r="F17" i="16"/>
  <c r="E17" i="16"/>
  <c r="D17" i="16"/>
  <c r="C17" i="16"/>
  <c r="B17" i="16"/>
  <c r="AI8" i="16"/>
  <c r="AH8" i="16"/>
  <c r="AG8" i="16"/>
  <c r="AF8" i="16"/>
  <c r="AE8" i="16"/>
  <c r="AD8" i="16"/>
  <c r="AC8" i="16"/>
  <c r="Z8" i="16"/>
  <c r="Y8" i="16"/>
  <c r="X8" i="16"/>
  <c r="W8" i="16"/>
  <c r="V8" i="16"/>
  <c r="U8" i="16"/>
  <c r="T8" i="16"/>
  <c r="Q8" i="16"/>
  <c r="P8" i="16"/>
  <c r="O8" i="16"/>
  <c r="N8" i="16"/>
  <c r="M8" i="16"/>
  <c r="L8" i="16"/>
  <c r="K8" i="16"/>
  <c r="H8" i="16"/>
  <c r="G8" i="16"/>
  <c r="F8" i="16"/>
  <c r="E8" i="16"/>
  <c r="D8" i="16"/>
  <c r="C8" i="16"/>
  <c r="B8" i="16"/>
  <c r="AB4" i="16"/>
  <c r="AC3" i="16"/>
  <c r="AC1" i="16"/>
  <c r="AC2" i="16"/>
  <c r="S1" i="16"/>
  <c r="J1" i="16"/>
  <c r="A3" i="16"/>
  <c r="A2" i="16"/>
  <c r="A1" i="16"/>
  <c r="AI34" i="9" l="1"/>
  <c r="AI43" i="9"/>
  <c r="AI44" i="9"/>
  <c r="AI45" i="9"/>
  <c r="E15" i="19"/>
  <c r="E16" i="19"/>
  <c r="E17" i="19"/>
  <c r="E18" i="19"/>
  <c r="E19" i="19"/>
  <c r="E20" i="19"/>
  <c r="E11" i="19"/>
  <c r="E12" i="19"/>
  <c r="E13" i="19"/>
  <c r="E14" i="19"/>
  <c r="T41" i="9"/>
  <c r="S41" i="9"/>
  <c r="S2" i="16" l="1"/>
  <c r="AB3" i="16" l="1"/>
  <c r="AB26" i="16"/>
  <c r="S26" i="16"/>
  <c r="J26" i="16"/>
  <c r="A26" i="16"/>
  <c r="AB17" i="16"/>
  <c r="S17" i="16"/>
  <c r="J17" i="16"/>
  <c r="A17" i="16"/>
  <c r="AB8" i="16"/>
  <c r="S8" i="16"/>
  <c r="J8" i="16"/>
  <c r="A8" i="16"/>
  <c r="T37" i="9" l="1"/>
  <c r="S37" i="9"/>
  <c r="T36" i="9"/>
  <c r="S36" i="9"/>
  <c r="A34" i="9"/>
  <c r="E34" i="9" s="1"/>
  <c r="A43" i="9"/>
  <c r="E43" i="9" s="1"/>
  <c r="B44" i="9"/>
  <c r="A45" i="9"/>
  <c r="E45" i="9" s="1"/>
  <c r="B34" i="9" l="1"/>
  <c r="A44" i="9"/>
  <c r="E44" i="9" s="1"/>
  <c r="B45" i="9"/>
  <c r="B43" i="9"/>
  <c r="C1" i="22" l="1"/>
  <c r="L1" i="23"/>
  <c r="W2" i="22"/>
  <c r="I1" i="9"/>
  <c r="AH38" i="9" l="1"/>
  <c r="AH42" i="9"/>
  <c r="AH39" i="9"/>
  <c r="AH40" i="9"/>
  <c r="AH37" i="9"/>
  <c r="AH36" i="9"/>
  <c r="AH41" i="9"/>
  <c r="T4" i="9"/>
  <c r="S4" i="9"/>
  <c r="G1" i="9"/>
  <c r="S8" i="9"/>
  <c r="S9" i="9"/>
  <c r="D2" i="9"/>
  <c r="AH4" i="9" l="1"/>
  <c r="T46" i="9"/>
  <c r="S46" i="9"/>
  <c r="AH46" i="9" s="1"/>
  <c r="T45" i="9"/>
  <c r="S45" i="9"/>
  <c r="T44" i="9"/>
  <c r="S44" i="9"/>
  <c r="AH44" i="9" s="1"/>
  <c r="T43" i="9"/>
  <c r="S43" i="9"/>
  <c r="T34" i="9"/>
  <c r="S34" i="9"/>
  <c r="AH34" i="9" s="1"/>
  <c r="T33" i="9"/>
  <c r="S33" i="9"/>
  <c r="AH33" i="9" l="1"/>
  <c r="AH43" i="9"/>
  <c r="AH45" i="9"/>
  <c r="T32" i="9"/>
  <c r="S32" i="9"/>
  <c r="S30" i="9"/>
  <c r="T30" i="9" s="1"/>
  <c r="AH30" i="9" s="1"/>
  <c r="AH32" i="9" l="1"/>
  <c r="S31" i="9"/>
  <c r="AH31" i="9" s="1"/>
  <c r="S29" i="9" l="1"/>
  <c r="T29" i="9"/>
  <c r="T28" i="9"/>
  <c r="S28" i="9"/>
  <c r="AH28" i="9" s="1"/>
  <c r="T27" i="9"/>
  <c r="S27" i="9"/>
  <c r="AH27" i="9" s="1"/>
  <c r="T26" i="9"/>
  <c r="S26" i="9"/>
  <c r="AH26" i="9" s="1"/>
  <c r="C4" i="19"/>
  <c r="C5" i="19"/>
  <c r="C6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C79" i="19"/>
  <c r="C80" i="19"/>
  <c r="C81" i="19"/>
  <c r="C82" i="19"/>
  <c r="C83" i="19"/>
  <c r="C84" i="19"/>
  <c r="C85" i="19"/>
  <c r="C86" i="19"/>
  <c r="C87" i="19"/>
  <c r="C88" i="19"/>
  <c r="C89" i="19"/>
  <c r="C90" i="19"/>
  <c r="C91" i="19"/>
  <c r="C92" i="19"/>
  <c r="C93" i="19"/>
  <c r="C94" i="19"/>
  <c r="C95" i="19"/>
  <c r="C96" i="19"/>
  <c r="C97" i="19"/>
  <c r="C98" i="19"/>
  <c r="C99" i="19"/>
  <c r="C100" i="19"/>
  <c r="C101" i="19"/>
  <c r="C102" i="19"/>
  <c r="C103" i="19"/>
  <c r="C104" i="19"/>
  <c r="C105" i="19"/>
  <c r="C106" i="19"/>
  <c r="C107" i="19"/>
  <c r="C108" i="19"/>
  <c r="C109" i="19"/>
  <c r="C110" i="19"/>
  <c r="C111" i="19"/>
  <c r="C112" i="19"/>
  <c r="C113" i="19"/>
  <c r="C114" i="19"/>
  <c r="C115" i="19"/>
  <c r="C116" i="19"/>
  <c r="C117" i="19"/>
  <c r="C118" i="19"/>
  <c r="C119" i="19"/>
  <c r="C120" i="19"/>
  <c r="C121" i="19"/>
  <c r="C122" i="19"/>
  <c r="C123" i="19"/>
  <c r="C124" i="19"/>
  <c r="C125" i="19"/>
  <c r="C126" i="19"/>
  <c r="C127" i="19"/>
  <c r="C128" i="19"/>
  <c r="C129" i="19"/>
  <c r="C130" i="19"/>
  <c r="C131" i="19"/>
  <c r="C132" i="19"/>
  <c r="C133" i="19"/>
  <c r="C134" i="19"/>
  <c r="C135" i="19"/>
  <c r="C136" i="19"/>
  <c r="C137" i="19"/>
  <c r="C138" i="19"/>
  <c r="C139" i="19"/>
  <c r="C140" i="19"/>
  <c r="C141" i="19"/>
  <c r="C142" i="19"/>
  <c r="C143" i="19"/>
  <c r="C144" i="19"/>
  <c r="C145" i="19"/>
  <c r="C146" i="19"/>
  <c r="C147" i="19"/>
  <c r="C148" i="19"/>
  <c r="C149" i="19"/>
  <c r="C150" i="19"/>
  <c r="C151" i="19"/>
  <c r="C152" i="19"/>
  <c r="C153" i="19"/>
  <c r="C154" i="19"/>
  <c r="C155" i="19"/>
  <c r="C156" i="19"/>
  <c r="C157" i="19"/>
  <c r="C158" i="19"/>
  <c r="C159" i="19"/>
  <c r="C160" i="19"/>
  <c r="C161" i="19"/>
  <c r="C162" i="19"/>
  <c r="C163" i="19"/>
  <c r="C164" i="19"/>
  <c r="C165" i="19"/>
  <c r="C166" i="19"/>
  <c r="C167" i="19"/>
  <c r="C168" i="19"/>
  <c r="C169" i="19"/>
  <c r="C170" i="19"/>
  <c r="C171" i="19"/>
  <c r="C172" i="19"/>
  <c r="C173" i="19"/>
  <c r="C174" i="19"/>
  <c r="C175" i="19"/>
  <c r="C176" i="19"/>
  <c r="C177" i="19"/>
  <c r="C178" i="19"/>
  <c r="C179" i="19"/>
  <c r="C180" i="19"/>
  <c r="C181" i="19"/>
  <c r="C182" i="19"/>
  <c r="C183" i="19"/>
  <c r="C184" i="19"/>
  <c r="C185" i="19"/>
  <c r="C186" i="19"/>
  <c r="C187" i="19"/>
  <c r="C188" i="19"/>
  <c r="C189" i="19"/>
  <c r="C190" i="19"/>
  <c r="C191" i="19"/>
  <c r="C192" i="19"/>
  <c r="C193" i="19"/>
  <c r="C194" i="19"/>
  <c r="C195" i="19"/>
  <c r="C196" i="19"/>
  <c r="C197" i="19"/>
  <c r="C198" i="19"/>
  <c r="C199" i="19"/>
  <c r="C200" i="19"/>
  <c r="C3" i="19"/>
  <c r="AH29" i="9" l="1"/>
  <c r="E10" i="19"/>
  <c r="CG41" i="16"/>
  <c r="T25" i="9" l="1"/>
  <c r="S25" i="9"/>
  <c r="AH25" i="9" s="1"/>
  <c r="T24" i="9"/>
  <c r="S24" i="9"/>
  <c r="AH24" i="9" s="1"/>
  <c r="T23" i="9"/>
  <c r="S23" i="9"/>
  <c r="AH23" i="9" s="1"/>
  <c r="T22" i="9"/>
  <c r="S22" i="9"/>
  <c r="AH22" i="9" s="1"/>
  <c r="J2" i="21"/>
  <c r="T21" i="9"/>
  <c r="S21" i="9"/>
  <c r="T20" i="9"/>
  <c r="S20" i="9"/>
  <c r="T19" i="9"/>
  <c r="S19" i="9"/>
  <c r="I2" i="21"/>
  <c r="H2" i="21"/>
  <c r="A48" i="19"/>
  <c r="B48" i="19"/>
  <c r="A49" i="19"/>
  <c r="B49" i="19"/>
  <c r="A50" i="19"/>
  <c r="B50" i="19"/>
  <c r="A51" i="19"/>
  <c r="B51" i="19"/>
  <c r="A52" i="19"/>
  <c r="B52" i="19"/>
  <c r="A53" i="19"/>
  <c r="B53" i="19"/>
  <c r="A54" i="19"/>
  <c r="B54" i="19"/>
  <c r="A55" i="19"/>
  <c r="B55" i="19"/>
  <c r="A56" i="19"/>
  <c r="B56" i="19"/>
  <c r="A57" i="19"/>
  <c r="B57" i="19"/>
  <c r="A58" i="19"/>
  <c r="B58" i="19"/>
  <c r="A59" i="19"/>
  <c r="B59" i="19"/>
  <c r="A60" i="19"/>
  <c r="B60" i="19"/>
  <c r="A61" i="19"/>
  <c r="B61" i="19"/>
  <c r="A62" i="19"/>
  <c r="B62" i="19"/>
  <c r="A63" i="19"/>
  <c r="B63" i="19"/>
  <c r="A64" i="19"/>
  <c r="B64" i="19"/>
  <c r="A65" i="19"/>
  <c r="B65" i="19"/>
  <c r="A66" i="19"/>
  <c r="B66" i="19"/>
  <c r="A67" i="19"/>
  <c r="B67" i="19"/>
  <c r="A68" i="19"/>
  <c r="B68" i="19"/>
  <c r="A69" i="19"/>
  <c r="B69" i="19"/>
  <c r="A70" i="19"/>
  <c r="B70" i="19"/>
  <c r="A71" i="19"/>
  <c r="B71" i="19"/>
  <c r="A72" i="19"/>
  <c r="B72" i="19"/>
  <c r="A73" i="19"/>
  <c r="B73" i="19"/>
  <c r="A74" i="19"/>
  <c r="B74" i="19"/>
  <c r="A75" i="19"/>
  <c r="B75" i="19"/>
  <c r="A76" i="19"/>
  <c r="B76" i="19"/>
  <c r="A77" i="19"/>
  <c r="B77" i="19"/>
  <c r="A78" i="19"/>
  <c r="B78" i="19"/>
  <c r="A79" i="19"/>
  <c r="B79" i="19"/>
  <c r="A80" i="19"/>
  <c r="B80" i="19"/>
  <c r="A81" i="19"/>
  <c r="B81" i="19"/>
  <c r="A82" i="19"/>
  <c r="B82" i="19"/>
  <c r="A83" i="19"/>
  <c r="B83" i="19"/>
  <c r="A84" i="19"/>
  <c r="B84" i="19"/>
  <c r="A85" i="19"/>
  <c r="B85" i="19"/>
  <c r="A86" i="19"/>
  <c r="B86" i="19"/>
  <c r="A87" i="19"/>
  <c r="B87" i="19"/>
  <c r="A88" i="19"/>
  <c r="B88" i="19"/>
  <c r="A89" i="19"/>
  <c r="B89" i="19"/>
  <c r="A90" i="19"/>
  <c r="B90" i="19"/>
  <c r="A91" i="19"/>
  <c r="B91" i="19"/>
  <c r="A92" i="19"/>
  <c r="B92" i="19"/>
  <c r="A93" i="19"/>
  <c r="B93" i="19"/>
  <c r="A94" i="19"/>
  <c r="B94" i="19"/>
  <c r="A95" i="19"/>
  <c r="B95" i="19"/>
  <c r="A96" i="19"/>
  <c r="B96" i="19"/>
  <c r="A97" i="19"/>
  <c r="B97" i="19"/>
  <c r="A98" i="19"/>
  <c r="B98" i="19"/>
  <c r="A99" i="19"/>
  <c r="B99" i="19"/>
  <c r="A100" i="19"/>
  <c r="B100" i="19"/>
  <c r="A101" i="19"/>
  <c r="B101" i="19"/>
  <c r="A102" i="19"/>
  <c r="B102" i="19"/>
  <c r="A103" i="19"/>
  <c r="B103" i="19"/>
  <c r="A104" i="19"/>
  <c r="B104" i="19"/>
  <c r="A105" i="19"/>
  <c r="B105" i="19"/>
  <c r="A106" i="19"/>
  <c r="B106" i="19"/>
  <c r="A107" i="19"/>
  <c r="B107" i="19"/>
  <c r="A108" i="19"/>
  <c r="B108" i="19"/>
  <c r="A109" i="19"/>
  <c r="B109" i="19"/>
  <c r="A110" i="19"/>
  <c r="B110" i="19"/>
  <c r="A111" i="19"/>
  <c r="B111" i="19"/>
  <c r="A112" i="19"/>
  <c r="B112" i="19"/>
  <c r="A113" i="19"/>
  <c r="B113" i="19"/>
  <c r="A114" i="19"/>
  <c r="B114" i="19"/>
  <c r="A115" i="19"/>
  <c r="B115" i="19"/>
  <c r="A116" i="19"/>
  <c r="B116" i="19"/>
  <c r="A117" i="19"/>
  <c r="B117" i="19"/>
  <c r="A118" i="19"/>
  <c r="B118" i="19"/>
  <c r="A119" i="19"/>
  <c r="B119" i="19"/>
  <c r="A120" i="19"/>
  <c r="B120" i="19"/>
  <c r="A121" i="19"/>
  <c r="B121" i="19"/>
  <c r="A122" i="19"/>
  <c r="B122" i="19"/>
  <c r="A123" i="19"/>
  <c r="B123" i="19"/>
  <c r="A124" i="19"/>
  <c r="B124" i="19"/>
  <c r="A125" i="19"/>
  <c r="B125" i="19"/>
  <c r="A126" i="19"/>
  <c r="B126" i="19"/>
  <c r="A127" i="19"/>
  <c r="B127" i="19"/>
  <c r="A128" i="19"/>
  <c r="B128" i="19"/>
  <c r="A129" i="19"/>
  <c r="B129" i="19"/>
  <c r="A130" i="19"/>
  <c r="B130" i="19"/>
  <c r="A131" i="19"/>
  <c r="B131" i="19"/>
  <c r="A132" i="19"/>
  <c r="B132" i="19"/>
  <c r="A133" i="19"/>
  <c r="B133" i="19"/>
  <c r="A134" i="19"/>
  <c r="B134" i="19"/>
  <c r="A135" i="19"/>
  <c r="B135" i="19"/>
  <c r="A136" i="19"/>
  <c r="B136" i="19"/>
  <c r="A137" i="19"/>
  <c r="B137" i="19"/>
  <c r="A138" i="19"/>
  <c r="B138" i="19"/>
  <c r="A139" i="19"/>
  <c r="B139" i="19"/>
  <c r="A140" i="19"/>
  <c r="B140" i="19"/>
  <c r="A141" i="19"/>
  <c r="B141" i="19"/>
  <c r="A142" i="19"/>
  <c r="B142" i="19"/>
  <c r="A143" i="19"/>
  <c r="B143" i="19"/>
  <c r="A144" i="19"/>
  <c r="B144" i="19"/>
  <c r="A145" i="19"/>
  <c r="B145" i="19"/>
  <c r="A146" i="19"/>
  <c r="B146" i="19"/>
  <c r="A147" i="19"/>
  <c r="B147" i="19"/>
  <c r="A148" i="19"/>
  <c r="B148" i="19"/>
  <c r="A149" i="19"/>
  <c r="B149" i="19"/>
  <c r="A150" i="19"/>
  <c r="B150" i="19"/>
  <c r="A151" i="19"/>
  <c r="B151" i="19"/>
  <c r="A152" i="19"/>
  <c r="B152" i="19"/>
  <c r="A153" i="19"/>
  <c r="B153" i="19"/>
  <c r="A154" i="19"/>
  <c r="B154" i="19"/>
  <c r="A155" i="19"/>
  <c r="B155" i="19"/>
  <c r="A156" i="19"/>
  <c r="B156" i="19"/>
  <c r="A157" i="19"/>
  <c r="B157" i="19"/>
  <c r="A158" i="19"/>
  <c r="B158" i="19"/>
  <c r="A159" i="19"/>
  <c r="B159" i="19"/>
  <c r="A160" i="19"/>
  <c r="B160" i="19"/>
  <c r="A161" i="19"/>
  <c r="B161" i="19"/>
  <c r="A162" i="19"/>
  <c r="B162" i="19"/>
  <c r="A163" i="19"/>
  <c r="B163" i="19"/>
  <c r="A164" i="19"/>
  <c r="B164" i="19"/>
  <c r="A165" i="19"/>
  <c r="B165" i="19"/>
  <c r="A166" i="19"/>
  <c r="B166" i="19"/>
  <c r="A167" i="19"/>
  <c r="B167" i="19"/>
  <c r="A168" i="19"/>
  <c r="B168" i="19"/>
  <c r="A169" i="19"/>
  <c r="B169" i="19"/>
  <c r="A170" i="19"/>
  <c r="B170" i="19"/>
  <c r="A171" i="19"/>
  <c r="B171" i="19"/>
  <c r="A172" i="19"/>
  <c r="B172" i="19"/>
  <c r="A173" i="19"/>
  <c r="B173" i="19"/>
  <c r="A174" i="19"/>
  <c r="B174" i="19"/>
  <c r="A175" i="19"/>
  <c r="B175" i="19"/>
  <c r="A176" i="19"/>
  <c r="B176" i="19"/>
  <c r="A177" i="19"/>
  <c r="B177" i="19"/>
  <c r="A178" i="19"/>
  <c r="B178" i="19"/>
  <c r="A179" i="19"/>
  <c r="B179" i="19"/>
  <c r="A180" i="19"/>
  <c r="B180" i="19"/>
  <c r="A181" i="19"/>
  <c r="B181" i="19"/>
  <c r="A182" i="19"/>
  <c r="B182" i="19"/>
  <c r="A183" i="19"/>
  <c r="B183" i="19"/>
  <c r="A184" i="19"/>
  <c r="B184" i="19"/>
  <c r="A185" i="19"/>
  <c r="B185" i="19"/>
  <c r="A186" i="19"/>
  <c r="B186" i="19"/>
  <c r="A187" i="19"/>
  <c r="B187" i="19"/>
  <c r="A188" i="19"/>
  <c r="B188" i="19"/>
  <c r="A189" i="19"/>
  <c r="B189" i="19"/>
  <c r="A190" i="19"/>
  <c r="B190" i="19"/>
  <c r="A191" i="19"/>
  <c r="B191" i="19"/>
  <c r="A192" i="19"/>
  <c r="B192" i="19"/>
  <c r="A193" i="19"/>
  <c r="B193" i="19"/>
  <c r="A194" i="19"/>
  <c r="B194" i="19"/>
  <c r="A195" i="19"/>
  <c r="B195" i="19"/>
  <c r="A196" i="19"/>
  <c r="B196" i="19"/>
  <c r="A197" i="19"/>
  <c r="B197" i="19"/>
  <c r="A198" i="19"/>
  <c r="B198" i="19"/>
  <c r="A199" i="19"/>
  <c r="B199" i="19"/>
  <c r="A200" i="19"/>
  <c r="B200" i="19"/>
  <c r="D1" i="19"/>
  <c r="A30" i="19" s="1"/>
  <c r="E2" i="19"/>
  <c r="E3" i="19"/>
  <c r="E4" i="19"/>
  <c r="E5" i="19"/>
  <c r="E6" i="19"/>
  <c r="E7" i="19"/>
  <c r="E8" i="19"/>
  <c r="E9" i="19"/>
  <c r="E1" i="19"/>
  <c r="B47" i="19" l="1"/>
  <c r="AH20" i="9"/>
  <c r="AH19" i="9"/>
  <c r="AH21" i="9"/>
  <c r="A47" i="19"/>
  <c r="B18" i="19"/>
  <c r="B10" i="19"/>
  <c r="B45" i="19"/>
  <c r="B26" i="19"/>
  <c r="B37" i="19"/>
  <c r="B24" i="19"/>
  <c r="B16" i="19"/>
  <c r="B8" i="19"/>
  <c r="B43" i="19"/>
  <c r="B35" i="19"/>
  <c r="A3" i="19"/>
  <c r="B22" i="19"/>
  <c r="B14" i="19"/>
  <c r="B6" i="19"/>
  <c r="B41" i="19"/>
  <c r="B33" i="19"/>
  <c r="B28" i="19"/>
  <c r="B20" i="19"/>
  <c r="B12" i="19"/>
  <c r="B4" i="19"/>
  <c r="B39" i="19"/>
  <c r="B31" i="19"/>
  <c r="B3" i="19"/>
  <c r="A28" i="19"/>
  <c r="A26" i="19"/>
  <c r="A24" i="19"/>
  <c r="A22" i="19"/>
  <c r="A20" i="19"/>
  <c r="A18" i="19"/>
  <c r="A16" i="19"/>
  <c r="A14" i="19"/>
  <c r="A12" i="19"/>
  <c r="A10" i="19"/>
  <c r="A8" i="19"/>
  <c r="A6" i="19"/>
  <c r="A4" i="19"/>
  <c r="A45" i="19"/>
  <c r="A43" i="19"/>
  <c r="A41" i="19"/>
  <c r="A39" i="19"/>
  <c r="A37" i="19"/>
  <c r="A35" i="19"/>
  <c r="A33" i="19"/>
  <c r="A31" i="19"/>
  <c r="B29" i="19"/>
  <c r="B27" i="19"/>
  <c r="B25" i="19"/>
  <c r="B23" i="19"/>
  <c r="B21" i="19"/>
  <c r="B19" i="19"/>
  <c r="B17" i="19"/>
  <c r="B15" i="19"/>
  <c r="B13" i="19"/>
  <c r="B11" i="19"/>
  <c r="B9" i="19"/>
  <c r="B7" i="19"/>
  <c r="B5" i="19"/>
  <c r="B46" i="19"/>
  <c r="B44" i="19"/>
  <c r="B42" i="19"/>
  <c r="B40" i="19"/>
  <c r="B38" i="19"/>
  <c r="B36" i="19"/>
  <c r="B34" i="19"/>
  <c r="B32" i="19"/>
  <c r="B30" i="19"/>
  <c r="A29" i="19"/>
  <c r="A27" i="19"/>
  <c r="A25" i="19"/>
  <c r="A23" i="19"/>
  <c r="A21" i="19"/>
  <c r="A19" i="19"/>
  <c r="A17" i="19"/>
  <c r="A15" i="19"/>
  <c r="A13" i="19"/>
  <c r="A11" i="19"/>
  <c r="A9" i="19"/>
  <c r="A7" i="19"/>
  <c r="A5" i="19"/>
  <c r="A46" i="19"/>
  <c r="A44" i="19"/>
  <c r="A42" i="19"/>
  <c r="A40" i="19"/>
  <c r="A38" i="19"/>
  <c r="A36" i="19"/>
  <c r="A34" i="19"/>
  <c r="A32" i="19"/>
  <c r="F2" i="21"/>
  <c r="T18" i="9"/>
  <c r="S18" i="9"/>
  <c r="T17" i="9"/>
  <c r="S17" i="9"/>
  <c r="T16" i="9"/>
  <c r="S16" i="9"/>
  <c r="T14" i="9"/>
  <c r="S14" i="9"/>
  <c r="T13" i="9"/>
  <c r="S13" i="9"/>
  <c r="AH13" i="9" s="1"/>
  <c r="AH14" i="9" l="1"/>
  <c r="AH17" i="9"/>
  <c r="AH16" i="9"/>
  <c r="AH18" i="9"/>
  <c r="T12" i="9"/>
  <c r="S12" i="9"/>
  <c r="AH12" i="9" s="1"/>
  <c r="T11" i="9"/>
  <c r="S11" i="9"/>
  <c r="AH11" i="9" s="1"/>
  <c r="T9" i="9"/>
  <c r="AH9" i="9" s="1"/>
  <c r="T10" i="9"/>
  <c r="S10" i="9"/>
  <c r="AE1" i="9"/>
  <c r="S1" i="9"/>
  <c r="T8" i="9"/>
  <c r="AH8" i="9" s="1"/>
  <c r="S5" i="9"/>
  <c r="T5" i="9"/>
  <c r="AH10" i="9" l="1"/>
  <c r="AH5" i="9"/>
  <c r="A114" i="21"/>
  <c r="F1" i="16"/>
  <c r="G2" i="21"/>
  <c r="E2" i="21"/>
  <c r="C2" i="21"/>
  <c r="D2" i="21"/>
  <c r="A119" i="21" l="1"/>
  <c r="A109" i="21"/>
  <c r="S3" i="16" s="1"/>
  <c r="A120" i="21"/>
  <c r="C114" i="21"/>
  <c r="T59" i="9"/>
  <c r="S59" i="9"/>
  <c r="L114" i="21" l="1"/>
  <c r="K114" i="21"/>
  <c r="C119" i="21"/>
  <c r="K119" i="21"/>
  <c r="L119" i="21"/>
  <c r="AH59" i="9"/>
  <c r="D114" i="21"/>
  <c r="E114" i="21"/>
  <c r="I114" i="21"/>
  <c r="J114" i="21"/>
  <c r="M114" i="21"/>
  <c r="N114" i="21"/>
  <c r="F114" i="21"/>
  <c r="H114" i="21"/>
  <c r="G114" i="21"/>
  <c r="I119" i="21"/>
  <c r="J119" i="21"/>
  <c r="N119" i="21"/>
  <c r="M119" i="21"/>
  <c r="G119" i="21"/>
  <c r="H119" i="21"/>
  <c r="F119" i="21"/>
  <c r="E119" i="21"/>
  <c r="D119" i="21"/>
  <c r="T58" i="9"/>
  <c r="S58" i="9"/>
  <c r="T57" i="9"/>
  <c r="S57" i="9"/>
  <c r="AH57" i="9" l="1"/>
  <c r="AH58" i="9"/>
  <c r="Z3" i="11"/>
  <c r="Z4" i="11"/>
  <c r="Z5" i="11"/>
  <c r="Z6" i="11"/>
  <c r="Z7" i="11"/>
  <c r="Z8" i="11"/>
  <c r="Z9" i="11"/>
  <c r="Z10" i="11"/>
  <c r="Z11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Z42" i="11"/>
  <c r="Z43" i="11"/>
  <c r="Z44" i="11"/>
  <c r="Z45" i="11"/>
  <c r="Z46" i="11"/>
  <c r="Z47" i="11"/>
  <c r="Z48" i="11"/>
  <c r="Z49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Z66" i="11"/>
  <c r="Z67" i="11"/>
  <c r="Z68" i="11"/>
  <c r="Z69" i="11"/>
  <c r="Z70" i="11"/>
  <c r="Z71" i="11"/>
  <c r="Z72" i="11"/>
  <c r="Z73" i="11"/>
  <c r="Z74" i="11"/>
  <c r="Z75" i="11"/>
  <c r="Z76" i="11"/>
  <c r="Z77" i="11"/>
  <c r="Z78" i="11"/>
  <c r="Z79" i="11"/>
  <c r="Z80" i="11"/>
  <c r="Z81" i="11"/>
  <c r="Z82" i="11"/>
  <c r="Z83" i="11"/>
  <c r="Z84" i="11"/>
  <c r="Z85" i="11"/>
  <c r="Z86" i="11"/>
  <c r="Z87" i="11"/>
  <c r="Z88" i="11"/>
  <c r="Z89" i="11"/>
  <c r="Z90" i="11"/>
  <c r="Z91" i="11"/>
  <c r="Z92" i="11"/>
  <c r="Z93" i="11"/>
  <c r="Z94" i="11"/>
  <c r="Z95" i="11"/>
  <c r="Z96" i="11"/>
  <c r="Z97" i="11"/>
  <c r="Z98" i="11"/>
  <c r="Z99" i="11"/>
  <c r="Z100" i="11"/>
  <c r="Z101" i="11"/>
  <c r="Z102" i="11"/>
  <c r="Z103" i="11"/>
  <c r="Z104" i="11"/>
  <c r="Z105" i="11"/>
  <c r="Z106" i="11"/>
  <c r="Z107" i="11"/>
  <c r="Z108" i="11"/>
  <c r="Z109" i="11"/>
  <c r="Z110" i="11"/>
  <c r="Z111" i="11"/>
  <c r="Z112" i="11"/>
  <c r="Z113" i="11"/>
  <c r="Z114" i="11"/>
  <c r="Z115" i="11"/>
  <c r="Z116" i="11"/>
  <c r="Z117" i="11"/>
  <c r="Z118" i="11"/>
  <c r="Z119" i="11"/>
  <c r="Z120" i="11"/>
  <c r="Z121" i="11"/>
  <c r="Z122" i="11"/>
  <c r="Z123" i="11"/>
  <c r="Z124" i="11"/>
  <c r="Z125" i="11"/>
  <c r="Z126" i="11"/>
  <c r="Z127" i="11"/>
  <c r="Z128" i="11"/>
  <c r="Z129" i="11"/>
  <c r="Z130" i="11"/>
  <c r="Z131" i="11"/>
  <c r="Z132" i="11"/>
  <c r="Z133" i="11"/>
  <c r="Z134" i="11"/>
  <c r="Z135" i="11"/>
  <c r="Z136" i="11"/>
  <c r="Z137" i="11"/>
  <c r="Z138" i="11"/>
  <c r="Z139" i="11"/>
  <c r="Z140" i="11"/>
  <c r="Z141" i="11"/>
  <c r="Z142" i="11"/>
  <c r="Z143" i="11"/>
  <c r="Z144" i="11"/>
  <c r="Z145" i="11"/>
  <c r="Z146" i="11"/>
  <c r="Z147" i="11"/>
  <c r="Z148" i="11"/>
  <c r="Z149" i="11"/>
  <c r="Z150" i="11"/>
  <c r="Z151" i="11"/>
  <c r="Z152" i="11"/>
  <c r="Z153" i="11"/>
  <c r="Z154" i="11"/>
  <c r="Z2" i="11"/>
  <c r="N3" i="15"/>
  <c r="N2" i="15"/>
  <c r="N1" i="15"/>
  <c r="N3" i="14"/>
  <c r="N2" i="14"/>
  <c r="N1" i="14"/>
  <c r="N3" i="12"/>
  <c r="N3" i="13"/>
  <c r="N2" i="13"/>
  <c r="N1" i="13"/>
  <c r="N1" i="12"/>
  <c r="B16" i="17" l="1"/>
  <c r="B17" i="17"/>
  <c r="B24" i="17" s="1"/>
  <c r="B31" i="17" s="1"/>
  <c r="B38" i="17" s="1"/>
  <c r="B45" i="17" s="1"/>
  <c r="B52" i="17" s="1"/>
  <c r="B59" i="17" s="1"/>
  <c r="B66" i="17" s="1"/>
  <c r="B73" i="17" s="1"/>
  <c r="B80" i="17" s="1"/>
  <c r="B87" i="17" s="1"/>
  <c r="B94" i="17" s="1"/>
  <c r="B101" i="17" s="1"/>
  <c r="B108" i="17" s="1"/>
  <c r="B115" i="17" s="1"/>
  <c r="B122" i="17" s="1"/>
  <c r="B129" i="17" s="1"/>
  <c r="B136" i="17" s="1"/>
  <c r="B143" i="17" s="1"/>
  <c r="B150" i="17" s="1"/>
  <c r="B157" i="17" s="1"/>
  <c r="B164" i="17" s="1"/>
  <c r="B171" i="17" s="1"/>
  <c r="B178" i="17" s="1"/>
  <c r="B185" i="17" s="1"/>
  <c r="B192" i="17" s="1"/>
  <c r="B199" i="17" s="1"/>
  <c r="B206" i="17" s="1"/>
  <c r="B213" i="17" s="1"/>
  <c r="B220" i="17" s="1"/>
  <c r="B227" i="17" s="1"/>
  <c r="B234" i="17" s="1"/>
  <c r="B241" i="17" s="1"/>
  <c r="B248" i="17" s="1"/>
  <c r="B255" i="17" s="1"/>
  <c r="B262" i="17" s="1"/>
  <c r="B269" i="17" s="1"/>
  <c r="B276" i="17" s="1"/>
  <c r="B283" i="17" s="1"/>
  <c r="B290" i="17" s="1"/>
  <c r="B297" i="17" s="1"/>
  <c r="B304" i="17" s="1"/>
  <c r="B311" i="17" s="1"/>
  <c r="B318" i="17" s="1"/>
  <c r="B325" i="17" s="1"/>
  <c r="B332" i="17" s="1"/>
  <c r="B339" i="17" s="1"/>
  <c r="B346" i="17" s="1"/>
  <c r="B353" i="17" s="1"/>
  <c r="B360" i="17" s="1"/>
  <c r="B367" i="17" s="1"/>
  <c r="B18" i="17"/>
  <c r="B25" i="17" s="1"/>
  <c r="B32" i="17" s="1"/>
  <c r="B39" i="17" s="1"/>
  <c r="B46" i="17" s="1"/>
  <c r="B53" i="17" s="1"/>
  <c r="B60" i="17" s="1"/>
  <c r="B67" i="17" s="1"/>
  <c r="B74" i="17" s="1"/>
  <c r="B81" i="17" s="1"/>
  <c r="B88" i="17" s="1"/>
  <c r="B95" i="17" s="1"/>
  <c r="B102" i="17" s="1"/>
  <c r="B109" i="17" s="1"/>
  <c r="B116" i="17" s="1"/>
  <c r="B123" i="17" s="1"/>
  <c r="B130" i="17" s="1"/>
  <c r="B137" i="17" s="1"/>
  <c r="B144" i="17" s="1"/>
  <c r="B151" i="17" s="1"/>
  <c r="B158" i="17" s="1"/>
  <c r="B165" i="17" s="1"/>
  <c r="B172" i="17" s="1"/>
  <c r="B179" i="17" s="1"/>
  <c r="B186" i="17" s="1"/>
  <c r="B193" i="17" s="1"/>
  <c r="B200" i="17" s="1"/>
  <c r="B207" i="17" s="1"/>
  <c r="B214" i="17" s="1"/>
  <c r="B221" i="17" s="1"/>
  <c r="B228" i="17" s="1"/>
  <c r="B235" i="17" s="1"/>
  <c r="B242" i="17" s="1"/>
  <c r="B249" i="17" s="1"/>
  <c r="B256" i="17" s="1"/>
  <c r="B263" i="17" s="1"/>
  <c r="B270" i="17" s="1"/>
  <c r="B277" i="17" s="1"/>
  <c r="B284" i="17" s="1"/>
  <c r="B291" i="17" s="1"/>
  <c r="B298" i="17" s="1"/>
  <c r="B305" i="17" s="1"/>
  <c r="B312" i="17" s="1"/>
  <c r="B319" i="17" s="1"/>
  <c r="B326" i="17" s="1"/>
  <c r="B333" i="17" s="1"/>
  <c r="B340" i="17" s="1"/>
  <c r="B347" i="17" s="1"/>
  <c r="B354" i="17" s="1"/>
  <c r="B361" i="17" s="1"/>
  <c r="B368" i="17" s="1"/>
  <c r="B19" i="17"/>
  <c r="B26" i="17" s="1"/>
  <c r="B33" i="17" s="1"/>
  <c r="B40" i="17" s="1"/>
  <c r="B47" i="17" s="1"/>
  <c r="B54" i="17" s="1"/>
  <c r="B61" i="17" s="1"/>
  <c r="B68" i="17" s="1"/>
  <c r="B75" i="17" s="1"/>
  <c r="B82" i="17" s="1"/>
  <c r="B89" i="17" s="1"/>
  <c r="B96" i="17" s="1"/>
  <c r="B103" i="17" s="1"/>
  <c r="B110" i="17" s="1"/>
  <c r="B117" i="17" s="1"/>
  <c r="B124" i="17" s="1"/>
  <c r="B131" i="17" s="1"/>
  <c r="B138" i="17" s="1"/>
  <c r="B145" i="17" s="1"/>
  <c r="B152" i="17" s="1"/>
  <c r="B159" i="17" s="1"/>
  <c r="B166" i="17" s="1"/>
  <c r="B173" i="17" s="1"/>
  <c r="B180" i="17" s="1"/>
  <c r="B187" i="17" s="1"/>
  <c r="B194" i="17" s="1"/>
  <c r="B201" i="17" s="1"/>
  <c r="B208" i="17" s="1"/>
  <c r="B215" i="17" s="1"/>
  <c r="B222" i="17" s="1"/>
  <c r="B229" i="17" s="1"/>
  <c r="B236" i="17" s="1"/>
  <c r="B243" i="17" s="1"/>
  <c r="B250" i="17" s="1"/>
  <c r="B257" i="17" s="1"/>
  <c r="B264" i="17" s="1"/>
  <c r="B271" i="17" s="1"/>
  <c r="B278" i="17" s="1"/>
  <c r="B285" i="17" s="1"/>
  <c r="B292" i="17" s="1"/>
  <c r="B299" i="17" s="1"/>
  <c r="B306" i="17" s="1"/>
  <c r="B313" i="17" s="1"/>
  <c r="B320" i="17" s="1"/>
  <c r="B327" i="17" s="1"/>
  <c r="B334" i="17" s="1"/>
  <c r="B341" i="17" s="1"/>
  <c r="B348" i="17" s="1"/>
  <c r="B355" i="17" s="1"/>
  <c r="B362" i="17" s="1"/>
  <c r="B369" i="17" s="1"/>
  <c r="B20" i="17"/>
  <c r="B27" i="17" s="1"/>
  <c r="B34" i="17" s="1"/>
  <c r="B41" i="17" s="1"/>
  <c r="B48" i="17" s="1"/>
  <c r="B55" i="17" s="1"/>
  <c r="B62" i="17" s="1"/>
  <c r="B69" i="17" s="1"/>
  <c r="B76" i="17" s="1"/>
  <c r="B83" i="17" s="1"/>
  <c r="B90" i="17" s="1"/>
  <c r="B97" i="17" s="1"/>
  <c r="B104" i="17" s="1"/>
  <c r="B111" i="17" s="1"/>
  <c r="B118" i="17" s="1"/>
  <c r="B125" i="17" s="1"/>
  <c r="B132" i="17" s="1"/>
  <c r="B139" i="17" s="1"/>
  <c r="B146" i="17" s="1"/>
  <c r="B153" i="17" s="1"/>
  <c r="B160" i="17" s="1"/>
  <c r="B167" i="17" s="1"/>
  <c r="B174" i="17" s="1"/>
  <c r="B181" i="17" s="1"/>
  <c r="B188" i="17" s="1"/>
  <c r="B195" i="17" s="1"/>
  <c r="B202" i="17" s="1"/>
  <c r="B209" i="17" s="1"/>
  <c r="B216" i="17" s="1"/>
  <c r="B223" i="17" s="1"/>
  <c r="B230" i="17" s="1"/>
  <c r="B237" i="17" s="1"/>
  <c r="B244" i="17" s="1"/>
  <c r="B251" i="17" s="1"/>
  <c r="B258" i="17" s="1"/>
  <c r="B265" i="17" s="1"/>
  <c r="B272" i="17" s="1"/>
  <c r="B279" i="17" s="1"/>
  <c r="B286" i="17" s="1"/>
  <c r="B293" i="17" s="1"/>
  <c r="B300" i="17" s="1"/>
  <c r="B307" i="17" s="1"/>
  <c r="B314" i="17" s="1"/>
  <c r="B321" i="17" s="1"/>
  <c r="B328" i="17" s="1"/>
  <c r="B335" i="17" s="1"/>
  <c r="B342" i="17" s="1"/>
  <c r="B349" i="17" s="1"/>
  <c r="B356" i="17" s="1"/>
  <c r="B363" i="17" s="1"/>
  <c r="B370" i="17" s="1"/>
  <c r="B21" i="17"/>
  <c r="B28" i="17" s="1"/>
  <c r="B35" i="17" s="1"/>
  <c r="B42" i="17" s="1"/>
  <c r="B49" i="17" s="1"/>
  <c r="B56" i="17" s="1"/>
  <c r="B63" i="17" s="1"/>
  <c r="B70" i="17" s="1"/>
  <c r="B77" i="17" s="1"/>
  <c r="B84" i="17" s="1"/>
  <c r="B91" i="17" s="1"/>
  <c r="B98" i="17" s="1"/>
  <c r="B105" i="17" s="1"/>
  <c r="B112" i="17" s="1"/>
  <c r="B119" i="17" s="1"/>
  <c r="B126" i="17" s="1"/>
  <c r="B133" i="17" s="1"/>
  <c r="B140" i="17" s="1"/>
  <c r="B147" i="17" s="1"/>
  <c r="B154" i="17" s="1"/>
  <c r="B161" i="17" s="1"/>
  <c r="B168" i="17" s="1"/>
  <c r="B175" i="17" s="1"/>
  <c r="B182" i="17" s="1"/>
  <c r="B189" i="17" s="1"/>
  <c r="B196" i="17" s="1"/>
  <c r="B203" i="17" s="1"/>
  <c r="B210" i="17" s="1"/>
  <c r="B217" i="17" s="1"/>
  <c r="B224" i="17" s="1"/>
  <c r="B231" i="17" s="1"/>
  <c r="B238" i="17" s="1"/>
  <c r="B245" i="17" s="1"/>
  <c r="B252" i="17" s="1"/>
  <c r="B259" i="17" s="1"/>
  <c r="B266" i="17" s="1"/>
  <c r="B273" i="17" s="1"/>
  <c r="B280" i="17" s="1"/>
  <c r="B287" i="17" s="1"/>
  <c r="B294" i="17" s="1"/>
  <c r="B301" i="17" s="1"/>
  <c r="B308" i="17" s="1"/>
  <c r="B315" i="17" s="1"/>
  <c r="B322" i="17" s="1"/>
  <c r="B329" i="17" s="1"/>
  <c r="B336" i="17" s="1"/>
  <c r="B343" i="17" s="1"/>
  <c r="B350" i="17" s="1"/>
  <c r="B357" i="17" s="1"/>
  <c r="B364" i="17" s="1"/>
  <c r="B371" i="17" s="1"/>
  <c r="B23" i="17"/>
  <c r="B30" i="17" s="1"/>
  <c r="B37" i="17" s="1"/>
  <c r="B44" i="17" s="1"/>
  <c r="B51" i="17" s="1"/>
  <c r="B58" i="17" s="1"/>
  <c r="B65" i="17" s="1"/>
  <c r="B72" i="17" s="1"/>
  <c r="B79" i="17" s="1"/>
  <c r="B86" i="17" s="1"/>
  <c r="B93" i="17" s="1"/>
  <c r="B100" i="17" s="1"/>
  <c r="B107" i="17" s="1"/>
  <c r="B114" i="17" s="1"/>
  <c r="B121" i="17" s="1"/>
  <c r="B128" i="17" s="1"/>
  <c r="B135" i="17" s="1"/>
  <c r="B142" i="17" s="1"/>
  <c r="B149" i="17" s="1"/>
  <c r="B156" i="17" s="1"/>
  <c r="B163" i="17" s="1"/>
  <c r="B170" i="17" s="1"/>
  <c r="B177" i="17" s="1"/>
  <c r="B184" i="17" s="1"/>
  <c r="B191" i="17" s="1"/>
  <c r="B198" i="17" s="1"/>
  <c r="B205" i="17" s="1"/>
  <c r="B212" i="17" s="1"/>
  <c r="B219" i="17" s="1"/>
  <c r="B226" i="17" s="1"/>
  <c r="B233" i="17" s="1"/>
  <c r="B240" i="17" s="1"/>
  <c r="B247" i="17" s="1"/>
  <c r="B254" i="17" s="1"/>
  <c r="B261" i="17" s="1"/>
  <c r="B268" i="17" s="1"/>
  <c r="B275" i="17" s="1"/>
  <c r="B282" i="17" s="1"/>
  <c r="B289" i="17" s="1"/>
  <c r="B296" i="17" s="1"/>
  <c r="B303" i="17" s="1"/>
  <c r="B310" i="17" s="1"/>
  <c r="B317" i="17" s="1"/>
  <c r="B324" i="17" s="1"/>
  <c r="B331" i="17" s="1"/>
  <c r="B338" i="17" s="1"/>
  <c r="B345" i="17" s="1"/>
  <c r="B352" i="17" s="1"/>
  <c r="B359" i="17" s="1"/>
  <c r="B366" i="17" s="1"/>
  <c r="B15" i="17"/>
  <c r="B22" i="17" s="1"/>
  <c r="B29" i="17" s="1"/>
  <c r="B36" i="17" s="1"/>
  <c r="B43" i="17" s="1"/>
  <c r="B50" i="17" s="1"/>
  <c r="B57" i="17" s="1"/>
  <c r="B64" i="17" s="1"/>
  <c r="B71" i="17" s="1"/>
  <c r="B78" i="17" s="1"/>
  <c r="B85" i="17" s="1"/>
  <c r="B92" i="17" s="1"/>
  <c r="B99" i="17" s="1"/>
  <c r="B106" i="17" s="1"/>
  <c r="B113" i="17" s="1"/>
  <c r="B120" i="17" s="1"/>
  <c r="B127" i="17" s="1"/>
  <c r="B134" i="17" s="1"/>
  <c r="B141" i="17" s="1"/>
  <c r="B148" i="17" s="1"/>
  <c r="B155" i="17" s="1"/>
  <c r="B162" i="17" s="1"/>
  <c r="B169" i="17" s="1"/>
  <c r="B176" i="17" s="1"/>
  <c r="B183" i="17" s="1"/>
  <c r="B190" i="17" s="1"/>
  <c r="B197" i="17" s="1"/>
  <c r="B204" i="17" s="1"/>
  <c r="B211" i="17" s="1"/>
  <c r="B218" i="17" s="1"/>
  <c r="B225" i="17" s="1"/>
  <c r="B232" i="17" s="1"/>
  <c r="B239" i="17" s="1"/>
  <c r="B246" i="17" s="1"/>
  <c r="B253" i="17" s="1"/>
  <c r="B260" i="17" s="1"/>
  <c r="B267" i="17" s="1"/>
  <c r="B274" i="17" s="1"/>
  <c r="B281" i="17" s="1"/>
  <c r="B288" i="17" s="1"/>
  <c r="B295" i="17" s="1"/>
  <c r="B302" i="17" s="1"/>
  <c r="B309" i="17" s="1"/>
  <c r="B316" i="17" s="1"/>
  <c r="B323" i="17" s="1"/>
  <c r="B330" i="17" s="1"/>
  <c r="B337" i="17" s="1"/>
  <c r="B344" i="17" s="1"/>
  <c r="B351" i="17" s="1"/>
  <c r="B358" i="17" s="1"/>
  <c r="B365" i="17" s="1"/>
  <c r="N2" i="12"/>
  <c r="Y3" i="11"/>
  <c r="Y4" i="11"/>
  <c r="Y5" i="11"/>
  <c r="Y6" i="11"/>
  <c r="Y7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Y80" i="11"/>
  <c r="Y81" i="11"/>
  <c r="Y82" i="11"/>
  <c r="Y83" i="11"/>
  <c r="Y84" i="11"/>
  <c r="Y85" i="11"/>
  <c r="Y86" i="11"/>
  <c r="Y87" i="11"/>
  <c r="Y88" i="11"/>
  <c r="AE88" i="11" s="1"/>
  <c r="Y89" i="11"/>
  <c r="AE89" i="11" s="1"/>
  <c r="Y90" i="11"/>
  <c r="AE90" i="11" s="1"/>
  <c r="Y91" i="11"/>
  <c r="AE91" i="11" s="1"/>
  <c r="Y92" i="11"/>
  <c r="AE92" i="11" s="1"/>
  <c r="Y93" i="11"/>
  <c r="AE93" i="11" s="1"/>
  <c r="Y94" i="11"/>
  <c r="AE94" i="11" s="1"/>
  <c r="Y95" i="11"/>
  <c r="AE95" i="11" s="1"/>
  <c r="Y96" i="11"/>
  <c r="AE96" i="11" s="1"/>
  <c r="Y97" i="11"/>
  <c r="AE97" i="11" s="1"/>
  <c r="Y98" i="11"/>
  <c r="AE98" i="11" s="1"/>
  <c r="Y99" i="11"/>
  <c r="AE99" i="11" s="1"/>
  <c r="Y100" i="11"/>
  <c r="AE100" i="11" s="1"/>
  <c r="Y101" i="11"/>
  <c r="AE101" i="11" s="1"/>
  <c r="Y102" i="11"/>
  <c r="AE102" i="11" s="1"/>
  <c r="Y103" i="11"/>
  <c r="AE103" i="11" s="1"/>
  <c r="Y104" i="11"/>
  <c r="AE104" i="11" s="1"/>
  <c r="Y105" i="11"/>
  <c r="AE105" i="11" s="1"/>
  <c r="Y106" i="11"/>
  <c r="AE106" i="11" s="1"/>
  <c r="Y107" i="11"/>
  <c r="AE107" i="11" s="1"/>
  <c r="Y108" i="11"/>
  <c r="AE108" i="11" s="1"/>
  <c r="Y109" i="11"/>
  <c r="AE109" i="11" s="1"/>
  <c r="Y110" i="11"/>
  <c r="AE110" i="11" s="1"/>
  <c r="Y111" i="11"/>
  <c r="AE111" i="11" s="1"/>
  <c r="Y112" i="11"/>
  <c r="AE112" i="11" s="1"/>
  <c r="Y113" i="11"/>
  <c r="AE113" i="11" s="1"/>
  <c r="Y114" i="11"/>
  <c r="AE114" i="11" s="1"/>
  <c r="Y115" i="11"/>
  <c r="AE115" i="11" s="1"/>
  <c r="Y116" i="11"/>
  <c r="AE116" i="11" s="1"/>
  <c r="Y117" i="11"/>
  <c r="AE117" i="11" s="1"/>
  <c r="Y118" i="11"/>
  <c r="AE118" i="11" s="1"/>
  <c r="Y119" i="11"/>
  <c r="AE119" i="11" s="1"/>
  <c r="Y120" i="11"/>
  <c r="AE120" i="11" s="1"/>
  <c r="Y121" i="11"/>
  <c r="AE121" i="11" s="1"/>
  <c r="Y122" i="11"/>
  <c r="AE122" i="11" s="1"/>
  <c r="Y123" i="11"/>
  <c r="AE123" i="11" s="1"/>
  <c r="Y124" i="11"/>
  <c r="AE124" i="11" s="1"/>
  <c r="Y125" i="11"/>
  <c r="AE125" i="11" s="1"/>
  <c r="Y126" i="11"/>
  <c r="AE126" i="11" s="1"/>
  <c r="Y127" i="11"/>
  <c r="AE127" i="11" s="1"/>
  <c r="Y128" i="11"/>
  <c r="AE128" i="11" s="1"/>
  <c r="Y129" i="11"/>
  <c r="AE129" i="11" s="1"/>
  <c r="Y130" i="11"/>
  <c r="AE130" i="11" s="1"/>
  <c r="Y131" i="11"/>
  <c r="AE131" i="11" s="1"/>
  <c r="Y132" i="11"/>
  <c r="AE132" i="11" s="1"/>
  <c r="Y133" i="11"/>
  <c r="AE133" i="11" s="1"/>
  <c r="Y134" i="11"/>
  <c r="AE134" i="11" s="1"/>
  <c r="Y135" i="11"/>
  <c r="AE135" i="11" s="1"/>
  <c r="Y136" i="11"/>
  <c r="AE136" i="11" s="1"/>
  <c r="Y137" i="11"/>
  <c r="AE137" i="11" s="1"/>
  <c r="Y138" i="11"/>
  <c r="AE138" i="11" s="1"/>
  <c r="Y139" i="11"/>
  <c r="AE139" i="11" s="1"/>
  <c r="Y140" i="11"/>
  <c r="AE140" i="11" s="1"/>
  <c r="Y141" i="11"/>
  <c r="AE141" i="11" s="1"/>
  <c r="Y142" i="11"/>
  <c r="AE142" i="11" s="1"/>
  <c r="Y143" i="11"/>
  <c r="AE143" i="11" s="1"/>
  <c r="Y144" i="11"/>
  <c r="AE144" i="11" s="1"/>
  <c r="Y145" i="11"/>
  <c r="AE145" i="11" s="1"/>
  <c r="Y146" i="11"/>
  <c r="AE146" i="11" s="1"/>
  <c r="Y147" i="11"/>
  <c r="AE147" i="11" s="1"/>
  <c r="Y148" i="11"/>
  <c r="AE148" i="11" s="1"/>
  <c r="Y149" i="11"/>
  <c r="AE149" i="11" s="1"/>
  <c r="Y150" i="11"/>
  <c r="AE150" i="11" s="1"/>
  <c r="Y151" i="11"/>
  <c r="AE151" i="11" s="1"/>
  <c r="Y152" i="11"/>
  <c r="AE152" i="11" s="1"/>
  <c r="Y153" i="11"/>
  <c r="AE153" i="11" s="1"/>
  <c r="Y154" i="11"/>
  <c r="AE154" i="11" s="1"/>
  <c r="Y2" i="11"/>
  <c r="AD2" i="11" s="1"/>
  <c r="AA3" i="11"/>
  <c r="AB3" i="11"/>
  <c r="AA4" i="11"/>
  <c r="AB4" i="11"/>
  <c r="AA5" i="11"/>
  <c r="AB5" i="11"/>
  <c r="AA6" i="11"/>
  <c r="AB6" i="11"/>
  <c r="AA7" i="11"/>
  <c r="AB7" i="11"/>
  <c r="AA8" i="11"/>
  <c r="AB8" i="11"/>
  <c r="AA9" i="11"/>
  <c r="AB9" i="11"/>
  <c r="AA10" i="11"/>
  <c r="AB10" i="11"/>
  <c r="AA11" i="11"/>
  <c r="AB11" i="11"/>
  <c r="AA12" i="11"/>
  <c r="AB12" i="11"/>
  <c r="AA13" i="11"/>
  <c r="AB13" i="11"/>
  <c r="AA14" i="11"/>
  <c r="AB14" i="11"/>
  <c r="AA15" i="11"/>
  <c r="AB15" i="11"/>
  <c r="AA16" i="11"/>
  <c r="AB16" i="11"/>
  <c r="AA17" i="11"/>
  <c r="AB17" i="11"/>
  <c r="AA18" i="11"/>
  <c r="AB18" i="11"/>
  <c r="AA19" i="11"/>
  <c r="AB19" i="11"/>
  <c r="AA20" i="11"/>
  <c r="AB20" i="11"/>
  <c r="AA21" i="11"/>
  <c r="AB21" i="11"/>
  <c r="AA22" i="11"/>
  <c r="AB22" i="11"/>
  <c r="AA23" i="11"/>
  <c r="AB23" i="11"/>
  <c r="AA24" i="11"/>
  <c r="AB24" i="11"/>
  <c r="AA25" i="11"/>
  <c r="AB25" i="11"/>
  <c r="AA26" i="11"/>
  <c r="AB26" i="11"/>
  <c r="AA27" i="11"/>
  <c r="AB27" i="11"/>
  <c r="AA28" i="11"/>
  <c r="AB28" i="11"/>
  <c r="AA29" i="11"/>
  <c r="AB29" i="11"/>
  <c r="AA30" i="11"/>
  <c r="AB30" i="11"/>
  <c r="AA31" i="11"/>
  <c r="AB31" i="11"/>
  <c r="AA32" i="11"/>
  <c r="AB32" i="11"/>
  <c r="AA33" i="11"/>
  <c r="AB33" i="11"/>
  <c r="AA34" i="11"/>
  <c r="AB34" i="11"/>
  <c r="AA35" i="11"/>
  <c r="AB35" i="11"/>
  <c r="AA36" i="11"/>
  <c r="AB36" i="11"/>
  <c r="AA37" i="11"/>
  <c r="AB37" i="11"/>
  <c r="AA38" i="11"/>
  <c r="AB38" i="11"/>
  <c r="AA39" i="11"/>
  <c r="AB39" i="11"/>
  <c r="AA40" i="11"/>
  <c r="AB40" i="11"/>
  <c r="AA41" i="11"/>
  <c r="AB41" i="11"/>
  <c r="AA42" i="11"/>
  <c r="AB42" i="11"/>
  <c r="AA43" i="11"/>
  <c r="AB43" i="11"/>
  <c r="AA44" i="11"/>
  <c r="AB44" i="11"/>
  <c r="AA45" i="11"/>
  <c r="AB45" i="11"/>
  <c r="AA46" i="11"/>
  <c r="AB46" i="11"/>
  <c r="AA47" i="11"/>
  <c r="AB47" i="11"/>
  <c r="AA48" i="11"/>
  <c r="AB48" i="11"/>
  <c r="AA49" i="11"/>
  <c r="AB49" i="11"/>
  <c r="AA50" i="11"/>
  <c r="AB50" i="11"/>
  <c r="AA51" i="11"/>
  <c r="AB51" i="11"/>
  <c r="AA52" i="11"/>
  <c r="AB52" i="11"/>
  <c r="AA53" i="11"/>
  <c r="AB53" i="11"/>
  <c r="AA54" i="11"/>
  <c r="AB54" i="11"/>
  <c r="AA55" i="11"/>
  <c r="AB55" i="11"/>
  <c r="AA56" i="11"/>
  <c r="AB56" i="11"/>
  <c r="AA57" i="11"/>
  <c r="AB57" i="11"/>
  <c r="AA58" i="11"/>
  <c r="AB58" i="11"/>
  <c r="AA59" i="11"/>
  <c r="AB59" i="11"/>
  <c r="AA60" i="11"/>
  <c r="AB60" i="11"/>
  <c r="AA61" i="11"/>
  <c r="AB61" i="11"/>
  <c r="AA62" i="11"/>
  <c r="AB62" i="11"/>
  <c r="AA63" i="11"/>
  <c r="AB63" i="11"/>
  <c r="AA64" i="11"/>
  <c r="AB64" i="11"/>
  <c r="AA65" i="11"/>
  <c r="AB65" i="11"/>
  <c r="AA66" i="11"/>
  <c r="AB66" i="11"/>
  <c r="AA67" i="11"/>
  <c r="AB67" i="11"/>
  <c r="AA68" i="11"/>
  <c r="AB68" i="11"/>
  <c r="AA69" i="11"/>
  <c r="AB69" i="11"/>
  <c r="AA70" i="11"/>
  <c r="AB70" i="11"/>
  <c r="AA71" i="11"/>
  <c r="AB71" i="11"/>
  <c r="AA72" i="11"/>
  <c r="AB72" i="11"/>
  <c r="AA73" i="11"/>
  <c r="AB73" i="11"/>
  <c r="AA74" i="11"/>
  <c r="AB74" i="11"/>
  <c r="AA75" i="11"/>
  <c r="AB75" i="11"/>
  <c r="AA76" i="11"/>
  <c r="AB76" i="11"/>
  <c r="AA77" i="11"/>
  <c r="AB77" i="11"/>
  <c r="AA78" i="11"/>
  <c r="AB78" i="11"/>
  <c r="AA79" i="11"/>
  <c r="AB79" i="11"/>
  <c r="AA80" i="11"/>
  <c r="AB80" i="11"/>
  <c r="AA81" i="11"/>
  <c r="AB81" i="11"/>
  <c r="AA82" i="11"/>
  <c r="AB82" i="11"/>
  <c r="AA83" i="11"/>
  <c r="AB83" i="11"/>
  <c r="AA84" i="11"/>
  <c r="AB84" i="11"/>
  <c r="AA85" i="11"/>
  <c r="AB85" i="11"/>
  <c r="AA86" i="11"/>
  <c r="AB86" i="11"/>
  <c r="AA87" i="11"/>
  <c r="AB87" i="11"/>
  <c r="AA88" i="11"/>
  <c r="AB88" i="11"/>
  <c r="AA89" i="11"/>
  <c r="AB89" i="11"/>
  <c r="AA90" i="11"/>
  <c r="AB90" i="11"/>
  <c r="AA91" i="11"/>
  <c r="AB91" i="11"/>
  <c r="AA92" i="11"/>
  <c r="AB92" i="11"/>
  <c r="AA93" i="11"/>
  <c r="AB93" i="11"/>
  <c r="AA94" i="11"/>
  <c r="AB94" i="11"/>
  <c r="AA95" i="11"/>
  <c r="AB95" i="11"/>
  <c r="AA96" i="11"/>
  <c r="AB96" i="11"/>
  <c r="AA97" i="11"/>
  <c r="AB97" i="11"/>
  <c r="AA98" i="11"/>
  <c r="AB98" i="11"/>
  <c r="AA99" i="11"/>
  <c r="AB99" i="11"/>
  <c r="AA100" i="11"/>
  <c r="AB100" i="11"/>
  <c r="AA101" i="11"/>
  <c r="AB101" i="11"/>
  <c r="AA102" i="11"/>
  <c r="AB102" i="11"/>
  <c r="AA103" i="11"/>
  <c r="AB103" i="11"/>
  <c r="AA104" i="11"/>
  <c r="AB104" i="11"/>
  <c r="AA105" i="11"/>
  <c r="AB105" i="11"/>
  <c r="AA106" i="11"/>
  <c r="AB106" i="11"/>
  <c r="AA107" i="11"/>
  <c r="AB107" i="11"/>
  <c r="AA108" i="11"/>
  <c r="AB108" i="11"/>
  <c r="AA109" i="11"/>
  <c r="AB109" i="11"/>
  <c r="AA110" i="11"/>
  <c r="AB110" i="11"/>
  <c r="AA111" i="11"/>
  <c r="AB111" i="11"/>
  <c r="AA112" i="11"/>
  <c r="AB112" i="11"/>
  <c r="AA113" i="11"/>
  <c r="AB113" i="11"/>
  <c r="AA114" i="11"/>
  <c r="AB114" i="11"/>
  <c r="AA115" i="11"/>
  <c r="AB115" i="11"/>
  <c r="AA116" i="11"/>
  <c r="AB116" i="11"/>
  <c r="AA117" i="11"/>
  <c r="AB117" i="11"/>
  <c r="AA118" i="11"/>
  <c r="AB118" i="11"/>
  <c r="AA119" i="11"/>
  <c r="AB119" i="11"/>
  <c r="AA120" i="11"/>
  <c r="AB120" i="11"/>
  <c r="AA121" i="11"/>
  <c r="AB121" i="11"/>
  <c r="AA122" i="11"/>
  <c r="AB122" i="11"/>
  <c r="AA123" i="11"/>
  <c r="AB123" i="11"/>
  <c r="AA124" i="11"/>
  <c r="AB124" i="11"/>
  <c r="AA125" i="11"/>
  <c r="AB125" i="11"/>
  <c r="AA126" i="11"/>
  <c r="AB126" i="11"/>
  <c r="AA127" i="11"/>
  <c r="AB127" i="11"/>
  <c r="AA128" i="11"/>
  <c r="AB128" i="11"/>
  <c r="AA129" i="11"/>
  <c r="AB129" i="11"/>
  <c r="AA130" i="11"/>
  <c r="AB130" i="11"/>
  <c r="AA131" i="11"/>
  <c r="AB131" i="11"/>
  <c r="AA132" i="11"/>
  <c r="AB132" i="11"/>
  <c r="AA133" i="11"/>
  <c r="AB133" i="11"/>
  <c r="AA134" i="11"/>
  <c r="AB134" i="11"/>
  <c r="AA135" i="11"/>
  <c r="AB135" i="11"/>
  <c r="AA136" i="11"/>
  <c r="AB136" i="11"/>
  <c r="AA137" i="11"/>
  <c r="AB137" i="11"/>
  <c r="AA138" i="11"/>
  <c r="AB138" i="11"/>
  <c r="AA139" i="11"/>
  <c r="AB139" i="11"/>
  <c r="AA140" i="11"/>
  <c r="AB140" i="11"/>
  <c r="AA141" i="11"/>
  <c r="AB141" i="11"/>
  <c r="AA142" i="11"/>
  <c r="AB142" i="11"/>
  <c r="AA143" i="11"/>
  <c r="AB143" i="11"/>
  <c r="AA144" i="11"/>
  <c r="AB144" i="11"/>
  <c r="AA145" i="11"/>
  <c r="AB145" i="11"/>
  <c r="AA146" i="11"/>
  <c r="AB146" i="11"/>
  <c r="AA147" i="11"/>
  <c r="AB147" i="11"/>
  <c r="AA148" i="11"/>
  <c r="AB148" i="11"/>
  <c r="AA149" i="11"/>
  <c r="AB149" i="11"/>
  <c r="AA150" i="11"/>
  <c r="AB150" i="11"/>
  <c r="AA151" i="11"/>
  <c r="AB151" i="11"/>
  <c r="AA152" i="11"/>
  <c r="AB152" i="11"/>
  <c r="AA153" i="11"/>
  <c r="AB153" i="11"/>
  <c r="AA154" i="11"/>
  <c r="AB154" i="11"/>
  <c r="AB2" i="11"/>
  <c r="AA2" i="11"/>
  <c r="U107" i="11"/>
  <c r="V107" i="11"/>
  <c r="W107" i="11"/>
  <c r="U108" i="11"/>
  <c r="V108" i="11"/>
  <c r="W108" i="11"/>
  <c r="U109" i="11"/>
  <c r="V109" i="11"/>
  <c r="W109" i="11"/>
  <c r="U110" i="11"/>
  <c r="V110" i="11"/>
  <c r="W110" i="11"/>
  <c r="U111" i="11"/>
  <c r="V111" i="11"/>
  <c r="W111" i="11"/>
  <c r="U112" i="11"/>
  <c r="V112" i="11"/>
  <c r="W112" i="11"/>
  <c r="U113" i="11"/>
  <c r="V113" i="11"/>
  <c r="W113" i="11"/>
  <c r="U114" i="11"/>
  <c r="V114" i="11"/>
  <c r="W114" i="11"/>
  <c r="U115" i="11"/>
  <c r="V115" i="11"/>
  <c r="W115" i="11"/>
  <c r="U116" i="11"/>
  <c r="V116" i="11"/>
  <c r="W116" i="11"/>
  <c r="U117" i="11"/>
  <c r="V117" i="11"/>
  <c r="W117" i="11"/>
  <c r="U118" i="11"/>
  <c r="V118" i="11"/>
  <c r="W118" i="11"/>
  <c r="U119" i="11"/>
  <c r="V119" i="11"/>
  <c r="W119" i="11"/>
  <c r="U120" i="11"/>
  <c r="V120" i="11"/>
  <c r="W120" i="11"/>
  <c r="U121" i="11"/>
  <c r="V121" i="11"/>
  <c r="W121" i="11"/>
  <c r="U122" i="11"/>
  <c r="V122" i="11"/>
  <c r="W122" i="11"/>
  <c r="U123" i="11"/>
  <c r="V123" i="11"/>
  <c r="W123" i="11"/>
  <c r="U124" i="11"/>
  <c r="V124" i="11"/>
  <c r="W124" i="11"/>
  <c r="U125" i="11"/>
  <c r="V125" i="11"/>
  <c r="W125" i="11"/>
  <c r="U126" i="11"/>
  <c r="V126" i="11"/>
  <c r="W126" i="11"/>
  <c r="U127" i="11"/>
  <c r="V127" i="11"/>
  <c r="W127" i="11"/>
  <c r="U128" i="11"/>
  <c r="V128" i="11"/>
  <c r="W128" i="11"/>
  <c r="U129" i="11"/>
  <c r="V129" i="11"/>
  <c r="W129" i="11"/>
  <c r="U130" i="11"/>
  <c r="V130" i="11"/>
  <c r="W130" i="11"/>
  <c r="U131" i="11"/>
  <c r="V131" i="11"/>
  <c r="W131" i="11"/>
  <c r="U132" i="11"/>
  <c r="V132" i="11"/>
  <c r="W132" i="11"/>
  <c r="U133" i="11"/>
  <c r="V133" i="11"/>
  <c r="W133" i="11"/>
  <c r="U134" i="11"/>
  <c r="V134" i="11"/>
  <c r="W134" i="11"/>
  <c r="U135" i="11"/>
  <c r="V135" i="11"/>
  <c r="W135" i="11"/>
  <c r="U136" i="11"/>
  <c r="V136" i="11"/>
  <c r="W136" i="11"/>
  <c r="U137" i="11"/>
  <c r="V137" i="11"/>
  <c r="W137" i="11"/>
  <c r="U138" i="11"/>
  <c r="V138" i="11"/>
  <c r="W138" i="11"/>
  <c r="U139" i="11"/>
  <c r="V139" i="11"/>
  <c r="W139" i="11"/>
  <c r="U140" i="11"/>
  <c r="V140" i="11"/>
  <c r="W140" i="11"/>
  <c r="U141" i="11"/>
  <c r="V141" i="11"/>
  <c r="W141" i="11"/>
  <c r="U142" i="11"/>
  <c r="V142" i="11"/>
  <c r="W142" i="11"/>
  <c r="U143" i="11"/>
  <c r="V143" i="11"/>
  <c r="W143" i="11"/>
  <c r="U144" i="11"/>
  <c r="V144" i="11"/>
  <c r="W144" i="11"/>
  <c r="U145" i="11"/>
  <c r="V145" i="11"/>
  <c r="W145" i="11"/>
  <c r="U146" i="11"/>
  <c r="V146" i="11"/>
  <c r="W146" i="11"/>
  <c r="U147" i="11"/>
  <c r="V147" i="11"/>
  <c r="W147" i="11"/>
  <c r="U148" i="11"/>
  <c r="V148" i="11"/>
  <c r="W148" i="11"/>
  <c r="U149" i="11"/>
  <c r="V149" i="11"/>
  <c r="W149" i="11"/>
  <c r="U150" i="11"/>
  <c r="V150" i="11"/>
  <c r="W150" i="11"/>
  <c r="U151" i="11"/>
  <c r="V151" i="11"/>
  <c r="W151" i="11"/>
  <c r="U152" i="11"/>
  <c r="V152" i="11"/>
  <c r="W152" i="11"/>
  <c r="U153" i="11"/>
  <c r="V153" i="11"/>
  <c r="W153" i="11"/>
  <c r="U154" i="11"/>
  <c r="V154" i="11"/>
  <c r="W154" i="11"/>
  <c r="U63" i="11"/>
  <c r="V63" i="11"/>
  <c r="W63" i="11"/>
  <c r="U64" i="11"/>
  <c r="V64" i="11"/>
  <c r="W64" i="11"/>
  <c r="U65" i="11"/>
  <c r="V65" i="11"/>
  <c r="W65" i="11"/>
  <c r="U66" i="11"/>
  <c r="V66" i="11"/>
  <c r="W66" i="11"/>
  <c r="U67" i="11"/>
  <c r="V67" i="11"/>
  <c r="W67" i="11"/>
  <c r="U68" i="11"/>
  <c r="V68" i="11"/>
  <c r="W68" i="11"/>
  <c r="U69" i="11"/>
  <c r="V69" i="11"/>
  <c r="W69" i="11"/>
  <c r="U70" i="11"/>
  <c r="V70" i="11"/>
  <c r="W70" i="11"/>
  <c r="U71" i="11"/>
  <c r="V71" i="11"/>
  <c r="W71" i="11"/>
  <c r="U72" i="11"/>
  <c r="V72" i="11"/>
  <c r="W72" i="11"/>
  <c r="U73" i="11"/>
  <c r="V73" i="11"/>
  <c r="W73" i="11"/>
  <c r="U74" i="11"/>
  <c r="V74" i="11"/>
  <c r="W74" i="11"/>
  <c r="U75" i="11"/>
  <c r="V75" i="11"/>
  <c r="W75" i="11"/>
  <c r="U76" i="11"/>
  <c r="V76" i="11"/>
  <c r="W76" i="11"/>
  <c r="U77" i="11"/>
  <c r="V77" i="11"/>
  <c r="W77" i="11"/>
  <c r="U78" i="11"/>
  <c r="V78" i="11"/>
  <c r="W78" i="11"/>
  <c r="U79" i="11"/>
  <c r="V79" i="11"/>
  <c r="W79" i="11"/>
  <c r="U80" i="11"/>
  <c r="V80" i="11"/>
  <c r="W80" i="11"/>
  <c r="U81" i="11"/>
  <c r="V81" i="11"/>
  <c r="W81" i="11"/>
  <c r="U82" i="11"/>
  <c r="V82" i="11"/>
  <c r="W82" i="11"/>
  <c r="U83" i="11"/>
  <c r="V83" i="11"/>
  <c r="W83" i="11"/>
  <c r="U84" i="11"/>
  <c r="V84" i="11"/>
  <c r="W84" i="11"/>
  <c r="U85" i="11"/>
  <c r="V85" i="11"/>
  <c r="W85" i="11"/>
  <c r="U86" i="11"/>
  <c r="V86" i="11"/>
  <c r="W86" i="11"/>
  <c r="U87" i="11"/>
  <c r="V87" i="11"/>
  <c r="W87" i="11"/>
  <c r="U88" i="11"/>
  <c r="V88" i="11"/>
  <c r="W88" i="11"/>
  <c r="U89" i="11"/>
  <c r="V89" i="11"/>
  <c r="W89" i="11"/>
  <c r="U90" i="11"/>
  <c r="V90" i="11"/>
  <c r="W90" i="11"/>
  <c r="U91" i="11"/>
  <c r="V91" i="11"/>
  <c r="W91" i="11"/>
  <c r="U92" i="11"/>
  <c r="V92" i="11"/>
  <c r="W92" i="11"/>
  <c r="U93" i="11"/>
  <c r="V93" i="11"/>
  <c r="W93" i="11"/>
  <c r="U94" i="11"/>
  <c r="V94" i="11"/>
  <c r="W94" i="11"/>
  <c r="U95" i="11"/>
  <c r="V95" i="11"/>
  <c r="W95" i="11"/>
  <c r="U96" i="11"/>
  <c r="V96" i="11"/>
  <c r="W96" i="11"/>
  <c r="U97" i="11"/>
  <c r="V97" i="11"/>
  <c r="W97" i="11"/>
  <c r="U98" i="11"/>
  <c r="V98" i="11"/>
  <c r="W98" i="11"/>
  <c r="U99" i="11"/>
  <c r="V99" i="11"/>
  <c r="W99" i="11"/>
  <c r="U100" i="11"/>
  <c r="V100" i="11"/>
  <c r="W100" i="11"/>
  <c r="U101" i="11"/>
  <c r="V101" i="11"/>
  <c r="W101" i="11"/>
  <c r="U102" i="11"/>
  <c r="V102" i="11"/>
  <c r="W102" i="11"/>
  <c r="U103" i="11"/>
  <c r="V103" i="11"/>
  <c r="W103" i="11"/>
  <c r="U104" i="11"/>
  <c r="V104" i="11"/>
  <c r="W104" i="11"/>
  <c r="U105" i="11"/>
  <c r="V105" i="11"/>
  <c r="W105" i="11"/>
  <c r="U106" i="11"/>
  <c r="V106" i="11"/>
  <c r="W106" i="11"/>
  <c r="U39" i="11"/>
  <c r="V39" i="11"/>
  <c r="W39" i="11"/>
  <c r="U40" i="11"/>
  <c r="V40" i="11"/>
  <c r="W40" i="11"/>
  <c r="U41" i="11"/>
  <c r="V41" i="11"/>
  <c r="W41" i="11"/>
  <c r="U42" i="11"/>
  <c r="V42" i="11"/>
  <c r="W42" i="11"/>
  <c r="U43" i="11"/>
  <c r="V43" i="11"/>
  <c r="W43" i="11"/>
  <c r="U44" i="11"/>
  <c r="V44" i="11"/>
  <c r="W44" i="11"/>
  <c r="U45" i="11"/>
  <c r="V45" i="11"/>
  <c r="W45" i="11"/>
  <c r="U46" i="11"/>
  <c r="V46" i="11"/>
  <c r="W46" i="11"/>
  <c r="U47" i="11"/>
  <c r="V47" i="11"/>
  <c r="W47" i="11"/>
  <c r="U48" i="11"/>
  <c r="V48" i="11"/>
  <c r="W48" i="11"/>
  <c r="U49" i="11"/>
  <c r="V49" i="11"/>
  <c r="W49" i="11"/>
  <c r="U50" i="11"/>
  <c r="V50" i="11"/>
  <c r="W50" i="11"/>
  <c r="U51" i="11"/>
  <c r="V51" i="11"/>
  <c r="W51" i="11"/>
  <c r="U52" i="11"/>
  <c r="V52" i="11"/>
  <c r="W52" i="11"/>
  <c r="U53" i="11"/>
  <c r="V53" i="11"/>
  <c r="W53" i="11"/>
  <c r="U54" i="11"/>
  <c r="V54" i="11"/>
  <c r="W54" i="11"/>
  <c r="U55" i="11"/>
  <c r="V55" i="11"/>
  <c r="W55" i="11"/>
  <c r="U56" i="11"/>
  <c r="V56" i="11"/>
  <c r="W56" i="11"/>
  <c r="U57" i="11"/>
  <c r="V57" i="11"/>
  <c r="W57" i="11"/>
  <c r="U58" i="11"/>
  <c r="V58" i="11"/>
  <c r="W58" i="11"/>
  <c r="U59" i="11"/>
  <c r="V59" i="11"/>
  <c r="W59" i="11"/>
  <c r="U60" i="11"/>
  <c r="V60" i="11"/>
  <c r="W60" i="11"/>
  <c r="U61" i="11"/>
  <c r="V61" i="11"/>
  <c r="W61" i="11"/>
  <c r="U62" i="11"/>
  <c r="V62" i="11"/>
  <c r="W62" i="11"/>
  <c r="U16" i="11"/>
  <c r="V16" i="11"/>
  <c r="W16" i="11"/>
  <c r="U17" i="11"/>
  <c r="V17" i="11"/>
  <c r="W17" i="11"/>
  <c r="U18" i="11"/>
  <c r="V18" i="11"/>
  <c r="W18" i="11"/>
  <c r="U19" i="11"/>
  <c r="V19" i="11"/>
  <c r="W19" i="11"/>
  <c r="U20" i="11"/>
  <c r="V20" i="11"/>
  <c r="W20" i="11"/>
  <c r="U21" i="11"/>
  <c r="V21" i="11"/>
  <c r="W21" i="11"/>
  <c r="U22" i="11"/>
  <c r="V22" i="11"/>
  <c r="W22" i="11"/>
  <c r="U23" i="11"/>
  <c r="V23" i="11"/>
  <c r="W23" i="11"/>
  <c r="U24" i="11"/>
  <c r="V24" i="11"/>
  <c r="W24" i="11"/>
  <c r="U25" i="11"/>
  <c r="V25" i="11"/>
  <c r="W25" i="11"/>
  <c r="U26" i="11"/>
  <c r="V26" i="11"/>
  <c r="W26" i="11"/>
  <c r="U27" i="11"/>
  <c r="V27" i="11"/>
  <c r="W27" i="11"/>
  <c r="U28" i="11"/>
  <c r="V28" i="11"/>
  <c r="W28" i="11"/>
  <c r="U29" i="11"/>
  <c r="V29" i="11"/>
  <c r="W29" i="11"/>
  <c r="U30" i="11"/>
  <c r="V30" i="11"/>
  <c r="W30" i="11"/>
  <c r="U31" i="11"/>
  <c r="V31" i="11"/>
  <c r="W31" i="11"/>
  <c r="U32" i="11"/>
  <c r="V32" i="11"/>
  <c r="W32" i="11"/>
  <c r="U33" i="11"/>
  <c r="V33" i="11"/>
  <c r="W33" i="11"/>
  <c r="U34" i="11"/>
  <c r="V34" i="11"/>
  <c r="W34" i="11"/>
  <c r="U35" i="11"/>
  <c r="V35" i="11"/>
  <c r="W35" i="11"/>
  <c r="U36" i="11"/>
  <c r="V36" i="11"/>
  <c r="W36" i="11"/>
  <c r="U37" i="11"/>
  <c r="V37" i="11"/>
  <c r="W37" i="11"/>
  <c r="U38" i="11"/>
  <c r="V38" i="11"/>
  <c r="W38" i="11"/>
  <c r="U3" i="11"/>
  <c r="V3" i="11"/>
  <c r="W3" i="11"/>
  <c r="U4" i="11"/>
  <c r="V4" i="11"/>
  <c r="W4" i="11"/>
  <c r="U5" i="11"/>
  <c r="V5" i="11"/>
  <c r="W5" i="11"/>
  <c r="U6" i="11"/>
  <c r="V6" i="11"/>
  <c r="W6" i="11"/>
  <c r="U7" i="11"/>
  <c r="V7" i="11"/>
  <c r="W7" i="11"/>
  <c r="U8" i="11"/>
  <c r="V8" i="11"/>
  <c r="W8" i="11"/>
  <c r="U9" i="11"/>
  <c r="V9" i="11"/>
  <c r="W9" i="11"/>
  <c r="U10" i="11"/>
  <c r="V10" i="11"/>
  <c r="W10" i="11"/>
  <c r="U11" i="11"/>
  <c r="V11" i="11"/>
  <c r="W11" i="11"/>
  <c r="U12" i="11"/>
  <c r="V12" i="11"/>
  <c r="W12" i="11"/>
  <c r="U13" i="11"/>
  <c r="V13" i="11"/>
  <c r="W13" i="11"/>
  <c r="U14" i="11"/>
  <c r="V14" i="11"/>
  <c r="W14" i="11"/>
  <c r="U15" i="11"/>
  <c r="V15" i="11"/>
  <c r="W15" i="11"/>
  <c r="W2" i="11"/>
  <c r="V2" i="11"/>
  <c r="U2" i="11"/>
  <c r="M27" i="15"/>
  <c r="N27" i="15" s="1"/>
  <c r="O27" i="15" s="1"/>
  <c r="P27" i="15" s="1"/>
  <c r="Q27" i="15" s="1"/>
  <c r="K28" i="15" s="1"/>
  <c r="L28" i="15" s="1"/>
  <c r="M28" i="15" s="1"/>
  <c r="N28" i="15" s="1"/>
  <c r="O28" i="15" s="1"/>
  <c r="P28" i="15" s="1"/>
  <c r="Q28" i="15" s="1"/>
  <c r="K29" i="15" s="1"/>
  <c r="L29" i="15" s="1"/>
  <c r="M29" i="15" s="1"/>
  <c r="N29" i="15" s="1"/>
  <c r="O29" i="15" s="1"/>
  <c r="P29" i="15" s="1"/>
  <c r="Q29" i="15" s="1"/>
  <c r="K30" i="15" s="1"/>
  <c r="L30" i="15" s="1"/>
  <c r="M30" i="15" s="1"/>
  <c r="N30" i="15" s="1"/>
  <c r="O30" i="15" s="1"/>
  <c r="P30" i="15" s="1"/>
  <c r="Q30" i="15" s="1"/>
  <c r="K31" i="15" s="1"/>
  <c r="L31" i="15" s="1"/>
  <c r="M31" i="15" s="1"/>
  <c r="N31" i="15" s="1"/>
  <c r="O31" i="15" s="1"/>
  <c r="P31" i="15" s="1"/>
  <c r="Q31" i="15" s="1"/>
  <c r="K32" i="15" s="1"/>
  <c r="L18" i="15"/>
  <c r="M18" i="15" s="1"/>
  <c r="N18" i="15" s="1"/>
  <c r="O18" i="15" s="1"/>
  <c r="P18" i="15" s="1"/>
  <c r="Q18" i="15" s="1"/>
  <c r="N36" i="15"/>
  <c r="O36" i="15" s="1"/>
  <c r="P36" i="15" s="1"/>
  <c r="Q36" i="15" s="1"/>
  <c r="K37" i="15" s="1"/>
  <c r="L37" i="15" s="1"/>
  <c r="M37" i="15" s="1"/>
  <c r="N37" i="15" s="1"/>
  <c r="O37" i="15" s="1"/>
  <c r="P37" i="15" s="1"/>
  <c r="Q37" i="15" s="1"/>
  <c r="K38" i="15" s="1"/>
  <c r="L38" i="15" s="1"/>
  <c r="M38" i="15" s="1"/>
  <c r="N38" i="15" s="1"/>
  <c r="O38" i="15" s="1"/>
  <c r="P38" i="15" s="1"/>
  <c r="Q38" i="15" s="1"/>
  <c r="K39" i="15" s="1"/>
  <c r="L39" i="15" s="1"/>
  <c r="M39" i="15" s="1"/>
  <c r="N39" i="15" s="1"/>
  <c r="O39" i="15" s="1"/>
  <c r="P39" i="15" s="1"/>
  <c r="Q39" i="15" s="1"/>
  <c r="K40" i="15" s="1"/>
  <c r="L40" i="15" s="1"/>
  <c r="M40" i="15" s="1"/>
  <c r="N40" i="15" s="1"/>
  <c r="O40" i="15" s="1"/>
  <c r="P40" i="15" s="1"/>
  <c r="Q40" i="15" s="1"/>
  <c r="K41" i="15" s="1"/>
  <c r="Y27" i="15"/>
  <c r="Z27" i="15" s="1"/>
  <c r="W9" i="15"/>
  <c r="X9" i="15" s="1"/>
  <c r="Y9" i="15" s="1"/>
  <c r="Z9" i="15" s="1"/>
  <c r="T10" i="15" s="1"/>
  <c r="U10" i="15" s="1"/>
  <c r="V10" i="15" s="1"/>
  <c r="W10" i="15" s="1"/>
  <c r="X10" i="15" s="1"/>
  <c r="Y10" i="15" s="1"/>
  <c r="Z10" i="15" s="1"/>
  <c r="T11" i="15" s="1"/>
  <c r="U11" i="15" s="1"/>
  <c r="V11" i="15" s="1"/>
  <c r="W11" i="15" s="1"/>
  <c r="X11" i="15" s="1"/>
  <c r="Y11" i="15" s="1"/>
  <c r="Z11" i="15" s="1"/>
  <c r="T12" i="15" s="1"/>
  <c r="U12" i="15" s="1"/>
  <c r="V12" i="15" s="1"/>
  <c r="W12" i="15" s="1"/>
  <c r="X12" i="15" s="1"/>
  <c r="Y12" i="15" s="1"/>
  <c r="Z12" i="15" s="1"/>
  <c r="T13" i="15" s="1"/>
  <c r="U13" i="15" s="1"/>
  <c r="V13" i="15" s="1"/>
  <c r="W13" i="15" s="1"/>
  <c r="X13" i="15" s="1"/>
  <c r="Y13" i="15" s="1"/>
  <c r="Z13" i="15" s="1"/>
  <c r="T14" i="15" s="1"/>
  <c r="M9" i="15"/>
  <c r="N9" i="15" s="1"/>
  <c r="H9" i="15"/>
  <c r="B10" i="15" s="1"/>
  <c r="C10" i="15" s="1"/>
  <c r="D10" i="15" s="1"/>
  <c r="E10" i="15" s="1"/>
  <c r="F10" i="15" s="1"/>
  <c r="G10" i="15" s="1"/>
  <c r="H10" i="15" s="1"/>
  <c r="B11" i="15" s="1"/>
  <c r="C11" i="15" s="1"/>
  <c r="D11" i="15" s="1"/>
  <c r="E11" i="15" s="1"/>
  <c r="F11" i="15" s="1"/>
  <c r="G11" i="15" s="1"/>
  <c r="H11" i="15" s="1"/>
  <c r="B12" i="15" s="1"/>
  <c r="C12" i="15" s="1"/>
  <c r="D12" i="15" s="1"/>
  <c r="E12" i="15" s="1"/>
  <c r="F12" i="15" s="1"/>
  <c r="G12" i="15" s="1"/>
  <c r="H12" i="15" s="1"/>
  <c r="B13" i="15" s="1"/>
  <c r="C13" i="15" s="1"/>
  <c r="D13" i="15" s="1"/>
  <c r="E13" i="15" s="1"/>
  <c r="F13" i="15" s="1"/>
  <c r="G13" i="15" s="1"/>
  <c r="H13" i="15" s="1"/>
  <c r="W2" i="15"/>
  <c r="W36" i="14"/>
  <c r="X36" i="14" s="1"/>
  <c r="Y36" i="14" s="1"/>
  <c r="Z36" i="14" s="1"/>
  <c r="T37" i="14" s="1"/>
  <c r="U37" i="14" s="1"/>
  <c r="V37" i="14" s="1"/>
  <c r="W37" i="14" s="1"/>
  <c r="X37" i="14" s="1"/>
  <c r="Y37" i="14" s="1"/>
  <c r="Z37" i="14" s="1"/>
  <c r="T38" i="14" s="1"/>
  <c r="U38" i="14" s="1"/>
  <c r="V38" i="14" s="1"/>
  <c r="W38" i="14" s="1"/>
  <c r="X38" i="14" s="1"/>
  <c r="Y38" i="14" s="1"/>
  <c r="Z38" i="14" s="1"/>
  <c r="T39" i="14" s="1"/>
  <c r="U39" i="14" s="1"/>
  <c r="V39" i="14" s="1"/>
  <c r="W39" i="14" s="1"/>
  <c r="X39" i="14" s="1"/>
  <c r="Y39" i="14" s="1"/>
  <c r="Z39" i="14" s="1"/>
  <c r="T40" i="14" s="1"/>
  <c r="U40" i="14" s="1"/>
  <c r="V40" i="14" s="1"/>
  <c r="W40" i="14" s="1"/>
  <c r="X40" i="14" s="1"/>
  <c r="Y40" i="14" s="1"/>
  <c r="Z40" i="14" s="1"/>
  <c r="T41" i="14" s="1"/>
  <c r="L36" i="14"/>
  <c r="M36" i="14" s="1"/>
  <c r="N36" i="14" s="1"/>
  <c r="O36" i="14" s="1"/>
  <c r="P36" i="14" s="1"/>
  <c r="Q36" i="14" s="1"/>
  <c r="K37" i="14" s="1"/>
  <c r="L37" i="14" s="1"/>
  <c r="M37" i="14" s="1"/>
  <c r="N37" i="14" s="1"/>
  <c r="O37" i="14" s="1"/>
  <c r="P37" i="14" s="1"/>
  <c r="Q37" i="14" s="1"/>
  <c r="K38" i="14" s="1"/>
  <c r="L38" i="14" s="1"/>
  <c r="M38" i="14" s="1"/>
  <c r="N38" i="14" s="1"/>
  <c r="O38" i="14" s="1"/>
  <c r="P38" i="14" s="1"/>
  <c r="Q38" i="14" s="1"/>
  <c r="K39" i="14" s="1"/>
  <c r="L39" i="14" s="1"/>
  <c r="M39" i="14" s="1"/>
  <c r="N39" i="14" s="1"/>
  <c r="O39" i="14" s="1"/>
  <c r="P39" i="14" s="1"/>
  <c r="Q39" i="14" s="1"/>
  <c r="K40" i="14" s="1"/>
  <c r="L40" i="14" s="1"/>
  <c r="M40" i="14" s="1"/>
  <c r="N40" i="14" s="1"/>
  <c r="O40" i="14" s="1"/>
  <c r="P40" i="14" s="1"/>
  <c r="Q40" i="14" s="1"/>
  <c r="K41" i="14" s="1"/>
  <c r="G36" i="14"/>
  <c r="H36" i="14" s="1"/>
  <c r="B37" i="14" s="1"/>
  <c r="C37" i="14" s="1"/>
  <c r="D37" i="14" s="1"/>
  <c r="E37" i="14" s="1"/>
  <c r="F37" i="14" s="1"/>
  <c r="G37" i="14" s="1"/>
  <c r="H37" i="14" s="1"/>
  <c r="B38" i="14" s="1"/>
  <c r="C38" i="14" s="1"/>
  <c r="D38" i="14" s="1"/>
  <c r="E38" i="14" s="1"/>
  <c r="F38" i="14" s="1"/>
  <c r="G38" i="14" s="1"/>
  <c r="H38" i="14" s="1"/>
  <c r="B39" i="14" s="1"/>
  <c r="C39" i="14" s="1"/>
  <c r="D39" i="14" s="1"/>
  <c r="E39" i="14" s="1"/>
  <c r="F39" i="14" s="1"/>
  <c r="G39" i="14" s="1"/>
  <c r="H39" i="14" s="1"/>
  <c r="B40" i="14" s="1"/>
  <c r="C40" i="14" s="1"/>
  <c r="D40" i="14" s="1"/>
  <c r="E40" i="14" s="1"/>
  <c r="F40" i="14" s="1"/>
  <c r="G40" i="14" s="1"/>
  <c r="H40" i="14" s="1"/>
  <c r="B41" i="14" s="1"/>
  <c r="W27" i="14"/>
  <c r="X27" i="14" s="1"/>
  <c r="Y27" i="14" s="1"/>
  <c r="Z27" i="14" s="1"/>
  <c r="T28" i="14" s="1"/>
  <c r="U28" i="14" s="1"/>
  <c r="V28" i="14" s="1"/>
  <c r="W28" i="14" s="1"/>
  <c r="X28" i="14" s="1"/>
  <c r="Y28" i="14" s="1"/>
  <c r="Z28" i="14" s="1"/>
  <c r="T29" i="14" s="1"/>
  <c r="U29" i="14" s="1"/>
  <c r="V29" i="14" s="1"/>
  <c r="W29" i="14" s="1"/>
  <c r="X29" i="14" s="1"/>
  <c r="Y29" i="14" s="1"/>
  <c r="Z29" i="14" s="1"/>
  <c r="T30" i="14" s="1"/>
  <c r="U30" i="14" s="1"/>
  <c r="V30" i="14" s="1"/>
  <c r="W30" i="14" s="1"/>
  <c r="X30" i="14" s="1"/>
  <c r="Y30" i="14" s="1"/>
  <c r="Z30" i="14" s="1"/>
  <c r="T31" i="14" s="1"/>
  <c r="U31" i="14" s="1"/>
  <c r="V31" i="14" s="1"/>
  <c r="W31" i="14" s="1"/>
  <c r="X31" i="14" s="1"/>
  <c r="Y31" i="14" s="1"/>
  <c r="Z31" i="14" s="1"/>
  <c r="T32" i="14" s="1"/>
  <c r="K28" i="14"/>
  <c r="L28" i="14" s="1"/>
  <c r="M28" i="14" s="1"/>
  <c r="N28" i="14" s="1"/>
  <c r="O28" i="14" s="1"/>
  <c r="P28" i="14" s="1"/>
  <c r="Q28" i="14" s="1"/>
  <c r="K29" i="14" s="1"/>
  <c r="L29" i="14" s="1"/>
  <c r="M29" i="14" s="1"/>
  <c r="N29" i="14" s="1"/>
  <c r="O29" i="14" s="1"/>
  <c r="P29" i="14" s="1"/>
  <c r="Q29" i="14" s="1"/>
  <c r="K30" i="14" s="1"/>
  <c r="L30" i="14" s="1"/>
  <c r="M30" i="14" s="1"/>
  <c r="N30" i="14" s="1"/>
  <c r="O30" i="14" s="1"/>
  <c r="P30" i="14" s="1"/>
  <c r="Q30" i="14" s="1"/>
  <c r="K31" i="14" s="1"/>
  <c r="L31" i="14" s="1"/>
  <c r="M31" i="14" s="1"/>
  <c r="N31" i="14" s="1"/>
  <c r="O31" i="14" s="1"/>
  <c r="P31" i="14" s="1"/>
  <c r="Q31" i="14" s="1"/>
  <c r="K32" i="14" s="1"/>
  <c r="F27" i="14"/>
  <c r="G27" i="14" s="1"/>
  <c r="H27" i="14" s="1"/>
  <c r="B28" i="14" s="1"/>
  <c r="C28" i="14" s="1"/>
  <c r="D28" i="14" s="1"/>
  <c r="E28" i="14" s="1"/>
  <c r="F28" i="14" s="1"/>
  <c r="G28" i="14" s="1"/>
  <c r="H28" i="14" s="1"/>
  <c r="B29" i="14" s="1"/>
  <c r="C29" i="14" s="1"/>
  <c r="D29" i="14" s="1"/>
  <c r="E29" i="14" s="1"/>
  <c r="F29" i="14" s="1"/>
  <c r="G29" i="14" s="1"/>
  <c r="H29" i="14" s="1"/>
  <c r="B30" i="14" s="1"/>
  <c r="C30" i="14" s="1"/>
  <c r="D30" i="14" s="1"/>
  <c r="E30" i="14" s="1"/>
  <c r="F30" i="14" s="1"/>
  <c r="G30" i="14" s="1"/>
  <c r="H30" i="14" s="1"/>
  <c r="B31" i="14" s="1"/>
  <c r="C31" i="14" s="1"/>
  <c r="D31" i="14" s="1"/>
  <c r="E31" i="14" s="1"/>
  <c r="F31" i="14" s="1"/>
  <c r="G31" i="14" s="1"/>
  <c r="H31" i="14" s="1"/>
  <c r="B32" i="14" s="1"/>
  <c r="U9" i="14"/>
  <c r="L9" i="14"/>
  <c r="M9" i="14" s="1"/>
  <c r="N9" i="14" s="1"/>
  <c r="O9" i="14" s="1"/>
  <c r="P9" i="14" s="1"/>
  <c r="Q9" i="14" s="1"/>
  <c r="K10" i="14" s="1"/>
  <c r="L10" i="14" s="1"/>
  <c r="M10" i="14" s="1"/>
  <c r="N10" i="14" s="1"/>
  <c r="O10" i="14" s="1"/>
  <c r="P10" i="14" s="1"/>
  <c r="Q10" i="14" s="1"/>
  <c r="K11" i="14" s="1"/>
  <c r="L11" i="14" s="1"/>
  <c r="M11" i="14" s="1"/>
  <c r="N11" i="14" s="1"/>
  <c r="O11" i="14" s="1"/>
  <c r="P11" i="14" s="1"/>
  <c r="Q11" i="14" s="1"/>
  <c r="K12" i="14" s="1"/>
  <c r="L12" i="14" s="1"/>
  <c r="M12" i="14" s="1"/>
  <c r="N12" i="14" s="1"/>
  <c r="O12" i="14" s="1"/>
  <c r="P12" i="14" s="1"/>
  <c r="Q12" i="14" s="1"/>
  <c r="G9" i="14"/>
  <c r="H9" i="14" s="1"/>
  <c r="B10" i="14" s="1"/>
  <c r="C10" i="14" s="1"/>
  <c r="D10" i="14" s="1"/>
  <c r="E10" i="14" s="1"/>
  <c r="F10" i="14" s="1"/>
  <c r="G10" i="14" s="1"/>
  <c r="H10" i="14" s="1"/>
  <c r="B11" i="14" s="1"/>
  <c r="C11" i="14" s="1"/>
  <c r="D11" i="14" s="1"/>
  <c r="E11" i="14" s="1"/>
  <c r="F11" i="14" s="1"/>
  <c r="G11" i="14" s="1"/>
  <c r="H11" i="14" s="1"/>
  <c r="B12" i="14" s="1"/>
  <c r="C12" i="14" s="1"/>
  <c r="D12" i="14" s="1"/>
  <c r="E12" i="14" s="1"/>
  <c r="F12" i="14" s="1"/>
  <c r="G12" i="14" s="1"/>
  <c r="H12" i="14" s="1"/>
  <c r="B13" i="14" s="1"/>
  <c r="C13" i="14" s="1"/>
  <c r="D13" i="14" s="1"/>
  <c r="E13" i="14" s="1"/>
  <c r="F13" i="14" s="1"/>
  <c r="G13" i="14" s="1"/>
  <c r="H13" i="14" s="1"/>
  <c r="W2" i="14"/>
  <c r="U36" i="13"/>
  <c r="V36" i="13" s="1"/>
  <c r="W36" i="13" s="1"/>
  <c r="X36" i="13" s="1"/>
  <c r="Y36" i="13" s="1"/>
  <c r="Z36" i="13" s="1"/>
  <c r="T37" i="13" s="1"/>
  <c r="U37" i="13" s="1"/>
  <c r="V37" i="13" s="1"/>
  <c r="W37" i="13" s="1"/>
  <c r="X37" i="13" s="1"/>
  <c r="Y37" i="13" s="1"/>
  <c r="Z37" i="13" s="1"/>
  <c r="T38" i="13" s="1"/>
  <c r="U38" i="13" s="1"/>
  <c r="V38" i="13" s="1"/>
  <c r="W38" i="13" s="1"/>
  <c r="X38" i="13" s="1"/>
  <c r="Y38" i="13" s="1"/>
  <c r="Z38" i="13" s="1"/>
  <c r="T39" i="13" s="1"/>
  <c r="U39" i="13" s="1"/>
  <c r="V39" i="13" s="1"/>
  <c r="W39" i="13" s="1"/>
  <c r="X39" i="13" s="1"/>
  <c r="Y39" i="13" s="1"/>
  <c r="Z39" i="13" s="1"/>
  <c r="T40" i="13" s="1"/>
  <c r="U40" i="13" s="1"/>
  <c r="V40" i="13" s="1"/>
  <c r="W40" i="13" s="1"/>
  <c r="X40" i="13" s="1"/>
  <c r="Y40" i="13" s="1"/>
  <c r="Z40" i="13" s="1"/>
  <c r="T41" i="13" s="1"/>
  <c r="Q36" i="13"/>
  <c r="K37" i="13" s="1"/>
  <c r="L37" i="13" s="1"/>
  <c r="M37" i="13" s="1"/>
  <c r="N37" i="13" s="1"/>
  <c r="O37" i="13" s="1"/>
  <c r="P37" i="13" s="1"/>
  <c r="Q37" i="13" s="1"/>
  <c r="K38" i="13" s="1"/>
  <c r="L38" i="13" s="1"/>
  <c r="M38" i="13" s="1"/>
  <c r="N38" i="13" s="1"/>
  <c r="O38" i="13" s="1"/>
  <c r="P38" i="13" s="1"/>
  <c r="Q38" i="13" s="1"/>
  <c r="K39" i="13" s="1"/>
  <c r="L39" i="13" s="1"/>
  <c r="M39" i="13" s="1"/>
  <c r="N39" i="13" s="1"/>
  <c r="O39" i="13" s="1"/>
  <c r="P39" i="13" s="1"/>
  <c r="Q39" i="13" s="1"/>
  <c r="K40" i="13" s="1"/>
  <c r="L40" i="13" s="1"/>
  <c r="M40" i="13" s="1"/>
  <c r="N40" i="13" s="1"/>
  <c r="O40" i="13" s="1"/>
  <c r="P40" i="13" s="1"/>
  <c r="Q40" i="13" s="1"/>
  <c r="K41" i="13" s="1"/>
  <c r="E36" i="13"/>
  <c r="U27" i="13"/>
  <c r="P27" i="13"/>
  <c r="D27" i="13"/>
  <c r="F36" i="13"/>
  <c r="G36" i="13" s="1"/>
  <c r="H36" i="13" s="1"/>
  <c r="B37" i="13" s="1"/>
  <c r="C37" i="13" s="1"/>
  <c r="D37" i="13" s="1"/>
  <c r="E37" i="13" s="1"/>
  <c r="F37" i="13" s="1"/>
  <c r="G37" i="13" s="1"/>
  <c r="H37" i="13" s="1"/>
  <c r="B38" i="13" s="1"/>
  <c r="C38" i="13" s="1"/>
  <c r="D38" i="13" s="1"/>
  <c r="E38" i="13" s="1"/>
  <c r="F38" i="13" s="1"/>
  <c r="G38" i="13" s="1"/>
  <c r="H38" i="13" s="1"/>
  <c r="B39" i="13" s="1"/>
  <c r="C39" i="13" s="1"/>
  <c r="D39" i="13" s="1"/>
  <c r="E39" i="13" s="1"/>
  <c r="F39" i="13" s="1"/>
  <c r="G39" i="13" s="1"/>
  <c r="H39" i="13" s="1"/>
  <c r="B40" i="13" s="1"/>
  <c r="C40" i="13" s="1"/>
  <c r="D40" i="13" s="1"/>
  <c r="E40" i="13" s="1"/>
  <c r="F40" i="13" s="1"/>
  <c r="G40" i="13" s="1"/>
  <c r="H40" i="13" s="1"/>
  <c r="B41" i="13" s="1"/>
  <c r="Z9" i="13"/>
  <c r="T10" i="13" s="1"/>
  <c r="U10" i="13" s="1"/>
  <c r="V10" i="13" s="1"/>
  <c r="W10" i="13" s="1"/>
  <c r="X10" i="13" s="1"/>
  <c r="Y10" i="13" s="1"/>
  <c r="Z10" i="13" s="1"/>
  <c r="T11" i="13" s="1"/>
  <c r="U11" i="13" s="1"/>
  <c r="V11" i="13" s="1"/>
  <c r="W11" i="13" s="1"/>
  <c r="X11" i="13" s="1"/>
  <c r="Y11" i="13" s="1"/>
  <c r="Z11" i="13" s="1"/>
  <c r="T12" i="13" s="1"/>
  <c r="U12" i="13" s="1"/>
  <c r="V12" i="13" s="1"/>
  <c r="W12" i="13" s="1"/>
  <c r="X12" i="13" s="1"/>
  <c r="Y12" i="13" s="1"/>
  <c r="Z12" i="13" s="1"/>
  <c r="T13" i="13" s="1"/>
  <c r="U13" i="13" s="1"/>
  <c r="V13" i="13" s="1"/>
  <c r="W13" i="13" s="1"/>
  <c r="X13" i="13" s="1"/>
  <c r="Y13" i="13" s="1"/>
  <c r="Z13" i="13" s="1"/>
  <c r="T14" i="13" s="1"/>
  <c r="E9" i="13"/>
  <c r="F9" i="13" s="1"/>
  <c r="G9" i="13" s="1"/>
  <c r="H9" i="13" s="1"/>
  <c r="B10" i="13" s="1"/>
  <c r="C10" i="13" s="1"/>
  <c r="D10" i="13" s="1"/>
  <c r="E10" i="13" s="1"/>
  <c r="F10" i="13" s="1"/>
  <c r="G10" i="13" s="1"/>
  <c r="H10" i="13" s="1"/>
  <c r="B11" i="13" s="1"/>
  <c r="C11" i="13" s="1"/>
  <c r="D11" i="13" s="1"/>
  <c r="E11" i="13" s="1"/>
  <c r="F11" i="13" s="1"/>
  <c r="G11" i="13" s="1"/>
  <c r="H11" i="13" s="1"/>
  <c r="B12" i="13" s="1"/>
  <c r="C12" i="13" s="1"/>
  <c r="D12" i="13" s="1"/>
  <c r="E12" i="13" s="1"/>
  <c r="F12" i="13" s="1"/>
  <c r="G12" i="13" s="1"/>
  <c r="H12" i="13" s="1"/>
  <c r="B13" i="13" s="1"/>
  <c r="C13" i="13" s="1"/>
  <c r="D13" i="13" s="1"/>
  <c r="E13" i="13" s="1"/>
  <c r="F13" i="13" s="1"/>
  <c r="G13" i="13" s="1"/>
  <c r="H13" i="13" s="1"/>
  <c r="W2" i="13"/>
  <c r="T36" i="12"/>
  <c r="K36" i="12"/>
  <c r="B36" i="12"/>
  <c r="T27" i="12"/>
  <c r="K27" i="12"/>
  <c r="B27" i="12"/>
  <c r="T18" i="12"/>
  <c r="K18" i="12"/>
  <c r="B18" i="12"/>
  <c r="T9" i="12"/>
  <c r="U9" i="12" s="1"/>
  <c r="K9" i="12"/>
  <c r="L9" i="12" s="1"/>
  <c r="M9" i="12" s="1"/>
  <c r="C9" i="12"/>
  <c r="D9" i="12" s="1"/>
  <c r="E9" i="12" s="1"/>
  <c r="F9" i="12" s="1"/>
  <c r="G9" i="12" s="1"/>
  <c r="H9" i="12" s="1"/>
  <c r="B10" i="12" s="1"/>
  <c r="C10" i="12" s="1"/>
  <c r="D10" i="12" s="1"/>
  <c r="E10" i="12" s="1"/>
  <c r="F10" i="12" s="1"/>
  <c r="G10" i="12" s="1"/>
  <c r="H10" i="12" s="1"/>
  <c r="B11" i="12" s="1"/>
  <c r="C11" i="12" s="1"/>
  <c r="D11" i="12" s="1"/>
  <c r="E11" i="12" s="1"/>
  <c r="F11" i="12" s="1"/>
  <c r="G11" i="12" s="1"/>
  <c r="H11" i="12" s="1"/>
  <c r="B12" i="12" s="1"/>
  <c r="C12" i="12" s="1"/>
  <c r="D12" i="12" s="1"/>
  <c r="E12" i="12" s="1"/>
  <c r="F12" i="12" s="1"/>
  <c r="G12" i="12" s="1"/>
  <c r="H12" i="12" s="1"/>
  <c r="B13" i="12" s="1"/>
  <c r="C13" i="12" s="1"/>
  <c r="D13" i="12" s="1"/>
  <c r="E13" i="12" s="1"/>
  <c r="F13" i="12" s="1"/>
  <c r="G13" i="12" s="1"/>
  <c r="H13" i="12" s="1"/>
  <c r="W2" i="12"/>
  <c r="I1" i="16" l="1"/>
  <c r="R6" i="16" s="1"/>
  <c r="J27" i="15"/>
  <c r="J28" i="15" s="1"/>
  <c r="J29" i="15" s="1"/>
  <c r="J30" i="15" s="1"/>
  <c r="J31" i="15" s="1"/>
  <c r="AE87" i="11"/>
  <c r="AD87" i="11"/>
  <c r="AE85" i="11"/>
  <c r="AD85" i="11"/>
  <c r="AE83" i="11"/>
  <c r="AD83" i="11"/>
  <c r="AE81" i="11"/>
  <c r="AD81" i="11"/>
  <c r="AE79" i="11"/>
  <c r="AD79" i="11"/>
  <c r="AE77" i="11"/>
  <c r="AD77" i="11"/>
  <c r="AE75" i="11"/>
  <c r="AD75" i="11"/>
  <c r="AE73" i="11"/>
  <c r="AD73" i="11"/>
  <c r="AE71" i="11"/>
  <c r="AD71" i="11"/>
  <c r="AE69" i="11"/>
  <c r="AD69" i="11"/>
  <c r="AE67" i="11"/>
  <c r="AD67" i="11"/>
  <c r="AE65" i="11"/>
  <c r="AD65" i="11"/>
  <c r="AE63" i="11"/>
  <c r="AD63" i="11"/>
  <c r="AE61" i="11"/>
  <c r="AD61" i="11"/>
  <c r="AE59" i="11"/>
  <c r="AD59" i="11"/>
  <c r="AE57" i="11"/>
  <c r="AD57" i="11"/>
  <c r="AE55" i="11"/>
  <c r="AD55" i="11"/>
  <c r="AE53" i="11"/>
  <c r="AD53" i="11"/>
  <c r="AE51" i="11"/>
  <c r="AD51" i="11"/>
  <c r="AE49" i="11"/>
  <c r="AD49" i="11"/>
  <c r="AE47" i="11"/>
  <c r="AD47" i="11"/>
  <c r="AE45" i="11"/>
  <c r="AD45" i="11"/>
  <c r="AE43" i="11"/>
  <c r="AD43" i="11"/>
  <c r="AE41" i="11"/>
  <c r="AD41" i="11"/>
  <c r="AE39" i="11"/>
  <c r="AD39" i="11"/>
  <c r="AE37" i="11"/>
  <c r="AD37" i="11"/>
  <c r="AE35" i="11"/>
  <c r="AD35" i="11"/>
  <c r="AE33" i="11"/>
  <c r="AD33" i="11"/>
  <c r="AE31" i="11"/>
  <c r="AD31" i="11"/>
  <c r="AE29" i="11"/>
  <c r="AD29" i="11"/>
  <c r="AE27" i="11"/>
  <c r="AD27" i="11"/>
  <c r="AE25" i="11"/>
  <c r="AD25" i="11"/>
  <c r="AE23" i="11"/>
  <c r="AD23" i="11"/>
  <c r="AE21" i="11"/>
  <c r="AD21" i="11"/>
  <c r="AE19" i="11"/>
  <c r="AD19" i="11"/>
  <c r="AE17" i="11"/>
  <c r="AD17" i="11"/>
  <c r="AE15" i="11"/>
  <c r="AD15" i="11"/>
  <c r="AE13" i="11"/>
  <c r="AD13" i="11"/>
  <c r="AE11" i="11"/>
  <c r="AD11" i="11"/>
  <c r="AE9" i="11"/>
  <c r="AD9" i="11"/>
  <c r="AE7" i="11"/>
  <c r="AD7" i="11"/>
  <c r="AE5" i="11"/>
  <c r="AD5" i="11"/>
  <c r="AE3" i="11"/>
  <c r="AD3" i="11"/>
  <c r="AE2" i="11"/>
  <c r="AD154" i="11"/>
  <c r="AD153" i="11"/>
  <c r="AD152" i="11"/>
  <c r="AD151" i="11"/>
  <c r="AD150" i="11"/>
  <c r="AD149" i="11"/>
  <c r="AD148" i="11"/>
  <c r="AD147" i="11"/>
  <c r="AD146" i="11"/>
  <c r="AD145" i="11"/>
  <c r="AD144" i="11"/>
  <c r="AD143" i="11"/>
  <c r="AD142" i="11"/>
  <c r="AD141" i="11"/>
  <c r="AD140" i="11"/>
  <c r="AD139" i="11"/>
  <c r="AD138" i="11"/>
  <c r="AD137" i="11"/>
  <c r="AD136" i="11"/>
  <c r="AD135" i="11"/>
  <c r="AD134" i="11"/>
  <c r="AD133" i="11"/>
  <c r="AD132" i="11"/>
  <c r="AD131" i="11"/>
  <c r="AD130" i="11"/>
  <c r="AD129" i="11"/>
  <c r="AD128" i="11"/>
  <c r="AD127" i="11"/>
  <c r="AD126" i="11"/>
  <c r="AD125" i="11"/>
  <c r="AD124" i="11"/>
  <c r="AD123" i="11"/>
  <c r="AD122" i="11"/>
  <c r="AD121" i="11"/>
  <c r="AD120" i="11"/>
  <c r="AD119" i="11"/>
  <c r="AD118" i="11"/>
  <c r="AD117" i="11"/>
  <c r="AD116" i="11"/>
  <c r="AD115" i="11"/>
  <c r="AD114" i="11"/>
  <c r="AD113" i="11"/>
  <c r="AD112" i="11"/>
  <c r="AD111" i="11"/>
  <c r="AD110" i="11"/>
  <c r="AD109" i="11"/>
  <c r="AD108" i="11"/>
  <c r="AD107" i="11"/>
  <c r="AD106" i="11"/>
  <c r="AD105" i="11"/>
  <c r="AD104" i="11"/>
  <c r="AD103" i="11"/>
  <c r="AD102" i="11"/>
  <c r="AD101" i="11"/>
  <c r="AD100" i="11"/>
  <c r="AD99" i="11"/>
  <c r="AD98" i="11"/>
  <c r="AD97" i="11"/>
  <c r="AD96" i="11"/>
  <c r="AD95" i="11"/>
  <c r="AD94" i="11"/>
  <c r="AD93" i="11"/>
  <c r="AD92" i="11"/>
  <c r="AD91" i="11"/>
  <c r="AD90" i="11"/>
  <c r="AD89" i="11"/>
  <c r="AD88" i="11"/>
  <c r="AE86" i="11"/>
  <c r="AD86" i="11"/>
  <c r="AE84" i="11"/>
  <c r="AD84" i="11"/>
  <c r="AE82" i="11"/>
  <c r="AD82" i="11"/>
  <c r="AE80" i="11"/>
  <c r="AD80" i="11"/>
  <c r="AE78" i="11"/>
  <c r="AD78" i="11"/>
  <c r="AE76" i="11"/>
  <c r="AD76" i="11"/>
  <c r="AE74" i="11"/>
  <c r="AD74" i="11"/>
  <c r="AE72" i="11"/>
  <c r="AD72" i="11"/>
  <c r="AE70" i="11"/>
  <c r="AD70" i="11"/>
  <c r="AE68" i="11"/>
  <c r="AD68" i="11"/>
  <c r="AE66" i="11"/>
  <c r="AD66" i="11"/>
  <c r="AE64" i="11"/>
  <c r="AD64" i="11"/>
  <c r="AE62" i="11"/>
  <c r="AD62" i="11"/>
  <c r="AE60" i="11"/>
  <c r="AD60" i="11"/>
  <c r="AE58" i="11"/>
  <c r="AD58" i="11"/>
  <c r="AE56" i="11"/>
  <c r="AD56" i="11"/>
  <c r="AE54" i="11"/>
  <c r="AD54" i="11"/>
  <c r="AE52" i="11"/>
  <c r="AD52" i="11"/>
  <c r="AE50" i="11"/>
  <c r="AD50" i="11"/>
  <c r="AE48" i="11"/>
  <c r="AD48" i="11"/>
  <c r="AE46" i="11"/>
  <c r="AD46" i="11"/>
  <c r="AE44" i="11"/>
  <c r="AD44" i="11"/>
  <c r="AE42" i="11"/>
  <c r="AD42" i="11"/>
  <c r="AE40" i="11"/>
  <c r="AD40" i="11"/>
  <c r="AE38" i="11"/>
  <c r="AD38" i="11"/>
  <c r="AE36" i="11"/>
  <c r="AD36" i="11"/>
  <c r="AE34" i="11"/>
  <c r="AD34" i="11"/>
  <c r="AE32" i="11"/>
  <c r="AD32" i="11"/>
  <c r="AE30" i="11"/>
  <c r="AD30" i="11"/>
  <c r="AE28" i="11"/>
  <c r="AD28" i="11"/>
  <c r="AE26" i="11"/>
  <c r="AD26" i="11"/>
  <c r="AE24" i="11"/>
  <c r="AD24" i="11"/>
  <c r="AE22" i="11"/>
  <c r="AD22" i="11"/>
  <c r="AE20" i="11"/>
  <c r="AD20" i="11"/>
  <c r="AE18" i="11"/>
  <c r="AD18" i="11"/>
  <c r="AE16" i="11"/>
  <c r="AD16" i="11"/>
  <c r="AE14" i="11"/>
  <c r="AD14" i="11"/>
  <c r="AE12" i="11"/>
  <c r="AD12" i="11"/>
  <c r="AE10" i="11"/>
  <c r="AD10" i="11"/>
  <c r="AE8" i="11"/>
  <c r="AD8" i="11"/>
  <c r="AE6" i="11"/>
  <c r="AD6" i="11"/>
  <c r="AE4" i="11"/>
  <c r="AD4" i="11"/>
  <c r="AD48" i="9"/>
  <c r="AD56" i="9"/>
  <c r="AD50" i="9"/>
  <c r="A10" i="12"/>
  <c r="A11" i="12" s="1"/>
  <c r="A12" i="12" s="1"/>
  <c r="A13" i="12" s="1"/>
  <c r="A10" i="13"/>
  <c r="A11" i="13" s="1"/>
  <c r="A12" i="13" s="1"/>
  <c r="A13" i="13" s="1"/>
  <c r="J18" i="15"/>
  <c r="J19" i="15" s="1"/>
  <c r="J20" i="15" s="1"/>
  <c r="J21" i="15" s="1"/>
  <c r="J22" i="15" s="1"/>
  <c r="B14" i="15"/>
  <c r="C14" i="15" s="1"/>
  <c r="O9" i="15"/>
  <c r="P9" i="15" s="1"/>
  <c r="Q9" i="15" s="1"/>
  <c r="K10" i="15" s="1"/>
  <c r="L10" i="15" s="1"/>
  <c r="M10" i="15" s="1"/>
  <c r="N10" i="15" s="1"/>
  <c r="O10" i="15" s="1"/>
  <c r="P10" i="15" s="1"/>
  <c r="Q10" i="15" s="1"/>
  <c r="K11" i="15" s="1"/>
  <c r="L11" i="15" s="1"/>
  <c r="M11" i="15" s="1"/>
  <c r="N11" i="15" s="1"/>
  <c r="O11" i="15" s="1"/>
  <c r="P11" i="15" s="1"/>
  <c r="Q11" i="15" s="1"/>
  <c r="K12" i="15" s="1"/>
  <c r="L12" i="15" s="1"/>
  <c r="M12" i="15" s="1"/>
  <c r="N12" i="15" s="1"/>
  <c r="O12" i="15" s="1"/>
  <c r="P12" i="15" s="1"/>
  <c r="Q12" i="15" s="1"/>
  <c r="T28" i="15"/>
  <c r="U28" i="15" s="1"/>
  <c r="V28" i="15" s="1"/>
  <c r="W28" i="15" s="1"/>
  <c r="X28" i="15" s="1"/>
  <c r="Y28" i="15" s="1"/>
  <c r="Z28" i="15" s="1"/>
  <c r="T29" i="15" s="1"/>
  <c r="U29" i="15" s="1"/>
  <c r="V29" i="15" s="1"/>
  <c r="W29" i="15" s="1"/>
  <c r="X29" i="15" s="1"/>
  <c r="Y29" i="15" s="1"/>
  <c r="Z29" i="15" s="1"/>
  <c r="T30" i="15" s="1"/>
  <c r="U30" i="15" s="1"/>
  <c r="V30" i="15" s="1"/>
  <c r="W30" i="15" s="1"/>
  <c r="X30" i="15" s="1"/>
  <c r="Y30" i="15" s="1"/>
  <c r="Z30" i="15" s="1"/>
  <c r="T31" i="15" s="1"/>
  <c r="U31" i="15" s="1"/>
  <c r="V31" i="15" s="1"/>
  <c r="W31" i="15" s="1"/>
  <c r="X31" i="15" s="1"/>
  <c r="Y31" i="15" s="1"/>
  <c r="Z31" i="15" s="1"/>
  <c r="T32" i="15" s="1"/>
  <c r="S27" i="15"/>
  <c r="S28" i="15" s="1"/>
  <c r="S29" i="15" s="1"/>
  <c r="S30" i="15" s="1"/>
  <c r="S31" i="15" s="1"/>
  <c r="U14" i="15"/>
  <c r="V14" i="15" s="1"/>
  <c r="S14" i="15"/>
  <c r="J32" i="15"/>
  <c r="J41" i="15"/>
  <c r="L41" i="15"/>
  <c r="M41" i="15" s="1"/>
  <c r="H18" i="15"/>
  <c r="B19" i="15" s="1"/>
  <c r="C19" i="15" s="1"/>
  <c r="D19" i="15" s="1"/>
  <c r="E19" i="15" s="1"/>
  <c r="F19" i="15" s="1"/>
  <c r="G19" i="15" s="1"/>
  <c r="H19" i="15" s="1"/>
  <c r="B20" i="15" s="1"/>
  <c r="C20" i="15" s="1"/>
  <c r="D20" i="15" s="1"/>
  <c r="E20" i="15" s="1"/>
  <c r="F20" i="15" s="1"/>
  <c r="G20" i="15" s="1"/>
  <c r="H20" i="15" s="1"/>
  <c r="B21" i="15" s="1"/>
  <c r="C21" i="15" s="1"/>
  <c r="D21" i="15" s="1"/>
  <c r="E21" i="15" s="1"/>
  <c r="F21" i="15" s="1"/>
  <c r="G21" i="15" s="1"/>
  <c r="H21" i="15" s="1"/>
  <c r="B22" i="15" s="1"/>
  <c r="C22" i="15" s="1"/>
  <c r="D22" i="15" s="1"/>
  <c r="E22" i="15" s="1"/>
  <c r="F22" i="15" s="1"/>
  <c r="G22" i="15" s="1"/>
  <c r="H22" i="15" s="1"/>
  <c r="B23" i="15" s="1"/>
  <c r="H27" i="15"/>
  <c r="B28" i="15" s="1"/>
  <c r="C28" i="15" s="1"/>
  <c r="D28" i="15" s="1"/>
  <c r="E28" i="15" s="1"/>
  <c r="F28" i="15" s="1"/>
  <c r="G28" i="15" s="1"/>
  <c r="H28" i="15" s="1"/>
  <c r="B29" i="15" s="1"/>
  <c r="C29" i="15" s="1"/>
  <c r="D29" i="15" s="1"/>
  <c r="E29" i="15" s="1"/>
  <c r="F29" i="15" s="1"/>
  <c r="G29" i="15" s="1"/>
  <c r="H29" i="15" s="1"/>
  <c r="B30" i="15" s="1"/>
  <c r="C30" i="15" s="1"/>
  <c r="D30" i="15" s="1"/>
  <c r="E30" i="15" s="1"/>
  <c r="F30" i="15" s="1"/>
  <c r="G30" i="15" s="1"/>
  <c r="H30" i="15" s="1"/>
  <c r="B31" i="15" s="1"/>
  <c r="C31" i="15" s="1"/>
  <c r="D31" i="15" s="1"/>
  <c r="E31" i="15" s="1"/>
  <c r="F31" i="15" s="1"/>
  <c r="G31" i="15" s="1"/>
  <c r="H31" i="15" s="1"/>
  <c r="B32" i="15" s="1"/>
  <c r="K19" i="15"/>
  <c r="L19" i="15" s="1"/>
  <c r="M19" i="15" s="1"/>
  <c r="N19" i="15" s="1"/>
  <c r="O19" i="15" s="1"/>
  <c r="P19" i="15" s="1"/>
  <c r="Q19" i="15" s="1"/>
  <c r="K20" i="15" s="1"/>
  <c r="L20" i="15" s="1"/>
  <c r="M20" i="15" s="1"/>
  <c r="N20" i="15" s="1"/>
  <c r="O20" i="15" s="1"/>
  <c r="P20" i="15" s="1"/>
  <c r="Q20" i="15" s="1"/>
  <c r="K21" i="15" s="1"/>
  <c r="L21" i="15" s="1"/>
  <c r="M21" i="15" s="1"/>
  <c r="N21" i="15" s="1"/>
  <c r="O21" i="15" s="1"/>
  <c r="P21" i="15" s="1"/>
  <c r="Q21" i="15" s="1"/>
  <c r="K22" i="15" s="1"/>
  <c r="L22" i="15" s="1"/>
  <c r="M22" i="15" s="1"/>
  <c r="N22" i="15" s="1"/>
  <c r="O22" i="15" s="1"/>
  <c r="P22" i="15" s="1"/>
  <c r="Q22" i="15" s="1"/>
  <c r="K23" i="15" s="1"/>
  <c r="J36" i="15"/>
  <c r="J37" i="15" s="1"/>
  <c r="J38" i="15" s="1"/>
  <c r="J39" i="15" s="1"/>
  <c r="J40" i="15" s="1"/>
  <c r="X18" i="15"/>
  <c r="Y18" i="15" s="1"/>
  <c r="Z18" i="15" s="1"/>
  <c r="T19" i="15" s="1"/>
  <c r="U19" i="15" s="1"/>
  <c r="V19" i="15" s="1"/>
  <c r="W19" i="15" s="1"/>
  <c r="X19" i="15" s="1"/>
  <c r="Y19" i="15" s="1"/>
  <c r="Z19" i="15" s="1"/>
  <c r="T20" i="15" s="1"/>
  <c r="U20" i="15" s="1"/>
  <c r="V20" i="15" s="1"/>
  <c r="W20" i="15" s="1"/>
  <c r="X20" i="15" s="1"/>
  <c r="Y20" i="15" s="1"/>
  <c r="Z20" i="15" s="1"/>
  <c r="T21" i="15" s="1"/>
  <c r="U21" i="15" s="1"/>
  <c r="V21" i="15" s="1"/>
  <c r="W21" i="15" s="1"/>
  <c r="X21" i="15" s="1"/>
  <c r="Y21" i="15" s="1"/>
  <c r="Z21" i="15" s="1"/>
  <c r="T22" i="15" s="1"/>
  <c r="U22" i="15" s="1"/>
  <c r="V22" i="15" s="1"/>
  <c r="W22" i="15" s="1"/>
  <c r="X22" i="15" s="1"/>
  <c r="Y22" i="15" s="1"/>
  <c r="Z22" i="15" s="1"/>
  <c r="T23" i="15" s="1"/>
  <c r="B37" i="15"/>
  <c r="C37" i="15" s="1"/>
  <c r="D37" i="15" s="1"/>
  <c r="E37" i="15" s="1"/>
  <c r="F37" i="15" s="1"/>
  <c r="G37" i="15" s="1"/>
  <c r="H37" i="15" s="1"/>
  <c r="B38" i="15" s="1"/>
  <c r="C38" i="15" s="1"/>
  <c r="D38" i="15" s="1"/>
  <c r="E38" i="15" s="1"/>
  <c r="F38" i="15" s="1"/>
  <c r="G38" i="15" s="1"/>
  <c r="H38" i="15" s="1"/>
  <c r="B39" i="15" s="1"/>
  <c r="C39" i="15" s="1"/>
  <c r="D39" i="15" s="1"/>
  <c r="E39" i="15" s="1"/>
  <c r="F39" i="15" s="1"/>
  <c r="G39" i="15" s="1"/>
  <c r="H39" i="15" s="1"/>
  <c r="B40" i="15" s="1"/>
  <c r="C40" i="15" s="1"/>
  <c r="D40" i="15" s="1"/>
  <c r="E40" i="15" s="1"/>
  <c r="F40" i="15" s="1"/>
  <c r="G40" i="15" s="1"/>
  <c r="H40" i="15" s="1"/>
  <c r="B41" i="15" s="1"/>
  <c r="Y36" i="15"/>
  <c r="Z36" i="15" s="1"/>
  <c r="T37" i="15" s="1"/>
  <c r="U37" i="15" s="1"/>
  <c r="V37" i="15" s="1"/>
  <c r="W37" i="15" s="1"/>
  <c r="X37" i="15" s="1"/>
  <c r="Y37" i="15" s="1"/>
  <c r="Z37" i="15" s="1"/>
  <c r="T38" i="15" s="1"/>
  <c r="U38" i="15" s="1"/>
  <c r="V38" i="15" s="1"/>
  <c r="W38" i="15" s="1"/>
  <c r="X38" i="15" s="1"/>
  <c r="Y38" i="15" s="1"/>
  <c r="Z38" i="15" s="1"/>
  <c r="T39" i="15" s="1"/>
  <c r="U39" i="15" s="1"/>
  <c r="V39" i="15" s="1"/>
  <c r="W39" i="15" s="1"/>
  <c r="X39" i="15" s="1"/>
  <c r="Y39" i="15" s="1"/>
  <c r="Z39" i="15" s="1"/>
  <c r="T40" i="15" s="1"/>
  <c r="U40" i="15" s="1"/>
  <c r="V40" i="15" s="1"/>
  <c r="W40" i="15" s="1"/>
  <c r="X40" i="15" s="1"/>
  <c r="Y40" i="15" s="1"/>
  <c r="Z40" i="15" s="1"/>
  <c r="T41" i="15" s="1"/>
  <c r="S9" i="15"/>
  <c r="S10" i="15" s="1"/>
  <c r="S11" i="15" s="1"/>
  <c r="S12" i="15" s="1"/>
  <c r="S13" i="15" s="1"/>
  <c r="B14" i="14"/>
  <c r="A41" i="14"/>
  <c r="J9" i="14"/>
  <c r="J10" i="14" s="1"/>
  <c r="J11" i="14" s="1"/>
  <c r="J12" i="14" s="1"/>
  <c r="V9" i="14"/>
  <c r="W9" i="14" s="1"/>
  <c r="X9" i="14" s="1"/>
  <c r="Y9" i="14" s="1"/>
  <c r="Z9" i="14" s="1"/>
  <c r="T10" i="14" s="1"/>
  <c r="U10" i="14" s="1"/>
  <c r="V10" i="14" s="1"/>
  <c r="W10" i="14" s="1"/>
  <c r="X10" i="14" s="1"/>
  <c r="Y10" i="14" s="1"/>
  <c r="Z10" i="14" s="1"/>
  <c r="T11" i="14" s="1"/>
  <c r="U11" i="14" s="1"/>
  <c r="V11" i="14" s="1"/>
  <c r="W11" i="14" s="1"/>
  <c r="X11" i="14" s="1"/>
  <c r="Y11" i="14" s="1"/>
  <c r="Z11" i="14" s="1"/>
  <c r="T12" i="14" s="1"/>
  <c r="U12" i="14" s="1"/>
  <c r="V12" i="14" s="1"/>
  <c r="W12" i="14" s="1"/>
  <c r="X12" i="14" s="1"/>
  <c r="Y12" i="14" s="1"/>
  <c r="Z12" i="14" s="1"/>
  <c r="T13" i="14" s="1"/>
  <c r="U13" i="14" s="1"/>
  <c r="V13" i="14" s="1"/>
  <c r="W13" i="14" s="1"/>
  <c r="X13" i="14" s="1"/>
  <c r="Y13" i="14" s="1"/>
  <c r="Z13" i="14" s="1"/>
  <c r="T14" i="14" s="1"/>
  <c r="F18" i="14"/>
  <c r="G18" i="14" s="1"/>
  <c r="H18" i="14" s="1"/>
  <c r="B19" i="14" s="1"/>
  <c r="C19" i="14" s="1"/>
  <c r="D19" i="14" s="1"/>
  <c r="E19" i="14" s="1"/>
  <c r="F19" i="14" s="1"/>
  <c r="G19" i="14" s="1"/>
  <c r="H19" i="14" s="1"/>
  <c r="B20" i="14" s="1"/>
  <c r="C20" i="14" s="1"/>
  <c r="D20" i="14" s="1"/>
  <c r="E20" i="14" s="1"/>
  <c r="F20" i="14" s="1"/>
  <c r="G20" i="14" s="1"/>
  <c r="H20" i="14" s="1"/>
  <c r="B21" i="14" s="1"/>
  <c r="C21" i="14" s="1"/>
  <c r="D21" i="14" s="1"/>
  <c r="E21" i="14" s="1"/>
  <c r="F21" i="14" s="1"/>
  <c r="G21" i="14" s="1"/>
  <c r="H21" i="14" s="1"/>
  <c r="B22" i="14" s="1"/>
  <c r="C22" i="14" s="1"/>
  <c r="D22" i="14" s="1"/>
  <c r="E22" i="14" s="1"/>
  <c r="F22" i="14" s="1"/>
  <c r="G22" i="14" s="1"/>
  <c r="H22" i="14" s="1"/>
  <c r="B23" i="14" s="1"/>
  <c r="Q18" i="14"/>
  <c r="K19" i="14" s="1"/>
  <c r="L19" i="14" s="1"/>
  <c r="M19" i="14" s="1"/>
  <c r="N19" i="14" s="1"/>
  <c r="O19" i="14" s="1"/>
  <c r="P19" i="14" s="1"/>
  <c r="Q19" i="14" s="1"/>
  <c r="K20" i="14" s="1"/>
  <c r="L20" i="14" s="1"/>
  <c r="M20" i="14" s="1"/>
  <c r="N20" i="14" s="1"/>
  <c r="O20" i="14" s="1"/>
  <c r="P20" i="14" s="1"/>
  <c r="Q20" i="14" s="1"/>
  <c r="K21" i="14" s="1"/>
  <c r="L21" i="14" s="1"/>
  <c r="M21" i="14" s="1"/>
  <c r="N21" i="14" s="1"/>
  <c r="O21" i="14" s="1"/>
  <c r="P21" i="14" s="1"/>
  <c r="Q21" i="14" s="1"/>
  <c r="K22" i="14" s="1"/>
  <c r="L22" i="14" s="1"/>
  <c r="M22" i="14" s="1"/>
  <c r="N22" i="14" s="1"/>
  <c r="O22" i="14" s="1"/>
  <c r="P22" i="14" s="1"/>
  <c r="Q22" i="14" s="1"/>
  <c r="K23" i="14" s="1"/>
  <c r="V18" i="14"/>
  <c r="W18" i="14" s="1"/>
  <c r="X18" i="14" s="1"/>
  <c r="Y18" i="14" s="1"/>
  <c r="Z18" i="14" s="1"/>
  <c r="T19" i="14" s="1"/>
  <c r="U19" i="14" s="1"/>
  <c r="V19" i="14" s="1"/>
  <c r="W19" i="14" s="1"/>
  <c r="X19" i="14" s="1"/>
  <c r="Y19" i="14" s="1"/>
  <c r="Z19" i="14" s="1"/>
  <c r="T20" i="14" s="1"/>
  <c r="U20" i="14" s="1"/>
  <c r="V20" i="14" s="1"/>
  <c r="W20" i="14" s="1"/>
  <c r="X20" i="14" s="1"/>
  <c r="Y20" i="14" s="1"/>
  <c r="Z20" i="14" s="1"/>
  <c r="T21" i="14" s="1"/>
  <c r="U21" i="14" s="1"/>
  <c r="V21" i="14" s="1"/>
  <c r="W21" i="14" s="1"/>
  <c r="X21" i="14" s="1"/>
  <c r="Y21" i="14" s="1"/>
  <c r="Z21" i="14" s="1"/>
  <c r="T22" i="14" s="1"/>
  <c r="U22" i="14" s="1"/>
  <c r="V22" i="14" s="1"/>
  <c r="W22" i="14" s="1"/>
  <c r="X22" i="14" s="1"/>
  <c r="Y22" i="14" s="1"/>
  <c r="Z22" i="14" s="1"/>
  <c r="T23" i="14" s="1"/>
  <c r="U32" i="14"/>
  <c r="V32" i="14" s="1"/>
  <c r="S32" i="14"/>
  <c r="L41" i="14"/>
  <c r="M41" i="14" s="1"/>
  <c r="J41" i="14"/>
  <c r="A27" i="14"/>
  <c r="A28" i="14" s="1"/>
  <c r="A29" i="14" s="1"/>
  <c r="A30" i="14" s="1"/>
  <c r="A31" i="14" s="1"/>
  <c r="A32" i="14" s="1"/>
  <c r="J27" i="14"/>
  <c r="J28" i="14" s="1"/>
  <c r="J29" i="14" s="1"/>
  <c r="J30" i="14" s="1"/>
  <c r="J31" i="14" s="1"/>
  <c r="J32" i="14" s="1"/>
  <c r="S27" i="14"/>
  <c r="S28" i="14" s="1"/>
  <c r="S29" i="14" s="1"/>
  <c r="S30" i="14" s="1"/>
  <c r="S31" i="14" s="1"/>
  <c r="A36" i="14"/>
  <c r="A37" i="14" s="1"/>
  <c r="A38" i="14" s="1"/>
  <c r="A39" i="14" s="1"/>
  <c r="A40" i="14" s="1"/>
  <c r="J36" i="14"/>
  <c r="J37" i="14" s="1"/>
  <c r="J38" i="14" s="1"/>
  <c r="J39" i="14" s="1"/>
  <c r="J40" i="14" s="1"/>
  <c r="S36" i="14"/>
  <c r="S37" i="14" s="1"/>
  <c r="S38" i="14" s="1"/>
  <c r="S39" i="14" s="1"/>
  <c r="S40" i="14" s="1"/>
  <c r="S41" i="14" s="1"/>
  <c r="U14" i="13"/>
  <c r="V14" i="13" s="1"/>
  <c r="B14" i="13"/>
  <c r="C14" i="13" s="1"/>
  <c r="A41" i="13"/>
  <c r="U41" i="13"/>
  <c r="V41" i="13" s="1"/>
  <c r="S10" i="13"/>
  <c r="S11" i="13" s="1"/>
  <c r="S12" i="13" s="1"/>
  <c r="S13" i="13" s="1"/>
  <c r="S14" i="13" s="1"/>
  <c r="Q9" i="13"/>
  <c r="K10" i="13" s="1"/>
  <c r="L10" i="13" s="1"/>
  <c r="M10" i="13" s="1"/>
  <c r="N10" i="13" s="1"/>
  <c r="O10" i="13" s="1"/>
  <c r="P10" i="13" s="1"/>
  <c r="Q10" i="13" s="1"/>
  <c r="K11" i="13" s="1"/>
  <c r="L11" i="13" s="1"/>
  <c r="M11" i="13" s="1"/>
  <c r="N11" i="13" s="1"/>
  <c r="O11" i="13" s="1"/>
  <c r="P11" i="13" s="1"/>
  <c r="Q11" i="13" s="1"/>
  <c r="K12" i="13" s="1"/>
  <c r="L12" i="13" s="1"/>
  <c r="M12" i="13" s="1"/>
  <c r="N12" i="13" s="1"/>
  <c r="O12" i="13" s="1"/>
  <c r="P12" i="13" s="1"/>
  <c r="Q12" i="13" s="1"/>
  <c r="D18" i="13"/>
  <c r="E18" i="13" s="1"/>
  <c r="F18" i="13" s="1"/>
  <c r="G18" i="13" s="1"/>
  <c r="H18" i="13" s="1"/>
  <c r="B19" i="13" s="1"/>
  <c r="C19" i="13" s="1"/>
  <c r="D19" i="13" s="1"/>
  <c r="E19" i="13" s="1"/>
  <c r="F19" i="13" s="1"/>
  <c r="G19" i="13" s="1"/>
  <c r="H19" i="13" s="1"/>
  <c r="B20" i="13" s="1"/>
  <c r="C20" i="13" s="1"/>
  <c r="D20" i="13" s="1"/>
  <c r="E20" i="13" s="1"/>
  <c r="F20" i="13" s="1"/>
  <c r="G20" i="13" s="1"/>
  <c r="H20" i="13" s="1"/>
  <c r="B21" i="13" s="1"/>
  <c r="C21" i="13" s="1"/>
  <c r="D21" i="13" s="1"/>
  <c r="E21" i="13" s="1"/>
  <c r="F21" i="13" s="1"/>
  <c r="G21" i="13" s="1"/>
  <c r="H21" i="13" s="1"/>
  <c r="B22" i="13" s="1"/>
  <c r="C22" i="13" s="1"/>
  <c r="D22" i="13" s="1"/>
  <c r="E22" i="13" s="1"/>
  <c r="F22" i="13" s="1"/>
  <c r="G22" i="13" s="1"/>
  <c r="H22" i="13" s="1"/>
  <c r="B23" i="13" s="1"/>
  <c r="O18" i="13"/>
  <c r="P18" i="13" s="1"/>
  <c r="Q18" i="13" s="1"/>
  <c r="K19" i="13" s="1"/>
  <c r="L19" i="13" s="1"/>
  <c r="M19" i="13" s="1"/>
  <c r="N19" i="13" s="1"/>
  <c r="O19" i="13" s="1"/>
  <c r="P19" i="13" s="1"/>
  <c r="Q19" i="13" s="1"/>
  <c r="K20" i="13" s="1"/>
  <c r="L20" i="13" s="1"/>
  <c r="M20" i="13" s="1"/>
  <c r="N20" i="13" s="1"/>
  <c r="O20" i="13" s="1"/>
  <c r="P20" i="13" s="1"/>
  <c r="Q20" i="13" s="1"/>
  <c r="K21" i="13" s="1"/>
  <c r="L21" i="13" s="1"/>
  <c r="M21" i="13" s="1"/>
  <c r="N21" i="13" s="1"/>
  <c r="O21" i="13" s="1"/>
  <c r="P21" i="13" s="1"/>
  <c r="Q21" i="13" s="1"/>
  <c r="K22" i="13" s="1"/>
  <c r="L22" i="13" s="1"/>
  <c r="M22" i="13" s="1"/>
  <c r="N22" i="13" s="1"/>
  <c r="O22" i="13" s="1"/>
  <c r="P22" i="13" s="1"/>
  <c r="Q22" i="13" s="1"/>
  <c r="K23" i="13" s="1"/>
  <c r="T19" i="13"/>
  <c r="U19" i="13" s="1"/>
  <c r="V19" i="13" s="1"/>
  <c r="W19" i="13" s="1"/>
  <c r="X19" i="13" s="1"/>
  <c r="Y19" i="13" s="1"/>
  <c r="Z19" i="13" s="1"/>
  <c r="T20" i="13" s="1"/>
  <c r="U20" i="13" s="1"/>
  <c r="V20" i="13" s="1"/>
  <c r="W20" i="13" s="1"/>
  <c r="X20" i="13" s="1"/>
  <c r="Y20" i="13" s="1"/>
  <c r="Z20" i="13" s="1"/>
  <c r="T21" i="13" s="1"/>
  <c r="U21" i="13" s="1"/>
  <c r="V21" i="13" s="1"/>
  <c r="W21" i="13" s="1"/>
  <c r="X21" i="13" s="1"/>
  <c r="Y21" i="13" s="1"/>
  <c r="Z21" i="13" s="1"/>
  <c r="T22" i="13" s="1"/>
  <c r="U22" i="13" s="1"/>
  <c r="V22" i="13" s="1"/>
  <c r="W22" i="13" s="1"/>
  <c r="X22" i="13" s="1"/>
  <c r="Y22" i="13" s="1"/>
  <c r="Z22" i="13" s="1"/>
  <c r="T23" i="13" s="1"/>
  <c r="E27" i="13"/>
  <c r="F27" i="13" s="1"/>
  <c r="G27" i="13" s="1"/>
  <c r="H27" i="13" s="1"/>
  <c r="B28" i="13" s="1"/>
  <c r="C28" i="13" s="1"/>
  <c r="D28" i="13" s="1"/>
  <c r="E28" i="13" s="1"/>
  <c r="F28" i="13" s="1"/>
  <c r="G28" i="13" s="1"/>
  <c r="H28" i="13" s="1"/>
  <c r="B29" i="13" s="1"/>
  <c r="C29" i="13" s="1"/>
  <c r="D29" i="13" s="1"/>
  <c r="E29" i="13" s="1"/>
  <c r="F29" i="13" s="1"/>
  <c r="G29" i="13" s="1"/>
  <c r="H29" i="13" s="1"/>
  <c r="B30" i="13" s="1"/>
  <c r="C30" i="13" s="1"/>
  <c r="D30" i="13" s="1"/>
  <c r="E30" i="13" s="1"/>
  <c r="F30" i="13" s="1"/>
  <c r="G30" i="13" s="1"/>
  <c r="H30" i="13" s="1"/>
  <c r="B31" i="13" s="1"/>
  <c r="C31" i="13" s="1"/>
  <c r="D31" i="13" s="1"/>
  <c r="E31" i="13" s="1"/>
  <c r="F31" i="13" s="1"/>
  <c r="G31" i="13" s="1"/>
  <c r="H31" i="13" s="1"/>
  <c r="B32" i="13" s="1"/>
  <c r="Q27" i="13"/>
  <c r="K28" i="13" s="1"/>
  <c r="L28" i="13" s="1"/>
  <c r="M28" i="13" s="1"/>
  <c r="N28" i="13" s="1"/>
  <c r="O28" i="13" s="1"/>
  <c r="P28" i="13" s="1"/>
  <c r="Q28" i="13" s="1"/>
  <c r="K29" i="13" s="1"/>
  <c r="L29" i="13" s="1"/>
  <c r="M29" i="13" s="1"/>
  <c r="N29" i="13" s="1"/>
  <c r="O29" i="13" s="1"/>
  <c r="P29" i="13" s="1"/>
  <c r="Q29" i="13" s="1"/>
  <c r="K30" i="13" s="1"/>
  <c r="L30" i="13" s="1"/>
  <c r="M30" i="13" s="1"/>
  <c r="N30" i="13" s="1"/>
  <c r="O30" i="13" s="1"/>
  <c r="P30" i="13" s="1"/>
  <c r="Q30" i="13" s="1"/>
  <c r="K31" i="13" s="1"/>
  <c r="L31" i="13" s="1"/>
  <c r="M31" i="13" s="1"/>
  <c r="N31" i="13" s="1"/>
  <c r="O31" i="13" s="1"/>
  <c r="P31" i="13" s="1"/>
  <c r="Q31" i="13" s="1"/>
  <c r="K32" i="13" s="1"/>
  <c r="V27" i="13"/>
  <c r="W27" i="13" s="1"/>
  <c r="X27" i="13" s="1"/>
  <c r="Y27" i="13" s="1"/>
  <c r="Z27" i="13" s="1"/>
  <c r="T28" i="13" s="1"/>
  <c r="U28" i="13" s="1"/>
  <c r="V28" i="13" s="1"/>
  <c r="W28" i="13" s="1"/>
  <c r="X28" i="13" s="1"/>
  <c r="Y28" i="13" s="1"/>
  <c r="Z28" i="13" s="1"/>
  <c r="T29" i="13" s="1"/>
  <c r="U29" i="13" s="1"/>
  <c r="V29" i="13" s="1"/>
  <c r="W29" i="13" s="1"/>
  <c r="X29" i="13" s="1"/>
  <c r="Y29" i="13" s="1"/>
  <c r="Z29" i="13" s="1"/>
  <c r="T30" i="13" s="1"/>
  <c r="U30" i="13" s="1"/>
  <c r="V30" i="13" s="1"/>
  <c r="W30" i="13" s="1"/>
  <c r="X30" i="13" s="1"/>
  <c r="Y30" i="13" s="1"/>
  <c r="Z30" i="13" s="1"/>
  <c r="T31" i="13" s="1"/>
  <c r="U31" i="13" s="1"/>
  <c r="V31" i="13" s="1"/>
  <c r="W31" i="13" s="1"/>
  <c r="X31" i="13" s="1"/>
  <c r="Y31" i="13" s="1"/>
  <c r="Z31" i="13" s="1"/>
  <c r="T32" i="13" s="1"/>
  <c r="L41" i="13"/>
  <c r="M41" i="13" s="1"/>
  <c r="A37" i="13"/>
  <c r="A38" i="13" s="1"/>
  <c r="A39" i="13" s="1"/>
  <c r="A40" i="13" s="1"/>
  <c r="J37" i="13"/>
  <c r="J38" i="13" s="1"/>
  <c r="J39" i="13" s="1"/>
  <c r="J40" i="13" s="1"/>
  <c r="J41" i="13" s="1"/>
  <c r="S37" i="13"/>
  <c r="S38" i="13" s="1"/>
  <c r="S39" i="13" s="1"/>
  <c r="S41" i="13" s="1"/>
  <c r="N9" i="12"/>
  <c r="O9" i="12" s="1"/>
  <c r="P9" i="12" s="1"/>
  <c r="Q9" i="12" s="1"/>
  <c r="K10" i="12" s="1"/>
  <c r="L10" i="12" s="1"/>
  <c r="M10" i="12" s="1"/>
  <c r="N10" i="12" s="1"/>
  <c r="O10" i="12" s="1"/>
  <c r="P10" i="12" s="1"/>
  <c r="Q10" i="12" s="1"/>
  <c r="K11" i="12" s="1"/>
  <c r="L11" i="12" s="1"/>
  <c r="M11" i="12" s="1"/>
  <c r="N11" i="12" s="1"/>
  <c r="O11" i="12" s="1"/>
  <c r="P11" i="12" s="1"/>
  <c r="Q11" i="12" s="1"/>
  <c r="K12" i="12" s="1"/>
  <c r="L12" i="12" s="1"/>
  <c r="M12" i="12" s="1"/>
  <c r="N12" i="12" s="1"/>
  <c r="O12" i="12" s="1"/>
  <c r="P12" i="12" s="1"/>
  <c r="Q12" i="12" s="1"/>
  <c r="A14" i="12"/>
  <c r="B14" i="12"/>
  <c r="C14" i="12" s="1"/>
  <c r="C18" i="12"/>
  <c r="D18" i="12" s="1"/>
  <c r="E18" i="12" s="1"/>
  <c r="F18" i="12" s="1"/>
  <c r="G18" i="12" s="1"/>
  <c r="H18" i="12" s="1"/>
  <c r="B19" i="12" s="1"/>
  <c r="C19" i="12" s="1"/>
  <c r="D19" i="12" s="1"/>
  <c r="E19" i="12" s="1"/>
  <c r="F19" i="12" s="1"/>
  <c r="G19" i="12" s="1"/>
  <c r="H19" i="12" s="1"/>
  <c r="B20" i="12" s="1"/>
  <c r="C20" i="12" s="1"/>
  <c r="D20" i="12" s="1"/>
  <c r="E20" i="12" s="1"/>
  <c r="F20" i="12" s="1"/>
  <c r="G20" i="12" s="1"/>
  <c r="H20" i="12" s="1"/>
  <c r="B21" i="12" s="1"/>
  <c r="C21" i="12" s="1"/>
  <c r="D21" i="12" s="1"/>
  <c r="E21" i="12" s="1"/>
  <c r="F21" i="12" s="1"/>
  <c r="G21" i="12" s="1"/>
  <c r="H21" i="12" s="1"/>
  <c r="B22" i="12" s="1"/>
  <c r="C22" i="12" s="1"/>
  <c r="D22" i="12" s="1"/>
  <c r="E22" i="12" s="1"/>
  <c r="F22" i="12" s="1"/>
  <c r="G22" i="12" s="1"/>
  <c r="H22" i="12" s="1"/>
  <c r="B23" i="12" s="1"/>
  <c r="V9" i="12"/>
  <c r="W9" i="12" s="1"/>
  <c r="X9" i="12" s="1"/>
  <c r="Y9" i="12" s="1"/>
  <c r="Z9" i="12" s="1"/>
  <c r="T10" i="12" s="1"/>
  <c r="U10" i="12" s="1"/>
  <c r="V10" i="12" s="1"/>
  <c r="W10" i="12" s="1"/>
  <c r="X10" i="12" s="1"/>
  <c r="Y10" i="12" s="1"/>
  <c r="Z10" i="12" s="1"/>
  <c r="T11" i="12" s="1"/>
  <c r="U11" i="12" s="1"/>
  <c r="V11" i="12" s="1"/>
  <c r="W11" i="12" s="1"/>
  <c r="X11" i="12" s="1"/>
  <c r="Y11" i="12" s="1"/>
  <c r="Z11" i="12" s="1"/>
  <c r="T12" i="12" s="1"/>
  <c r="U12" i="12" s="1"/>
  <c r="V12" i="12" s="1"/>
  <c r="W12" i="12" s="1"/>
  <c r="X12" i="12" s="1"/>
  <c r="Y12" i="12" s="1"/>
  <c r="Z12" i="12" s="1"/>
  <c r="T13" i="12" s="1"/>
  <c r="U13" i="12" s="1"/>
  <c r="V13" i="12" s="1"/>
  <c r="W13" i="12" s="1"/>
  <c r="X13" i="12" s="1"/>
  <c r="Y13" i="12" s="1"/>
  <c r="Z13" i="12" s="1"/>
  <c r="T14" i="12" s="1"/>
  <c r="L18" i="12"/>
  <c r="M18" i="12" s="1"/>
  <c r="N18" i="12" s="1"/>
  <c r="O18" i="12" s="1"/>
  <c r="P18" i="12" s="1"/>
  <c r="Q18" i="12" s="1"/>
  <c r="K19" i="12" s="1"/>
  <c r="L19" i="12" s="1"/>
  <c r="M19" i="12" s="1"/>
  <c r="N19" i="12" s="1"/>
  <c r="O19" i="12" s="1"/>
  <c r="P19" i="12" s="1"/>
  <c r="Q19" i="12" s="1"/>
  <c r="K20" i="12" s="1"/>
  <c r="L20" i="12" s="1"/>
  <c r="M20" i="12" s="1"/>
  <c r="N20" i="12" s="1"/>
  <c r="O20" i="12" s="1"/>
  <c r="P20" i="12" s="1"/>
  <c r="Q20" i="12" s="1"/>
  <c r="K21" i="12" s="1"/>
  <c r="L21" i="12" s="1"/>
  <c r="M21" i="12" s="1"/>
  <c r="N21" i="12" s="1"/>
  <c r="O21" i="12" s="1"/>
  <c r="P21" i="12" s="1"/>
  <c r="Q21" i="12" s="1"/>
  <c r="K22" i="12" s="1"/>
  <c r="L22" i="12" s="1"/>
  <c r="M22" i="12" s="1"/>
  <c r="N22" i="12" s="1"/>
  <c r="O22" i="12" s="1"/>
  <c r="P22" i="12" s="1"/>
  <c r="Q22" i="12" s="1"/>
  <c r="K23" i="12" s="1"/>
  <c r="U18" i="12"/>
  <c r="V18" i="12" s="1"/>
  <c r="W18" i="12" s="1"/>
  <c r="X18" i="12" s="1"/>
  <c r="Y18" i="12" s="1"/>
  <c r="Z18" i="12" s="1"/>
  <c r="T19" i="12" s="1"/>
  <c r="U19" i="12" s="1"/>
  <c r="V19" i="12" s="1"/>
  <c r="W19" i="12" s="1"/>
  <c r="X19" i="12" s="1"/>
  <c r="Y19" i="12" s="1"/>
  <c r="Z19" i="12" s="1"/>
  <c r="T20" i="12" s="1"/>
  <c r="U20" i="12" s="1"/>
  <c r="V20" i="12" s="1"/>
  <c r="W20" i="12" s="1"/>
  <c r="X20" i="12" s="1"/>
  <c r="Y20" i="12" s="1"/>
  <c r="Z20" i="12" s="1"/>
  <c r="T21" i="12" s="1"/>
  <c r="U21" i="12" s="1"/>
  <c r="V21" i="12" s="1"/>
  <c r="W21" i="12" s="1"/>
  <c r="X21" i="12" s="1"/>
  <c r="Y21" i="12" s="1"/>
  <c r="Z21" i="12" s="1"/>
  <c r="T22" i="12" s="1"/>
  <c r="U22" i="12" s="1"/>
  <c r="V22" i="12" s="1"/>
  <c r="W22" i="12" s="1"/>
  <c r="X22" i="12" s="1"/>
  <c r="Y22" i="12" s="1"/>
  <c r="Z22" i="12" s="1"/>
  <c r="T23" i="12" s="1"/>
  <c r="C27" i="12"/>
  <c r="D27" i="12" s="1"/>
  <c r="E27" i="12" s="1"/>
  <c r="F27" i="12" s="1"/>
  <c r="G27" i="12" s="1"/>
  <c r="H27" i="12" s="1"/>
  <c r="B28" i="12" s="1"/>
  <c r="C28" i="12" s="1"/>
  <c r="D28" i="12" s="1"/>
  <c r="E28" i="12" s="1"/>
  <c r="F28" i="12" s="1"/>
  <c r="G28" i="12" s="1"/>
  <c r="H28" i="12" s="1"/>
  <c r="B29" i="12" s="1"/>
  <c r="C29" i="12" s="1"/>
  <c r="D29" i="12" s="1"/>
  <c r="E29" i="12" s="1"/>
  <c r="F29" i="12" s="1"/>
  <c r="G29" i="12" s="1"/>
  <c r="H29" i="12" s="1"/>
  <c r="B30" i="12" s="1"/>
  <c r="C30" i="12" s="1"/>
  <c r="D30" i="12" s="1"/>
  <c r="E30" i="12" s="1"/>
  <c r="F30" i="12" s="1"/>
  <c r="G30" i="12" s="1"/>
  <c r="H30" i="12" s="1"/>
  <c r="B31" i="12" s="1"/>
  <c r="C31" i="12" s="1"/>
  <c r="D31" i="12" s="1"/>
  <c r="E31" i="12" s="1"/>
  <c r="F31" i="12" s="1"/>
  <c r="G31" i="12" s="1"/>
  <c r="H31" i="12" s="1"/>
  <c r="B32" i="12" s="1"/>
  <c r="L27" i="12"/>
  <c r="M27" i="12" s="1"/>
  <c r="N27" i="12" s="1"/>
  <c r="O27" i="12" s="1"/>
  <c r="P27" i="12" s="1"/>
  <c r="Q27" i="12" s="1"/>
  <c r="K28" i="12" s="1"/>
  <c r="L28" i="12" s="1"/>
  <c r="M28" i="12" s="1"/>
  <c r="N28" i="12" s="1"/>
  <c r="O28" i="12" s="1"/>
  <c r="P28" i="12" s="1"/>
  <c r="Q28" i="12" s="1"/>
  <c r="K29" i="12" s="1"/>
  <c r="L29" i="12" s="1"/>
  <c r="M29" i="12" s="1"/>
  <c r="N29" i="12" s="1"/>
  <c r="O29" i="12" s="1"/>
  <c r="P29" i="12" s="1"/>
  <c r="Q29" i="12" s="1"/>
  <c r="K30" i="12" s="1"/>
  <c r="L30" i="12" s="1"/>
  <c r="M30" i="12" s="1"/>
  <c r="N30" i="12" s="1"/>
  <c r="O30" i="12" s="1"/>
  <c r="P30" i="12" s="1"/>
  <c r="Q30" i="12" s="1"/>
  <c r="K31" i="12" s="1"/>
  <c r="L31" i="12" s="1"/>
  <c r="M31" i="12" s="1"/>
  <c r="N31" i="12" s="1"/>
  <c r="O31" i="12" s="1"/>
  <c r="P31" i="12" s="1"/>
  <c r="Q31" i="12" s="1"/>
  <c r="K32" i="12" s="1"/>
  <c r="U27" i="12"/>
  <c r="V27" i="12" s="1"/>
  <c r="W27" i="12" s="1"/>
  <c r="X27" i="12" s="1"/>
  <c r="Y27" i="12" s="1"/>
  <c r="Z27" i="12" s="1"/>
  <c r="T28" i="12" s="1"/>
  <c r="U28" i="12" s="1"/>
  <c r="V28" i="12" s="1"/>
  <c r="W28" i="12" s="1"/>
  <c r="X28" i="12" s="1"/>
  <c r="Y28" i="12" s="1"/>
  <c r="Z28" i="12" s="1"/>
  <c r="T29" i="12" s="1"/>
  <c r="U29" i="12" s="1"/>
  <c r="V29" i="12" s="1"/>
  <c r="W29" i="12" s="1"/>
  <c r="X29" i="12" s="1"/>
  <c r="Y29" i="12" s="1"/>
  <c r="Z29" i="12" s="1"/>
  <c r="T30" i="12" s="1"/>
  <c r="U30" i="12" s="1"/>
  <c r="V30" i="12" s="1"/>
  <c r="W30" i="12" s="1"/>
  <c r="X30" i="12" s="1"/>
  <c r="Y30" i="12" s="1"/>
  <c r="Z30" i="12" s="1"/>
  <c r="T31" i="12" s="1"/>
  <c r="U31" i="12" s="1"/>
  <c r="V31" i="12" s="1"/>
  <c r="W31" i="12" s="1"/>
  <c r="X31" i="12" s="1"/>
  <c r="Y31" i="12" s="1"/>
  <c r="Z31" i="12" s="1"/>
  <c r="T32" i="12" s="1"/>
  <c r="C36" i="12"/>
  <c r="D36" i="12" s="1"/>
  <c r="E36" i="12" s="1"/>
  <c r="F36" i="12" s="1"/>
  <c r="G36" i="12" s="1"/>
  <c r="H36" i="12" s="1"/>
  <c r="B37" i="12" s="1"/>
  <c r="C37" i="12" s="1"/>
  <c r="D37" i="12" s="1"/>
  <c r="E37" i="12" s="1"/>
  <c r="F37" i="12" s="1"/>
  <c r="G37" i="12" s="1"/>
  <c r="H37" i="12" s="1"/>
  <c r="B38" i="12" s="1"/>
  <c r="C38" i="12" s="1"/>
  <c r="D38" i="12" s="1"/>
  <c r="E38" i="12" s="1"/>
  <c r="F38" i="12" s="1"/>
  <c r="G38" i="12" s="1"/>
  <c r="H38" i="12" s="1"/>
  <c r="B39" i="12" s="1"/>
  <c r="C39" i="12" s="1"/>
  <c r="D39" i="12" s="1"/>
  <c r="E39" i="12" s="1"/>
  <c r="F39" i="12" s="1"/>
  <c r="G39" i="12" s="1"/>
  <c r="H39" i="12" s="1"/>
  <c r="B40" i="12" s="1"/>
  <c r="C40" i="12" s="1"/>
  <c r="D40" i="12" s="1"/>
  <c r="E40" i="12" s="1"/>
  <c r="F40" i="12" s="1"/>
  <c r="G40" i="12" s="1"/>
  <c r="H40" i="12" s="1"/>
  <c r="B41" i="12" s="1"/>
  <c r="L36" i="12"/>
  <c r="M36" i="12" s="1"/>
  <c r="N36" i="12" s="1"/>
  <c r="O36" i="12" s="1"/>
  <c r="P36" i="12" s="1"/>
  <c r="Q36" i="12" s="1"/>
  <c r="K37" i="12" s="1"/>
  <c r="L37" i="12" s="1"/>
  <c r="M37" i="12" s="1"/>
  <c r="N37" i="12" s="1"/>
  <c r="O37" i="12" s="1"/>
  <c r="P37" i="12" s="1"/>
  <c r="Q37" i="12" s="1"/>
  <c r="K38" i="12" s="1"/>
  <c r="L38" i="12" s="1"/>
  <c r="M38" i="12" s="1"/>
  <c r="N38" i="12" s="1"/>
  <c r="O38" i="12" s="1"/>
  <c r="P38" i="12" s="1"/>
  <c r="Q38" i="12" s="1"/>
  <c r="K39" i="12" s="1"/>
  <c r="L39" i="12" s="1"/>
  <c r="M39" i="12" s="1"/>
  <c r="N39" i="12" s="1"/>
  <c r="O39" i="12" s="1"/>
  <c r="P39" i="12" s="1"/>
  <c r="Q39" i="12" s="1"/>
  <c r="K40" i="12" s="1"/>
  <c r="L40" i="12" s="1"/>
  <c r="M40" i="12" s="1"/>
  <c r="N40" i="12" s="1"/>
  <c r="O40" i="12" s="1"/>
  <c r="P40" i="12" s="1"/>
  <c r="Q40" i="12" s="1"/>
  <c r="K41" i="12" s="1"/>
  <c r="U36" i="12"/>
  <c r="V36" i="12" s="1"/>
  <c r="W36" i="12" s="1"/>
  <c r="X36" i="12" s="1"/>
  <c r="Y36" i="12" s="1"/>
  <c r="Z36" i="12" s="1"/>
  <c r="T37" i="12" s="1"/>
  <c r="U37" i="12" s="1"/>
  <c r="V37" i="12" s="1"/>
  <c r="W37" i="12" s="1"/>
  <c r="X37" i="12" s="1"/>
  <c r="Y37" i="12" s="1"/>
  <c r="Z37" i="12" s="1"/>
  <c r="T38" i="12" s="1"/>
  <c r="U38" i="12" s="1"/>
  <c r="V38" i="12" s="1"/>
  <c r="W38" i="12" s="1"/>
  <c r="X38" i="12" s="1"/>
  <c r="Y38" i="12" s="1"/>
  <c r="Z38" i="12" s="1"/>
  <c r="T39" i="12" s="1"/>
  <c r="U39" i="12" s="1"/>
  <c r="V39" i="12" s="1"/>
  <c r="W39" i="12" s="1"/>
  <c r="X39" i="12" s="1"/>
  <c r="Y39" i="12" s="1"/>
  <c r="Z39" i="12" s="1"/>
  <c r="T40" i="12" s="1"/>
  <c r="U40" i="12" s="1"/>
  <c r="V40" i="12" s="1"/>
  <c r="W40" i="12" s="1"/>
  <c r="X40" i="12" s="1"/>
  <c r="Y40" i="12" s="1"/>
  <c r="Z40" i="12" s="1"/>
  <c r="T41" i="12" s="1"/>
  <c r="AB5" i="5"/>
  <c r="AB4" i="5"/>
  <c r="W2" i="10"/>
  <c r="S56" i="9"/>
  <c r="T56" i="9"/>
  <c r="T55" i="9"/>
  <c r="S55" i="9"/>
  <c r="T54" i="9"/>
  <c r="S54" i="9"/>
  <c r="T53" i="9"/>
  <c r="S53" i="9"/>
  <c r="T52" i="9"/>
  <c r="S52" i="9"/>
  <c r="T50" i="9"/>
  <c r="S50" i="9"/>
  <c r="T47" i="9"/>
  <c r="S47" i="9"/>
  <c r="W2" i="1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B246" i="7"/>
  <c r="B247" i="7"/>
  <c r="B248" i="7"/>
  <c r="B249" i="7"/>
  <c r="B250" i="7"/>
  <c r="B251" i="7"/>
  <c r="B252" i="7"/>
  <c r="B253" i="7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267" i="7"/>
  <c r="B268" i="7"/>
  <c r="B269" i="7"/>
  <c r="B270" i="7"/>
  <c r="B271" i="7"/>
  <c r="B272" i="7"/>
  <c r="B273" i="7"/>
  <c r="B274" i="7"/>
  <c r="B275" i="7"/>
  <c r="B276" i="7"/>
  <c r="B277" i="7"/>
  <c r="B278" i="7"/>
  <c r="B279" i="7"/>
  <c r="B280" i="7"/>
  <c r="B281" i="7"/>
  <c r="B282" i="7"/>
  <c r="B283" i="7"/>
  <c r="B284" i="7"/>
  <c r="B285" i="7"/>
  <c r="B286" i="7"/>
  <c r="B287" i="7"/>
  <c r="B288" i="7"/>
  <c r="B289" i="7"/>
  <c r="B290" i="7"/>
  <c r="B291" i="7"/>
  <c r="B292" i="7"/>
  <c r="B293" i="7"/>
  <c r="B294" i="7"/>
  <c r="B295" i="7"/>
  <c r="B296" i="7"/>
  <c r="B297" i="7"/>
  <c r="B298" i="7"/>
  <c r="B299" i="7"/>
  <c r="B300" i="7"/>
  <c r="B301" i="7"/>
  <c r="B302" i="7"/>
  <c r="B303" i="7"/>
  <c r="B304" i="7"/>
  <c r="B305" i="7"/>
  <c r="B306" i="7"/>
  <c r="B307" i="7"/>
  <c r="B308" i="7"/>
  <c r="B309" i="7"/>
  <c r="B310" i="7"/>
  <c r="B311" i="7"/>
  <c r="B312" i="7"/>
  <c r="B313" i="7"/>
  <c r="B314" i="7"/>
  <c r="B315" i="7"/>
  <c r="B316" i="7"/>
  <c r="B317" i="7"/>
  <c r="B318" i="7"/>
  <c r="B319" i="7"/>
  <c r="B320" i="7"/>
  <c r="B321" i="7"/>
  <c r="B322" i="7"/>
  <c r="B323" i="7"/>
  <c r="B324" i="7"/>
  <c r="B325" i="7"/>
  <c r="B326" i="7"/>
  <c r="B327" i="7"/>
  <c r="B328" i="7"/>
  <c r="B329" i="7"/>
  <c r="B330" i="7"/>
  <c r="B331" i="7"/>
  <c r="B332" i="7"/>
  <c r="B333" i="7"/>
  <c r="B334" i="7"/>
  <c r="B335" i="7"/>
  <c r="B336" i="7"/>
  <c r="B337" i="7"/>
  <c r="B338" i="7"/>
  <c r="B339" i="7"/>
  <c r="B340" i="7"/>
  <c r="B341" i="7"/>
  <c r="B342" i="7"/>
  <c r="B343" i="7"/>
  <c r="B344" i="7"/>
  <c r="B345" i="7"/>
  <c r="B346" i="7"/>
  <c r="B347" i="7"/>
  <c r="B348" i="7"/>
  <c r="B349" i="7"/>
  <c r="B350" i="7"/>
  <c r="B351" i="7"/>
  <c r="B352" i="7"/>
  <c r="B353" i="7"/>
  <c r="B354" i="7"/>
  <c r="B355" i="7"/>
  <c r="B356" i="7"/>
  <c r="B357" i="7"/>
  <c r="B358" i="7"/>
  <c r="B359" i="7"/>
  <c r="B360" i="7"/>
  <c r="B361" i="7"/>
  <c r="B362" i="7"/>
  <c r="B363" i="7"/>
  <c r="B364" i="7"/>
  <c r="B365" i="7"/>
  <c r="B366" i="7"/>
  <c r="B367" i="7"/>
  <c r="B368" i="7"/>
  <c r="B369" i="7"/>
  <c r="AH50" i="9" l="1"/>
  <c r="AH53" i="9"/>
  <c r="AH55" i="9"/>
  <c r="AH56" i="9"/>
  <c r="W2" i="16"/>
  <c r="AC25" i="16"/>
  <c r="AC16" i="16"/>
  <c r="AC7" i="16"/>
  <c r="B7" i="16"/>
  <c r="T25" i="16"/>
  <c r="T16" i="16"/>
  <c r="T7" i="16"/>
  <c r="B16" i="16"/>
  <c r="K25" i="16"/>
  <c r="K16" i="16"/>
  <c r="K7" i="16"/>
  <c r="B25" i="16"/>
  <c r="AH47" i="9"/>
  <c r="AH52" i="9"/>
  <c r="AH54" i="9"/>
  <c r="W3" i="22"/>
  <c r="H1" i="9"/>
  <c r="AF42" i="9" s="1"/>
  <c r="D3" i="19"/>
  <c r="D4" i="19"/>
  <c r="D8" i="19"/>
  <c r="D12" i="19"/>
  <c r="D16" i="19"/>
  <c r="D20" i="19"/>
  <c r="D24" i="19"/>
  <c r="D28" i="19"/>
  <c r="D32" i="19"/>
  <c r="D36" i="19"/>
  <c r="D40" i="19"/>
  <c r="D44" i="19"/>
  <c r="D48" i="19"/>
  <c r="D52" i="19"/>
  <c r="D56" i="19"/>
  <c r="D60" i="19"/>
  <c r="D64" i="19"/>
  <c r="D68" i="19"/>
  <c r="D72" i="19"/>
  <c r="D76" i="19"/>
  <c r="D80" i="19"/>
  <c r="D84" i="19"/>
  <c r="D88" i="19"/>
  <c r="D92" i="19"/>
  <c r="D96" i="19"/>
  <c r="D100" i="19"/>
  <c r="D104" i="19"/>
  <c r="D108" i="19"/>
  <c r="D112" i="19"/>
  <c r="D116" i="19"/>
  <c r="D120" i="19"/>
  <c r="D124" i="19"/>
  <c r="D128" i="19"/>
  <c r="D132" i="19"/>
  <c r="D136" i="19"/>
  <c r="D140" i="19"/>
  <c r="D144" i="19"/>
  <c r="D148" i="19"/>
  <c r="D152" i="19"/>
  <c r="D156" i="19"/>
  <c r="D160" i="19"/>
  <c r="D164" i="19"/>
  <c r="D168" i="19"/>
  <c r="D172" i="19"/>
  <c r="D176" i="19"/>
  <c r="D180" i="19"/>
  <c r="D184" i="19"/>
  <c r="D188" i="19"/>
  <c r="D192" i="19"/>
  <c r="D196" i="19"/>
  <c r="D200" i="19"/>
  <c r="D15" i="19"/>
  <c r="D31" i="19"/>
  <c r="D43" i="19"/>
  <c r="D59" i="19"/>
  <c r="D71" i="19"/>
  <c r="D83" i="19"/>
  <c r="D99" i="19"/>
  <c r="D111" i="19"/>
  <c r="D123" i="19"/>
  <c r="D139" i="19"/>
  <c r="D151" i="19"/>
  <c r="D163" i="19"/>
  <c r="D183" i="19"/>
  <c r="D195" i="19"/>
  <c r="D5" i="19"/>
  <c r="D9" i="19"/>
  <c r="D13" i="19"/>
  <c r="D17" i="19"/>
  <c r="D21" i="19"/>
  <c r="D25" i="19"/>
  <c r="D29" i="19"/>
  <c r="D33" i="19"/>
  <c r="D37" i="19"/>
  <c r="D41" i="19"/>
  <c r="D45" i="19"/>
  <c r="D49" i="19"/>
  <c r="D53" i="19"/>
  <c r="D57" i="19"/>
  <c r="D61" i="19"/>
  <c r="D65" i="19"/>
  <c r="D69" i="19"/>
  <c r="D73" i="19"/>
  <c r="D77" i="19"/>
  <c r="D81" i="19"/>
  <c r="D85" i="19"/>
  <c r="D89" i="19"/>
  <c r="D93" i="19"/>
  <c r="D97" i="19"/>
  <c r="D101" i="19"/>
  <c r="D105" i="19"/>
  <c r="D109" i="19"/>
  <c r="D113" i="19"/>
  <c r="D117" i="19"/>
  <c r="D121" i="19"/>
  <c r="D125" i="19"/>
  <c r="D129" i="19"/>
  <c r="D133" i="19"/>
  <c r="D137" i="19"/>
  <c r="D141" i="19"/>
  <c r="D145" i="19"/>
  <c r="D149" i="19"/>
  <c r="D153" i="19"/>
  <c r="D157" i="19"/>
  <c r="D161" i="19"/>
  <c r="D165" i="19"/>
  <c r="D169" i="19"/>
  <c r="D173" i="19"/>
  <c r="D177" i="19"/>
  <c r="D181" i="19"/>
  <c r="D185" i="19"/>
  <c r="D189" i="19"/>
  <c r="D193" i="19"/>
  <c r="D197" i="19"/>
  <c r="D11" i="19"/>
  <c r="D19" i="19"/>
  <c r="D27" i="19"/>
  <c r="D39" i="19"/>
  <c r="D51" i="19"/>
  <c r="D63" i="19"/>
  <c r="D75" i="19"/>
  <c r="D87" i="19"/>
  <c r="D95" i="19"/>
  <c r="D107" i="19"/>
  <c r="D119" i="19"/>
  <c r="D127" i="19"/>
  <c r="D135" i="19"/>
  <c r="D147" i="19"/>
  <c r="D155" i="19"/>
  <c r="D167" i="19"/>
  <c r="D179" i="19"/>
  <c r="D191" i="19"/>
  <c r="D6" i="19"/>
  <c r="D10" i="19"/>
  <c r="D14" i="19"/>
  <c r="D18" i="19"/>
  <c r="D22" i="19"/>
  <c r="D26" i="19"/>
  <c r="D30" i="19"/>
  <c r="D34" i="19"/>
  <c r="D38" i="19"/>
  <c r="D42" i="19"/>
  <c r="D46" i="19"/>
  <c r="D50" i="19"/>
  <c r="D54" i="19"/>
  <c r="D58" i="19"/>
  <c r="D62" i="19"/>
  <c r="D66" i="19"/>
  <c r="D70" i="19"/>
  <c r="D74" i="19"/>
  <c r="D78" i="19"/>
  <c r="D82" i="19"/>
  <c r="D86" i="19"/>
  <c r="D90" i="19"/>
  <c r="D94" i="19"/>
  <c r="D98" i="19"/>
  <c r="D102" i="19"/>
  <c r="D106" i="19"/>
  <c r="D110" i="19"/>
  <c r="D114" i="19"/>
  <c r="D118" i="19"/>
  <c r="D122" i="19"/>
  <c r="D126" i="19"/>
  <c r="D130" i="19"/>
  <c r="D134" i="19"/>
  <c r="D138" i="19"/>
  <c r="D142" i="19"/>
  <c r="D146" i="19"/>
  <c r="D150" i="19"/>
  <c r="D154" i="19"/>
  <c r="D158" i="19"/>
  <c r="D162" i="19"/>
  <c r="D166" i="19"/>
  <c r="D170" i="19"/>
  <c r="D174" i="19"/>
  <c r="D178" i="19"/>
  <c r="D182" i="19"/>
  <c r="D186" i="19"/>
  <c r="D190" i="19"/>
  <c r="D194" i="19"/>
  <c r="D198" i="19"/>
  <c r="D7" i="19"/>
  <c r="D23" i="19"/>
  <c r="D35" i="19"/>
  <c r="D47" i="19"/>
  <c r="D55" i="19"/>
  <c r="D67" i="19"/>
  <c r="D79" i="19"/>
  <c r="D91" i="19"/>
  <c r="D103" i="19"/>
  <c r="D115" i="19"/>
  <c r="D131" i="19"/>
  <c r="D143" i="19"/>
  <c r="D159" i="19"/>
  <c r="D171" i="19"/>
  <c r="D175" i="19"/>
  <c r="D187" i="19"/>
  <c r="D199" i="19"/>
  <c r="O32" i="16"/>
  <c r="C1" i="10"/>
  <c r="B9" i="10" s="1"/>
  <c r="C1" i="1"/>
  <c r="S36" i="12"/>
  <c r="S37" i="12" s="1"/>
  <c r="S38" i="12" s="1"/>
  <c r="S39" i="12" s="1"/>
  <c r="S40" i="12" s="1"/>
  <c r="J36" i="12"/>
  <c r="J37" i="12" s="1"/>
  <c r="J38" i="12" s="1"/>
  <c r="J39" i="12" s="1"/>
  <c r="J40" i="12" s="1"/>
  <c r="A36" i="12"/>
  <c r="A37" i="12" s="1"/>
  <c r="A38" i="12" s="1"/>
  <c r="A39" i="12" s="1"/>
  <c r="A40" i="12" s="1"/>
  <c r="S27" i="12"/>
  <c r="S28" i="12" s="1"/>
  <c r="S29" i="12" s="1"/>
  <c r="S30" i="12" s="1"/>
  <c r="S31" i="12" s="1"/>
  <c r="J27" i="12"/>
  <c r="J28" i="12" s="1"/>
  <c r="J29" i="12" s="1"/>
  <c r="J30" i="12" s="1"/>
  <c r="J31" i="12" s="1"/>
  <c r="A27" i="12"/>
  <c r="A28" i="12" s="1"/>
  <c r="A29" i="12" s="1"/>
  <c r="A30" i="12" s="1"/>
  <c r="A31" i="12" s="1"/>
  <c r="A32" i="12" s="1"/>
  <c r="S18" i="12"/>
  <c r="S19" i="12" s="1"/>
  <c r="S20" i="12" s="1"/>
  <c r="S21" i="12" s="1"/>
  <c r="S22" i="12" s="1"/>
  <c r="J18" i="12"/>
  <c r="J19" i="12" s="1"/>
  <c r="J20" i="12" s="1"/>
  <c r="J21" i="12" s="1"/>
  <c r="J22" i="12" s="1"/>
  <c r="J9" i="12"/>
  <c r="J10" i="12" s="1"/>
  <c r="J11" i="12" s="1"/>
  <c r="J12" i="12" s="1"/>
  <c r="AD55" i="9"/>
  <c r="AD49" i="9"/>
  <c r="C14" i="14"/>
  <c r="W41" i="14" s="1"/>
  <c r="S41" i="15"/>
  <c r="U41" i="15"/>
  <c r="V41" i="15" s="1"/>
  <c r="C41" i="15"/>
  <c r="D41" i="15" s="1"/>
  <c r="U23" i="15"/>
  <c r="V23" i="15" s="1"/>
  <c r="S23" i="15"/>
  <c r="J23" i="15"/>
  <c r="C32" i="15"/>
  <c r="D32" i="15" s="1"/>
  <c r="C23" i="15"/>
  <c r="D23" i="15" s="1"/>
  <c r="A23" i="15"/>
  <c r="U32" i="15"/>
  <c r="V32" i="15" s="1"/>
  <c r="S32" i="15"/>
  <c r="Z41" i="15"/>
  <c r="X41" i="15"/>
  <c r="Q41" i="15"/>
  <c r="O41" i="15"/>
  <c r="H41" i="15"/>
  <c r="F41" i="15"/>
  <c r="Y32" i="15"/>
  <c r="W32" i="15"/>
  <c r="P32" i="15"/>
  <c r="N32" i="15"/>
  <c r="G32" i="15"/>
  <c r="E32" i="15"/>
  <c r="Y23" i="15"/>
  <c r="W23" i="15"/>
  <c r="P23" i="15"/>
  <c r="N23" i="15"/>
  <c r="G23" i="15"/>
  <c r="E23" i="15"/>
  <c r="Y14" i="15"/>
  <c r="W14" i="15"/>
  <c r="P14" i="15"/>
  <c r="N14" i="15"/>
  <c r="G14" i="15"/>
  <c r="E14" i="15"/>
  <c r="W41" i="15"/>
  <c r="N41" i="15"/>
  <c r="E41" i="15"/>
  <c r="X32" i="15"/>
  <c r="O32" i="15"/>
  <c r="F32" i="15"/>
  <c r="Z23" i="15"/>
  <c r="Q23" i="15"/>
  <c r="H23" i="15"/>
  <c r="Z14" i="15"/>
  <c r="Q14" i="15"/>
  <c r="H14" i="15"/>
  <c r="D14" i="15"/>
  <c r="Y41" i="15"/>
  <c r="P41" i="15"/>
  <c r="G41" i="15"/>
  <c r="Z32" i="15"/>
  <c r="Q32" i="15"/>
  <c r="H32" i="15"/>
  <c r="X23" i="15"/>
  <c r="O23" i="15"/>
  <c r="F23" i="15"/>
  <c r="X14" i="15"/>
  <c r="O14" i="15"/>
  <c r="F14" i="15"/>
  <c r="W3" i="15"/>
  <c r="S36" i="15"/>
  <c r="S37" i="15" s="1"/>
  <c r="S38" i="15" s="1"/>
  <c r="S39" i="15" s="1"/>
  <c r="S40" i="15" s="1"/>
  <c r="A36" i="15"/>
  <c r="A37" i="15" s="1"/>
  <c r="A38" i="15" s="1"/>
  <c r="A39" i="15" s="1"/>
  <c r="A40" i="15" s="1"/>
  <c r="A41" i="15" s="1"/>
  <c r="S18" i="15"/>
  <c r="S19" i="15" s="1"/>
  <c r="S20" i="15" s="1"/>
  <c r="S21" i="15" s="1"/>
  <c r="S22" i="15" s="1"/>
  <c r="A27" i="15"/>
  <c r="A28" i="15" s="1"/>
  <c r="A29" i="15" s="1"/>
  <c r="A30" i="15" s="1"/>
  <c r="A31" i="15" s="1"/>
  <c r="A32" i="15" s="1"/>
  <c r="A18" i="15"/>
  <c r="A19" i="15" s="1"/>
  <c r="A20" i="15" s="1"/>
  <c r="A21" i="15" s="1"/>
  <c r="A22" i="15" s="1"/>
  <c r="J9" i="15"/>
  <c r="J10" i="15" s="1"/>
  <c r="J11" i="15" s="1"/>
  <c r="J12" i="15" s="1"/>
  <c r="C41" i="13"/>
  <c r="D41" i="13" s="1"/>
  <c r="C32" i="14"/>
  <c r="A14" i="14"/>
  <c r="U14" i="14"/>
  <c r="V14" i="14" s="1"/>
  <c r="S14" i="14"/>
  <c r="W3" i="14"/>
  <c r="S18" i="14"/>
  <c r="S19" i="14" s="1"/>
  <c r="S20" i="14" s="1"/>
  <c r="S21" i="14" s="1"/>
  <c r="S22" i="14" s="1"/>
  <c r="J18" i="14"/>
  <c r="J19" i="14" s="1"/>
  <c r="J20" i="14" s="1"/>
  <c r="J21" i="14" s="1"/>
  <c r="J22" i="14" s="1"/>
  <c r="J23" i="14" s="1"/>
  <c r="A18" i="14"/>
  <c r="A19" i="14" s="1"/>
  <c r="A20" i="14" s="1"/>
  <c r="A21" i="14" s="1"/>
  <c r="A22" i="14" s="1"/>
  <c r="S9" i="14"/>
  <c r="S10" i="14" s="1"/>
  <c r="S11" i="14" s="1"/>
  <c r="S12" i="14" s="1"/>
  <c r="S13" i="14" s="1"/>
  <c r="U23" i="14"/>
  <c r="V23" i="14" s="1"/>
  <c r="S23" i="14"/>
  <c r="C23" i="14"/>
  <c r="A23" i="14"/>
  <c r="U41" i="14"/>
  <c r="V41" i="14" s="1"/>
  <c r="C41" i="14"/>
  <c r="L32" i="14"/>
  <c r="M32" i="14" s="1"/>
  <c r="A14" i="13"/>
  <c r="W3" i="13"/>
  <c r="S28" i="13"/>
  <c r="S29" i="13" s="1"/>
  <c r="S30" i="13" s="1"/>
  <c r="S31" i="13" s="1"/>
  <c r="J28" i="13"/>
  <c r="J29" i="13" s="1"/>
  <c r="J30" i="13" s="1"/>
  <c r="J31" i="13" s="1"/>
  <c r="J32" i="13" s="1"/>
  <c r="A28" i="13"/>
  <c r="A29" i="13" s="1"/>
  <c r="A30" i="13" s="1"/>
  <c r="A31" i="13" s="1"/>
  <c r="S19" i="13"/>
  <c r="S20" i="13" s="1"/>
  <c r="S21" i="13" s="1"/>
  <c r="S22" i="13" s="1"/>
  <c r="S23" i="13" s="1"/>
  <c r="J19" i="13"/>
  <c r="J20" i="13" s="1"/>
  <c r="J21" i="13" s="1"/>
  <c r="J22" i="13" s="1"/>
  <c r="A19" i="13"/>
  <c r="A20" i="13" s="1"/>
  <c r="A21" i="13" s="1"/>
  <c r="A22" i="13" s="1"/>
  <c r="A23" i="13" s="1"/>
  <c r="J10" i="13"/>
  <c r="J11" i="13" s="1"/>
  <c r="J12" i="13" s="1"/>
  <c r="U32" i="13"/>
  <c r="V32" i="13" s="1"/>
  <c r="S32" i="13"/>
  <c r="C32" i="13"/>
  <c r="D32" i="13" s="1"/>
  <c r="A32" i="13"/>
  <c r="U23" i="13"/>
  <c r="V23" i="13" s="1"/>
  <c r="J23" i="13"/>
  <c r="C23" i="13"/>
  <c r="D23" i="13" s="1"/>
  <c r="Y41" i="13"/>
  <c r="W41" i="13"/>
  <c r="P41" i="13"/>
  <c r="N41" i="13"/>
  <c r="G41" i="13"/>
  <c r="E41" i="13"/>
  <c r="Y32" i="13"/>
  <c r="W32" i="13"/>
  <c r="P32" i="13"/>
  <c r="N32" i="13"/>
  <c r="G32" i="13"/>
  <c r="E32" i="13"/>
  <c r="Y23" i="13"/>
  <c r="W23" i="13"/>
  <c r="P23" i="13"/>
  <c r="N23" i="13"/>
  <c r="G23" i="13"/>
  <c r="E23" i="13"/>
  <c r="Y14" i="13"/>
  <c r="W14" i="13"/>
  <c r="P14" i="13"/>
  <c r="N14" i="13"/>
  <c r="G14" i="13"/>
  <c r="E14" i="13"/>
  <c r="Z41" i="13"/>
  <c r="X41" i="13"/>
  <c r="Q41" i="13"/>
  <c r="O41" i="13"/>
  <c r="H41" i="13"/>
  <c r="F41" i="13"/>
  <c r="Z32" i="13"/>
  <c r="X32" i="13"/>
  <c r="Q32" i="13"/>
  <c r="O32" i="13"/>
  <c r="H32" i="13"/>
  <c r="F32" i="13"/>
  <c r="X23" i="13"/>
  <c r="O23" i="13"/>
  <c r="F23" i="13"/>
  <c r="X14" i="13"/>
  <c r="O14" i="13"/>
  <c r="F14" i="13"/>
  <c r="Z23" i="13"/>
  <c r="Q23" i="13"/>
  <c r="H23" i="13"/>
  <c r="Z14" i="13"/>
  <c r="Q14" i="13"/>
  <c r="H14" i="13"/>
  <c r="D14" i="13"/>
  <c r="U41" i="12"/>
  <c r="V41" i="12" s="1"/>
  <c r="L41" i="12"/>
  <c r="M41" i="12" s="1"/>
  <c r="J41" i="12"/>
  <c r="C41" i="12"/>
  <c r="D41" i="12" s="1"/>
  <c r="A41" i="12"/>
  <c r="U32" i="12"/>
  <c r="V32" i="12" s="1"/>
  <c r="S32" i="12"/>
  <c r="J32" i="12"/>
  <c r="C32" i="12"/>
  <c r="D32" i="12" s="1"/>
  <c r="U23" i="12"/>
  <c r="V23" i="12" s="1"/>
  <c r="S23" i="12"/>
  <c r="J23" i="12"/>
  <c r="Y41" i="12"/>
  <c r="W41" i="12"/>
  <c r="P41" i="12"/>
  <c r="N41" i="12"/>
  <c r="G41" i="12"/>
  <c r="E41" i="12"/>
  <c r="Y32" i="12"/>
  <c r="W32" i="12"/>
  <c r="P32" i="12"/>
  <c r="N32" i="12"/>
  <c r="G32" i="12"/>
  <c r="E32" i="12"/>
  <c r="Y23" i="12"/>
  <c r="W23" i="12"/>
  <c r="P23" i="12"/>
  <c r="N23" i="12"/>
  <c r="G23" i="12"/>
  <c r="E23" i="12"/>
  <c r="Y14" i="12"/>
  <c r="W14" i="12"/>
  <c r="P14" i="12"/>
  <c r="N14" i="12"/>
  <c r="G14" i="12"/>
  <c r="E14" i="12"/>
  <c r="X41" i="12"/>
  <c r="O41" i="12"/>
  <c r="F41" i="12"/>
  <c r="X32" i="12"/>
  <c r="O32" i="12"/>
  <c r="F32" i="12"/>
  <c r="X23" i="12"/>
  <c r="O23" i="12"/>
  <c r="F23" i="12"/>
  <c r="X14" i="12"/>
  <c r="O14" i="12"/>
  <c r="F14" i="12"/>
  <c r="Z41" i="12"/>
  <c r="Q41" i="12"/>
  <c r="H41" i="12"/>
  <c r="Z32" i="12"/>
  <c r="Q32" i="12"/>
  <c r="H32" i="12"/>
  <c r="Z23" i="12"/>
  <c r="Q23" i="12"/>
  <c r="H23" i="12"/>
  <c r="Z14" i="12"/>
  <c r="Q14" i="12"/>
  <c r="H14" i="12"/>
  <c r="D14" i="12"/>
  <c r="W3" i="12"/>
  <c r="A18" i="12"/>
  <c r="A19" i="12" s="1"/>
  <c r="A20" i="12" s="1"/>
  <c r="A21" i="12" s="1"/>
  <c r="A22" i="12" s="1"/>
  <c r="A23" i="12" s="1"/>
  <c r="S9" i="12"/>
  <c r="S10" i="12" s="1"/>
  <c r="S11" i="12" s="1"/>
  <c r="S12" i="12" s="1"/>
  <c r="S13" i="12" s="1"/>
  <c r="U14" i="12"/>
  <c r="V14" i="12" s="1"/>
  <c r="S14" i="12"/>
  <c r="C23" i="12"/>
  <c r="D23" i="12" s="1"/>
  <c r="W3" i="10"/>
  <c r="W3" i="1"/>
  <c r="AB38" i="9" l="1"/>
  <c r="AF38" i="9"/>
  <c r="Y38" i="9"/>
  <c r="AC38" i="9"/>
  <c r="Z38" i="9"/>
  <c r="AF39" i="9"/>
  <c r="AF40" i="9"/>
  <c r="AB40" i="9"/>
  <c r="AB39" i="9"/>
  <c r="AC40" i="9"/>
  <c r="AC39" i="9"/>
  <c r="Y40" i="9"/>
  <c r="Y39" i="9"/>
  <c r="Z40" i="9"/>
  <c r="Z39" i="9"/>
  <c r="AG111" i="9"/>
  <c r="AG115" i="9"/>
  <c r="AG119" i="9"/>
  <c r="AG123" i="9"/>
  <c r="AG127" i="9"/>
  <c r="AG131" i="9"/>
  <c r="AG135" i="9"/>
  <c r="AG139" i="9"/>
  <c r="AG143" i="9"/>
  <c r="AG147" i="9"/>
  <c r="AG151" i="9"/>
  <c r="AG155" i="9"/>
  <c r="AG159" i="9"/>
  <c r="AG163" i="9"/>
  <c r="AG167" i="9"/>
  <c r="AG171" i="9"/>
  <c r="AG175" i="9"/>
  <c r="AG179" i="9"/>
  <c r="AG183" i="9"/>
  <c r="AG187" i="9"/>
  <c r="AG191" i="9"/>
  <c r="AG195" i="9"/>
  <c r="AG199" i="9"/>
  <c r="AG203" i="9"/>
  <c r="AG207" i="9"/>
  <c r="AG211" i="9"/>
  <c r="AG215" i="9"/>
  <c r="AG219" i="9"/>
  <c r="AG223" i="9"/>
  <c r="AG227" i="9"/>
  <c r="AG231" i="9"/>
  <c r="AG235" i="9"/>
  <c r="AG239" i="9"/>
  <c r="AG243" i="9"/>
  <c r="AG247" i="9"/>
  <c r="AG251" i="9"/>
  <c r="AG186" i="9"/>
  <c r="AG206" i="9"/>
  <c r="AG226" i="9"/>
  <c r="AG242" i="9"/>
  <c r="AG112" i="9"/>
  <c r="AG116" i="9"/>
  <c r="AG120" i="9"/>
  <c r="AG124" i="9"/>
  <c r="AG128" i="9"/>
  <c r="AG132" i="9"/>
  <c r="AG136" i="9"/>
  <c r="AG140" i="9"/>
  <c r="AG144" i="9"/>
  <c r="AG148" i="9"/>
  <c r="AG152" i="9"/>
  <c r="AG156" i="9"/>
  <c r="AG160" i="9"/>
  <c r="AG164" i="9"/>
  <c r="AG168" i="9"/>
  <c r="AG172" i="9"/>
  <c r="AG176" i="9"/>
  <c r="AG180" i="9"/>
  <c r="AG184" i="9"/>
  <c r="AG188" i="9"/>
  <c r="AG192" i="9"/>
  <c r="AG196" i="9"/>
  <c r="AG200" i="9"/>
  <c r="AG204" i="9"/>
  <c r="AG208" i="9"/>
  <c r="AG212" i="9"/>
  <c r="AG216" i="9"/>
  <c r="AG220" i="9"/>
  <c r="AG224" i="9"/>
  <c r="AG228" i="9"/>
  <c r="AG232" i="9"/>
  <c r="AG236" i="9"/>
  <c r="AG240" i="9"/>
  <c r="AG244" i="9"/>
  <c r="AG248" i="9"/>
  <c r="AG252" i="9"/>
  <c r="AG114" i="9"/>
  <c r="AG122" i="9"/>
  <c r="AG130" i="9"/>
  <c r="AG138" i="9"/>
  <c r="AG146" i="9"/>
  <c r="AG154" i="9"/>
  <c r="AG162" i="9"/>
  <c r="AG170" i="9"/>
  <c r="AG178" i="9"/>
  <c r="AG190" i="9"/>
  <c r="AG198" i="9"/>
  <c r="AG210" i="9"/>
  <c r="AG218" i="9"/>
  <c r="AG230" i="9"/>
  <c r="AG238" i="9"/>
  <c r="AG250" i="9"/>
  <c r="AG113" i="9"/>
  <c r="AG117" i="9"/>
  <c r="AG121" i="9"/>
  <c r="AG125" i="9"/>
  <c r="AG129" i="9"/>
  <c r="AG133" i="9"/>
  <c r="AG137" i="9"/>
  <c r="AG141" i="9"/>
  <c r="AG145" i="9"/>
  <c r="AG149" i="9"/>
  <c r="AG153" i="9"/>
  <c r="AG157" i="9"/>
  <c r="AG161" i="9"/>
  <c r="AG165" i="9"/>
  <c r="AG169" i="9"/>
  <c r="AG173" i="9"/>
  <c r="AG177" i="9"/>
  <c r="AG181" i="9"/>
  <c r="AG185" i="9"/>
  <c r="AG189" i="9"/>
  <c r="AG193" i="9"/>
  <c r="AG197" i="9"/>
  <c r="AG201" i="9"/>
  <c r="AG205" i="9"/>
  <c r="AG209" i="9"/>
  <c r="AG213" i="9"/>
  <c r="AG217" i="9"/>
  <c r="AG221" i="9"/>
  <c r="AG225" i="9"/>
  <c r="AG229" i="9"/>
  <c r="AG233" i="9"/>
  <c r="AG237" i="9"/>
  <c r="AG241" i="9"/>
  <c r="AG245" i="9"/>
  <c r="AG249" i="9"/>
  <c r="AG253" i="9"/>
  <c r="AG118" i="9"/>
  <c r="AG126" i="9"/>
  <c r="AG134" i="9"/>
  <c r="AG142" i="9"/>
  <c r="AG150" i="9"/>
  <c r="AG158" i="9"/>
  <c r="AG166" i="9"/>
  <c r="AG174" i="9"/>
  <c r="AG182" i="9"/>
  <c r="AG194" i="9"/>
  <c r="AG202" i="9"/>
  <c r="AG214" i="9"/>
  <c r="AG222" i="9"/>
  <c r="AG234" i="9"/>
  <c r="AG246" i="9"/>
  <c r="AG254" i="9"/>
  <c r="AG102" i="9"/>
  <c r="AG106" i="9"/>
  <c r="AG110" i="9"/>
  <c r="AG103" i="9"/>
  <c r="AG107" i="9"/>
  <c r="AG104" i="9"/>
  <c r="AG108" i="9"/>
  <c r="AG105" i="9"/>
  <c r="AG109" i="9"/>
  <c r="AG100" i="9"/>
  <c r="AG101" i="9"/>
  <c r="AG72" i="9"/>
  <c r="AG76" i="9"/>
  <c r="AG80" i="9"/>
  <c r="AG84" i="9"/>
  <c r="AG88" i="9"/>
  <c r="AG92" i="9"/>
  <c r="AG73" i="9"/>
  <c r="AG77" i="9"/>
  <c r="AG81" i="9"/>
  <c r="AG85" i="9"/>
  <c r="AG89" i="9"/>
  <c r="AG93" i="9"/>
  <c r="AG97" i="9"/>
  <c r="AG79" i="9"/>
  <c r="AG83" i="9"/>
  <c r="AG91" i="9"/>
  <c r="AG99" i="9"/>
  <c r="AG74" i="9"/>
  <c r="AG78" i="9"/>
  <c r="AG82" i="9"/>
  <c r="AG86" i="9"/>
  <c r="AG90" i="9"/>
  <c r="AG94" i="9"/>
  <c r="AG98" i="9"/>
  <c r="AG75" i="9"/>
  <c r="AG87" i="9"/>
  <c r="AG95" i="9"/>
  <c r="AG96" i="9"/>
  <c r="AG64" i="9"/>
  <c r="AG68" i="9"/>
  <c r="AG66" i="9"/>
  <c r="AG63" i="9"/>
  <c r="AG71" i="9"/>
  <c r="AG65" i="9"/>
  <c r="AG69" i="9"/>
  <c r="AG62" i="9"/>
  <c r="AG70" i="9"/>
  <c r="AG67" i="9"/>
  <c r="AH15" i="9"/>
  <c r="AG61" i="9"/>
  <c r="AF15" i="9"/>
  <c r="AF53" i="9"/>
  <c r="AF57" i="9"/>
  <c r="AF54" i="9"/>
  <c r="AF58" i="9"/>
  <c r="AF55" i="9"/>
  <c r="AF59" i="9"/>
  <c r="AF56" i="9"/>
  <c r="AF50" i="9"/>
  <c r="AF52" i="9"/>
  <c r="AF36" i="9"/>
  <c r="AF37" i="9"/>
  <c r="AF44" i="9"/>
  <c r="AF46" i="9"/>
  <c r="AF43" i="9"/>
  <c r="AF41" i="9"/>
  <c r="AF45" i="9"/>
  <c r="AF47" i="9"/>
  <c r="AF16" i="9"/>
  <c r="AF17" i="9"/>
  <c r="AF21" i="9"/>
  <c r="AF25" i="9"/>
  <c r="AF29" i="9"/>
  <c r="AF33" i="9"/>
  <c r="AF24" i="9"/>
  <c r="AF32" i="9"/>
  <c r="AF18" i="9"/>
  <c r="AF22" i="9"/>
  <c r="AF26" i="9"/>
  <c r="AF30" i="9"/>
  <c r="AF34" i="9"/>
  <c r="AF20" i="9"/>
  <c r="AF28" i="9"/>
  <c r="AF19" i="9"/>
  <c r="AF23" i="9"/>
  <c r="AF27" i="9"/>
  <c r="AF31" i="9"/>
  <c r="AF8" i="9"/>
  <c r="AF9" i="9"/>
  <c r="AF13" i="9"/>
  <c r="AF10" i="9"/>
  <c r="AF14" i="9"/>
  <c r="AF11" i="9"/>
  <c r="AF12" i="9"/>
  <c r="AF4" i="9"/>
  <c r="AF5" i="9"/>
  <c r="Y35" i="9"/>
  <c r="AC35" i="9"/>
  <c r="AB36" i="9"/>
  <c r="Z41" i="9"/>
  <c r="Y42" i="9"/>
  <c r="AC42" i="9"/>
  <c r="Z35" i="9"/>
  <c r="Y36" i="9"/>
  <c r="AC36" i="9"/>
  <c r="AB37" i="9"/>
  <c r="Z42" i="9"/>
  <c r="Z36" i="9"/>
  <c r="Y37" i="9"/>
  <c r="AC37" i="9"/>
  <c r="AB41" i="9"/>
  <c r="AB35" i="9"/>
  <c r="Z37" i="9"/>
  <c r="Y41" i="9"/>
  <c r="AC41" i="9"/>
  <c r="AB42" i="9"/>
  <c r="AC13" i="9"/>
  <c r="AC33" i="9"/>
  <c r="AC34" i="9"/>
  <c r="Z15" i="9"/>
  <c r="AC21" i="9"/>
  <c r="AC22" i="9"/>
  <c r="Y29" i="9"/>
  <c r="Y30" i="9"/>
  <c r="AB31" i="9"/>
  <c r="Z12" i="9"/>
  <c r="Z33" i="9"/>
  <c r="Y13" i="9"/>
  <c r="AB34" i="9"/>
  <c r="Z23" i="9"/>
  <c r="AB22" i="9"/>
  <c r="AG60" i="9"/>
  <c r="AC11" i="9"/>
  <c r="Z56" i="9"/>
  <c r="Z44" i="9"/>
  <c r="Z11" i="9"/>
  <c r="AB24" i="9"/>
  <c r="AC7" i="9"/>
  <c r="AB5" i="9"/>
  <c r="AB51" i="9"/>
  <c r="Y52" i="9"/>
  <c r="Y58" i="9"/>
  <c r="AB26" i="9"/>
  <c r="AB14" i="9"/>
  <c r="Y4" i="9"/>
  <c r="Y12" i="9"/>
  <c r="AC6" i="9"/>
  <c r="Y17" i="9"/>
  <c r="AB28" i="9"/>
  <c r="Z48" i="9"/>
  <c r="AC15" i="9"/>
  <c r="Y49" i="9"/>
  <c r="AB52" i="9"/>
  <c r="Z14" i="9"/>
  <c r="Z49" i="9"/>
  <c r="Y27" i="9"/>
  <c r="AC9" i="9"/>
  <c r="Z28" i="9"/>
  <c r="Y20" i="9"/>
  <c r="Y21" i="9"/>
  <c r="Y16" i="9"/>
  <c r="Z8" i="9"/>
  <c r="Y18" i="9"/>
  <c r="AC29" i="9"/>
  <c r="Y55" i="9"/>
  <c r="Z17" i="9"/>
  <c r="Y51" i="9"/>
  <c r="Y15" i="9"/>
  <c r="Z52" i="9"/>
  <c r="AC28" i="9"/>
  <c r="AB30" i="9"/>
  <c r="AB6" i="9"/>
  <c r="AB27" i="9"/>
  <c r="AB43" i="9"/>
  <c r="Z25" i="9"/>
  <c r="AC5" i="9"/>
  <c r="Z24" i="9"/>
  <c r="Z4" i="9"/>
  <c r="Y9" i="9"/>
  <c r="AC14" i="9"/>
  <c r="Z20" i="9"/>
  <c r="AC25" i="9"/>
  <c r="AC30" i="9"/>
  <c r="AB44" i="9"/>
  <c r="Z57" i="9"/>
  <c r="Z9" i="9"/>
  <c r="AB18" i="9"/>
  <c r="AC23" i="9"/>
  <c r="Z54" i="9"/>
  <c r="AB9" i="9"/>
  <c r="AC19" i="9"/>
  <c r="Y34" i="9"/>
  <c r="Z58" i="9"/>
  <c r="AC20" i="9"/>
  <c r="AB33" i="9"/>
  <c r="Z7" i="9"/>
  <c r="Y22" i="9"/>
  <c r="Z32" i="9"/>
  <c r="AB10" i="9"/>
  <c r="Z29" i="9"/>
  <c r="Y48" i="9"/>
  <c r="Y50" i="9"/>
  <c r="Y8" i="9"/>
  <c r="Z45" i="9"/>
  <c r="Y5" i="9"/>
  <c r="AC10" i="9"/>
  <c r="Z16" i="9"/>
  <c r="Z21" i="9"/>
  <c r="AC26" i="9"/>
  <c r="AB32" i="9"/>
  <c r="Z47" i="9"/>
  <c r="Y10" i="9"/>
  <c r="AB19" i="9"/>
  <c r="AB47" i="9"/>
  <c r="X56" i="9"/>
  <c r="Y6" i="9"/>
  <c r="Z10" i="9"/>
  <c r="Y25" i="9"/>
  <c r="Z43" i="9"/>
  <c r="AB21" i="9"/>
  <c r="AC44" i="9"/>
  <c r="Y57" i="9"/>
  <c r="Z13" i="9"/>
  <c r="Z6" i="9"/>
  <c r="Y11" i="9"/>
  <c r="AC17" i="9"/>
  <c r="Y26" i="9"/>
  <c r="Z31" i="9"/>
  <c r="Y45" i="9"/>
  <c r="AC53" i="9"/>
  <c r="Y23" i="9"/>
  <c r="Y31" i="9"/>
  <c r="AB45" i="9"/>
  <c r="Y59" i="9"/>
  <c r="AB46" i="9"/>
  <c r="Z59" i="9"/>
  <c r="Z5" i="9"/>
  <c r="Y14" i="9"/>
  <c r="Y7" i="9"/>
  <c r="AB13" i="9"/>
  <c r="AC18" i="9"/>
  <c r="Z27" i="9"/>
  <c r="Y33" i="9"/>
  <c r="AC46" i="9"/>
  <c r="AB54" i="9"/>
  <c r="AB17" i="9"/>
  <c r="AB25" i="9"/>
  <c r="AC32" i="9"/>
  <c r="X47" i="9"/>
  <c r="AC47" i="9" s="1"/>
  <c r="Y47" i="9"/>
  <c r="Y19" i="9"/>
  <c r="AC24" i="9"/>
  <c r="AB29" i="9"/>
  <c r="Y43" i="9"/>
  <c r="Y54" i="9"/>
  <c r="AB53" i="9"/>
  <c r="AC45" i="9"/>
  <c r="Z55" i="9"/>
  <c r="Z46" i="9"/>
  <c r="Z34" i="9"/>
  <c r="Z30" i="9"/>
  <c r="Z26" i="9"/>
  <c r="Z22" i="9"/>
  <c r="Z18" i="9"/>
  <c r="Y56" i="9"/>
  <c r="Z51" i="9"/>
  <c r="Y44" i="9"/>
  <c r="Y32" i="9"/>
  <c r="Y28" i="9"/>
  <c r="Y24" i="9"/>
  <c r="AC16" i="9"/>
  <c r="AC12" i="9"/>
  <c r="AC8" i="9"/>
  <c r="AC4" i="9"/>
  <c r="AB12" i="9"/>
  <c r="AB4" i="9"/>
  <c r="Y53" i="9"/>
  <c r="Y46" i="9"/>
  <c r="AB20" i="9"/>
  <c r="AB16" i="9"/>
  <c r="AB8" i="9"/>
  <c r="Z50" i="9"/>
  <c r="AC43" i="9"/>
  <c r="AC31" i="9"/>
  <c r="AC27" i="9"/>
  <c r="AB23" i="9"/>
  <c r="Z19" i="9"/>
  <c r="AB15" i="9"/>
  <c r="AB11" i="9"/>
  <c r="AB7" i="9"/>
  <c r="M10" i="23"/>
  <c r="L5" i="23"/>
  <c r="L3" i="23"/>
  <c r="L9" i="23" s="1"/>
  <c r="G1" i="23"/>
  <c r="P2" i="23"/>
  <c r="F1" i="23"/>
  <c r="M9" i="23"/>
  <c r="L4" i="23"/>
  <c r="O2" i="23"/>
  <c r="T36" i="22"/>
  <c r="U36" i="22" s="1"/>
  <c r="V36" i="22" s="1"/>
  <c r="W36" i="22" s="1"/>
  <c r="X36" i="22" s="1"/>
  <c r="Y36" i="22" s="1"/>
  <c r="Z36" i="22" s="1"/>
  <c r="T37" i="22" s="1"/>
  <c r="U37" i="22" s="1"/>
  <c r="V37" i="22" s="1"/>
  <c r="W37" i="22" s="1"/>
  <c r="X37" i="22" s="1"/>
  <c r="Y37" i="22" s="1"/>
  <c r="Z37" i="22" s="1"/>
  <c r="T38" i="22" s="1"/>
  <c r="U38" i="22" s="1"/>
  <c r="V38" i="22" s="1"/>
  <c r="W38" i="22" s="1"/>
  <c r="X38" i="22" s="1"/>
  <c r="Y38" i="22" s="1"/>
  <c r="Z38" i="22" s="1"/>
  <c r="T39" i="22" s="1"/>
  <c r="U39" i="22" s="1"/>
  <c r="V39" i="22" s="1"/>
  <c r="W39" i="22" s="1"/>
  <c r="X39" i="22" s="1"/>
  <c r="Y39" i="22" s="1"/>
  <c r="Z39" i="22" s="1"/>
  <c r="T40" i="22" s="1"/>
  <c r="U40" i="22" s="1"/>
  <c r="V40" i="22" s="1"/>
  <c r="W40" i="22" s="1"/>
  <c r="X40" i="22" s="1"/>
  <c r="Y40" i="22" s="1"/>
  <c r="Z40" i="22" s="1"/>
  <c r="T41" i="22" s="1"/>
  <c r="K36" i="22"/>
  <c r="L36" i="22" s="1"/>
  <c r="M36" i="22" s="1"/>
  <c r="N36" i="22" s="1"/>
  <c r="O36" i="22" s="1"/>
  <c r="P36" i="22" s="1"/>
  <c r="Q36" i="22" s="1"/>
  <c r="K37" i="22" s="1"/>
  <c r="L37" i="22" s="1"/>
  <c r="M37" i="22" s="1"/>
  <c r="N37" i="22" s="1"/>
  <c r="O37" i="22" s="1"/>
  <c r="P37" i="22" s="1"/>
  <c r="Q37" i="22" s="1"/>
  <c r="K38" i="22" s="1"/>
  <c r="L38" i="22" s="1"/>
  <c r="M38" i="22" s="1"/>
  <c r="N38" i="22" s="1"/>
  <c r="O38" i="22" s="1"/>
  <c r="P38" i="22" s="1"/>
  <c r="Q38" i="22" s="1"/>
  <c r="K39" i="22" s="1"/>
  <c r="L39" i="22" s="1"/>
  <c r="M39" i="22" s="1"/>
  <c r="N39" i="22" s="1"/>
  <c r="O39" i="22" s="1"/>
  <c r="P39" i="22" s="1"/>
  <c r="Q39" i="22" s="1"/>
  <c r="K40" i="22" s="1"/>
  <c r="L40" i="22" s="1"/>
  <c r="M40" i="22" s="1"/>
  <c r="N40" i="22" s="1"/>
  <c r="O40" i="22" s="1"/>
  <c r="P40" i="22" s="1"/>
  <c r="Q40" i="22" s="1"/>
  <c r="K41" i="22" s="1"/>
  <c r="B36" i="22"/>
  <c r="C36" i="22" s="1"/>
  <c r="D36" i="22" s="1"/>
  <c r="E36" i="22" s="1"/>
  <c r="F36" i="22" s="1"/>
  <c r="G36" i="22" s="1"/>
  <c r="H36" i="22" s="1"/>
  <c r="B37" i="22" s="1"/>
  <c r="C37" i="22" s="1"/>
  <c r="D37" i="22" s="1"/>
  <c r="E37" i="22" s="1"/>
  <c r="F37" i="22" s="1"/>
  <c r="G37" i="22" s="1"/>
  <c r="H37" i="22" s="1"/>
  <c r="B38" i="22" s="1"/>
  <c r="C38" i="22" s="1"/>
  <c r="D38" i="22" s="1"/>
  <c r="E38" i="22" s="1"/>
  <c r="F38" i="22" s="1"/>
  <c r="G38" i="22" s="1"/>
  <c r="H38" i="22" s="1"/>
  <c r="B39" i="22" s="1"/>
  <c r="C39" i="22" s="1"/>
  <c r="D39" i="22" s="1"/>
  <c r="E39" i="22" s="1"/>
  <c r="F39" i="22" s="1"/>
  <c r="G39" i="22" s="1"/>
  <c r="H39" i="22" s="1"/>
  <c r="B40" i="22" s="1"/>
  <c r="C40" i="22" s="1"/>
  <c r="D40" i="22" s="1"/>
  <c r="E40" i="22" s="1"/>
  <c r="F40" i="22" s="1"/>
  <c r="G40" i="22" s="1"/>
  <c r="H40" i="22" s="1"/>
  <c r="B41" i="22" s="1"/>
  <c r="T27" i="22"/>
  <c r="U27" i="22" s="1"/>
  <c r="V27" i="22" s="1"/>
  <c r="W27" i="22" s="1"/>
  <c r="X27" i="22" s="1"/>
  <c r="Y27" i="22" s="1"/>
  <c r="Z27" i="22" s="1"/>
  <c r="T28" i="22" s="1"/>
  <c r="U28" i="22" s="1"/>
  <c r="V28" i="22" s="1"/>
  <c r="W28" i="22" s="1"/>
  <c r="X28" i="22" s="1"/>
  <c r="Y28" i="22" s="1"/>
  <c r="Z28" i="22" s="1"/>
  <c r="T29" i="22" s="1"/>
  <c r="U29" i="22" s="1"/>
  <c r="V29" i="22" s="1"/>
  <c r="W29" i="22" s="1"/>
  <c r="X29" i="22" s="1"/>
  <c r="Y29" i="22" s="1"/>
  <c r="Z29" i="22" s="1"/>
  <c r="T30" i="22" s="1"/>
  <c r="U30" i="22" s="1"/>
  <c r="V30" i="22" s="1"/>
  <c r="W30" i="22" s="1"/>
  <c r="X30" i="22" s="1"/>
  <c r="Y30" i="22" s="1"/>
  <c r="Z30" i="22" s="1"/>
  <c r="T31" i="22" s="1"/>
  <c r="U31" i="22" s="1"/>
  <c r="V31" i="22" s="1"/>
  <c r="W31" i="22" s="1"/>
  <c r="X31" i="22" s="1"/>
  <c r="Y31" i="22" s="1"/>
  <c r="Z31" i="22" s="1"/>
  <c r="T32" i="22" s="1"/>
  <c r="K27" i="22"/>
  <c r="L27" i="22" s="1"/>
  <c r="M27" i="22" s="1"/>
  <c r="N27" i="22" s="1"/>
  <c r="O27" i="22" s="1"/>
  <c r="P27" i="22" s="1"/>
  <c r="Q27" i="22" s="1"/>
  <c r="K28" i="22" s="1"/>
  <c r="L28" i="22" s="1"/>
  <c r="M28" i="22" s="1"/>
  <c r="N28" i="22" s="1"/>
  <c r="O28" i="22" s="1"/>
  <c r="P28" i="22" s="1"/>
  <c r="Q28" i="22" s="1"/>
  <c r="K29" i="22" s="1"/>
  <c r="L29" i="22" s="1"/>
  <c r="M29" i="22" s="1"/>
  <c r="N29" i="22" s="1"/>
  <c r="O29" i="22" s="1"/>
  <c r="P29" i="22" s="1"/>
  <c r="Q29" i="22" s="1"/>
  <c r="K30" i="22" s="1"/>
  <c r="L30" i="22" s="1"/>
  <c r="M30" i="22" s="1"/>
  <c r="N30" i="22" s="1"/>
  <c r="O30" i="22" s="1"/>
  <c r="P30" i="22" s="1"/>
  <c r="Q30" i="22" s="1"/>
  <c r="K31" i="22" s="1"/>
  <c r="L31" i="22" s="1"/>
  <c r="M31" i="22" s="1"/>
  <c r="N31" i="22" s="1"/>
  <c r="O31" i="22" s="1"/>
  <c r="P31" i="22" s="1"/>
  <c r="Q31" i="22" s="1"/>
  <c r="K32" i="22" s="1"/>
  <c r="B27" i="22"/>
  <c r="C27" i="22" s="1"/>
  <c r="D27" i="22" s="1"/>
  <c r="E27" i="22" s="1"/>
  <c r="F27" i="22" s="1"/>
  <c r="G27" i="22" s="1"/>
  <c r="H27" i="22" s="1"/>
  <c r="B28" i="22" s="1"/>
  <c r="C28" i="22" s="1"/>
  <c r="D28" i="22" s="1"/>
  <c r="E28" i="22" s="1"/>
  <c r="F28" i="22" s="1"/>
  <c r="G28" i="22" s="1"/>
  <c r="H28" i="22" s="1"/>
  <c r="B29" i="22" s="1"/>
  <c r="C29" i="22" s="1"/>
  <c r="D29" i="22" s="1"/>
  <c r="E29" i="22" s="1"/>
  <c r="F29" i="22" s="1"/>
  <c r="G29" i="22" s="1"/>
  <c r="H29" i="22" s="1"/>
  <c r="B30" i="22" s="1"/>
  <c r="C30" i="22" s="1"/>
  <c r="D30" i="22" s="1"/>
  <c r="E30" i="22" s="1"/>
  <c r="F30" i="22" s="1"/>
  <c r="G30" i="22" s="1"/>
  <c r="H30" i="22" s="1"/>
  <c r="B31" i="22" s="1"/>
  <c r="C31" i="22" s="1"/>
  <c r="D31" i="22" s="1"/>
  <c r="E31" i="22" s="1"/>
  <c r="F31" i="22" s="1"/>
  <c r="G31" i="22" s="1"/>
  <c r="H31" i="22" s="1"/>
  <c r="B32" i="22" s="1"/>
  <c r="T18" i="22"/>
  <c r="U18" i="22" s="1"/>
  <c r="V18" i="22" s="1"/>
  <c r="W18" i="22" s="1"/>
  <c r="X18" i="22" s="1"/>
  <c r="Y18" i="22" s="1"/>
  <c r="Z18" i="22" s="1"/>
  <c r="T19" i="22" s="1"/>
  <c r="U19" i="22" s="1"/>
  <c r="V19" i="22" s="1"/>
  <c r="W19" i="22" s="1"/>
  <c r="X19" i="22" s="1"/>
  <c r="Y19" i="22" s="1"/>
  <c r="Z19" i="22" s="1"/>
  <c r="T20" i="22" s="1"/>
  <c r="U20" i="22" s="1"/>
  <c r="V20" i="22" s="1"/>
  <c r="W20" i="22" s="1"/>
  <c r="X20" i="22" s="1"/>
  <c r="Y20" i="22" s="1"/>
  <c r="Z20" i="22" s="1"/>
  <c r="T21" i="22" s="1"/>
  <c r="U21" i="22" s="1"/>
  <c r="V21" i="22" s="1"/>
  <c r="W21" i="22" s="1"/>
  <c r="X21" i="22" s="1"/>
  <c r="Y21" i="22" s="1"/>
  <c r="Z21" i="22" s="1"/>
  <c r="T22" i="22" s="1"/>
  <c r="U22" i="22" s="1"/>
  <c r="V22" i="22" s="1"/>
  <c r="W22" i="22" s="1"/>
  <c r="X22" i="22" s="1"/>
  <c r="Y22" i="22" s="1"/>
  <c r="Z22" i="22" s="1"/>
  <c r="T23" i="22" s="1"/>
  <c r="K18" i="22"/>
  <c r="L18" i="22" s="1"/>
  <c r="M18" i="22" s="1"/>
  <c r="N18" i="22" s="1"/>
  <c r="O18" i="22" s="1"/>
  <c r="P18" i="22" s="1"/>
  <c r="Q18" i="22" s="1"/>
  <c r="K19" i="22" s="1"/>
  <c r="L19" i="22" s="1"/>
  <c r="M19" i="22" s="1"/>
  <c r="N19" i="22" s="1"/>
  <c r="O19" i="22" s="1"/>
  <c r="P19" i="22" s="1"/>
  <c r="Q19" i="22" s="1"/>
  <c r="K20" i="22" s="1"/>
  <c r="L20" i="22" s="1"/>
  <c r="M20" i="22" s="1"/>
  <c r="N20" i="22" s="1"/>
  <c r="O20" i="22" s="1"/>
  <c r="P20" i="22" s="1"/>
  <c r="Q20" i="22" s="1"/>
  <c r="K21" i="22" s="1"/>
  <c r="L21" i="22" s="1"/>
  <c r="M21" i="22" s="1"/>
  <c r="N21" i="22" s="1"/>
  <c r="O21" i="22" s="1"/>
  <c r="P21" i="22" s="1"/>
  <c r="Q21" i="22" s="1"/>
  <c r="K22" i="22" s="1"/>
  <c r="L22" i="22" s="1"/>
  <c r="M22" i="22" s="1"/>
  <c r="N22" i="22" s="1"/>
  <c r="O22" i="22" s="1"/>
  <c r="P22" i="22" s="1"/>
  <c r="Q22" i="22" s="1"/>
  <c r="K23" i="22" s="1"/>
  <c r="B18" i="22"/>
  <c r="C18" i="22" s="1"/>
  <c r="D18" i="22" s="1"/>
  <c r="E18" i="22" s="1"/>
  <c r="F18" i="22" s="1"/>
  <c r="G18" i="22" s="1"/>
  <c r="H18" i="22" s="1"/>
  <c r="B19" i="22" s="1"/>
  <c r="C19" i="22" s="1"/>
  <c r="D19" i="22" s="1"/>
  <c r="E19" i="22" s="1"/>
  <c r="F19" i="22" s="1"/>
  <c r="G19" i="22" s="1"/>
  <c r="H19" i="22" s="1"/>
  <c r="B20" i="22" s="1"/>
  <c r="C20" i="22" s="1"/>
  <c r="D20" i="22" s="1"/>
  <c r="E20" i="22" s="1"/>
  <c r="F20" i="22" s="1"/>
  <c r="G20" i="22" s="1"/>
  <c r="H20" i="22" s="1"/>
  <c r="B21" i="22" s="1"/>
  <c r="C21" i="22" s="1"/>
  <c r="D21" i="22" s="1"/>
  <c r="E21" i="22" s="1"/>
  <c r="F21" i="22" s="1"/>
  <c r="G21" i="22" s="1"/>
  <c r="H21" i="22" s="1"/>
  <c r="B22" i="22" s="1"/>
  <c r="C22" i="22" s="1"/>
  <c r="D22" i="22" s="1"/>
  <c r="E22" i="22" s="1"/>
  <c r="F22" i="22" s="1"/>
  <c r="G22" i="22" s="1"/>
  <c r="H22" i="22" s="1"/>
  <c r="B23" i="22" s="1"/>
  <c r="T9" i="22"/>
  <c r="U9" i="22" s="1"/>
  <c r="V9" i="22" s="1"/>
  <c r="W9" i="22" s="1"/>
  <c r="X9" i="22" s="1"/>
  <c r="Y9" i="22" s="1"/>
  <c r="Z9" i="22" s="1"/>
  <c r="T10" i="22" s="1"/>
  <c r="U10" i="22" s="1"/>
  <c r="V10" i="22" s="1"/>
  <c r="W10" i="22" s="1"/>
  <c r="X10" i="22" s="1"/>
  <c r="Y10" i="22" s="1"/>
  <c r="Z10" i="22" s="1"/>
  <c r="T11" i="22" s="1"/>
  <c r="U11" i="22" s="1"/>
  <c r="V11" i="22" s="1"/>
  <c r="W11" i="22" s="1"/>
  <c r="X11" i="22" s="1"/>
  <c r="Y11" i="22" s="1"/>
  <c r="Z11" i="22" s="1"/>
  <c r="T12" i="22" s="1"/>
  <c r="U12" i="22" s="1"/>
  <c r="V12" i="22" s="1"/>
  <c r="W12" i="22" s="1"/>
  <c r="X12" i="22" s="1"/>
  <c r="Y12" i="22" s="1"/>
  <c r="Z12" i="22" s="1"/>
  <c r="T13" i="22" s="1"/>
  <c r="U13" i="22" s="1"/>
  <c r="V13" i="22" s="1"/>
  <c r="W13" i="22" s="1"/>
  <c r="X13" i="22" s="1"/>
  <c r="Y13" i="22" s="1"/>
  <c r="Z13" i="22" s="1"/>
  <c r="T14" i="22" s="1"/>
  <c r="K9" i="22"/>
  <c r="L9" i="22" s="1"/>
  <c r="M9" i="22" s="1"/>
  <c r="N9" i="22" s="1"/>
  <c r="O9" i="22" s="1"/>
  <c r="P9" i="22" s="1"/>
  <c r="Q9" i="22" s="1"/>
  <c r="K10" i="22" s="1"/>
  <c r="L10" i="22" s="1"/>
  <c r="M10" i="22" s="1"/>
  <c r="N10" i="22" s="1"/>
  <c r="O10" i="22" s="1"/>
  <c r="P10" i="22" s="1"/>
  <c r="Q10" i="22" s="1"/>
  <c r="K11" i="22" s="1"/>
  <c r="L11" i="22" s="1"/>
  <c r="M11" i="22" s="1"/>
  <c r="N11" i="22" s="1"/>
  <c r="O11" i="22" s="1"/>
  <c r="P11" i="22" s="1"/>
  <c r="Q11" i="22" s="1"/>
  <c r="K12" i="22" s="1"/>
  <c r="L12" i="22" s="1"/>
  <c r="M12" i="22" s="1"/>
  <c r="N12" i="22" s="1"/>
  <c r="O12" i="22" s="1"/>
  <c r="P12" i="22" s="1"/>
  <c r="Q12" i="22" s="1"/>
  <c r="B1" i="2"/>
  <c r="C9" i="10"/>
  <c r="W1" i="9"/>
  <c r="C1" i="19"/>
  <c r="AI4" i="16" s="1"/>
  <c r="X55" i="9"/>
  <c r="Y41" i="14"/>
  <c r="AC8" i="10"/>
  <c r="AC9" i="10"/>
  <c r="AB7" i="5"/>
  <c r="AE7" i="5"/>
  <c r="AE8" i="5"/>
  <c r="AB17" i="5"/>
  <c r="AD58" i="9"/>
  <c r="AB15" i="5"/>
  <c r="B27" i="1"/>
  <c r="AB10" i="5"/>
  <c r="AB11" i="5"/>
  <c r="AB2" i="5"/>
  <c r="B18" i="1"/>
  <c r="C18" i="1" s="1"/>
  <c r="T36" i="1"/>
  <c r="T18" i="10"/>
  <c r="U18" i="10" s="1"/>
  <c r="V18" i="10" s="1"/>
  <c r="W18" i="10" s="1"/>
  <c r="X18" i="10" s="1"/>
  <c r="Y18" i="10" s="1"/>
  <c r="Z18" i="10" s="1"/>
  <c r="T19" i="10" s="1"/>
  <c r="U19" i="10" s="1"/>
  <c r="V19" i="10" s="1"/>
  <c r="W19" i="10" s="1"/>
  <c r="X19" i="10" s="1"/>
  <c r="Y19" i="10" s="1"/>
  <c r="Z19" i="10" s="1"/>
  <c r="T20" i="10" s="1"/>
  <c r="U20" i="10" s="1"/>
  <c r="V20" i="10" s="1"/>
  <c r="W20" i="10" s="1"/>
  <c r="X20" i="10" s="1"/>
  <c r="Y20" i="10" s="1"/>
  <c r="Z20" i="10" s="1"/>
  <c r="T21" i="10" s="1"/>
  <c r="U21" i="10" s="1"/>
  <c r="V21" i="10" s="1"/>
  <c r="W21" i="10" s="1"/>
  <c r="X21" i="10" s="1"/>
  <c r="Y21" i="10" s="1"/>
  <c r="Z21" i="10" s="1"/>
  <c r="T22" i="10" s="1"/>
  <c r="U22" i="10" s="1"/>
  <c r="V22" i="10" s="1"/>
  <c r="W22" i="10" s="1"/>
  <c r="X22" i="10" s="1"/>
  <c r="Y22" i="10" s="1"/>
  <c r="Z22" i="10" s="1"/>
  <c r="T23" i="10" s="1"/>
  <c r="U23" i="10" s="1"/>
  <c r="B27" i="10"/>
  <c r="C27" i="10" s="1"/>
  <c r="D27" i="10" s="1"/>
  <c r="E27" i="10" s="1"/>
  <c r="F27" i="10" s="1"/>
  <c r="G27" i="10" s="1"/>
  <c r="H27" i="10" s="1"/>
  <c r="AB6" i="5"/>
  <c r="T18" i="1"/>
  <c r="B36" i="1"/>
  <c r="AB19" i="5"/>
  <c r="AB9" i="5"/>
  <c r="AB8" i="5"/>
  <c r="B36" i="10"/>
  <c r="C36" i="10" s="1"/>
  <c r="D36" i="10" s="1"/>
  <c r="E36" i="10" s="1"/>
  <c r="F36" i="10" s="1"/>
  <c r="G36" i="10" s="1"/>
  <c r="H36" i="10" s="1"/>
  <c r="B37" i="10" s="1"/>
  <c r="C37" i="10" s="1"/>
  <c r="D37" i="10" s="1"/>
  <c r="E37" i="10" s="1"/>
  <c r="F37" i="10" s="1"/>
  <c r="G37" i="10" s="1"/>
  <c r="H37" i="10" s="1"/>
  <c r="B38" i="10" s="1"/>
  <c r="C38" i="10" s="1"/>
  <c r="D38" i="10" s="1"/>
  <c r="E38" i="10" s="1"/>
  <c r="F38" i="10" s="1"/>
  <c r="G38" i="10" s="1"/>
  <c r="H38" i="10" s="1"/>
  <c r="B39" i="10" s="1"/>
  <c r="C39" i="10" s="1"/>
  <c r="D39" i="10" s="1"/>
  <c r="E39" i="10" s="1"/>
  <c r="F39" i="10" s="1"/>
  <c r="G39" i="10" s="1"/>
  <c r="H39" i="10" s="1"/>
  <c r="B40" i="10" s="1"/>
  <c r="C40" i="10" s="1"/>
  <c r="D40" i="10" s="1"/>
  <c r="E40" i="10" s="1"/>
  <c r="F40" i="10" s="1"/>
  <c r="G40" i="10" s="1"/>
  <c r="H40" i="10" s="1"/>
  <c r="B41" i="10" s="1"/>
  <c r="K18" i="10"/>
  <c r="L18" i="10" s="1"/>
  <c r="K36" i="10"/>
  <c r="L36" i="10" s="1"/>
  <c r="M36" i="10" s="1"/>
  <c r="N36" i="10" s="1"/>
  <c r="O36" i="10" s="1"/>
  <c r="P36" i="10" s="1"/>
  <c r="Q36" i="10" s="1"/>
  <c r="K37" i="10" s="1"/>
  <c r="L37" i="10" s="1"/>
  <c r="M37" i="10" s="1"/>
  <c r="N37" i="10" s="1"/>
  <c r="O37" i="10" s="1"/>
  <c r="P37" i="10" s="1"/>
  <c r="Q37" i="10" s="1"/>
  <c r="K38" i="10" s="1"/>
  <c r="L38" i="10" s="1"/>
  <c r="M38" i="10" s="1"/>
  <c r="N38" i="10" s="1"/>
  <c r="O38" i="10" s="1"/>
  <c r="P38" i="10" s="1"/>
  <c r="Q38" i="10" s="1"/>
  <c r="K39" i="10" s="1"/>
  <c r="L39" i="10" s="1"/>
  <c r="M39" i="10" s="1"/>
  <c r="N39" i="10" s="1"/>
  <c r="O39" i="10" s="1"/>
  <c r="P39" i="10" s="1"/>
  <c r="Q39" i="10" s="1"/>
  <c r="K40" i="10" s="1"/>
  <c r="L40" i="10" s="1"/>
  <c r="M40" i="10" s="1"/>
  <c r="N40" i="10" s="1"/>
  <c r="O40" i="10" s="1"/>
  <c r="P40" i="10" s="1"/>
  <c r="Q40" i="10" s="1"/>
  <c r="K41" i="10" s="1"/>
  <c r="L41" i="10" s="1"/>
  <c r="AC2" i="5"/>
  <c r="L1" i="8"/>
  <c r="G1" i="8" s="1"/>
  <c r="X54" i="9"/>
  <c r="V53" i="9"/>
  <c r="T9" i="1"/>
  <c r="K18" i="1"/>
  <c r="K27" i="1"/>
  <c r="T27" i="1"/>
  <c r="K36" i="1"/>
  <c r="L36" i="1" s="1"/>
  <c r="L1" i="11"/>
  <c r="AF86" i="11" s="1"/>
  <c r="T36" i="10"/>
  <c r="U36" i="10" s="1"/>
  <c r="V36" i="10" s="1"/>
  <c r="W36" i="10" s="1"/>
  <c r="X36" i="10" s="1"/>
  <c r="Y36" i="10" s="1"/>
  <c r="Z36" i="10" s="1"/>
  <c r="T37" i="10" s="1"/>
  <c r="U37" i="10" s="1"/>
  <c r="V37" i="10" s="1"/>
  <c r="W37" i="10" s="1"/>
  <c r="X37" i="10" s="1"/>
  <c r="Y37" i="10" s="1"/>
  <c r="Z37" i="10" s="1"/>
  <c r="T38" i="10" s="1"/>
  <c r="U38" i="10" s="1"/>
  <c r="V38" i="10" s="1"/>
  <c r="W38" i="10" s="1"/>
  <c r="X38" i="10" s="1"/>
  <c r="Y38" i="10" s="1"/>
  <c r="Z38" i="10" s="1"/>
  <c r="T39" i="10" s="1"/>
  <c r="U39" i="10" s="1"/>
  <c r="V39" i="10" s="1"/>
  <c r="W39" i="10" s="1"/>
  <c r="X39" i="10" s="1"/>
  <c r="Y39" i="10" s="1"/>
  <c r="Z39" i="10" s="1"/>
  <c r="T40" i="10" s="1"/>
  <c r="U40" i="10" s="1"/>
  <c r="V40" i="10" s="1"/>
  <c r="W40" i="10" s="1"/>
  <c r="X40" i="10" s="1"/>
  <c r="Y40" i="10" s="1"/>
  <c r="Z40" i="10" s="1"/>
  <c r="T41" i="10" s="1"/>
  <c r="AB13" i="5"/>
  <c r="AB12" i="5"/>
  <c r="K9" i="10"/>
  <c r="L9" i="10" s="1"/>
  <c r="M9" i="10" s="1"/>
  <c r="N9" i="10" s="1"/>
  <c r="O9" i="10" s="1"/>
  <c r="P9" i="10" s="1"/>
  <c r="Q9" i="10" s="1"/>
  <c r="K10" i="10" s="1"/>
  <c r="L10" i="10" s="1"/>
  <c r="M10" i="10" s="1"/>
  <c r="N10" i="10" s="1"/>
  <c r="O10" i="10" s="1"/>
  <c r="P10" i="10" s="1"/>
  <c r="Q10" i="10" s="1"/>
  <c r="K11" i="10" s="1"/>
  <c r="L11" i="10" s="1"/>
  <c r="M11" i="10" s="1"/>
  <c r="N11" i="10" s="1"/>
  <c r="O11" i="10" s="1"/>
  <c r="P11" i="10" s="1"/>
  <c r="Q11" i="10" s="1"/>
  <c r="K12" i="10" s="1"/>
  <c r="L12" i="10" s="1"/>
  <c r="M12" i="10" s="1"/>
  <c r="N12" i="10" s="1"/>
  <c r="O12" i="10" s="1"/>
  <c r="P12" i="10" s="1"/>
  <c r="Q12" i="10" s="1"/>
  <c r="B18" i="10"/>
  <c r="C18" i="10" s="1"/>
  <c r="D18" i="10" s="1"/>
  <c r="E18" i="10" s="1"/>
  <c r="F18" i="10" s="1"/>
  <c r="G18" i="10" s="1"/>
  <c r="H18" i="10" s="1"/>
  <c r="K27" i="10"/>
  <c r="L27" i="10" s="1"/>
  <c r="M27" i="10" s="1"/>
  <c r="N27" i="10" s="1"/>
  <c r="O27" i="10" s="1"/>
  <c r="P27" i="10" s="1"/>
  <c r="Q27" i="10" s="1"/>
  <c r="K28" i="10" s="1"/>
  <c r="L28" i="10" s="1"/>
  <c r="M28" i="10" s="1"/>
  <c r="N28" i="10" s="1"/>
  <c r="O28" i="10" s="1"/>
  <c r="P28" i="10" s="1"/>
  <c r="Q28" i="10" s="1"/>
  <c r="K29" i="10" s="1"/>
  <c r="L29" i="10" s="1"/>
  <c r="M29" i="10" s="1"/>
  <c r="N29" i="10" s="1"/>
  <c r="O29" i="10" s="1"/>
  <c r="P29" i="10" s="1"/>
  <c r="Q29" i="10" s="1"/>
  <c r="K30" i="10" s="1"/>
  <c r="L30" i="10" s="1"/>
  <c r="M30" i="10" s="1"/>
  <c r="N30" i="10" s="1"/>
  <c r="O30" i="10" s="1"/>
  <c r="P30" i="10" s="1"/>
  <c r="Q30" i="10" s="1"/>
  <c r="K31" i="10" s="1"/>
  <c r="L31" i="10" s="1"/>
  <c r="M31" i="10" s="1"/>
  <c r="N31" i="10" s="1"/>
  <c r="O31" i="10" s="1"/>
  <c r="P31" i="10" s="1"/>
  <c r="Q31" i="10" s="1"/>
  <c r="K32" i="10" s="1"/>
  <c r="AB14" i="5"/>
  <c r="T27" i="10"/>
  <c r="U27" i="10" s="1"/>
  <c r="V27" i="10" s="1"/>
  <c r="W27" i="10" s="1"/>
  <c r="X27" i="10" s="1"/>
  <c r="Y27" i="10" s="1"/>
  <c r="Z27" i="10" s="1"/>
  <c r="T28" i="10" s="1"/>
  <c r="U28" i="10" s="1"/>
  <c r="V28" i="10" s="1"/>
  <c r="W28" i="10" s="1"/>
  <c r="X28" i="10" s="1"/>
  <c r="Y28" i="10" s="1"/>
  <c r="Z28" i="10" s="1"/>
  <c r="T29" i="10" s="1"/>
  <c r="U29" i="10" s="1"/>
  <c r="V29" i="10" s="1"/>
  <c r="W29" i="10" s="1"/>
  <c r="X29" i="10" s="1"/>
  <c r="Y29" i="10" s="1"/>
  <c r="Z29" i="10" s="1"/>
  <c r="T30" i="10" s="1"/>
  <c r="U30" i="10" s="1"/>
  <c r="V30" i="10" s="1"/>
  <c r="W30" i="10" s="1"/>
  <c r="X30" i="10" s="1"/>
  <c r="Y30" i="10" s="1"/>
  <c r="Z30" i="10" s="1"/>
  <c r="T31" i="10" s="1"/>
  <c r="U31" i="10" s="1"/>
  <c r="V31" i="10" s="1"/>
  <c r="W31" i="10" s="1"/>
  <c r="X31" i="10" s="1"/>
  <c r="Y31" i="10" s="1"/>
  <c r="Z31" i="10" s="1"/>
  <c r="T32" i="10" s="1"/>
  <c r="U32" i="10" s="1"/>
  <c r="T9" i="10"/>
  <c r="U9" i="10" s="1"/>
  <c r="V9" i="10" s="1"/>
  <c r="W9" i="10" s="1"/>
  <c r="X9" i="10" s="1"/>
  <c r="Y9" i="10" s="1"/>
  <c r="Z9" i="10" s="1"/>
  <c r="T10" i="10" s="1"/>
  <c r="U10" i="10" s="1"/>
  <c r="V10" i="10" s="1"/>
  <c r="W10" i="10" s="1"/>
  <c r="X10" i="10" s="1"/>
  <c r="Y10" i="10" s="1"/>
  <c r="Z10" i="10" s="1"/>
  <c r="T11" i="10" s="1"/>
  <c r="U11" i="10" s="1"/>
  <c r="V11" i="10" s="1"/>
  <c r="W11" i="10" s="1"/>
  <c r="X11" i="10" s="1"/>
  <c r="Y11" i="10" s="1"/>
  <c r="Z11" i="10" s="1"/>
  <c r="T12" i="10" s="1"/>
  <c r="U12" i="10" s="1"/>
  <c r="V12" i="10" s="1"/>
  <c r="W12" i="10" s="1"/>
  <c r="X12" i="10" s="1"/>
  <c r="Y12" i="10" s="1"/>
  <c r="Z12" i="10" s="1"/>
  <c r="T13" i="10" s="1"/>
  <c r="U13" i="10" s="1"/>
  <c r="V13" i="10" s="1"/>
  <c r="W13" i="10" s="1"/>
  <c r="X13" i="10" s="1"/>
  <c r="Y13" i="10" s="1"/>
  <c r="Z13" i="10" s="1"/>
  <c r="T14" i="10" s="1"/>
  <c r="AC3" i="5"/>
  <c r="AB3" i="5"/>
  <c r="Z3" i="5"/>
  <c r="AB16" i="5"/>
  <c r="X51" i="9"/>
  <c r="X52" i="9"/>
  <c r="Q32" i="14"/>
  <c r="D14" i="14"/>
  <c r="G23" i="14"/>
  <c r="H23" i="14"/>
  <c r="Z41" i="14"/>
  <c r="P32" i="14"/>
  <c r="F14" i="14"/>
  <c r="Z23" i="14"/>
  <c r="H41" i="14"/>
  <c r="P14" i="14"/>
  <c r="Y23" i="14"/>
  <c r="G41" i="14"/>
  <c r="Q14" i="14"/>
  <c r="X14" i="14"/>
  <c r="Q23" i="14"/>
  <c r="H32" i="14"/>
  <c r="Z32" i="14"/>
  <c r="Q41" i="14"/>
  <c r="G14" i="14"/>
  <c r="Y14" i="14"/>
  <c r="P23" i="14"/>
  <c r="G32" i="14"/>
  <c r="Y32" i="14"/>
  <c r="P41" i="14"/>
  <c r="H14" i="14"/>
  <c r="Z14" i="14"/>
  <c r="O14" i="14"/>
  <c r="F23" i="14"/>
  <c r="O23" i="14"/>
  <c r="X23" i="14"/>
  <c r="F32" i="14"/>
  <c r="O32" i="14"/>
  <c r="X32" i="14"/>
  <c r="F41" i="14"/>
  <c r="O41" i="14"/>
  <c r="X41" i="14"/>
  <c r="E14" i="14"/>
  <c r="N14" i="14"/>
  <c r="W14" i="14"/>
  <c r="E23" i="14"/>
  <c r="N23" i="14"/>
  <c r="W23" i="14"/>
  <c r="E32" i="14"/>
  <c r="N32" i="14"/>
  <c r="W32" i="14"/>
  <c r="E41" i="14"/>
  <c r="N41" i="14"/>
  <c r="D41" i="14"/>
  <c r="D23" i="14"/>
  <c r="D32" i="14"/>
  <c r="V5" i="5"/>
  <c r="V4" i="5"/>
  <c r="U3" i="5"/>
  <c r="W3" i="5" s="1"/>
  <c r="X3" i="5" s="1"/>
  <c r="U2" i="5"/>
  <c r="W2" i="5" s="1"/>
  <c r="V2" i="5" s="1"/>
  <c r="AA38" i="9" l="1"/>
  <c r="AD38" i="9"/>
  <c r="AD39" i="9"/>
  <c r="AD40" i="9"/>
  <c r="AA39" i="9"/>
  <c r="AA40" i="9"/>
  <c r="AD15" i="9"/>
  <c r="AD36" i="9"/>
  <c r="AA41" i="9"/>
  <c r="AD42" i="9"/>
  <c r="AD35" i="9"/>
  <c r="AD41" i="9"/>
  <c r="AD37" i="9"/>
  <c r="AA37" i="9"/>
  <c r="AA42" i="9"/>
  <c r="AA35" i="9"/>
  <c r="AA36" i="9"/>
  <c r="AD31" i="9"/>
  <c r="A27" i="22"/>
  <c r="A28" i="22" s="1"/>
  <c r="A29" i="22" s="1"/>
  <c r="A30" i="22" s="1"/>
  <c r="A31" i="22" s="1"/>
  <c r="S36" i="22"/>
  <c r="S37" i="22" s="1"/>
  <c r="S38" i="22" s="1"/>
  <c r="S39" i="22" s="1"/>
  <c r="S40" i="22" s="1"/>
  <c r="S41" i="22" s="1"/>
  <c r="J36" i="22"/>
  <c r="J37" i="22" s="1"/>
  <c r="J38" i="22" s="1"/>
  <c r="J39" i="22" s="1"/>
  <c r="J40" i="22" s="1"/>
  <c r="J41" i="22" s="1"/>
  <c r="L10" i="23"/>
  <c r="P4" i="23" s="1"/>
  <c r="O6" i="23"/>
  <c r="O5" i="23"/>
  <c r="P6" i="23"/>
  <c r="P3" i="23"/>
  <c r="A36" i="22"/>
  <c r="A37" i="22" s="1"/>
  <c r="A38" i="22" s="1"/>
  <c r="A39" i="22" s="1"/>
  <c r="A40" i="22" s="1"/>
  <c r="J27" i="22"/>
  <c r="J28" i="22" s="1"/>
  <c r="J29" i="22" s="1"/>
  <c r="J30" i="22" s="1"/>
  <c r="J31" i="22" s="1"/>
  <c r="J32" i="22" s="1"/>
  <c r="S9" i="22"/>
  <c r="S10" i="22" s="1"/>
  <c r="S11" i="22" s="1"/>
  <c r="S12" i="22" s="1"/>
  <c r="S13" i="22" s="1"/>
  <c r="S14" i="22" s="1"/>
  <c r="S18" i="22"/>
  <c r="S19" i="22" s="1"/>
  <c r="S20" i="22" s="1"/>
  <c r="S21" i="22" s="1"/>
  <c r="S22" i="22" s="1"/>
  <c r="J18" i="22"/>
  <c r="J19" i="22" s="1"/>
  <c r="J20" i="22" s="1"/>
  <c r="J21" i="22" s="1"/>
  <c r="J22" i="22" s="1"/>
  <c r="J23" i="22" s="1"/>
  <c r="C23" i="22"/>
  <c r="D23" i="22" s="1"/>
  <c r="A23" i="22"/>
  <c r="U32" i="22"/>
  <c r="A18" i="22"/>
  <c r="A19" i="22" s="1"/>
  <c r="A20" i="22" s="1"/>
  <c r="A21" i="22" s="1"/>
  <c r="A22" i="22" s="1"/>
  <c r="U14" i="22"/>
  <c r="V14" i="22" s="1"/>
  <c r="A41" i="22"/>
  <c r="J9" i="22"/>
  <c r="J10" i="22" s="1"/>
  <c r="J11" i="22" s="1"/>
  <c r="J12" i="22" s="1"/>
  <c r="U23" i="22"/>
  <c r="V23" i="22" s="1"/>
  <c r="S23" i="22"/>
  <c r="A32" i="22"/>
  <c r="L41" i="22"/>
  <c r="A9" i="15"/>
  <c r="A10" i="15" s="1"/>
  <c r="A11" i="15" s="1"/>
  <c r="A12" i="15" s="1"/>
  <c r="A13" i="15" s="1"/>
  <c r="A14" i="15" s="1"/>
  <c r="A9" i="22"/>
  <c r="A10" i="22" s="1"/>
  <c r="A11" i="22" s="1"/>
  <c r="A12" i="22" s="1"/>
  <c r="A13" i="22" s="1"/>
  <c r="S27" i="22"/>
  <c r="S28" i="22" s="1"/>
  <c r="S29" i="22" s="1"/>
  <c r="S30" i="22" s="1"/>
  <c r="S31" i="22" s="1"/>
  <c r="S32" i="22" s="1"/>
  <c r="U41" i="22"/>
  <c r="V41" i="22" s="1"/>
  <c r="AE52" i="9"/>
  <c r="AC52" i="9"/>
  <c r="AD52" i="9" s="1"/>
  <c r="AC51" i="9"/>
  <c r="AD51" i="9" s="1"/>
  <c r="AE51" i="9"/>
  <c r="AE53" i="9"/>
  <c r="Z53" i="9"/>
  <c r="AA53" i="9" s="1"/>
  <c r="AC54" i="9"/>
  <c r="AD54" i="9" s="1"/>
  <c r="AE54" i="9"/>
  <c r="AD17" i="9"/>
  <c r="AD46" i="9"/>
  <c r="AA46" i="9"/>
  <c r="AA45" i="9"/>
  <c r="AD45" i="9"/>
  <c r="A9" i="10"/>
  <c r="A10" i="10" s="1"/>
  <c r="I16" i="2"/>
  <c r="A9" i="14"/>
  <c r="A10" i="14" s="1"/>
  <c r="A11" i="14" s="1"/>
  <c r="A12" i="14" s="1"/>
  <c r="A13" i="14" s="1"/>
  <c r="AA4" i="9"/>
  <c r="AE4" i="9" s="1"/>
  <c r="AI4" i="9" s="1"/>
  <c r="AA34" i="9"/>
  <c r="AD33" i="9"/>
  <c r="AD21" i="9"/>
  <c r="AD5" i="9"/>
  <c r="AD4" i="9"/>
  <c r="AD25" i="9"/>
  <c r="AD9" i="9"/>
  <c r="AD44" i="9"/>
  <c r="AD32" i="9"/>
  <c r="AD29" i="9"/>
  <c r="AD13" i="9"/>
  <c r="AA30" i="9"/>
  <c r="AD28" i="9"/>
  <c r="AA32" i="9"/>
  <c r="AD27" i="9"/>
  <c r="AD11" i="9"/>
  <c r="AA24" i="9"/>
  <c r="AA20" i="9"/>
  <c r="AA16" i="9"/>
  <c r="AA12" i="9"/>
  <c r="AA8" i="9"/>
  <c r="AA43" i="9"/>
  <c r="AA31" i="9"/>
  <c r="AA27" i="9"/>
  <c r="AA23" i="9"/>
  <c r="AA19" i="9"/>
  <c r="AA15" i="9"/>
  <c r="AA11" i="9"/>
  <c r="AA7" i="9"/>
  <c r="AD24" i="9"/>
  <c r="AD20" i="9"/>
  <c r="AD16" i="9"/>
  <c r="AD12" i="9"/>
  <c r="AD8" i="9"/>
  <c r="AD23" i="9"/>
  <c r="AD7" i="9"/>
  <c r="AD43" i="9"/>
  <c r="AD34" i="9"/>
  <c r="AD30" i="9"/>
  <c r="AD26" i="9"/>
  <c r="AD22" i="9"/>
  <c r="AD18" i="9"/>
  <c r="AD14" i="9"/>
  <c r="AD10" i="9"/>
  <c r="AD6" i="9"/>
  <c r="AA44" i="9"/>
  <c r="AA28" i="9"/>
  <c r="AD19" i="9"/>
  <c r="AA26" i="9"/>
  <c r="AA22" i="9"/>
  <c r="AA18" i="9"/>
  <c r="AA14" i="9"/>
  <c r="AA10" i="9"/>
  <c r="AA6" i="9"/>
  <c r="AA33" i="9"/>
  <c r="AA29" i="9"/>
  <c r="AA25" i="9"/>
  <c r="AA21" i="9"/>
  <c r="AA17" i="9"/>
  <c r="AA13" i="9"/>
  <c r="AA9" i="9"/>
  <c r="AA5" i="9"/>
  <c r="K18" i="16"/>
  <c r="BD18" i="16" s="1"/>
  <c r="D9" i="10"/>
  <c r="E9" i="10" s="1"/>
  <c r="F9" i="10" s="1"/>
  <c r="G9" i="10" s="1"/>
  <c r="AA59" i="9"/>
  <c r="AE59" i="9" s="1"/>
  <c r="AD53" i="9"/>
  <c r="AD57" i="9"/>
  <c r="AD47" i="9"/>
  <c r="AF93" i="11"/>
  <c r="AA52" i="9"/>
  <c r="AA48" i="9"/>
  <c r="AE48" i="9" s="1"/>
  <c r="AA58" i="9"/>
  <c r="AE58" i="9" s="1"/>
  <c r="AA57" i="9"/>
  <c r="AE57" i="9" s="1"/>
  <c r="U27" i="16"/>
  <c r="AV36" i="16" s="1"/>
  <c r="CW36" i="16" s="1"/>
  <c r="B18" i="16"/>
  <c r="AU18" i="16" s="1"/>
  <c r="AC18" i="16"/>
  <c r="AU27" i="16" s="1"/>
  <c r="T9" i="16"/>
  <c r="BD9" i="16" s="1"/>
  <c r="K27" i="16"/>
  <c r="AL36" i="16" s="1"/>
  <c r="CM36" i="16" s="1"/>
  <c r="AD9" i="16"/>
  <c r="AM18" i="16" s="1"/>
  <c r="CN18" i="16" s="1"/>
  <c r="T18" i="16"/>
  <c r="AL27" i="16" s="1"/>
  <c r="B27" i="16"/>
  <c r="BD27" i="16" s="1"/>
  <c r="AC27" i="16"/>
  <c r="BD36" i="16" s="1"/>
  <c r="DE36" i="16" s="1"/>
  <c r="T27" i="16"/>
  <c r="AU36" i="16" s="1"/>
  <c r="CV36" i="16" s="1"/>
  <c r="AA55" i="9"/>
  <c r="AA56" i="9"/>
  <c r="AC9" i="16"/>
  <c r="AL18" i="16" s="1"/>
  <c r="C27" i="1"/>
  <c r="U18" i="16" s="1"/>
  <c r="AM27" i="16" s="1"/>
  <c r="CN27" i="16" s="1"/>
  <c r="AC51" i="11"/>
  <c r="AC34" i="11"/>
  <c r="F1" i="11"/>
  <c r="AF123" i="11"/>
  <c r="AF87" i="11"/>
  <c r="AF154" i="11"/>
  <c r="AF31" i="11"/>
  <c r="L18" i="1"/>
  <c r="M18" i="1" s="1"/>
  <c r="AC37" i="11"/>
  <c r="AC137" i="11"/>
  <c r="AC76" i="11"/>
  <c r="AF26" i="11"/>
  <c r="AC21" i="11"/>
  <c r="AF36" i="11"/>
  <c r="AC49" i="11"/>
  <c r="AC77" i="11"/>
  <c r="AF43" i="11"/>
  <c r="AF141" i="11"/>
  <c r="AC9" i="11"/>
  <c r="AF113" i="11"/>
  <c r="AC12" i="11"/>
  <c r="AC140" i="11"/>
  <c r="AC115" i="11"/>
  <c r="AF90" i="11"/>
  <c r="AF59" i="11"/>
  <c r="AC122" i="11"/>
  <c r="AC103" i="11"/>
  <c r="AC134" i="11"/>
  <c r="AF134" i="11"/>
  <c r="AF85" i="11"/>
  <c r="O2" i="8"/>
  <c r="O6" i="8" s="1"/>
  <c r="AC70" i="11"/>
  <c r="AC93" i="11"/>
  <c r="AC62" i="11"/>
  <c r="AF13" i="11"/>
  <c r="AF115" i="11"/>
  <c r="AC98" i="11"/>
  <c r="AC73" i="11"/>
  <c r="AF49" i="11"/>
  <c r="AF23" i="11"/>
  <c r="AF151" i="11"/>
  <c r="AC44" i="11"/>
  <c r="AC108" i="11"/>
  <c r="AC19" i="11"/>
  <c r="AC83" i="11"/>
  <c r="AC147" i="11"/>
  <c r="AF58" i="11"/>
  <c r="AF122" i="11"/>
  <c r="P2" i="11"/>
  <c r="AF11" i="11"/>
  <c r="AF125" i="11"/>
  <c r="AF73" i="11"/>
  <c r="AC128" i="11"/>
  <c r="AF78" i="11"/>
  <c r="AF100" i="11"/>
  <c r="AF131" i="11"/>
  <c r="AC31" i="11"/>
  <c r="AF128" i="11"/>
  <c r="AC143" i="11"/>
  <c r="AF150" i="11"/>
  <c r="C36" i="1"/>
  <c r="L27" i="16" s="1"/>
  <c r="AM36" i="16" s="1"/>
  <c r="CN36" i="16" s="1"/>
  <c r="F1" i="8"/>
  <c r="P2" i="8"/>
  <c r="P6" i="8" s="1"/>
  <c r="L4" i="8"/>
  <c r="U9" i="1"/>
  <c r="U9" i="16" s="1"/>
  <c r="BE9" i="16" s="1"/>
  <c r="DF9" i="16" s="1"/>
  <c r="U36" i="1"/>
  <c r="AD27" i="16" s="1"/>
  <c r="BE36" i="16" s="1"/>
  <c r="DF36" i="16" s="1"/>
  <c r="L27" i="1"/>
  <c r="AD18" i="16" s="1"/>
  <c r="AV27" i="16" s="1"/>
  <c r="CW27" i="16" s="1"/>
  <c r="L3" i="8"/>
  <c r="L9" i="8" s="1"/>
  <c r="M10" i="8"/>
  <c r="M9" i="8"/>
  <c r="L5" i="8"/>
  <c r="AA54" i="9"/>
  <c r="AA50" i="9"/>
  <c r="AA47" i="9"/>
  <c r="AA49" i="9"/>
  <c r="AE49" i="9" s="1"/>
  <c r="U27" i="1"/>
  <c r="C27" i="16" s="1"/>
  <c r="BE27" i="16" s="1"/>
  <c r="DF27" i="16" s="1"/>
  <c r="AC141" i="11"/>
  <c r="AF21" i="11"/>
  <c r="AC118" i="11"/>
  <c r="AF69" i="11"/>
  <c r="L3" i="11"/>
  <c r="L9" i="11" s="1"/>
  <c r="AC126" i="11"/>
  <c r="AC101" i="11"/>
  <c r="AF77" i="11"/>
  <c r="AF51" i="11"/>
  <c r="G1" i="11"/>
  <c r="AC66" i="11"/>
  <c r="AC130" i="11"/>
  <c r="AC41" i="11"/>
  <c r="AC105" i="11"/>
  <c r="AF17" i="11"/>
  <c r="AF81" i="11"/>
  <c r="AF145" i="11"/>
  <c r="AF55" i="11"/>
  <c r="AF119" i="11"/>
  <c r="O2" i="11"/>
  <c r="O7" i="11" s="1"/>
  <c r="AC28" i="11"/>
  <c r="AC60" i="11"/>
  <c r="AC92" i="11"/>
  <c r="AC124" i="11"/>
  <c r="AC3" i="11"/>
  <c r="AC35" i="11"/>
  <c r="AC67" i="11"/>
  <c r="AC99" i="11"/>
  <c r="AC131" i="11"/>
  <c r="AF10" i="11"/>
  <c r="AF42" i="11"/>
  <c r="AF74" i="11"/>
  <c r="AF106" i="11"/>
  <c r="AF138" i="11"/>
  <c r="AF16" i="11"/>
  <c r="AC6" i="11"/>
  <c r="AC61" i="11"/>
  <c r="AC46" i="11"/>
  <c r="AC149" i="11"/>
  <c r="L5" i="11"/>
  <c r="AC97" i="11"/>
  <c r="AF47" i="11"/>
  <c r="AC64" i="11"/>
  <c r="AC39" i="11"/>
  <c r="AF14" i="11"/>
  <c r="AF142" i="11"/>
  <c r="AF68" i="11"/>
  <c r="AF132" i="11"/>
  <c r="AC78" i="11"/>
  <c r="AC81" i="11"/>
  <c r="AC56" i="11"/>
  <c r="AF6" i="11"/>
  <c r="AF64" i="11"/>
  <c r="AC14" i="11"/>
  <c r="AC40" i="11"/>
  <c r="AF56" i="11"/>
  <c r="AF63" i="11"/>
  <c r="AC138" i="11"/>
  <c r="AF53" i="11"/>
  <c r="AF89" i="11"/>
  <c r="AC136" i="11"/>
  <c r="AF40" i="11"/>
  <c r="AC8" i="11"/>
  <c r="AF101" i="11"/>
  <c r="AF72" i="11"/>
  <c r="AF22" i="11"/>
  <c r="AC72" i="11"/>
  <c r="AC113" i="11"/>
  <c r="AC142" i="11"/>
  <c r="AF152" i="11"/>
  <c r="AF88" i="11"/>
  <c r="AF24" i="11"/>
  <c r="AF54" i="11"/>
  <c r="AC79" i="11"/>
  <c r="AC104" i="11"/>
  <c r="AF127" i="11"/>
  <c r="AF25" i="11"/>
  <c r="AC74" i="11"/>
  <c r="AC117" i="11"/>
  <c r="AC150" i="11"/>
  <c r="AF144" i="11"/>
  <c r="AF112" i="11"/>
  <c r="AF80" i="11"/>
  <c r="AF48" i="11"/>
  <c r="AF12" i="11"/>
  <c r="AF102" i="11"/>
  <c r="AF38" i="11"/>
  <c r="AC127" i="11"/>
  <c r="AC63" i="11"/>
  <c r="AC152" i="11"/>
  <c r="AC88" i="11"/>
  <c r="AC24" i="11"/>
  <c r="AF95" i="11"/>
  <c r="AF121" i="11"/>
  <c r="AC145" i="11"/>
  <c r="AC17" i="11"/>
  <c r="AC42" i="11"/>
  <c r="AF3" i="11"/>
  <c r="AC53" i="11"/>
  <c r="AF75" i="11"/>
  <c r="AC22" i="11"/>
  <c r="AF27" i="11"/>
  <c r="AF140" i="11"/>
  <c r="AF124" i="11"/>
  <c r="AF108" i="11"/>
  <c r="AF92" i="11"/>
  <c r="AF76" i="11"/>
  <c r="AF60" i="11"/>
  <c r="AF44" i="11"/>
  <c r="AF28" i="11"/>
  <c r="AF4" i="11"/>
  <c r="AF126" i="11"/>
  <c r="AF94" i="11"/>
  <c r="AF62" i="11"/>
  <c r="AF30" i="11"/>
  <c r="AC151" i="11"/>
  <c r="AC119" i="11"/>
  <c r="AC87" i="11"/>
  <c r="AC55" i="11"/>
  <c r="AC23" i="11"/>
  <c r="AC144" i="11"/>
  <c r="AC112" i="11"/>
  <c r="AC80" i="11"/>
  <c r="AC48" i="11"/>
  <c r="AC16" i="11"/>
  <c r="AF143" i="11"/>
  <c r="AF79" i="11"/>
  <c r="AF15" i="11"/>
  <c r="AF105" i="11"/>
  <c r="AF41" i="11"/>
  <c r="AC129" i="11"/>
  <c r="AC65" i="11"/>
  <c r="AC154" i="11"/>
  <c r="AC90" i="11"/>
  <c r="AC26" i="11"/>
  <c r="AF99" i="11"/>
  <c r="U18" i="1"/>
  <c r="L18" i="16" s="1"/>
  <c r="BE18" i="16" s="1"/>
  <c r="DF18" i="16" s="1"/>
  <c r="M10" i="11"/>
  <c r="AC38" i="11"/>
  <c r="AF91" i="11"/>
  <c r="AC45" i="11"/>
  <c r="AF149" i="11"/>
  <c r="AC54" i="11"/>
  <c r="AC29" i="11"/>
  <c r="AF5" i="11"/>
  <c r="AF133" i="11"/>
  <c r="AF107" i="11"/>
  <c r="AC30" i="11"/>
  <c r="AC94" i="11"/>
  <c r="AC5" i="11"/>
  <c r="AC69" i="11"/>
  <c r="AC133" i="11"/>
  <c r="AF45" i="11"/>
  <c r="AF109" i="11"/>
  <c r="AF19" i="11"/>
  <c r="AF83" i="11"/>
  <c r="AF147" i="11"/>
  <c r="AC18" i="11"/>
  <c r="AC50" i="11"/>
  <c r="AC82" i="11"/>
  <c r="AC114" i="11"/>
  <c r="AC146" i="11"/>
  <c r="AC25" i="11"/>
  <c r="AC57" i="11"/>
  <c r="AC89" i="11"/>
  <c r="AC121" i="11"/>
  <c r="AC153" i="11"/>
  <c r="AF33" i="11"/>
  <c r="AF65" i="11"/>
  <c r="AF97" i="11"/>
  <c r="AF129" i="11"/>
  <c r="AF7" i="11"/>
  <c r="AF39" i="11"/>
  <c r="AF71" i="11"/>
  <c r="AF103" i="11"/>
  <c r="AF135" i="11"/>
  <c r="M9" i="11"/>
  <c r="AC4" i="11"/>
  <c r="AC20" i="11"/>
  <c r="AC36" i="11"/>
  <c r="AC52" i="11"/>
  <c r="AC68" i="11"/>
  <c r="AC84" i="11"/>
  <c r="AC100" i="11"/>
  <c r="AC116" i="11"/>
  <c r="AC132" i="11"/>
  <c r="AC148" i="11"/>
  <c r="AC11" i="11"/>
  <c r="AC27" i="11"/>
  <c r="AC43" i="11"/>
  <c r="AC59" i="11"/>
  <c r="AC75" i="11"/>
  <c r="AC91" i="11"/>
  <c r="AC107" i="11"/>
  <c r="AC123" i="11"/>
  <c r="AC139" i="11"/>
  <c r="AC2" i="11"/>
  <c r="AF18" i="11"/>
  <c r="AF34" i="11"/>
  <c r="AF50" i="11"/>
  <c r="AF66" i="11"/>
  <c r="AF82" i="11"/>
  <c r="AF98" i="11"/>
  <c r="AF114" i="11"/>
  <c r="AF130" i="11"/>
  <c r="AF146" i="11"/>
  <c r="AF8" i="11"/>
  <c r="AF2" i="11"/>
  <c r="AC13" i="11"/>
  <c r="AC109" i="11"/>
  <c r="AC86" i="11"/>
  <c r="AF37" i="11"/>
  <c r="AF139" i="11"/>
  <c r="AC110" i="11"/>
  <c r="AC85" i="11"/>
  <c r="AF61" i="11"/>
  <c r="AF35" i="11"/>
  <c r="AC58" i="11"/>
  <c r="AC33" i="11"/>
  <c r="AF9" i="11"/>
  <c r="AF137" i="11"/>
  <c r="AF111" i="11"/>
  <c r="AC32" i="11"/>
  <c r="AC96" i="11"/>
  <c r="AC7" i="11"/>
  <c r="AC71" i="11"/>
  <c r="AC135" i="11"/>
  <c r="AF46" i="11"/>
  <c r="AF110" i="11"/>
  <c r="AF20" i="11"/>
  <c r="AF52" i="11"/>
  <c r="AF84" i="11"/>
  <c r="AF116" i="11"/>
  <c r="AF148" i="11"/>
  <c r="AC125" i="11"/>
  <c r="AF29" i="11"/>
  <c r="AC106" i="11"/>
  <c r="AF57" i="11"/>
  <c r="L4" i="11"/>
  <c r="AC120" i="11"/>
  <c r="AC95" i="11"/>
  <c r="AF70" i="11"/>
  <c r="AF32" i="11"/>
  <c r="AF96" i="11"/>
  <c r="AF117" i="11"/>
  <c r="AF67" i="11"/>
  <c r="AF153" i="11"/>
  <c r="AC15" i="11"/>
  <c r="AF118" i="11"/>
  <c r="AF120" i="11"/>
  <c r="AC10" i="11"/>
  <c r="AC47" i="11"/>
  <c r="AF136" i="11"/>
  <c r="AC111" i="11"/>
  <c r="AF104" i="11"/>
  <c r="AC102" i="11"/>
  <c r="AA51" i="9"/>
  <c r="M18" i="10"/>
  <c r="M36" i="1"/>
  <c r="V27" i="16" s="1"/>
  <c r="AW36" i="16" s="1"/>
  <c r="CX36" i="16" s="1"/>
  <c r="D18" i="1"/>
  <c r="AE9" i="16" s="1"/>
  <c r="AN18" i="16" s="1"/>
  <c r="CO18" i="16" s="1"/>
  <c r="U14" i="10"/>
  <c r="V14" i="10" s="1"/>
  <c r="U41" i="10"/>
  <c r="V41" i="10" s="1"/>
  <c r="AL13" i="10"/>
  <c r="V3" i="5"/>
  <c r="V6" i="5" s="1"/>
  <c r="R4" i="5" s="1"/>
  <c r="K9" i="1"/>
  <c r="K9" i="16" s="1"/>
  <c r="AU9" i="16" s="1"/>
  <c r="A9" i="1"/>
  <c r="A4" i="2"/>
  <c r="A5" i="2" s="1"/>
  <c r="Q2" i="2"/>
  <c r="D3" i="2"/>
  <c r="E3" i="2" s="1"/>
  <c r="B3" i="2"/>
  <c r="C3" i="2" s="1"/>
  <c r="AE40" i="9" l="1"/>
  <c r="AE39" i="9"/>
  <c r="AE38" i="9"/>
  <c r="AI57" i="9"/>
  <c r="AG57" i="9"/>
  <c r="AI59" i="9"/>
  <c r="B59" i="9" s="1"/>
  <c r="AG59" i="9"/>
  <c r="AI58" i="9"/>
  <c r="B58" i="9" s="1"/>
  <c r="AG58" i="9"/>
  <c r="AG53" i="9"/>
  <c r="AI53" i="9"/>
  <c r="AI52" i="9"/>
  <c r="AG52" i="9"/>
  <c r="AI54" i="9"/>
  <c r="AG54" i="9"/>
  <c r="AG4" i="9"/>
  <c r="DE27" i="16"/>
  <c r="CV27" i="16"/>
  <c r="CM27" i="16"/>
  <c r="DE18" i="16"/>
  <c r="CV18" i="16"/>
  <c r="CM18" i="16"/>
  <c r="DE9" i="16"/>
  <c r="CV9" i="16"/>
  <c r="AE15" i="9"/>
  <c r="AE36" i="9"/>
  <c r="AE35" i="9"/>
  <c r="AE41" i="9"/>
  <c r="AE42" i="9"/>
  <c r="AE37" i="9"/>
  <c r="AE31" i="9"/>
  <c r="AE17" i="9"/>
  <c r="Q6" i="23"/>
  <c r="N2" i="22" s="1"/>
  <c r="AH49" i="9" s="1"/>
  <c r="AI49" i="9" s="1"/>
  <c r="P5" i="23"/>
  <c r="A9" i="16"/>
  <c r="AE50" i="9"/>
  <c r="AI50" i="9" s="1"/>
  <c r="AE56" i="9"/>
  <c r="AE55" i="9"/>
  <c r="AI55" i="9" s="1"/>
  <c r="AE46" i="9"/>
  <c r="AE45" i="9"/>
  <c r="AG45" i="9" s="1"/>
  <c r="AE11" i="9"/>
  <c r="AE13" i="9"/>
  <c r="AE29" i="9"/>
  <c r="AE25" i="9"/>
  <c r="AE21" i="9"/>
  <c r="AE34" i="9"/>
  <c r="AG34" i="9" s="1"/>
  <c r="AE33" i="9"/>
  <c r="AE5" i="9"/>
  <c r="AE18" i="9"/>
  <c r="AE30" i="9"/>
  <c r="AE44" i="9"/>
  <c r="AG44" i="9" s="1"/>
  <c r="AE9" i="9"/>
  <c r="AE28" i="9"/>
  <c r="AE32" i="9"/>
  <c r="AE27" i="9"/>
  <c r="AE10" i="9"/>
  <c r="AE26" i="9"/>
  <c r="AE23" i="9"/>
  <c r="AE8" i="9"/>
  <c r="AE24" i="9"/>
  <c r="AE12" i="9"/>
  <c r="AE6" i="9"/>
  <c r="AE22" i="9"/>
  <c r="AE16" i="9"/>
  <c r="AE7" i="9"/>
  <c r="AE14" i="9"/>
  <c r="AE19" i="9"/>
  <c r="AE43" i="9"/>
  <c r="AG43" i="9" s="1"/>
  <c r="AE20" i="9"/>
  <c r="AE47" i="9"/>
  <c r="B4" i="2"/>
  <c r="C4" i="2" s="1"/>
  <c r="O6" i="11"/>
  <c r="P6" i="11"/>
  <c r="P7" i="11"/>
  <c r="Q7" i="11" s="1"/>
  <c r="N2" i="10" s="1"/>
  <c r="P3" i="11"/>
  <c r="Q6" i="8"/>
  <c r="C18" i="16"/>
  <c r="AV18" i="16" s="1"/>
  <c r="CW18" i="16" s="1"/>
  <c r="D27" i="1"/>
  <c r="V18" i="16" s="1"/>
  <c r="AN27" i="16" s="1"/>
  <c r="CO27" i="16" s="1"/>
  <c r="O5" i="8"/>
  <c r="M27" i="1"/>
  <c r="AE18" i="16" s="1"/>
  <c r="AW27" i="16" s="1"/>
  <c r="CX27" i="16" s="1"/>
  <c r="D36" i="1"/>
  <c r="M27" i="16" s="1"/>
  <c r="AN36" i="16" s="1"/>
  <c r="CO36" i="16" s="1"/>
  <c r="L10" i="11"/>
  <c r="P4" i="11" s="1"/>
  <c r="V36" i="1"/>
  <c r="AE27" i="16" s="1"/>
  <c r="BF36" i="16" s="1"/>
  <c r="DG36" i="16" s="1"/>
  <c r="P3" i="8"/>
  <c r="L10" i="8"/>
  <c r="P4" i="8" s="1"/>
  <c r="V9" i="1"/>
  <c r="V9" i="16" s="1"/>
  <c r="BF9" i="16" s="1"/>
  <c r="DG9" i="16" s="1"/>
  <c r="O5" i="11"/>
  <c r="V18" i="1"/>
  <c r="M18" i="16" s="1"/>
  <c r="BF18" i="16" s="1"/>
  <c r="DG18" i="16" s="1"/>
  <c r="V27" i="1"/>
  <c r="D27" i="16" s="1"/>
  <c r="BF27" i="16" s="1"/>
  <c r="DG27" i="16" s="1"/>
  <c r="Q3" i="2"/>
  <c r="Q4" i="2" s="1"/>
  <c r="Q5" i="2" s="1"/>
  <c r="Q6" i="2" s="1"/>
  <c r="Q7" i="2" s="1"/>
  <c r="Q8" i="2" s="1"/>
  <c r="Q9" i="2" s="1"/>
  <c r="Q10" i="2" s="1"/>
  <c r="Q11" i="2" s="1"/>
  <c r="Q12" i="2" s="1"/>
  <c r="Q13" i="2" s="1"/>
  <c r="Q14" i="2" s="1"/>
  <c r="Q15" i="2" s="1"/>
  <c r="Q16" i="2" s="1"/>
  <c r="Q17" i="2" s="1"/>
  <c r="Q18" i="2" s="1"/>
  <c r="Q19" i="2" s="1"/>
  <c r="Q20" i="2" s="1"/>
  <c r="Q21" i="2" s="1"/>
  <c r="Q22" i="2" s="1"/>
  <c r="Q23" i="2" s="1"/>
  <c r="Q24" i="2" s="1"/>
  <c r="Q25" i="2" s="1"/>
  <c r="Q26" i="2" s="1"/>
  <c r="Q27" i="2" s="1"/>
  <c r="Q28" i="2" s="1"/>
  <c r="Q29" i="2" s="1"/>
  <c r="Q31" i="2" s="1"/>
  <c r="Q32" i="2" s="1"/>
  <c r="Q33" i="2" s="1"/>
  <c r="Q34" i="2" s="1"/>
  <c r="Q35" i="2" s="1"/>
  <c r="Q36" i="2" s="1"/>
  <c r="Q37" i="2" s="1"/>
  <c r="Q38" i="2" s="1"/>
  <c r="Q39" i="2" s="1"/>
  <c r="Q40" i="2" s="1"/>
  <c r="Q41" i="2" s="1"/>
  <c r="Q42" i="2" s="1"/>
  <c r="Q43" i="2" s="1"/>
  <c r="Q44" i="2" s="1"/>
  <c r="Q45" i="2" s="1"/>
  <c r="Q46" i="2" s="1"/>
  <c r="Q47" i="2" s="1"/>
  <c r="Q48" i="2" s="1"/>
  <c r="Q49" i="2" s="1"/>
  <c r="Q50" i="2" s="1"/>
  <c r="Q51" i="2" s="1"/>
  <c r="Q52" i="2" s="1"/>
  <c r="Q53" i="2" s="1"/>
  <c r="Q55" i="2" s="1"/>
  <c r="Q56" i="2" s="1"/>
  <c r="Q57" i="2" s="1"/>
  <c r="Q58" i="2" s="1"/>
  <c r="Q59" i="2" s="1"/>
  <c r="Q60" i="2" s="1"/>
  <c r="Q61" i="2" s="1"/>
  <c r="Q62" i="2" s="1"/>
  <c r="Q63" i="2" s="1"/>
  <c r="Q64" i="2" s="1"/>
  <c r="Q65" i="2" s="1"/>
  <c r="Q66" i="2" s="1"/>
  <c r="Q67" i="2" s="1"/>
  <c r="Q68" i="2" s="1"/>
  <c r="Q69" i="2" s="1"/>
  <c r="Q70" i="2" s="1"/>
  <c r="Q71" i="2" s="1"/>
  <c r="Q72" i="2" s="1"/>
  <c r="Q73" i="2" s="1"/>
  <c r="Q74" i="2" s="1"/>
  <c r="Q75" i="2" s="1"/>
  <c r="Q76" i="2" s="1"/>
  <c r="Q77" i="2" s="1"/>
  <c r="Q79" i="2" s="1"/>
  <c r="Q80" i="2" s="1"/>
  <c r="Q81" i="2" s="1"/>
  <c r="Q82" i="2" s="1"/>
  <c r="Q83" i="2" s="1"/>
  <c r="Q84" i="2" s="1"/>
  <c r="Q85" i="2" s="1"/>
  <c r="Q86" i="2" s="1"/>
  <c r="Q87" i="2" s="1"/>
  <c r="Q88" i="2" s="1"/>
  <c r="Q89" i="2" s="1"/>
  <c r="Q90" i="2" s="1"/>
  <c r="Q91" i="2" s="1"/>
  <c r="Q92" i="2" s="1"/>
  <c r="Q93" i="2" s="1"/>
  <c r="Q94" i="2" s="1"/>
  <c r="Q95" i="2" s="1"/>
  <c r="Q96" i="2" s="1"/>
  <c r="Q97" i="2" s="1"/>
  <c r="Q98" i="2" s="1"/>
  <c r="Q99" i="2" s="1"/>
  <c r="Q100" i="2" s="1"/>
  <c r="Q101" i="2" s="1"/>
  <c r="Q102" i="2" s="1"/>
  <c r="Q103" i="2" s="1"/>
  <c r="Q104" i="2" s="1"/>
  <c r="Q105" i="2" s="1"/>
  <c r="Q106" i="2" s="1"/>
  <c r="Q107" i="2" s="1"/>
  <c r="Q108" i="2" s="1"/>
  <c r="Q109" i="2" s="1"/>
  <c r="Q110" i="2" s="1"/>
  <c r="Q111" i="2" s="1"/>
  <c r="Q112" i="2" s="1"/>
  <c r="Q113" i="2" s="1"/>
  <c r="Q114" i="2" s="1"/>
  <c r="Q115" i="2" s="1"/>
  <c r="Q116" i="2" s="1"/>
  <c r="Q117" i="2" s="1"/>
  <c r="Q118" i="2" s="1"/>
  <c r="Q119" i="2" s="1"/>
  <c r="Q120" i="2" s="1"/>
  <c r="Q121" i="2" s="1"/>
  <c r="Q122" i="2" s="1"/>
  <c r="Q123" i="2" s="1"/>
  <c r="Q124" i="2" s="1"/>
  <c r="Q125" i="2" s="1"/>
  <c r="Q126" i="2" s="1"/>
  <c r="D18" i="16"/>
  <c r="AW18" i="16" s="1"/>
  <c r="CX18" i="16" s="1"/>
  <c r="N18" i="10"/>
  <c r="A11" i="10"/>
  <c r="E18" i="1"/>
  <c r="AF9" i="16" s="1"/>
  <c r="AO18" i="16" s="1"/>
  <c r="CP18" i="16" s="1"/>
  <c r="N36" i="1"/>
  <c r="W27" i="16" s="1"/>
  <c r="AX36" i="16" s="1"/>
  <c r="CY36" i="16" s="1"/>
  <c r="N18" i="1"/>
  <c r="L9" i="1"/>
  <c r="L9" i="16" s="1"/>
  <c r="AV9" i="16" s="1"/>
  <c r="CW9" i="16" s="1"/>
  <c r="A6" i="2"/>
  <c r="D6" i="2" s="1"/>
  <c r="E6" i="2" s="1"/>
  <c r="B5" i="2"/>
  <c r="C5" i="2" s="1"/>
  <c r="D4" i="2"/>
  <c r="E4" i="2" s="1"/>
  <c r="D5" i="2"/>
  <c r="E5" i="2" s="1"/>
  <c r="K13" i="22" l="1"/>
  <c r="AI31" i="9"/>
  <c r="AG31" i="9"/>
  <c r="AI32" i="9"/>
  <c r="AG32" i="9"/>
  <c r="AI30" i="9"/>
  <c r="AG30" i="9"/>
  <c r="AG37" i="9"/>
  <c r="AI37" i="9"/>
  <c r="AI36" i="9"/>
  <c r="AG36" i="9"/>
  <c r="AI27" i="9"/>
  <c r="B27" i="9" s="1"/>
  <c r="AG27" i="9"/>
  <c r="AI29" i="9"/>
  <c r="B29" i="9" s="1"/>
  <c r="AG29" i="9"/>
  <c r="AI28" i="9"/>
  <c r="B28" i="9" s="1"/>
  <c r="AG28" i="9"/>
  <c r="AG26" i="9"/>
  <c r="AI26" i="9"/>
  <c r="AI17" i="9"/>
  <c r="AG17" i="9"/>
  <c r="AI16" i="9"/>
  <c r="AG16" i="9"/>
  <c r="AI24" i="9"/>
  <c r="AG24" i="9"/>
  <c r="AI25" i="9"/>
  <c r="AG25" i="9"/>
  <c r="AI19" i="9"/>
  <c r="AG19" i="9"/>
  <c r="AI22" i="9"/>
  <c r="AG22" i="9"/>
  <c r="AG23" i="9"/>
  <c r="AI23" i="9"/>
  <c r="AI20" i="9"/>
  <c r="AG20" i="9"/>
  <c r="AI21" i="9"/>
  <c r="AG21" i="9"/>
  <c r="AI5" i="9"/>
  <c r="AG5" i="9"/>
  <c r="AI14" i="9"/>
  <c r="B14" i="9" s="1"/>
  <c r="AG14" i="9"/>
  <c r="AI13" i="9"/>
  <c r="A13" i="9" s="1"/>
  <c r="E13" i="9" s="1"/>
  <c r="AG13" i="9"/>
  <c r="AI15" i="9"/>
  <c r="B15" i="9" s="1"/>
  <c r="D15" i="9" s="1"/>
  <c r="AG15" i="9"/>
  <c r="AG38" i="9"/>
  <c r="AI38" i="9"/>
  <c r="AG39" i="9"/>
  <c r="AI39" i="9"/>
  <c r="AI42" i="9"/>
  <c r="AG42" i="9"/>
  <c r="AI40" i="9"/>
  <c r="AG40" i="9"/>
  <c r="AI12" i="9"/>
  <c r="A12" i="9" s="1"/>
  <c r="E12" i="9" s="1"/>
  <c r="AG12" i="9"/>
  <c r="AI10" i="9"/>
  <c r="B10" i="9" s="1"/>
  <c r="AG10" i="9"/>
  <c r="AI33" i="9"/>
  <c r="AG33" i="9"/>
  <c r="A58" i="9"/>
  <c r="E58" i="9" s="1"/>
  <c r="A59" i="9"/>
  <c r="E59" i="9" s="1"/>
  <c r="AG9" i="9"/>
  <c r="AI9" i="9"/>
  <c r="A9" i="9" s="1"/>
  <c r="E9" i="9" s="1"/>
  <c r="AI47" i="9"/>
  <c r="B47" i="9" s="1"/>
  <c r="AG47" i="9"/>
  <c r="AI11" i="9"/>
  <c r="A11" i="9" s="1"/>
  <c r="E11" i="9" s="1"/>
  <c r="AG11" i="9"/>
  <c r="AI56" i="9"/>
  <c r="AG56" i="9"/>
  <c r="AG8" i="9"/>
  <c r="AI8" i="9"/>
  <c r="A8" i="9" s="1"/>
  <c r="E8" i="9" s="1"/>
  <c r="AG46" i="9"/>
  <c r="AI46" i="9"/>
  <c r="B46" i="9" s="1"/>
  <c r="AG41" i="9"/>
  <c r="AI41" i="9"/>
  <c r="AG18" i="9"/>
  <c r="AI18" i="9"/>
  <c r="AG55" i="9"/>
  <c r="AG50" i="9"/>
  <c r="AH35" i="9"/>
  <c r="AI35" i="9" s="1"/>
  <c r="AH6" i="9"/>
  <c r="AI6" i="9" s="1"/>
  <c r="A57" i="9"/>
  <c r="E57" i="9" s="1"/>
  <c r="B57" i="9"/>
  <c r="A54" i="9"/>
  <c r="E54" i="9" s="1"/>
  <c r="B54" i="9"/>
  <c r="A53" i="9"/>
  <c r="E53" i="9" s="1"/>
  <c r="B53" i="9"/>
  <c r="A52" i="9"/>
  <c r="E52" i="9" s="1"/>
  <c r="B52" i="9"/>
  <c r="A4" i="9"/>
  <c r="E4" i="9" s="1"/>
  <c r="B4" i="9"/>
  <c r="D58" i="9"/>
  <c r="D59" i="9"/>
  <c r="R6" i="23"/>
  <c r="S6" i="23"/>
  <c r="T6" i="23" s="1"/>
  <c r="S6" i="8"/>
  <c r="A117" i="21"/>
  <c r="K13" i="13"/>
  <c r="J13" i="13" s="1"/>
  <c r="A7" i="2"/>
  <c r="K13" i="12"/>
  <c r="H9" i="10"/>
  <c r="B10" i="10" s="1"/>
  <c r="N2" i="1"/>
  <c r="Q6" i="11"/>
  <c r="P5" i="11"/>
  <c r="W36" i="1"/>
  <c r="AF27" i="16" s="1"/>
  <c r="BG36" i="16" s="1"/>
  <c r="DH36" i="16" s="1"/>
  <c r="N27" i="1"/>
  <c r="AF18" i="16" s="1"/>
  <c r="AX27" i="16" s="1"/>
  <c r="CY27" i="16" s="1"/>
  <c r="R6" i="8"/>
  <c r="E36" i="1"/>
  <c r="N27" i="16" s="1"/>
  <c r="AO36" i="16" s="1"/>
  <c r="CP36" i="16" s="1"/>
  <c r="E27" i="1"/>
  <c r="W18" i="16" s="1"/>
  <c r="AO27" i="16" s="1"/>
  <c r="CP27" i="16" s="1"/>
  <c r="P5" i="8"/>
  <c r="W9" i="1"/>
  <c r="W9" i="16" s="1"/>
  <c r="BG9" i="16" s="1"/>
  <c r="DH9" i="16" s="1"/>
  <c r="W18" i="1"/>
  <c r="N18" i="16" s="1"/>
  <c r="BG18" i="16" s="1"/>
  <c r="DH18" i="16" s="1"/>
  <c r="W27" i="1"/>
  <c r="E27" i="16" s="1"/>
  <c r="BG27" i="16" s="1"/>
  <c r="DH27" i="16" s="1"/>
  <c r="B6" i="2"/>
  <c r="C6" i="2" s="1"/>
  <c r="K13" i="10"/>
  <c r="L13" i="10" s="1"/>
  <c r="M13" i="10" s="1"/>
  <c r="N13" i="10" s="1"/>
  <c r="O13" i="10" s="1"/>
  <c r="P13" i="10" s="1"/>
  <c r="Q13" i="10" s="1"/>
  <c r="K14" i="10" s="1"/>
  <c r="K13" i="15"/>
  <c r="K13" i="14"/>
  <c r="L13" i="13"/>
  <c r="M13" i="13" s="1"/>
  <c r="N13" i="13" s="1"/>
  <c r="O13" i="13" s="1"/>
  <c r="P13" i="13" s="1"/>
  <c r="Q13" i="13" s="1"/>
  <c r="K14" i="13" s="1"/>
  <c r="J13" i="12"/>
  <c r="L13" i="12"/>
  <c r="M13" i="12" s="1"/>
  <c r="N13" i="12" s="1"/>
  <c r="O13" i="12" s="1"/>
  <c r="P13" i="12" s="1"/>
  <c r="Q13" i="12" s="1"/>
  <c r="K14" i="12" s="1"/>
  <c r="E18" i="16"/>
  <c r="AX18" i="16" s="1"/>
  <c r="CY18" i="16" s="1"/>
  <c r="O18" i="10"/>
  <c r="A12" i="10"/>
  <c r="O18" i="1"/>
  <c r="F18" i="1"/>
  <c r="AG9" i="16" s="1"/>
  <c r="AP18" i="16" s="1"/>
  <c r="CQ18" i="16" s="1"/>
  <c r="M9" i="1"/>
  <c r="M9" i="16" s="1"/>
  <c r="AW9" i="16" s="1"/>
  <c r="CX9" i="16" s="1"/>
  <c r="O36" i="1"/>
  <c r="X27" i="16" s="1"/>
  <c r="AY36" i="16" s="1"/>
  <c r="CZ36" i="16" s="1"/>
  <c r="A8" i="2"/>
  <c r="D7" i="2"/>
  <c r="E7" i="2" s="1"/>
  <c r="B7" i="2"/>
  <c r="C7" i="2" s="1"/>
  <c r="L13" i="22" l="1"/>
  <c r="M13" i="22" s="1"/>
  <c r="N13" i="22" s="1"/>
  <c r="O13" i="22" s="1"/>
  <c r="P13" i="22" s="1"/>
  <c r="Q13" i="22" s="1"/>
  <c r="K14" i="22" s="1"/>
  <c r="J13" i="22"/>
  <c r="A28" i="9"/>
  <c r="E28" i="9" s="1"/>
  <c r="A27" i="9"/>
  <c r="E27" i="9" s="1"/>
  <c r="A14" i="9"/>
  <c r="E14" i="9" s="1"/>
  <c r="A29" i="9"/>
  <c r="E29" i="9" s="1"/>
  <c r="B13" i="9"/>
  <c r="D13" i="9" s="1"/>
  <c r="A15" i="9"/>
  <c r="A47" i="9"/>
  <c r="E47" i="9" s="1"/>
  <c r="B12" i="9"/>
  <c r="D12" i="9" s="1"/>
  <c r="A10" i="9"/>
  <c r="E10" i="9" s="1"/>
  <c r="C59" i="9"/>
  <c r="C58" i="9"/>
  <c r="B11" i="9"/>
  <c r="D11" i="9" s="1"/>
  <c r="B9" i="9"/>
  <c r="D9" i="9" s="1"/>
  <c r="C117" i="21"/>
  <c r="L117" i="21"/>
  <c r="K117" i="21"/>
  <c r="A6" i="9"/>
  <c r="E6" i="9" s="1"/>
  <c r="B6" i="9"/>
  <c r="D6" i="9" s="1"/>
  <c r="B8" i="9"/>
  <c r="D8" i="9" s="1"/>
  <c r="B42" i="9"/>
  <c r="A42" i="9"/>
  <c r="E42" i="9" s="1"/>
  <c r="A46" i="9"/>
  <c r="E46" i="9" s="1"/>
  <c r="B41" i="9"/>
  <c r="A41" i="9"/>
  <c r="E41" i="9" s="1"/>
  <c r="B18" i="9"/>
  <c r="D18" i="9" s="1"/>
  <c r="A18" i="9"/>
  <c r="E18" i="9" s="1"/>
  <c r="A32" i="9"/>
  <c r="E32" i="9" s="1"/>
  <c r="B32" i="9"/>
  <c r="D32" i="9" s="1"/>
  <c r="A31" i="9"/>
  <c r="B31" i="9"/>
  <c r="D31" i="9" s="1"/>
  <c r="A30" i="9"/>
  <c r="B30" i="9"/>
  <c r="D30" i="9" s="1"/>
  <c r="A26" i="9"/>
  <c r="B26" i="9"/>
  <c r="D26" i="9" s="1"/>
  <c r="A17" i="9"/>
  <c r="E17" i="9" s="1"/>
  <c r="B17" i="9"/>
  <c r="D17" i="9" s="1"/>
  <c r="A16" i="9"/>
  <c r="E16" i="9" s="1"/>
  <c r="B16" i="9"/>
  <c r="D16" i="9" s="1"/>
  <c r="AF49" i="9"/>
  <c r="AG49" i="9" s="1"/>
  <c r="A24" i="9"/>
  <c r="B24" i="9"/>
  <c r="D24" i="9" s="1"/>
  <c r="A19" i="9"/>
  <c r="E19" i="9" s="1"/>
  <c r="B19" i="9"/>
  <c r="D19" i="9" s="1"/>
  <c r="A21" i="9"/>
  <c r="E21" i="9" s="1"/>
  <c r="B21" i="9"/>
  <c r="D21" i="9" s="1"/>
  <c r="B25" i="9"/>
  <c r="D25" i="9" s="1"/>
  <c r="A25" i="9"/>
  <c r="A22" i="9"/>
  <c r="B22" i="9"/>
  <c r="D22" i="9" s="1"/>
  <c r="B20" i="9"/>
  <c r="D20" i="9" s="1"/>
  <c r="A20" i="9"/>
  <c r="A23" i="9"/>
  <c r="B23" i="9"/>
  <c r="D23" i="9" s="1"/>
  <c r="B5" i="9"/>
  <c r="D5" i="9" s="1"/>
  <c r="A5" i="9"/>
  <c r="E5" i="9" s="1"/>
  <c r="A37" i="9"/>
  <c r="E37" i="9" s="1"/>
  <c r="B37" i="9"/>
  <c r="A36" i="9"/>
  <c r="E36" i="9" s="1"/>
  <c r="B36" i="9"/>
  <c r="A35" i="9"/>
  <c r="E35" i="9" s="1"/>
  <c r="B49" i="9"/>
  <c r="A33" i="9"/>
  <c r="E33" i="9" s="1"/>
  <c r="B33" i="9"/>
  <c r="D54" i="9"/>
  <c r="C54" i="9"/>
  <c r="C53" i="9"/>
  <c r="A55" i="9"/>
  <c r="B55" i="9"/>
  <c r="D52" i="9"/>
  <c r="C52" i="9"/>
  <c r="A56" i="9"/>
  <c r="E56" i="9" s="1"/>
  <c r="B56" i="9"/>
  <c r="D53" i="9"/>
  <c r="A50" i="9"/>
  <c r="E50" i="9" s="1"/>
  <c r="B50" i="9"/>
  <c r="D44" i="9"/>
  <c r="D34" i="9"/>
  <c r="D45" i="9"/>
  <c r="D43" i="9"/>
  <c r="D46" i="9"/>
  <c r="D27" i="9"/>
  <c r="D29" i="9"/>
  <c r="D28" i="9"/>
  <c r="D47" i="9"/>
  <c r="D10" i="9"/>
  <c r="D14" i="9"/>
  <c r="N3" i="22"/>
  <c r="AH51" i="9" s="1"/>
  <c r="AI51" i="9" s="1"/>
  <c r="T6" i="8"/>
  <c r="S6" i="11"/>
  <c r="N3" i="10" s="1"/>
  <c r="N1" i="22"/>
  <c r="AH48" i="9" s="1"/>
  <c r="AI48" i="9" s="1"/>
  <c r="N3" i="1"/>
  <c r="C12" i="9"/>
  <c r="C45" i="9"/>
  <c r="C34" i="9"/>
  <c r="C11" i="9"/>
  <c r="C44" i="9"/>
  <c r="C8" i="9"/>
  <c r="C13" i="9"/>
  <c r="C9" i="9"/>
  <c r="C43" i="9"/>
  <c r="C57" i="9"/>
  <c r="D57" i="9"/>
  <c r="D4" i="9"/>
  <c r="C4" i="9"/>
  <c r="H117" i="21"/>
  <c r="I117" i="21"/>
  <c r="J117" i="21"/>
  <c r="N117" i="21"/>
  <c r="M117" i="21"/>
  <c r="A112" i="21"/>
  <c r="D117" i="21"/>
  <c r="E117" i="21"/>
  <c r="F117" i="21"/>
  <c r="G117" i="21"/>
  <c r="Q10" i="11"/>
  <c r="N1" i="10" s="1"/>
  <c r="N1" i="1"/>
  <c r="R6" i="11"/>
  <c r="O27" i="1"/>
  <c r="AG18" i="16" s="1"/>
  <c r="AY27" i="16" s="1"/>
  <c r="CZ27" i="16" s="1"/>
  <c r="X36" i="1"/>
  <c r="AG27" i="16" s="1"/>
  <c r="BH36" i="16" s="1"/>
  <c r="DI36" i="16" s="1"/>
  <c r="F27" i="1"/>
  <c r="X18" i="16" s="1"/>
  <c r="AP27" i="16" s="1"/>
  <c r="CQ27" i="16" s="1"/>
  <c r="X9" i="1"/>
  <c r="X9" i="16" s="1"/>
  <c r="BH9" i="16" s="1"/>
  <c r="DI9" i="16" s="1"/>
  <c r="F36" i="1"/>
  <c r="O27" i="16" s="1"/>
  <c r="AP36" i="16" s="1"/>
  <c r="CQ36" i="16" s="1"/>
  <c r="X18" i="1"/>
  <c r="O18" i="16" s="1"/>
  <c r="BH18" i="16" s="1"/>
  <c r="DI18" i="16" s="1"/>
  <c r="X27" i="1"/>
  <c r="F27" i="16" s="1"/>
  <c r="BH27" i="16" s="1"/>
  <c r="DI27" i="16" s="1"/>
  <c r="L32" i="12"/>
  <c r="M32" i="12" s="1"/>
  <c r="L23" i="12"/>
  <c r="M23" i="12" s="1"/>
  <c r="J14" i="12"/>
  <c r="L14" i="12"/>
  <c r="M14" i="12" s="1"/>
  <c r="L13" i="14"/>
  <c r="M13" i="14" s="1"/>
  <c r="N13" i="14" s="1"/>
  <c r="O13" i="14" s="1"/>
  <c r="P13" i="14" s="1"/>
  <c r="Q13" i="14" s="1"/>
  <c r="K14" i="14" s="1"/>
  <c r="J13" i="14"/>
  <c r="L32" i="10"/>
  <c r="M32" i="10" s="1"/>
  <c r="L14" i="10"/>
  <c r="M14" i="10" s="1"/>
  <c r="J14" i="10"/>
  <c r="L32" i="13"/>
  <c r="M32" i="13" s="1"/>
  <c r="L23" i="13"/>
  <c r="M23" i="13" s="1"/>
  <c r="L14" i="13"/>
  <c r="M14" i="13" s="1"/>
  <c r="J14" i="13"/>
  <c r="L13" i="15"/>
  <c r="M13" i="15" s="1"/>
  <c r="N13" i="15" s="1"/>
  <c r="O13" i="15" s="1"/>
  <c r="P13" i="15" s="1"/>
  <c r="Q13" i="15" s="1"/>
  <c r="K14" i="15" s="1"/>
  <c r="J13" i="15"/>
  <c r="F18" i="16"/>
  <c r="AY18" i="16" s="1"/>
  <c r="CZ18" i="16" s="1"/>
  <c r="P18" i="10"/>
  <c r="Q18" i="10" s="1"/>
  <c r="K19" i="10" s="1"/>
  <c r="A13" i="10"/>
  <c r="P36" i="1"/>
  <c r="Y27" i="16" s="1"/>
  <c r="AZ36" i="16" s="1"/>
  <c r="DA36" i="16" s="1"/>
  <c r="N9" i="1"/>
  <c r="N9" i="16" s="1"/>
  <c r="AX9" i="16" s="1"/>
  <c r="CY9" i="16" s="1"/>
  <c r="P18" i="1"/>
  <c r="G18" i="1"/>
  <c r="AH9" i="16" s="1"/>
  <c r="AQ18" i="16" s="1"/>
  <c r="CR18" i="16" s="1"/>
  <c r="B8" i="2"/>
  <c r="C8" i="2" s="1"/>
  <c r="A9" i="2"/>
  <c r="B9" i="2" s="1"/>
  <c r="D8" i="2"/>
  <c r="E8" i="2" s="1"/>
  <c r="L23" i="22" l="1"/>
  <c r="M23" i="22" s="1"/>
  <c r="J14" i="22"/>
  <c r="L32" i="22"/>
  <c r="M32" i="22" s="1"/>
  <c r="L14" i="22"/>
  <c r="M14" i="22" s="1"/>
  <c r="C28" i="9"/>
  <c r="C27" i="9"/>
  <c r="C29" i="9"/>
  <c r="C14" i="9"/>
  <c r="C47" i="9"/>
  <c r="E15" i="9"/>
  <c r="C15" i="9"/>
  <c r="C10" i="9"/>
  <c r="C46" i="9"/>
  <c r="C6" i="9"/>
  <c r="K112" i="21"/>
  <c r="L112" i="21"/>
  <c r="AF6" i="9"/>
  <c r="AG6" i="9" s="1"/>
  <c r="AF35" i="9"/>
  <c r="AG35" i="9" s="1"/>
  <c r="C18" i="9"/>
  <c r="D55" i="9"/>
  <c r="E55" i="9"/>
  <c r="C23" i="9"/>
  <c r="E23" i="9"/>
  <c r="C22" i="9"/>
  <c r="E22" i="9"/>
  <c r="C24" i="9"/>
  <c r="E24" i="9"/>
  <c r="C20" i="9"/>
  <c r="E20" i="9"/>
  <c r="C25" i="9"/>
  <c r="E25" i="9"/>
  <c r="C30" i="9"/>
  <c r="E30" i="9"/>
  <c r="C26" i="9"/>
  <c r="E26" i="9"/>
  <c r="C31" i="9"/>
  <c r="E31" i="9"/>
  <c r="C16" i="9"/>
  <c r="C32" i="9"/>
  <c r="C17" i="9"/>
  <c r="D50" i="9"/>
  <c r="C21" i="9"/>
  <c r="C5" i="9"/>
  <c r="AH7" i="9"/>
  <c r="AI7" i="9" s="1"/>
  <c r="B35" i="9"/>
  <c r="A49" i="9"/>
  <c r="E49" i="9" s="1"/>
  <c r="AF51" i="9"/>
  <c r="AG51" i="9" s="1"/>
  <c r="AF48" i="9"/>
  <c r="AG48" i="9" s="1"/>
  <c r="C55" i="9"/>
  <c r="C56" i="9"/>
  <c r="D56" i="9"/>
  <c r="C50" i="9"/>
  <c r="G112" i="21"/>
  <c r="E112" i="21"/>
  <c r="M112" i="21"/>
  <c r="D112" i="21"/>
  <c r="N112" i="21"/>
  <c r="F112" i="21"/>
  <c r="I112" i="21"/>
  <c r="AJ2" i="9"/>
  <c r="AI2" i="9"/>
  <c r="H112" i="21"/>
  <c r="J112" i="21"/>
  <c r="T6" i="11"/>
  <c r="A118" i="21"/>
  <c r="C19" i="9"/>
  <c r="AA1" i="9"/>
  <c r="C112" i="21"/>
  <c r="A116" i="21"/>
  <c r="Y36" i="1"/>
  <c r="AH27" i="16" s="1"/>
  <c r="BI36" i="16" s="1"/>
  <c r="DJ36" i="16" s="1"/>
  <c r="G18" i="16"/>
  <c r="AZ18" i="16" s="1"/>
  <c r="DA18" i="16" s="1"/>
  <c r="Y9" i="1"/>
  <c r="Y9" i="16" s="1"/>
  <c r="BI9" i="16" s="1"/>
  <c r="DJ9" i="16" s="1"/>
  <c r="P27" i="1"/>
  <c r="AH18" i="16" s="1"/>
  <c r="AZ27" i="16" s="1"/>
  <c r="DA27" i="16" s="1"/>
  <c r="G27" i="1"/>
  <c r="Y18" i="16" s="1"/>
  <c r="AQ27" i="16" s="1"/>
  <c r="CR27" i="16" s="1"/>
  <c r="G36" i="1"/>
  <c r="P27" i="16" s="1"/>
  <c r="AQ36" i="16" s="1"/>
  <c r="CR36" i="16" s="1"/>
  <c r="Y18" i="1"/>
  <c r="P18" i="16" s="1"/>
  <c r="BI18" i="16" s="1"/>
  <c r="DJ18" i="16" s="1"/>
  <c r="Y27" i="1"/>
  <c r="G27" i="16" s="1"/>
  <c r="BI27" i="16" s="1"/>
  <c r="DJ27" i="16" s="1"/>
  <c r="L32" i="15"/>
  <c r="M32" i="15" s="1"/>
  <c r="L14" i="15"/>
  <c r="M14" i="15" s="1"/>
  <c r="L23" i="15"/>
  <c r="M23" i="15" s="1"/>
  <c r="J14" i="15"/>
  <c r="J14" i="14"/>
  <c r="L23" i="14"/>
  <c r="M23" i="14" s="1"/>
  <c r="L14" i="14"/>
  <c r="M14" i="14" s="1"/>
  <c r="L19" i="10"/>
  <c r="H18" i="1"/>
  <c r="AI9" i="16" s="1"/>
  <c r="AR18" i="16" s="1"/>
  <c r="CS18" i="16" s="1"/>
  <c r="Q18" i="1"/>
  <c r="H18" i="16" s="1"/>
  <c r="BA18" i="16" s="1"/>
  <c r="DB18" i="16" s="1"/>
  <c r="O9" i="1"/>
  <c r="O9" i="16" s="1"/>
  <c r="AY9" i="16" s="1"/>
  <c r="CZ9" i="16" s="1"/>
  <c r="Q36" i="1"/>
  <c r="Z27" i="16" s="1"/>
  <c r="BA36" i="16" s="1"/>
  <c r="DB36" i="16" s="1"/>
  <c r="A10" i="2"/>
  <c r="D9" i="2"/>
  <c r="E9" i="2" s="1"/>
  <c r="C9" i="2"/>
  <c r="K116" i="21" l="1"/>
  <c r="L116" i="21"/>
  <c r="C118" i="21"/>
  <c r="K118" i="21"/>
  <c r="L118" i="21"/>
  <c r="A7" i="9"/>
  <c r="E7" i="9" s="1"/>
  <c r="B7" i="9"/>
  <c r="A48" i="9"/>
  <c r="E48" i="9" s="1"/>
  <c r="A51" i="9"/>
  <c r="E51" i="9" s="1"/>
  <c r="B51" i="9"/>
  <c r="B48" i="9"/>
  <c r="C116" i="21"/>
  <c r="A113" i="21"/>
  <c r="F118" i="21"/>
  <c r="J118" i="21"/>
  <c r="G118" i="21"/>
  <c r="I118" i="21"/>
  <c r="E118" i="21"/>
  <c r="N118" i="21"/>
  <c r="H118" i="21"/>
  <c r="D118" i="21"/>
  <c r="M118" i="21"/>
  <c r="C49" i="9"/>
  <c r="D49" i="9"/>
  <c r="H116" i="21"/>
  <c r="I116" i="21"/>
  <c r="J116" i="21"/>
  <c r="M116" i="21"/>
  <c r="N116" i="21"/>
  <c r="A111" i="21"/>
  <c r="D116" i="21"/>
  <c r="E116" i="21"/>
  <c r="F116" i="21"/>
  <c r="G116" i="21"/>
  <c r="Z9" i="1"/>
  <c r="Z9" i="16" s="1"/>
  <c r="BJ9" i="16" s="1"/>
  <c r="DK9" i="16" s="1"/>
  <c r="Z36" i="1"/>
  <c r="AI27" i="16" s="1"/>
  <c r="BJ36" i="16" s="1"/>
  <c r="DK36" i="16" s="1"/>
  <c r="Z18" i="1"/>
  <c r="Q18" i="16" s="1"/>
  <c r="BJ18" i="16" s="1"/>
  <c r="DK18" i="16" s="1"/>
  <c r="Q27" i="1"/>
  <c r="K28" i="1" s="1"/>
  <c r="AC19" i="16" s="1"/>
  <c r="AU28" i="16" s="1"/>
  <c r="CV28" i="16" s="1"/>
  <c r="Z27" i="1"/>
  <c r="H27" i="16" s="1"/>
  <c r="BJ27" i="16" s="1"/>
  <c r="DK27" i="16" s="1"/>
  <c r="H27" i="1"/>
  <c r="Z18" i="16" s="1"/>
  <c r="AR27" i="16" s="1"/>
  <c r="CS27" i="16" s="1"/>
  <c r="H36" i="1"/>
  <c r="Q27" i="16" s="1"/>
  <c r="AR36" i="16" s="1"/>
  <c r="CS36" i="16" s="1"/>
  <c r="M19" i="10"/>
  <c r="J18" i="1"/>
  <c r="J19" i="1" s="1"/>
  <c r="A18" i="1"/>
  <c r="A19" i="1" s="1"/>
  <c r="K37" i="1"/>
  <c r="T28" i="16" s="1"/>
  <c r="AU37" i="16" s="1"/>
  <c r="CV37" i="16" s="1"/>
  <c r="J36" i="1"/>
  <c r="P9" i="1"/>
  <c r="P9" i="16" s="1"/>
  <c r="AZ9" i="16" s="1"/>
  <c r="DA9" i="16" s="1"/>
  <c r="B19" i="1"/>
  <c r="K19" i="1"/>
  <c r="B10" i="2"/>
  <c r="A11" i="2"/>
  <c r="D10" i="2"/>
  <c r="E10" i="2" s="1"/>
  <c r="C10" i="2" l="1"/>
  <c r="W1" i="16"/>
  <c r="N2" i="16"/>
  <c r="K111" i="21"/>
  <c r="L111" i="21"/>
  <c r="C113" i="21"/>
  <c r="K113" i="21"/>
  <c r="L113" i="21"/>
  <c r="C1" i="9"/>
  <c r="C51" i="9"/>
  <c r="D51" i="9"/>
  <c r="G111" i="21"/>
  <c r="N113" i="21"/>
  <c r="E113" i="21"/>
  <c r="J111" i="21"/>
  <c r="F111" i="21"/>
  <c r="I111" i="21"/>
  <c r="E111" i="21"/>
  <c r="N111" i="21"/>
  <c r="H111" i="21"/>
  <c r="M111" i="21"/>
  <c r="F113" i="21"/>
  <c r="I113" i="21"/>
  <c r="J113" i="21"/>
  <c r="M113" i="21"/>
  <c r="G113" i="21"/>
  <c r="H113" i="21"/>
  <c r="D113" i="21"/>
  <c r="D111" i="21"/>
  <c r="C48" i="9"/>
  <c r="D48" i="9"/>
  <c r="C111" i="21"/>
  <c r="T28" i="1"/>
  <c r="B28" i="16" s="1"/>
  <c r="BD28" i="16" s="1"/>
  <c r="DE28" i="16" s="1"/>
  <c r="S9" i="1"/>
  <c r="A27" i="1"/>
  <c r="A28" i="1" s="1"/>
  <c r="A29" i="1" s="1"/>
  <c r="T37" i="1"/>
  <c r="AC28" i="16" s="1"/>
  <c r="BD37" i="16" s="1"/>
  <c r="DE37" i="16" s="1"/>
  <c r="S18" i="1"/>
  <c r="S19" i="1" s="1"/>
  <c r="S20" i="1" s="1"/>
  <c r="J27" i="1"/>
  <c r="J28" i="1" s="1"/>
  <c r="J29" i="1" s="1"/>
  <c r="AI18" i="16"/>
  <c r="BA27" i="16" s="1"/>
  <c r="DB27" i="16" s="1"/>
  <c r="S36" i="1"/>
  <c r="S37" i="1" s="1"/>
  <c r="S38" i="1" s="1"/>
  <c r="T19" i="1"/>
  <c r="K19" i="16" s="1"/>
  <c r="BD19" i="16" s="1"/>
  <c r="DE19" i="16" s="1"/>
  <c r="B28" i="1"/>
  <c r="C28" i="1" s="1"/>
  <c r="S27" i="1"/>
  <c r="S28" i="1" s="1"/>
  <c r="S29" i="1" s="1"/>
  <c r="B37" i="1"/>
  <c r="K28" i="16" s="1"/>
  <c r="AL37" i="16" s="1"/>
  <c r="CM37" i="16" s="1"/>
  <c r="A36" i="1"/>
  <c r="A37" i="1" s="1"/>
  <c r="A38" i="1" s="1"/>
  <c r="B19" i="16"/>
  <c r="AU19" i="16" s="1"/>
  <c r="CV19" i="16" s="1"/>
  <c r="N19" i="10"/>
  <c r="L19" i="1"/>
  <c r="J20" i="1"/>
  <c r="C19" i="1"/>
  <c r="J37" i="1"/>
  <c r="L28" i="1"/>
  <c r="AD19" i="16" s="1"/>
  <c r="AV28" i="16" s="1"/>
  <c r="CW28" i="16" s="1"/>
  <c r="A20" i="1"/>
  <c r="Q9" i="1"/>
  <c r="Q9" i="16" s="1"/>
  <c r="BA9" i="16" s="1"/>
  <c r="DB9" i="16" s="1"/>
  <c r="L37" i="1"/>
  <c r="U28" i="16" s="1"/>
  <c r="AV37" i="16" s="1"/>
  <c r="CW37" i="16" s="1"/>
  <c r="A12" i="2"/>
  <c r="D11" i="2"/>
  <c r="E11" i="2" s="1"/>
  <c r="B11" i="2"/>
  <c r="C11" i="2" s="1"/>
  <c r="N3" i="16" l="1"/>
  <c r="N1" i="16"/>
  <c r="AF7" i="9"/>
  <c r="AG7" i="9" s="1"/>
  <c r="U28" i="1"/>
  <c r="C28" i="16" s="1"/>
  <c r="BE28" i="16" s="1"/>
  <c r="DF28" i="16" s="1"/>
  <c r="U37" i="1"/>
  <c r="AD28" i="16" s="1"/>
  <c r="BE37" i="16" s="1"/>
  <c r="DF37" i="16" s="1"/>
  <c r="U19" i="1"/>
  <c r="L19" i="16" s="1"/>
  <c r="BE19" i="16" s="1"/>
  <c r="DF19" i="16" s="1"/>
  <c r="C37" i="1"/>
  <c r="L28" i="16" s="1"/>
  <c r="AM37" i="16" s="1"/>
  <c r="CN37" i="16" s="1"/>
  <c r="C19" i="16"/>
  <c r="AV19" i="16" s="1"/>
  <c r="CW19" i="16" s="1"/>
  <c r="O19" i="10"/>
  <c r="M37" i="1"/>
  <c r="V28" i="16" s="1"/>
  <c r="AW37" i="16" s="1"/>
  <c r="CX37" i="16" s="1"/>
  <c r="J9" i="1"/>
  <c r="D28" i="1"/>
  <c r="A21" i="1"/>
  <c r="S21" i="1"/>
  <c r="M28" i="1"/>
  <c r="AE19" i="16" s="1"/>
  <c r="AW28" i="16" s="1"/>
  <c r="CX28" i="16" s="1"/>
  <c r="J38" i="1"/>
  <c r="J30" i="1"/>
  <c r="A39" i="1"/>
  <c r="A30" i="1"/>
  <c r="D19" i="1"/>
  <c r="J21" i="1"/>
  <c r="M19" i="1"/>
  <c r="S30" i="1"/>
  <c r="S39" i="1"/>
  <c r="B12" i="2"/>
  <c r="C12" i="2" s="1"/>
  <c r="A13" i="2"/>
  <c r="D12" i="2"/>
  <c r="E12" i="2" s="1"/>
  <c r="V28" i="1" l="1"/>
  <c r="D28" i="16" s="1"/>
  <c r="BF28" i="16" s="1"/>
  <c r="DG28" i="16" s="1"/>
  <c r="V19" i="1"/>
  <c r="M19" i="16" s="1"/>
  <c r="BF19" i="16" s="1"/>
  <c r="DG19" i="16" s="1"/>
  <c r="V37" i="1"/>
  <c r="AE28" i="16" s="1"/>
  <c r="BF37" i="16" s="1"/>
  <c r="DG37" i="16" s="1"/>
  <c r="D37" i="1"/>
  <c r="M28" i="16" s="1"/>
  <c r="AN37" i="16" s="1"/>
  <c r="CO37" i="16" s="1"/>
  <c r="D19" i="16"/>
  <c r="AW19" i="16" s="1"/>
  <c r="CX19" i="16" s="1"/>
  <c r="P19" i="10"/>
  <c r="Q19" i="10" s="1"/>
  <c r="K20" i="10" s="1"/>
  <c r="S40" i="1"/>
  <c r="S31" i="1"/>
  <c r="N19" i="1"/>
  <c r="J22" i="1"/>
  <c r="E19" i="1"/>
  <c r="A31" i="1"/>
  <c r="A40" i="1"/>
  <c r="J31" i="1"/>
  <c r="J39" i="1"/>
  <c r="N28" i="1"/>
  <c r="AF19" i="16" s="1"/>
  <c r="AX28" i="16" s="1"/>
  <c r="CY28" i="16" s="1"/>
  <c r="S22" i="1"/>
  <c r="A22" i="1"/>
  <c r="E28" i="1"/>
  <c r="N37" i="1"/>
  <c r="W28" i="16" s="1"/>
  <c r="AX37" i="16" s="1"/>
  <c r="CY37" i="16" s="1"/>
  <c r="J10" i="1"/>
  <c r="A14" i="2"/>
  <c r="B13" i="2"/>
  <c r="C13" i="2" s="1"/>
  <c r="D13" i="2"/>
  <c r="E13" i="2" s="1"/>
  <c r="D7" i="9" l="1"/>
  <c r="C7" i="9"/>
  <c r="W28" i="1"/>
  <c r="E28" i="16" s="1"/>
  <c r="BG28" i="16" s="1"/>
  <c r="DH28" i="16" s="1"/>
  <c r="W19" i="1"/>
  <c r="N19" i="16" s="1"/>
  <c r="BG19" i="16" s="1"/>
  <c r="DH19" i="16" s="1"/>
  <c r="W37" i="1"/>
  <c r="AF28" i="16" s="1"/>
  <c r="BG37" i="16" s="1"/>
  <c r="DH37" i="16" s="1"/>
  <c r="E37" i="1"/>
  <c r="N28" i="16" s="1"/>
  <c r="AO37" i="16" s="1"/>
  <c r="CP37" i="16" s="1"/>
  <c r="E19" i="16"/>
  <c r="AX19" i="16" s="1"/>
  <c r="CY19" i="16" s="1"/>
  <c r="L20" i="10"/>
  <c r="J11" i="1"/>
  <c r="O37" i="1"/>
  <c r="X28" i="16" s="1"/>
  <c r="AY37" i="16" s="1"/>
  <c r="CZ37" i="16" s="1"/>
  <c r="F28" i="1"/>
  <c r="O28" i="1"/>
  <c r="AG19" i="16" s="1"/>
  <c r="AY28" i="16" s="1"/>
  <c r="CZ28" i="16" s="1"/>
  <c r="J40" i="1"/>
  <c r="F19" i="1"/>
  <c r="O19" i="1"/>
  <c r="B14" i="2"/>
  <c r="C14" i="2" s="1"/>
  <c r="A15" i="2"/>
  <c r="D14" i="2"/>
  <c r="E14" i="2" s="1"/>
  <c r="X28" i="1" l="1"/>
  <c r="F28" i="16" s="1"/>
  <c r="BH28" i="16" s="1"/>
  <c r="DI28" i="16" s="1"/>
  <c r="X37" i="1"/>
  <c r="AG28" i="16" s="1"/>
  <c r="BH37" i="16" s="1"/>
  <c r="DI37" i="16" s="1"/>
  <c r="X19" i="1"/>
  <c r="O19" i="16" s="1"/>
  <c r="BH19" i="16" s="1"/>
  <c r="DI19" i="16" s="1"/>
  <c r="F37" i="1"/>
  <c r="O28" i="16" s="1"/>
  <c r="AP37" i="16" s="1"/>
  <c r="CQ37" i="16" s="1"/>
  <c r="F19" i="16"/>
  <c r="AY19" i="16" s="1"/>
  <c r="CZ19" i="16" s="1"/>
  <c r="M20" i="10"/>
  <c r="P19" i="1"/>
  <c r="G19" i="16" s="1"/>
  <c r="AZ19" i="16" s="1"/>
  <c r="DA19" i="16" s="1"/>
  <c r="G19" i="1"/>
  <c r="P28" i="1"/>
  <c r="AH19" i="16" s="1"/>
  <c r="AZ28" i="16" s="1"/>
  <c r="DA28" i="16" s="1"/>
  <c r="G28" i="1"/>
  <c r="P37" i="1"/>
  <c r="Y28" i="16" s="1"/>
  <c r="AZ37" i="16" s="1"/>
  <c r="DA37" i="16" s="1"/>
  <c r="J12" i="1"/>
  <c r="A16" i="2"/>
  <c r="B15" i="2"/>
  <c r="C15" i="2" s="1"/>
  <c r="D15" i="2"/>
  <c r="E15" i="2" s="1"/>
  <c r="Y37" i="1" l="1"/>
  <c r="AH28" i="16" s="1"/>
  <c r="BI37" i="16" s="1"/>
  <c r="DJ37" i="16" s="1"/>
  <c r="Y28" i="1"/>
  <c r="G28" i="16" s="1"/>
  <c r="BI28" i="16" s="1"/>
  <c r="DJ28" i="16" s="1"/>
  <c r="Y19" i="1"/>
  <c r="P19" i="16" s="1"/>
  <c r="BI19" i="16" s="1"/>
  <c r="DJ19" i="16" s="1"/>
  <c r="G37" i="1"/>
  <c r="P28" i="16" s="1"/>
  <c r="AQ37" i="16" s="1"/>
  <c r="CR37" i="16" s="1"/>
  <c r="N20" i="10"/>
  <c r="Q37" i="1"/>
  <c r="Z28" i="16" s="1"/>
  <c r="BA37" i="16" s="1"/>
  <c r="DB37" i="16" s="1"/>
  <c r="H28" i="1"/>
  <c r="Q28" i="1"/>
  <c r="AI19" i="16" s="1"/>
  <c r="BA28" i="16" s="1"/>
  <c r="DB28" i="16" s="1"/>
  <c r="H19" i="1"/>
  <c r="Q19" i="1"/>
  <c r="H19" i="16" s="1"/>
  <c r="BA19" i="16" s="1"/>
  <c r="DB19" i="16" s="1"/>
  <c r="B16" i="2"/>
  <c r="C16" i="2" s="1"/>
  <c r="A17" i="2"/>
  <c r="D16" i="2"/>
  <c r="E16" i="2" s="1"/>
  <c r="Z37" i="1" l="1"/>
  <c r="AI28" i="16" s="1"/>
  <c r="BJ37" i="16" s="1"/>
  <c r="DK37" i="16" s="1"/>
  <c r="Z28" i="1"/>
  <c r="H28" i="16" s="1"/>
  <c r="BJ28" i="16" s="1"/>
  <c r="DK28" i="16" s="1"/>
  <c r="H37" i="1"/>
  <c r="Q28" i="16" s="1"/>
  <c r="AR37" i="16" s="1"/>
  <c r="CS37" i="16" s="1"/>
  <c r="Z19" i="1"/>
  <c r="Q19" i="16" s="1"/>
  <c r="BJ19" i="16" s="1"/>
  <c r="DK19" i="16" s="1"/>
  <c r="O20" i="10"/>
  <c r="K20" i="1"/>
  <c r="B20" i="1"/>
  <c r="K29" i="1"/>
  <c r="AC20" i="16" s="1"/>
  <c r="AU29" i="16" s="1"/>
  <c r="CV29" i="16" s="1"/>
  <c r="B29" i="1"/>
  <c r="K38" i="1"/>
  <c r="T29" i="16" s="1"/>
  <c r="AU38" i="16" s="1"/>
  <c r="CV38" i="16" s="1"/>
  <c r="A18" i="2"/>
  <c r="B17" i="2"/>
  <c r="C17" i="2" s="1"/>
  <c r="D17" i="2"/>
  <c r="E17" i="2" s="1"/>
  <c r="T38" i="1" l="1"/>
  <c r="AC29" i="16" s="1"/>
  <c r="BD38" i="16" s="1"/>
  <c r="DE38" i="16" s="1"/>
  <c r="T29" i="1"/>
  <c r="B29" i="16" s="1"/>
  <c r="BD29" i="16" s="1"/>
  <c r="DE29" i="16" s="1"/>
  <c r="B38" i="1"/>
  <c r="K29" i="16" s="1"/>
  <c r="AL38" i="16" s="1"/>
  <c r="CM38" i="16" s="1"/>
  <c r="T20" i="1"/>
  <c r="K20" i="16" s="1"/>
  <c r="BD20" i="16" s="1"/>
  <c r="DE20" i="16" s="1"/>
  <c r="B20" i="16"/>
  <c r="AU20" i="16" s="1"/>
  <c r="CV20" i="16" s="1"/>
  <c r="P20" i="10"/>
  <c r="Q20" i="10" s="1"/>
  <c r="K21" i="10" s="1"/>
  <c r="L38" i="1"/>
  <c r="U29" i="16" s="1"/>
  <c r="AV38" i="16" s="1"/>
  <c r="CW38" i="16" s="1"/>
  <c r="C29" i="1"/>
  <c r="L29" i="1"/>
  <c r="AD20" i="16" s="1"/>
  <c r="AV29" i="16" s="1"/>
  <c r="CW29" i="16" s="1"/>
  <c r="C20" i="1"/>
  <c r="L20" i="1"/>
  <c r="B18" i="2"/>
  <c r="C18" i="2" s="1"/>
  <c r="A19" i="2"/>
  <c r="D18" i="2"/>
  <c r="E18" i="2" s="1"/>
  <c r="U38" i="1" l="1"/>
  <c r="AD29" i="16" s="1"/>
  <c r="BE38" i="16" s="1"/>
  <c r="DF38" i="16" s="1"/>
  <c r="U29" i="1"/>
  <c r="C29" i="16" s="1"/>
  <c r="BE29" i="16" s="1"/>
  <c r="DF29" i="16" s="1"/>
  <c r="C38" i="1"/>
  <c r="L29" i="16" s="1"/>
  <c r="AM38" i="16" s="1"/>
  <c r="CN38" i="16" s="1"/>
  <c r="U20" i="1"/>
  <c r="L20" i="16" s="1"/>
  <c r="BE20" i="16" s="1"/>
  <c r="DF20" i="16" s="1"/>
  <c r="C20" i="16"/>
  <c r="AV20" i="16" s="1"/>
  <c r="CW20" i="16" s="1"/>
  <c r="L21" i="10"/>
  <c r="M20" i="1"/>
  <c r="D20" i="1"/>
  <c r="M29" i="1"/>
  <c r="AE20" i="16" s="1"/>
  <c r="AW29" i="16" s="1"/>
  <c r="CX29" i="16" s="1"/>
  <c r="D29" i="1"/>
  <c r="M38" i="1"/>
  <c r="V29" i="16" s="1"/>
  <c r="AW38" i="16" s="1"/>
  <c r="CX38" i="16" s="1"/>
  <c r="A20" i="2"/>
  <c r="B19" i="2"/>
  <c r="C19" i="2" s="1"/>
  <c r="D19" i="2"/>
  <c r="E19" i="2" s="1"/>
  <c r="V38" i="1" l="1"/>
  <c r="AE29" i="16" s="1"/>
  <c r="BF38" i="16" s="1"/>
  <c r="DG38" i="16" s="1"/>
  <c r="V29" i="1"/>
  <c r="D29" i="16" s="1"/>
  <c r="BF29" i="16" s="1"/>
  <c r="DG29" i="16" s="1"/>
  <c r="D38" i="1"/>
  <c r="M29" i="16" s="1"/>
  <c r="AN38" i="16" s="1"/>
  <c r="CO38" i="16" s="1"/>
  <c r="V20" i="1"/>
  <c r="M20" i="16" s="1"/>
  <c r="BF20" i="16" s="1"/>
  <c r="DG20" i="16" s="1"/>
  <c r="D20" i="16"/>
  <c r="AW20" i="16" s="1"/>
  <c r="CX20" i="16" s="1"/>
  <c r="M21" i="10"/>
  <c r="N38" i="1"/>
  <c r="W29" i="16" s="1"/>
  <c r="AX38" i="16" s="1"/>
  <c r="CY38" i="16" s="1"/>
  <c r="E29" i="1"/>
  <c r="N29" i="1"/>
  <c r="AF20" i="16" s="1"/>
  <c r="AX29" i="16" s="1"/>
  <c r="CY29" i="16" s="1"/>
  <c r="E20" i="1"/>
  <c r="N20" i="1"/>
  <c r="B20" i="2"/>
  <c r="C20" i="2" s="1"/>
  <c r="A21" i="2"/>
  <c r="D20" i="2"/>
  <c r="E20" i="2" s="1"/>
  <c r="W38" i="1" l="1"/>
  <c r="AF29" i="16" s="1"/>
  <c r="BG38" i="16" s="1"/>
  <c r="DH38" i="16" s="1"/>
  <c r="W29" i="1"/>
  <c r="E29" i="16" s="1"/>
  <c r="BG29" i="16" s="1"/>
  <c r="DH29" i="16" s="1"/>
  <c r="E38" i="1"/>
  <c r="N29" i="16" s="1"/>
  <c r="AO38" i="16" s="1"/>
  <c r="CP38" i="16" s="1"/>
  <c r="W20" i="1"/>
  <c r="N20" i="16" s="1"/>
  <c r="BG20" i="16" s="1"/>
  <c r="DH20" i="16" s="1"/>
  <c r="E20" i="16"/>
  <c r="AX20" i="16" s="1"/>
  <c r="CY20" i="16" s="1"/>
  <c r="N21" i="10"/>
  <c r="O20" i="1"/>
  <c r="F20" i="1"/>
  <c r="O29" i="1"/>
  <c r="AG20" i="16" s="1"/>
  <c r="AY29" i="16" s="1"/>
  <c r="CZ29" i="16" s="1"/>
  <c r="F29" i="1"/>
  <c r="O38" i="1"/>
  <c r="X29" i="16" s="1"/>
  <c r="AY38" i="16" s="1"/>
  <c r="CZ38" i="16" s="1"/>
  <c r="A22" i="2"/>
  <c r="B21" i="2"/>
  <c r="C21" i="2" s="1"/>
  <c r="D21" i="2"/>
  <c r="E21" i="2" s="1"/>
  <c r="X38" i="1" l="1"/>
  <c r="AG29" i="16" s="1"/>
  <c r="BH38" i="16" s="1"/>
  <c r="DI38" i="16" s="1"/>
  <c r="X29" i="1"/>
  <c r="F29" i="16" s="1"/>
  <c r="BH29" i="16" s="1"/>
  <c r="DI29" i="16" s="1"/>
  <c r="F38" i="1"/>
  <c r="O29" i="16" s="1"/>
  <c r="AP38" i="16" s="1"/>
  <c r="CQ38" i="16" s="1"/>
  <c r="X20" i="1"/>
  <c r="O20" i="16" s="1"/>
  <c r="BH20" i="16" s="1"/>
  <c r="DI20" i="16" s="1"/>
  <c r="F20" i="16"/>
  <c r="AY20" i="16" s="1"/>
  <c r="CZ20" i="16" s="1"/>
  <c r="O21" i="10"/>
  <c r="P38" i="1"/>
  <c r="Y29" i="16" s="1"/>
  <c r="AZ38" i="16" s="1"/>
  <c r="DA38" i="16" s="1"/>
  <c r="G29" i="1"/>
  <c r="P29" i="1"/>
  <c r="AH20" i="16" s="1"/>
  <c r="AZ29" i="16" s="1"/>
  <c r="DA29" i="16" s="1"/>
  <c r="G20" i="1"/>
  <c r="P20" i="1"/>
  <c r="G20" i="16" s="1"/>
  <c r="AZ20" i="16" s="1"/>
  <c r="DA20" i="16" s="1"/>
  <c r="B22" i="2"/>
  <c r="C22" i="2" s="1"/>
  <c r="A23" i="2"/>
  <c r="D22" i="2"/>
  <c r="E22" i="2" s="1"/>
  <c r="Y38" i="1" l="1"/>
  <c r="AH29" i="16" s="1"/>
  <c r="BI38" i="16" s="1"/>
  <c r="DJ38" i="16" s="1"/>
  <c r="Y29" i="1"/>
  <c r="G29" i="16" s="1"/>
  <c r="BI29" i="16" s="1"/>
  <c r="DJ29" i="16" s="1"/>
  <c r="G38" i="1"/>
  <c r="P29" i="16" s="1"/>
  <c r="AQ38" i="16" s="1"/>
  <c r="CR38" i="16" s="1"/>
  <c r="Y20" i="1"/>
  <c r="P20" i="16" s="1"/>
  <c r="BI20" i="16" s="1"/>
  <c r="DJ20" i="16" s="1"/>
  <c r="P21" i="10"/>
  <c r="Q21" i="10" s="1"/>
  <c r="K22" i="10" s="1"/>
  <c r="Q20" i="1"/>
  <c r="H20" i="16" s="1"/>
  <c r="BA20" i="16" s="1"/>
  <c r="DB20" i="16" s="1"/>
  <c r="H20" i="1"/>
  <c r="Q29" i="1"/>
  <c r="AI20" i="16" s="1"/>
  <c r="BA29" i="16" s="1"/>
  <c r="DB29" i="16" s="1"/>
  <c r="H29" i="1"/>
  <c r="Q38" i="1"/>
  <c r="Z29" i="16" s="1"/>
  <c r="BA38" i="16" s="1"/>
  <c r="DB38" i="16" s="1"/>
  <c r="A24" i="2"/>
  <c r="B23" i="2"/>
  <c r="C23" i="2" s="1"/>
  <c r="D23" i="2"/>
  <c r="E23" i="2" s="1"/>
  <c r="Z38" i="1" l="1"/>
  <c r="AI29" i="16" s="1"/>
  <c r="BJ38" i="16" s="1"/>
  <c r="DK38" i="16" s="1"/>
  <c r="Z29" i="1"/>
  <c r="H29" i="16" s="1"/>
  <c r="BJ29" i="16" s="1"/>
  <c r="DK29" i="16" s="1"/>
  <c r="H38" i="1"/>
  <c r="Q29" i="16" s="1"/>
  <c r="AR38" i="16" s="1"/>
  <c r="CS38" i="16" s="1"/>
  <c r="Z20" i="1"/>
  <c r="Q20" i="16" s="1"/>
  <c r="BJ20" i="16" s="1"/>
  <c r="DK20" i="16" s="1"/>
  <c r="L22" i="10"/>
  <c r="K39" i="1"/>
  <c r="T30" i="16" s="1"/>
  <c r="AU39" i="16" s="1"/>
  <c r="CV39" i="16" s="1"/>
  <c r="B30" i="1"/>
  <c r="K30" i="1"/>
  <c r="AC21" i="16" s="1"/>
  <c r="AU30" i="16" s="1"/>
  <c r="CV30" i="16" s="1"/>
  <c r="B21" i="1"/>
  <c r="K21" i="1"/>
  <c r="B24" i="2"/>
  <c r="C24" i="2" s="1"/>
  <c r="A25" i="2"/>
  <c r="D24" i="2"/>
  <c r="E24" i="2" s="1"/>
  <c r="T39" i="1" l="1"/>
  <c r="AC30" i="16" s="1"/>
  <c r="BD39" i="16" s="1"/>
  <c r="DE39" i="16" s="1"/>
  <c r="T30" i="1"/>
  <c r="B30" i="16" s="1"/>
  <c r="BD30" i="16" s="1"/>
  <c r="DE30" i="16" s="1"/>
  <c r="B39" i="1"/>
  <c r="K30" i="16" s="1"/>
  <c r="AL39" i="16" s="1"/>
  <c r="CM39" i="16" s="1"/>
  <c r="T21" i="1"/>
  <c r="K21" i="16" s="1"/>
  <c r="BD21" i="16" s="1"/>
  <c r="DE21" i="16" s="1"/>
  <c r="B21" i="16"/>
  <c r="AU21" i="16" s="1"/>
  <c r="CV21" i="16" s="1"/>
  <c r="M22" i="10"/>
  <c r="L21" i="1"/>
  <c r="C21" i="1"/>
  <c r="U39" i="1"/>
  <c r="AD30" i="16" s="1"/>
  <c r="BE39" i="16" s="1"/>
  <c r="DF39" i="16" s="1"/>
  <c r="L30" i="1"/>
  <c r="AD21" i="16" s="1"/>
  <c r="AV30" i="16" s="1"/>
  <c r="CW30" i="16" s="1"/>
  <c r="C30" i="1"/>
  <c r="L39" i="1"/>
  <c r="U30" i="16" s="1"/>
  <c r="AV39" i="16" s="1"/>
  <c r="CW39" i="16" s="1"/>
  <c r="A26" i="2"/>
  <c r="B25" i="2"/>
  <c r="C25" i="2" s="1"/>
  <c r="D25" i="2"/>
  <c r="E25" i="2" s="1"/>
  <c r="U30" i="1" l="1"/>
  <c r="C30" i="16" s="1"/>
  <c r="BE30" i="16" s="1"/>
  <c r="DF30" i="16" s="1"/>
  <c r="U21" i="1"/>
  <c r="L21" i="16" s="1"/>
  <c r="BE21" i="16" s="1"/>
  <c r="DF21" i="16" s="1"/>
  <c r="C39" i="1"/>
  <c r="L30" i="16" s="1"/>
  <c r="AM39" i="16" s="1"/>
  <c r="CN39" i="16" s="1"/>
  <c r="C21" i="16"/>
  <c r="AV21" i="16" s="1"/>
  <c r="CW21" i="16" s="1"/>
  <c r="N22" i="10"/>
  <c r="M39" i="1"/>
  <c r="V30" i="16" s="1"/>
  <c r="AW39" i="16" s="1"/>
  <c r="CX39" i="16" s="1"/>
  <c r="D30" i="1"/>
  <c r="M30" i="1"/>
  <c r="AE21" i="16" s="1"/>
  <c r="AW30" i="16" s="1"/>
  <c r="CX30" i="16" s="1"/>
  <c r="V30" i="1"/>
  <c r="D30" i="16" s="1"/>
  <c r="BF30" i="16" s="1"/>
  <c r="DG30" i="16" s="1"/>
  <c r="V39" i="1"/>
  <c r="AE30" i="16" s="1"/>
  <c r="BF39" i="16" s="1"/>
  <c r="DG39" i="16" s="1"/>
  <c r="D21" i="1"/>
  <c r="M21" i="1"/>
  <c r="B26" i="2"/>
  <c r="C26" i="2" s="1"/>
  <c r="A27" i="2"/>
  <c r="D26" i="2"/>
  <c r="E26" i="2" s="1"/>
  <c r="V21" i="1" l="1"/>
  <c r="M21" i="16" s="1"/>
  <c r="BF21" i="16" s="1"/>
  <c r="DG21" i="16" s="1"/>
  <c r="D39" i="1"/>
  <c r="M30" i="16" s="1"/>
  <c r="AN39" i="16" s="1"/>
  <c r="CO39" i="16" s="1"/>
  <c r="D21" i="16"/>
  <c r="AW21" i="16" s="1"/>
  <c r="CX21" i="16" s="1"/>
  <c r="O22" i="10"/>
  <c r="N21" i="1"/>
  <c r="E21" i="1"/>
  <c r="W39" i="1"/>
  <c r="AF30" i="16" s="1"/>
  <c r="BG39" i="16" s="1"/>
  <c r="DH39" i="16" s="1"/>
  <c r="W30" i="1"/>
  <c r="E30" i="16" s="1"/>
  <c r="BG30" i="16" s="1"/>
  <c r="DH30" i="16" s="1"/>
  <c r="N30" i="1"/>
  <c r="AF21" i="16" s="1"/>
  <c r="AX30" i="16" s="1"/>
  <c r="CY30" i="16" s="1"/>
  <c r="E30" i="1"/>
  <c r="N39" i="1"/>
  <c r="W30" i="16" s="1"/>
  <c r="AX39" i="16" s="1"/>
  <c r="CY39" i="16" s="1"/>
  <c r="A28" i="2"/>
  <c r="B27" i="2"/>
  <c r="C27" i="2" s="1"/>
  <c r="D27" i="2"/>
  <c r="E27" i="2" s="1"/>
  <c r="W21" i="1" l="1"/>
  <c r="N21" i="16" s="1"/>
  <c r="BG21" i="16" s="1"/>
  <c r="DH21" i="16" s="1"/>
  <c r="E39" i="1"/>
  <c r="N30" i="16" s="1"/>
  <c r="AO39" i="16" s="1"/>
  <c r="CP39" i="16" s="1"/>
  <c r="E21" i="16"/>
  <c r="AX21" i="16" s="1"/>
  <c r="CY21" i="16" s="1"/>
  <c r="P22" i="10"/>
  <c r="Q22" i="10" s="1"/>
  <c r="K23" i="10" s="1"/>
  <c r="O39" i="1"/>
  <c r="X30" i="16" s="1"/>
  <c r="AY39" i="16" s="1"/>
  <c r="CZ39" i="16" s="1"/>
  <c r="F30" i="1"/>
  <c r="O30" i="1"/>
  <c r="AG21" i="16" s="1"/>
  <c r="AY30" i="16" s="1"/>
  <c r="CZ30" i="16" s="1"/>
  <c r="X30" i="1"/>
  <c r="F30" i="16" s="1"/>
  <c r="BH30" i="16" s="1"/>
  <c r="DI30" i="16" s="1"/>
  <c r="X39" i="1"/>
  <c r="AG30" i="16" s="1"/>
  <c r="BH39" i="16" s="1"/>
  <c r="DI39" i="16" s="1"/>
  <c r="F21" i="1"/>
  <c r="O21" i="1"/>
  <c r="B28" i="2"/>
  <c r="C28" i="2" s="1"/>
  <c r="A29" i="2"/>
  <c r="D28" i="2"/>
  <c r="E28" i="2" s="1"/>
  <c r="F39" i="1" l="1"/>
  <c r="O30" i="16" s="1"/>
  <c r="AP39" i="16" s="1"/>
  <c r="CQ39" i="16" s="1"/>
  <c r="X21" i="1"/>
  <c r="O21" i="16" s="1"/>
  <c r="BH21" i="16" s="1"/>
  <c r="DI21" i="16" s="1"/>
  <c r="F21" i="16"/>
  <c r="AY21" i="16" s="1"/>
  <c r="CZ21" i="16" s="1"/>
  <c r="L23" i="10"/>
  <c r="P21" i="1"/>
  <c r="G21" i="16" s="1"/>
  <c r="AZ21" i="16" s="1"/>
  <c r="DA21" i="16" s="1"/>
  <c r="G21" i="1"/>
  <c r="Y39" i="1"/>
  <c r="AH30" i="16" s="1"/>
  <c r="BI39" i="16" s="1"/>
  <c r="DJ39" i="16" s="1"/>
  <c r="Y30" i="1"/>
  <c r="G30" i="16" s="1"/>
  <c r="BI30" i="16" s="1"/>
  <c r="DJ30" i="16" s="1"/>
  <c r="P30" i="1"/>
  <c r="AH21" i="16" s="1"/>
  <c r="AZ30" i="16" s="1"/>
  <c r="DA30" i="16" s="1"/>
  <c r="G30" i="1"/>
  <c r="P39" i="1"/>
  <c r="Y30" i="16" s="1"/>
  <c r="AZ39" i="16" s="1"/>
  <c r="DA39" i="16" s="1"/>
  <c r="A30" i="2"/>
  <c r="B29" i="2"/>
  <c r="C29" i="2" s="1"/>
  <c r="D29" i="2"/>
  <c r="E29" i="2" s="1"/>
  <c r="Y21" i="1" l="1"/>
  <c r="P21" i="16" s="1"/>
  <c r="BI21" i="16" s="1"/>
  <c r="DJ21" i="16" s="1"/>
  <c r="G39" i="1"/>
  <c r="P30" i="16" s="1"/>
  <c r="AQ39" i="16" s="1"/>
  <c r="CR39" i="16" s="1"/>
  <c r="M23" i="10"/>
  <c r="Q39" i="1"/>
  <c r="Z30" i="16" s="1"/>
  <c r="BA39" i="16" s="1"/>
  <c r="DB39" i="16" s="1"/>
  <c r="H30" i="1"/>
  <c r="Q30" i="1"/>
  <c r="AI21" i="16" s="1"/>
  <c r="BA30" i="16" s="1"/>
  <c r="DB30" i="16" s="1"/>
  <c r="Z30" i="1"/>
  <c r="H30" i="16" s="1"/>
  <c r="BJ30" i="16" s="1"/>
  <c r="DK30" i="16" s="1"/>
  <c r="Z39" i="1"/>
  <c r="AI30" i="16" s="1"/>
  <c r="BJ39" i="16" s="1"/>
  <c r="DK39" i="16" s="1"/>
  <c r="H21" i="1"/>
  <c r="Q21" i="1"/>
  <c r="H21" i="16" s="1"/>
  <c r="BA21" i="16" s="1"/>
  <c r="DB21" i="16" s="1"/>
  <c r="B30" i="2"/>
  <c r="C30" i="2" s="1"/>
  <c r="A31" i="2"/>
  <c r="D30" i="2"/>
  <c r="E30" i="2" s="1"/>
  <c r="Z21" i="1" l="1"/>
  <c r="Q21" i="16" s="1"/>
  <c r="BJ21" i="16" s="1"/>
  <c r="DK21" i="16" s="1"/>
  <c r="H39" i="1"/>
  <c r="Q30" i="16" s="1"/>
  <c r="AR39" i="16" s="1"/>
  <c r="CS39" i="16" s="1"/>
  <c r="K22" i="1"/>
  <c r="B22" i="1"/>
  <c r="T40" i="1"/>
  <c r="AC31" i="16" s="1"/>
  <c r="BD40" i="16" s="1"/>
  <c r="DE40" i="16" s="1"/>
  <c r="T31" i="1"/>
  <c r="B31" i="16" s="1"/>
  <c r="BD31" i="16" s="1"/>
  <c r="DE31" i="16" s="1"/>
  <c r="K31" i="1"/>
  <c r="AC22" i="16" s="1"/>
  <c r="AU31" i="16" s="1"/>
  <c r="CV31" i="16" s="1"/>
  <c r="B31" i="1"/>
  <c r="K40" i="1"/>
  <c r="T31" i="16" s="1"/>
  <c r="AU40" i="16" s="1"/>
  <c r="CV40" i="16" s="1"/>
  <c r="A32" i="2"/>
  <c r="B31" i="2"/>
  <c r="C31" i="2" s="1"/>
  <c r="D31" i="2"/>
  <c r="E31" i="2" s="1"/>
  <c r="B40" i="1" l="1"/>
  <c r="K31" i="16" s="1"/>
  <c r="AL40" i="16" s="1"/>
  <c r="CM40" i="16" s="1"/>
  <c r="T22" i="1"/>
  <c r="K22" i="16" s="1"/>
  <c r="BD22" i="16" s="1"/>
  <c r="DE22" i="16" s="1"/>
  <c r="B22" i="16"/>
  <c r="AU22" i="16" s="1"/>
  <c r="CV22" i="16" s="1"/>
  <c r="L40" i="1"/>
  <c r="U31" i="16" s="1"/>
  <c r="AV40" i="16" s="1"/>
  <c r="CW40" i="16" s="1"/>
  <c r="C31" i="1"/>
  <c r="L31" i="1"/>
  <c r="AD22" i="16" s="1"/>
  <c r="AV31" i="16" s="1"/>
  <c r="CW31" i="16" s="1"/>
  <c r="U31" i="1"/>
  <c r="C31" i="16" s="1"/>
  <c r="BE31" i="16" s="1"/>
  <c r="DF31" i="16" s="1"/>
  <c r="U40" i="1"/>
  <c r="AD31" i="16" s="1"/>
  <c r="BE40" i="16" s="1"/>
  <c r="DF40" i="16" s="1"/>
  <c r="C22" i="1"/>
  <c r="L22" i="1"/>
  <c r="C22" i="16" s="1"/>
  <c r="B32" i="2"/>
  <c r="C32" i="2" s="1"/>
  <c r="A33" i="2"/>
  <c r="D32" i="2"/>
  <c r="E32" i="2" s="1"/>
  <c r="C40" i="1" l="1"/>
  <c r="L31" i="16" s="1"/>
  <c r="AM40" i="16" s="1"/>
  <c r="CN40" i="16" s="1"/>
  <c r="U22" i="1"/>
  <c r="L22" i="16" s="1"/>
  <c r="BE22" i="16" s="1"/>
  <c r="DF22" i="16" s="1"/>
  <c r="AV22" i="16"/>
  <c r="CW22" i="16" s="1"/>
  <c r="M22" i="1"/>
  <c r="D22" i="16" s="1"/>
  <c r="D22" i="1"/>
  <c r="V40" i="1"/>
  <c r="AE31" i="16" s="1"/>
  <c r="BF40" i="16" s="1"/>
  <c r="DG40" i="16" s="1"/>
  <c r="V31" i="1"/>
  <c r="D31" i="16" s="1"/>
  <c r="BF31" i="16" s="1"/>
  <c r="DG31" i="16" s="1"/>
  <c r="M31" i="1"/>
  <c r="AE22" i="16" s="1"/>
  <c r="AW31" i="16" s="1"/>
  <c r="CX31" i="16" s="1"/>
  <c r="D31" i="1"/>
  <c r="M40" i="1"/>
  <c r="V31" i="16" s="1"/>
  <c r="AW40" i="16" s="1"/>
  <c r="CX40" i="16" s="1"/>
  <c r="A34" i="2"/>
  <c r="B33" i="2"/>
  <c r="C33" i="2" s="1"/>
  <c r="D33" i="2"/>
  <c r="E33" i="2" s="1"/>
  <c r="D40" i="1" l="1"/>
  <c r="M31" i="16" s="1"/>
  <c r="AN40" i="16" s="1"/>
  <c r="CO40" i="16" s="1"/>
  <c r="V22" i="1"/>
  <c r="M22" i="16" s="1"/>
  <c r="BF22" i="16" s="1"/>
  <c r="DG22" i="16" s="1"/>
  <c r="AW22" i="16"/>
  <c r="CX22" i="16" s="1"/>
  <c r="N40" i="1"/>
  <c r="W31" i="16" s="1"/>
  <c r="AX40" i="16" s="1"/>
  <c r="CY40" i="16" s="1"/>
  <c r="E31" i="1"/>
  <c r="N31" i="1"/>
  <c r="AF22" i="16" s="1"/>
  <c r="AX31" i="16" s="1"/>
  <c r="CY31" i="16" s="1"/>
  <c r="W31" i="1"/>
  <c r="E31" i="16" s="1"/>
  <c r="BG31" i="16" s="1"/>
  <c r="DH31" i="16" s="1"/>
  <c r="W40" i="1"/>
  <c r="AF31" i="16" s="1"/>
  <c r="BG40" i="16" s="1"/>
  <c r="DH40" i="16" s="1"/>
  <c r="E22" i="1"/>
  <c r="N22" i="1"/>
  <c r="E22" i="16" s="1"/>
  <c r="B34" i="2"/>
  <c r="C34" i="2" s="1"/>
  <c r="A35" i="2"/>
  <c r="D34" i="2"/>
  <c r="E34" i="2" s="1"/>
  <c r="E40" i="1" l="1"/>
  <c r="N31" i="16" s="1"/>
  <c r="AO40" i="16" s="1"/>
  <c r="CP40" i="16" s="1"/>
  <c r="W22" i="1"/>
  <c r="N22" i="16" s="1"/>
  <c r="BG22" i="16" s="1"/>
  <c r="DH22" i="16" s="1"/>
  <c r="AX22" i="16"/>
  <c r="CY22" i="16" s="1"/>
  <c r="X40" i="1"/>
  <c r="AG31" i="16" s="1"/>
  <c r="BH40" i="16" s="1"/>
  <c r="DI40" i="16" s="1"/>
  <c r="X31" i="1"/>
  <c r="F31" i="16" s="1"/>
  <c r="BH31" i="16" s="1"/>
  <c r="DI31" i="16" s="1"/>
  <c r="O31" i="1"/>
  <c r="AG22" i="16" s="1"/>
  <c r="AY31" i="16" s="1"/>
  <c r="CZ31" i="16" s="1"/>
  <c r="F31" i="1"/>
  <c r="O40" i="1"/>
  <c r="X31" i="16" s="1"/>
  <c r="AY40" i="16" s="1"/>
  <c r="CZ40" i="16" s="1"/>
  <c r="O22" i="1"/>
  <c r="F22" i="16" s="1"/>
  <c r="F22" i="1"/>
  <c r="A36" i="2"/>
  <c r="B35" i="2"/>
  <c r="C35" i="2" s="1"/>
  <c r="D35" i="2"/>
  <c r="E35" i="2" s="1"/>
  <c r="F40" i="1" l="1"/>
  <c r="X22" i="1"/>
  <c r="O22" i="16" s="1"/>
  <c r="BH22" i="16" s="1"/>
  <c r="DI22" i="16" s="1"/>
  <c r="AY22" i="16"/>
  <c r="CZ22" i="16" s="1"/>
  <c r="G22" i="1"/>
  <c r="P40" i="1"/>
  <c r="Y31" i="16" s="1"/>
  <c r="AZ40" i="16" s="1"/>
  <c r="DA40" i="16" s="1"/>
  <c r="G31" i="1"/>
  <c r="P31" i="1"/>
  <c r="AH22" i="16" s="1"/>
  <c r="AZ31" i="16" s="1"/>
  <c r="DA31" i="16" s="1"/>
  <c r="Y31" i="1"/>
  <c r="G31" i="16" s="1"/>
  <c r="BI31" i="16" s="1"/>
  <c r="DJ31" i="16" s="1"/>
  <c r="Y40" i="1"/>
  <c r="AH31" i="16" s="1"/>
  <c r="BI40" i="16" s="1"/>
  <c r="DJ40" i="16" s="1"/>
  <c r="P22" i="1"/>
  <c r="G22" i="16" s="1"/>
  <c r="AZ22" i="16" s="1"/>
  <c r="DA22" i="16" s="1"/>
  <c r="B36" i="2"/>
  <c r="C36" i="2" s="1"/>
  <c r="A37" i="2"/>
  <c r="D36" i="2"/>
  <c r="E36" i="2" s="1"/>
  <c r="O31" i="16" l="1"/>
  <c r="AP40" i="16" s="1"/>
  <c r="G40" i="1"/>
  <c r="P31" i="16" s="1"/>
  <c r="AQ40" i="16" s="1"/>
  <c r="CR40" i="16" s="1"/>
  <c r="Y22" i="1"/>
  <c r="P22" i="16" s="1"/>
  <c r="BI22" i="16" s="1"/>
  <c r="DJ22" i="16" s="1"/>
  <c r="Q22" i="1"/>
  <c r="H22" i="16" s="1"/>
  <c r="BA22" i="16" s="1"/>
  <c r="DB22" i="16" s="1"/>
  <c r="Z40" i="1"/>
  <c r="AI31" i="16" s="1"/>
  <c r="BJ40" i="16" s="1"/>
  <c r="DK40" i="16" s="1"/>
  <c r="Z31" i="1"/>
  <c r="H31" i="16" s="1"/>
  <c r="Q31" i="1"/>
  <c r="AI22" i="16" s="1"/>
  <c r="BA31" i="16" s="1"/>
  <c r="DB31" i="16" s="1"/>
  <c r="H31" i="1"/>
  <c r="Q40" i="1"/>
  <c r="Z31" i="16" s="1"/>
  <c r="H22" i="1"/>
  <c r="A38" i="2"/>
  <c r="B37" i="2"/>
  <c r="C37" i="2" s="1"/>
  <c r="D37" i="2"/>
  <c r="E37" i="2" s="1"/>
  <c r="BQ40" i="16" l="1"/>
  <c r="CQ40" i="16"/>
  <c r="H40" i="1"/>
  <c r="Q31" i="16" s="1"/>
  <c r="AR40" i="16" s="1"/>
  <c r="CS40" i="16" s="1"/>
  <c r="Z22" i="1"/>
  <c r="Q22" i="16" s="1"/>
  <c r="BJ22" i="16" s="1"/>
  <c r="DK22" i="16" s="1"/>
  <c r="BJ31" i="16"/>
  <c r="DK31" i="16" s="1"/>
  <c r="BA40" i="16"/>
  <c r="DB40" i="16" s="1"/>
  <c r="B23" i="1"/>
  <c r="C23" i="1" s="1"/>
  <c r="K41" i="1"/>
  <c r="T32" i="16" s="1"/>
  <c r="B32" i="1"/>
  <c r="K32" i="1"/>
  <c r="AC23" i="16" s="1"/>
  <c r="AU32" i="16" s="1"/>
  <c r="CV32" i="16" s="1"/>
  <c r="T32" i="1"/>
  <c r="B32" i="16" s="1"/>
  <c r="T41" i="1"/>
  <c r="AC32" i="16" s="1"/>
  <c r="BD41" i="16" s="1"/>
  <c r="DE41" i="16" s="1"/>
  <c r="K23" i="1"/>
  <c r="B38" i="2"/>
  <c r="C38" i="2" s="1"/>
  <c r="A39" i="2"/>
  <c r="D38" i="2"/>
  <c r="E38" i="2" s="1"/>
  <c r="B41" i="1" l="1"/>
  <c r="K32" i="16" s="1"/>
  <c r="AL41" i="16" s="1"/>
  <c r="CM41" i="16" s="1"/>
  <c r="T23" i="1"/>
  <c r="K23" i="16" s="1"/>
  <c r="BD23" i="16" s="1"/>
  <c r="DE23" i="16" s="1"/>
  <c r="BD32" i="16"/>
  <c r="DE32" i="16" s="1"/>
  <c r="AU41" i="16"/>
  <c r="CV41" i="16" s="1"/>
  <c r="B23" i="16"/>
  <c r="AU23" i="16" s="1"/>
  <c r="CV23" i="16" s="1"/>
  <c r="A23" i="1"/>
  <c r="J23" i="1"/>
  <c r="S41" i="1"/>
  <c r="U32" i="1"/>
  <c r="S32" i="1"/>
  <c r="J32" i="1"/>
  <c r="A32" i="1"/>
  <c r="L41" i="1"/>
  <c r="J41" i="1"/>
  <c r="A40" i="2"/>
  <c r="B39" i="2"/>
  <c r="C39" i="2" s="1"/>
  <c r="D39" i="2"/>
  <c r="E39" i="2" s="1"/>
  <c r="A41" i="1" l="1"/>
  <c r="S23" i="1"/>
  <c r="U23" i="1"/>
  <c r="L23" i="16" s="1"/>
  <c r="BE23" i="16" s="1"/>
  <c r="C32" i="16"/>
  <c r="BE32" i="16" s="1"/>
  <c r="U32" i="16"/>
  <c r="AV41" i="16" s="1"/>
  <c r="B40" i="2"/>
  <c r="C40" i="2" s="1"/>
  <c r="A41" i="2"/>
  <c r="D40" i="2"/>
  <c r="E40" i="2" s="1"/>
  <c r="BW41" i="16" l="1"/>
  <c r="CW41" i="16"/>
  <c r="CF23" i="16"/>
  <c r="DF23" i="16"/>
  <c r="CF32" i="16"/>
  <c r="DF32" i="16"/>
  <c r="A42" i="2"/>
  <c r="B41" i="2"/>
  <c r="C41" i="2" s="1"/>
  <c r="D41" i="2"/>
  <c r="E41" i="2" s="1"/>
  <c r="B42" i="2" l="1"/>
  <c r="C42" i="2" s="1"/>
  <c r="A43" i="2"/>
  <c r="D42" i="2"/>
  <c r="E42" i="2" s="1"/>
  <c r="A44" i="2" l="1"/>
  <c r="B43" i="2"/>
  <c r="C43" i="2" s="1"/>
  <c r="D43" i="2"/>
  <c r="E43" i="2" s="1"/>
  <c r="B44" i="2" l="1"/>
  <c r="C44" i="2" s="1"/>
  <c r="A45" i="2"/>
  <c r="D44" i="2"/>
  <c r="E44" i="2" s="1"/>
  <c r="A46" i="2" l="1"/>
  <c r="B45" i="2"/>
  <c r="C45" i="2" s="1"/>
  <c r="D45" i="2"/>
  <c r="E45" i="2" s="1"/>
  <c r="B46" i="2" l="1"/>
  <c r="C46" i="2" s="1"/>
  <c r="A47" i="2"/>
  <c r="D46" i="2"/>
  <c r="E46" i="2" s="1"/>
  <c r="A48" i="2" l="1"/>
  <c r="B47" i="2"/>
  <c r="C47" i="2" s="1"/>
  <c r="D47" i="2"/>
  <c r="E47" i="2" s="1"/>
  <c r="B48" i="2" l="1"/>
  <c r="C48" i="2" s="1"/>
  <c r="A49" i="2"/>
  <c r="D48" i="2"/>
  <c r="E48" i="2" s="1"/>
  <c r="A50" i="2" l="1"/>
  <c r="B49" i="2"/>
  <c r="C49" i="2" s="1"/>
  <c r="D49" i="2"/>
  <c r="E49" i="2" s="1"/>
  <c r="B50" i="2" l="1"/>
  <c r="C50" i="2" s="1"/>
  <c r="A51" i="2"/>
  <c r="D50" i="2"/>
  <c r="E50" i="2" s="1"/>
  <c r="A52" i="2" l="1"/>
  <c r="B51" i="2"/>
  <c r="C51" i="2" s="1"/>
  <c r="D51" i="2"/>
  <c r="E51" i="2" s="1"/>
  <c r="B52" i="2" l="1"/>
  <c r="C52" i="2" s="1"/>
  <c r="A53" i="2"/>
  <c r="D52" i="2"/>
  <c r="E52" i="2" s="1"/>
  <c r="A54" i="2" l="1"/>
  <c r="B53" i="2"/>
  <c r="C53" i="2" s="1"/>
  <c r="D53" i="2"/>
  <c r="E53" i="2" s="1"/>
  <c r="B54" i="2" l="1"/>
  <c r="C54" i="2" s="1"/>
  <c r="A55" i="2"/>
  <c r="D54" i="2"/>
  <c r="E54" i="2" s="1"/>
  <c r="A56" i="2" l="1"/>
  <c r="B55" i="2"/>
  <c r="C55" i="2" s="1"/>
  <c r="D55" i="2"/>
  <c r="E55" i="2" s="1"/>
  <c r="B56" i="2" l="1"/>
  <c r="C56" i="2" s="1"/>
  <c r="A57" i="2"/>
  <c r="D56" i="2"/>
  <c r="E56" i="2" s="1"/>
  <c r="A58" i="2" l="1"/>
  <c r="B57" i="2"/>
  <c r="C57" i="2" s="1"/>
  <c r="D57" i="2"/>
  <c r="E57" i="2" s="1"/>
  <c r="B58" i="2" l="1"/>
  <c r="C58" i="2" s="1"/>
  <c r="A59" i="2"/>
  <c r="D58" i="2"/>
  <c r="E58" i="2" s="1"/>
  <c r="A60" i="2" l="1"/>
  <c r="B59" i="2"/>
  <c r="C59" i="2" s="1"/>
  <c r="D59" i="2"/>
  <c r="E59" i="2" s="1"/>
  <c r="B60" i="2" l="1"/>
  <c r="C60" i="2" s="1"/>
  <c r="A61" i="2"/>
  <c r="D60" i="2"/>
  <c r="E60" i="2" s="1"/>
  <c r="A62" i="2" l="1"/>
  <c r="B61" i="2"/>
  <c r="C61" i="2" s="1"/>
  <c r="D61" i="2"/>
  <c r="E61" i="2" s="1"/>
  <c r="B62" i="2" l="1"/>
  <c r="C62" i="2" s="1"/>
  <c r="A63" i="2"/>
  <c r="D62" i="2"/>
  <c r="E62" i="2" s="1"/>
  <c r="A64" i="2" l="1"/>
  <c r="B63" i="2"/>
  <c r="C63" i="2" s="1"/>
  <c r="D63" i="2"/>
  <c r="E63" i="2" s="1"/>
  <c r="B64" i="2" l="1"/>
  <c r="C64" i="2" s="1"/>
  <c r="A65" i="2"/>
  <c r="D64" i="2"/>
  <c r="E64" i="2" s="1"/>
  <c r="A66" i="2" l="1"/>
  <c r="B65" i="2"/>
  <c r="C65" i="2" s="1"/>
  <c r="D65" i="2"/>
  <c r="E65" i="2" s="1"/>
  <c r="B66" i="2" l="1"/>
  <c r="C66" i="2" s="1"/>
  <c r="A67" i="2"/>
  <c r="D66" i="2"/>
  <c r="E66" i="2" s="1"/>
  <c r="A68" i="2" l="1"/>
  <c r="B67" i="2"/>
  <c r="C67" i="2" s="1"/>
  <c r="D67" i="2"/>
  <c r="E67" i="2" s="1"/>
  <c r="B68" i="2" l="1"/>
  <c r="C68" i="2" s="1"/>
  <c r="A69" i="2"/>
  <c r="D68" i="2"/>
  <c r="E68" i="2" s="1"/>
  <c r="A70" i="2" l="1"/>
  <c r="B69" i="2"/>
  <c r="C69" i="2" s="1"/>
  <c r="D69" i="2"/>
  <c r="E69" i="2" s="1"/>
  <c r="B70" i="2" l="1"/>
  <c r="C70" i="2" s="1"/>
  <c r="A71" i="2"/>
  <c r="D70" i="2"/>
  <c r="E70" i="2" s="1"/>
  <c r="A72" i="2" l="1"/>
  <c r="B71" i="2"/>
  <c r="C71" i="2" s="1"/>
  <c r="D71" i="2"/>
  <c r="E71" i="2" s="1"/>
  <c r="B72" i="2" l="1"/>
  <c r="C72" i="2" s="1"/>
  <c r="A73" i="2"/>
  <c r="D72" i="2"/>
  <c r="E72" i="2" s="1"/>
  <c r="A74" i="2" l="1"/>
  <c r="B73" i="2"/>
  <c r="C73" i="2" s="1"/>
  <c r="D73" i="2"/>
  <c r="E73" i="2" s="1"/>
  <c r="B74" i="2" l="1"/>
  <c r="C74" i="2" s="1"/>
  <c r="A75" i="2"/>
  <c r="D74" i="2"/>
  <c r="E74" i="2" s="1"/>
  <c r="A76" i="2" l="1"/>
  <c r="B75" i="2"/>
  <c r="C75" i="2" s="1"/>
  <c r="D75" i="2"/>
  <c r="E75" i="2" s="1"/>
  <c r="B76" i="2" l="1"/>
  <c r="C76" i="2" s="1"/>
  <c r="A77" i="2"/>
  <c r="D76" i="2"/>
  <c r="E76" i="2" s="1"/>
  <c r="A78" i="2" l="1"/>
  <c r="B77" i="2"/>
  <c r="C77" i="2" s="1"/>
  <c r="D77" i="2"/>
  <c r="E77" i="2" s="1"/>
  <c r="B78" i="2" l="1"/>
  <c r="C78" i="2" s="1"/>
  <c r="A79" i="2"/>
  <c r="D78" i="2"/>
  <c r="E78" i="2" s="1"/>
  <c r="A80" i="2" l="1"/>
  <c r="B79" i="2"/>
  <c r="C79" i="2" s="1"/>
  <c r="D79" i="2"/>
  <c r="E79" i="2" s="1"/>
  <c r="B80" i="2" l="1"/>
  <c r="C80" i="2" s="1"/>
  <c r="A81" i="2"/>
  <c r="B81" i="2" s="1"/>
  <c r="D80" i="2"/>
  <c r="E80" i="2" s="1"/>
  <c r="A82" i="2" l="1"/>
  <c r="C81" i="2"/>
  <c r="D81" i="2"/>
  <c r="E81" i="2" s="1"/>
  <c r="B82" i="2" l="1"/>
  <c r="C82" i="2" s="1"/>
  <c r="A83" i="2"/>
  <c r="D82" i="2"/>
  <c r="E82" i="2" s="1"/>
  <c r="T10" i="1" l="1"/>
  <c r="A84" i="2"/>
  <c r="B83" i="2"/>
  <c r="D83" i="2"/>
  <c r="E83" i="2" s="1"/>
  <c r="C83" i="2" l="1"/>
  <c r="T10" i="16"/>
  <c r="BD10" i="16" s="1"/>
  <c r="DE10" i="16" s="1"/>
  <c r="U10" i="1"/>
  <c r="S10" i="1"/>
  <c r="B84" i="2"/>
  <c r="C84" i="2" s="1"/>
  <c r="A85" i="2"/>
  <c r="D84" i="2"/>
  <c r="E84" i="2" s="1"/>
  <c r="U10" i="16" l="1"/>
  <c r="BE10" i="16" s="1"/>
  <c r="DF10" i="16" s="1"/>
  <c r="V10" i="1"/>
  <c r="S11" i="1"/>
  <c r="A86" i="2"/>
  <c r="B85" i="2"/>
  <c r="C85" i="2" s="1"/>
  <c r="D85" i="2"/>
  <c r="E85" i="2" s="1"/>
  <c r="V10" i="16" l="1"/>
  <c r="BF10" i="16" s="1"/>
  <c r="DG10" i="16" s="1"/>
  <c r="S12" i="1"/>
  <c r="W10" i="1"/>
  <c r="B86" i="2"/>
  <c r="C86" i="2" s="1"/>
  <c r="A87" i="2"/>
  <c r="D86" i="2"/>
  <c r="E86" i="2" s="1"/>
  <c r="W10" i="16" l="1"/>
  <c r="BG10" i="16" s="1"/>
  <c r="DH10" i="16" s="1"/>
  <c r="X10" i="1"/>
  <c r="S13" i="1"/>
  <c r="A88" i="2"/>
  <c r="B87" i="2"/>
  <c r="D87" i="2"/>
  <c r="E87" i="2" s="1"/>
  <c r="C87" i="2" l="1"/>
  <c r="X10" i="16"/>
  <c r="BH10" i="16" s="1"/>
  <c r="DI10" i="16" s="1"/>
  <c r="Y10" i="1"/>
  <c r="Y10" i="16" s="1"/>
  <c r="BI10" i="16" s="1"/>
  <c r="DJ10" i="16" s="1"/>
  <c r="B88" i="2"/>
  <c r="C88" i="2" s="1"/>
  <c r="A89" i="2"/>
  <c r="D88" i="2"/>
  <c r="E88" i="2" s="1"/>
  <c r="Z10" i="1" l="1"/>
  <c r="Z10" i="16" s="1"/>
  <c r="BJ10" i="16" s="1"/>
  <c r="DK10" i="16" s="1"/>
  <c r="A90" i="2"/>
  <c r="B89" i="2"/>
  <c r="C89" i="2" s="1"/>
  <c r="D89" i="2"/>
  <c r="E89" i="2" s="1"/>
  <c r="T11" i="1" l="1"/>
  <c r="B90" i="2"/>
  <c r="C90" i="2" s="1"/>
  <c r="A91" i="2"/>
  <c r="D90" i="2"/>
  <c r="E90" i="2" s="1"/>
  <c r="T11" i="16" l="1"/>
  <c r="BD11" i="16" s="1"/>
  <c r="DE11" i="16" s="1"/>
  <c r="U11" i="1"/>
  <c r="A92" i="2"/>
  <c r="B91" i="2"/>
  <c r="C91" i="2" s="1"/>
  <c r="D91" i="2"/>
  <c r="E91" i="2" s="1"/>
  <c r="U11" i="16" l="1"/>
  <c r="BE11" i="16" s="1"/>
  <c r="DF11" i="16" s="1"/>
  <c r="V11" i="1"/>
  <c r="B92" i="2"/>
  <c r="C92" i="2" s="1"/>
  <c r="A93" i="2"/>
  <c r="D92" i="2"/>
  <c r="E92" i="2" s="1"/>
  <c r="V11" i="16" l="1"/>
  <c r="BF11" i="16" s="1"/>
  <c r="DG11" i="16" s="1"/>
  <c r="W11" i="1"/>
  <c r="A94" i="2"/>
  <c r="B93" i="2"/>
  <c r="C93" i="2" s="1"/>
  <c r="D93" i="2"/>
  <c r="E93" i="2" s="1"/>
  <c r="W11" i="16" l="1"/>
  <c r="BG11" i="16" s="1"/>
  <c r="DH11" i="16" s="1"/>
  <c r="X11" i="1"/>
  <c r="B94" i="2"/>
  <c r="C94" i="2" s="1"/>
  <c r="A95" i="2"/>
  <c r="D94" i="2"/>
  <c r="E94" i="2" s="1"/>
  <c r="X11" i="16" l="1"/>
  <c r="BH11" i="16" s="1"/>
  <c r="DI11" i="16" s="1"/>
  <c r="Y11" i="1"/>
  <c r="Y11" i="16" s="1"/>
  <c r="BI11" i="16" s="1"/>
  <c r="DJ11" i="16" s="1"/>
  <c r="A96" i="2"/>
  <c r="B95" i="2"/>
  <c r="C95" i="2" s="1"/>
  <c r="D95" i="2"/>
  <c r="E95" i="2" s="1"/>
  <c r="Z11" i="1" l="1"/>
  <c r="Z11" i="16" s="1"/>
  <c r="BJ11" i="16" s="1"/>
  <c r="DK11" i="16" s="1"/>
  <c r="B96" i="2"/>
  <c r="C96" i="2" s="1"/>
  <c r="A97" i="2"/>
  <c r="D96" i="2"/>
  <c r="E96" i="2" s="1"/>
  <c r="T12" i="1" l="1"/>
  <c r="A98" i="2"/>
  <c r="B97" i="2"/>
  <c r="C97" i="2" s="1"/>
  <c r="D97" i="2"/>
  <c r="E97" i="2" s="1"/>
  <c r="T12" i="16" l="1"/>
  <c r="BD12" i="16" s="1"/>
  <c r="DE12" i="16" s="1"/>
  <c r="U12" i="1"/>
  <c r="B98" i="2"/>
  <c r="C98" i="2" s="1"/>
  <c r="A99" i="2"/>
  <c r="D98" i="2"/>
  <c r="E98" i="2" s="1"/>
  <c r="U12" i="16" l="1"/>
  <c r="BE12" i="16" s="1"/>
  <c r="DF12" i="16" s="1"/>
  <c r="V12" i="1"/>
  <c r="A100" i="2"/>
  <c r="B99" i="2"/>
  <c r="C99" i="2" s="1"/>
  <c r="D99" i="2"/>
  <c r="E99" i="2" s="1"/>
  <c r="V12" i="16" l="1"/>
  <c r="BF12" i="16" s="1"/>
  <c r="DG12" i="16" s="1"/>
  <c r="W12" i="1"/>
  <c r="B100" i="2"/>
  <c r="C100" i="2" s="1"/>
  <c r="A101" i="2"/>
  <c r="D100" i="2"/>
  <c r="E100" i="2" s="1"/>
  <c r="W12" i="16" l="1"/>
  <c r="BG12" i="16" s="1"/>
  <c r="DH12" i="16" s="1"/>
  <c r="X12" i="1"/>
  <c r="A102" i="2"/>
  <c r="B101" i="2"/>
  <c r="C101" i="2" s="1"/>
  <c r="D101" i="2"/>
  <c r="E101" i="2" s="1"/>
  <c r="X12" i="16" l="1"/>
  <c r="BH12" i="16" s="1"/>
  <c r="DI12" i="16" s="1"/>
  <c r="Y12" i="1"/>
  <c r="Y12" i="16" s="1"/>
  <c r="BI12" i="16" s="1"/>
  <c r="DJ12" i="16" s="1"/>
  <c r="B102" i="2"/>
  <c r="C102" i="2" s="1"/>
  <c r="A103" i="2"/>
  <c r="D102" i="2"/>
  <c r="E102" i="2" s="1"/>
  <c r="Z12" i="1" l="1"/>
  <c r="Z12" i="16" s="1"/>
  <c r="BJ12" i="16" s="1"/>
  <c r="DK12" i="16" s="1"/>
  <c r="A104" i="2"/>
  <c r="B103" i="2"/>
  <c r="C103" i="2" s="1"/>
  <c r="D103" i="2"/>
  <c r="E103" i="2" s="1"/>
  <c r="T13" i="1" l="1"/>
  <c r="T13" i="16" s="1"/>
  <c r="BD13" i="16" s="1"/>
  <c r="DE13" i="16" s="1"/>
  <c r="B104" i="2"/>
  <c r="C104" i="2" s="1"/>
  <c r="A105" i="2"/>
  <c r="D104" i="2"/>
  <c r="E104" i="2" s="1"/>
  <c r="U13" i="1" l="1"/>
  <c r="A106" i="2"/>
  <c r="B105" i="2"/>
  <c r="C105" i="2" s="1"/>
  <c r="D105" i="2"/>
  <c r="E105" i="2" s="1"/>
  <c r="U13" i="16" l="1"/>
  <c r="BE13" i="16" s="1"/>
  <c r="DF13" i="16" s="1"/>
  <c r="V13" i="1"/>
  <c r="B106" i="2"/>
  <c r="C106" i="2" s="1"/>
  <c r="A107" i="2"/>
  <c r="D106" i="2"/>
  <c r="E106" i="2" s="1"/>
  <c r="V13" i="16" l="1"/>
  <c r="BF13" i="16" s="1"/>
  <c r="DG13" i="16" s="1"/>
  <c r="W13" i="1"/>
  <c r="A108" i="2"/>
  <c r="B107" i="2"/>
  <c r="C107" i="2" s="1"/>
  <c r="D107" i="2"/>
  <c r="E107" i="2" s="1"/>
  <c r="W13" i="16" l="1"/>
  <c r="BG13" i="16" s="1"/>
  <c r="DH13" i="16" s="1"/>
  <c r="X13" i="1"/>
  <c r="B108" i="2"/>
  <c r="C108" i="2" s="1"/>
  <c r="A109" i="2"/>
  <c r="D108" i="2"/>
  <c r="E108" i="2" s="1"/>
  <c r="X13" i="16" l="1"/>
  <c r="BH13" i="16" s="1"/>
  <c r="DI13" i="16" s="1"/>
  <c r="Y13" i="1"/>
  <c r="Y13" i="16" s="1"/>
  <c r="BI13" i="16" s="1"/>
  <c r="DJ13" i="16" s="1"/>
  <c r="A110" i="2"/>
  <c r="B109" i="2"/>
  <c r="C109" i="2" s="1"/>
  <c r="D109" i="2"/>
  <c r="E109" i="2" s="1"/>
  <c r="Z13" i="1" l="1"/>
  <c r="Z13" i="16" s="1"/>
  <c r="BJ13" i="16" s="1"/>
  <c r="DK13" i="16" s="1"/>
  <c r="B110" i="2"/>
  <c r="C110" i="2" s="1"/>
  <c r="A111" i="2"/>
  <c r="D110" i="2"/>
  <c r="E110" i="2" s="1"/>
  <c r="T14" i="1" l="1"/>
  <c r="T14" i="16" s="1"/>
  <c r="A112" i="2"/>
  <c r="B111" i="2"/>
  <c r="C111" i="2" s="1"/>
  <c r="D111" i="2"/>
  <c r="E111" i="2" s="1"/>
  <c r="U41" i="1" l="1"/>
  <c r="AD32" i="16" s="1"/>
  <c r="BE41" i="16" s="1"/>
  <c r="DF41" i="16" s="1"/>
  <c r="BD14" i="16"/>
  <c r="DE14" i="16" s="1"/>
  <c r="U14" i="1"/>
  <c r="S14" i="1"/>
  <c r="B112" i="2"/>
  <c r="C112" i="2" s="1"/>
  <c r="A113" i="2"/>
  <c r="D112" i="2"/>
  <c r="E112" i="2" s="1"/>
  <c r="U14" i="16" l="1"/>
  <c r="BE14" i="16" s="1"/>
  <c r="DF14" i="16" s="1"/>
  <c r="V41" i="1"/>
  <c r="AE32" i="16" s="1"/>
  <c r="BF41" i="16" s="1"/>
  <c r="DG41" i="16" s="1"/>
  <c r="V14" i="1"/>
  <c r="A114" i="2"/>
  <c r="B113" i="2"/>
  <c r="C113" i="2" s="1"/>
  <c r="D113" i="2"/>
  <c r="E113" i="2" s="1"/>
  <c r="A10" i="1"/>
  <c r="A10" i="16" s="1"/>
  <c r="K10" i="1"/>
  <c r="K10" i="16" s="1"/>
  <c r="AU10" i="16" s="1"/>
  <c r="CV10" i="16" s="1"/>
  <c r="V14" i="16" l="1"/>
  <c r="BF14" i="16" s="1"/>
  <c r="L10" i="1"/>
  <c r="L10" i="16" s="1"/>
  <c r="AV10" i="16" s="1"/>
  <c r="CW10" i="16" s="1"/>
  <c r="A11" i="1"/>
  <c r="A11" i="16" s="1"/>
  <c r="A115" i="2"/>
  <c r="D114" i="2"/>
  <c r="E114" i="2" s="1"/>
  <c r="B114" i="2"/>
  <c r="C114" i="2" s="1"/>
  <c r="CG14" i="16" l="1"/>
  <c r="DG14" i="16"/>
  <c r="A12" i="1"/>
  <c r="A12" i="16" s="1"/>
  <c r="M10" i="1"/>
  <c r="M10" i="16" s="1"/>
  <c r="AW10" i="16" s="1"/>
  <c r="CX10" i="16" s="1"/>
  <c r="A116" i="2"/>
  <c r="D115" i="2"/>
  <c r="E115" i="2" s="1"/>
  <c r="B115" i="2"/>
  <c r="C115" i="2" s="1"/>
  <c r="N10" i="1" l="1"/>
  <c r="N10" i="16" s="1"/>
  <c r="AX10" i="16" s="1"/>
  <c r="CY10" i="16" s="1"/>
  <c r="A13" i="1"/>
  <c r="A13" i="16" s="1"/>
  <c r="A117" i="2"/>
  <c r="D116" i="2"/>
  <c r="E116" i="2" s="1"/>
  <c r="B116" i="2"/>
  <c r="C116" i="2" s="1"/>
  <c r="O10" i="1" l="1"/>
  <c r="O10" i="16" s="1"/>
  <c r="AY10" i="16" s="1"/>
  <c r="CZ10" i="16" s="1"/>
  <c r="A118" i="2"/>
  <c r="D117" i="2"/>
  <c r="E117" i="2" s="1"/>
  <c r="B117" i="2"/>
  <c r="C117" i="2" s="1"/>
  <c r="P10" i="1" l="1"/>
  <c r="P10" i="16" s="1"/>
  <c r="AZ10" i="16" s="1"/>
  <c r="DA10" i="16" s="1"/>
  <c r="A119" i="2"/>
  <c r="D118" i="2"/>
  <c r="E118" i="2" s="1"/>
  <c r="B118" i="2"/>
  <c r="C118" i="2" s="1"/>
  <c r="Q10" i="1" l="1"/>
  <c r="Q10" i="16" s="1"/>
  <c r="BA10" i="16" s="1"/>
  <c r="DB10" i="16" s="1"/>
  <c r="A120" i="2"/>
  <c r="D119" i="2"/>
  <c r="E119" i="2" s="1"/>
  <c r="B119" i="2"/>
  <c r="C119" i="2" s="1"/>
  <c r="K11" i="1" l="1"/>
  <c r="K11" i="16" s="1"/>
  <c r="AU11" i="16" s="1"/>
  <c r="CV11" i="16" s="1"/>
  <c r="A121" i="2"/>
  <c r="D120" i="2"/>
  <c r="E120" i="2" s="1"/>
  <c r="B120" i="2"/>
  <c r="C120" i="2" s="1"/>
  <c r="L11" i="1" l="1"/>
  <c r="L11" i="16" s="1"/>
  <c r="AV11" i="16" s="1"/>
  <c r="CW11" i="16" s="1"/>
  <c r="A122" i="2"/>
  <c r="D121" i="2"/>
  <c r="E121" i="2" s="1"/>
  <c r="B121" i="2"/>
  <c r="C121" i="2" s="1"/>
  <c r="M11" i="1" l="1"/>
  <c r="M11" i="16" s="1"/>
  <c r="AW11" i="16" s="1"/>
  <c r="CX11" i="16" s="1"/>
  <c r="A123" i="2"/>
  <c r="D122" i="2"/>
  <c r="E122" i="2" s="1"/>
  <c r="B122" i="2"/>
  <c r="C122" i="2" s="1"/>
  <c r="N11" i="1" l="1"/>
  <c r="N11" i="16" s="1"/>
  <c r="AX11" i="16" s="1"/>
  <c r="CY11" i="16" s="1"/>
  <c r="A124" i="2"/>
  <c r="D123" i="2"/>
  <c r="E123" i="2" s="1"/>
  <c r="B123" i="2"/>
  <c r="C123" i="2" s="1"/>
  <c r="O11" i="1" l="1"/>
  <c r="O11" i="16" s="1"/>
  <c r="AY11" i="16" s="1"/>
  <c r="CZ11" i="16" s="1"/>
  <c r="A125" i="2"/>
  <c r="D124" i="2"/>
  <c r="E124" i="2" s="1"/>
  <c r="B124" i="2"/>
  <c r="C124" i="2" s="1"/>
  <c r="P11" i="1" l="1"/>
  <c r="P11" i="16" s="1"/>
  <c r="AZ11" i="16" s="1"/>
  <c r="DA11" i="16" s="1"/>
  <c r="A126" i="2"/>
  <c r="D125" i="2"/>
  <c r="E125" i="2" s="1"/>
  <c r="B125" i="2"/>
  <c r="C125" i="2" s="1"/>
  <c r="Q11" i="1" l="1"/>
  <c r="Q11" i="16" s="1"/>
  <c r="BA11" i="16" s="1"/>
  <c r="DB11" i="16" s="1"/>
  <c r="A127" i="2"/>
  <c r="D126" i="2"/>
  <c r="E126" i="2" s="1"/>
  <c r="B126" i="2"/>
  <c r="C126" i="2" s="1"/>
  <c r="K12" i="1" l="1"/>
  <c r="K12" i="16" s="1"/>
  <c r="AU12" i="16" s="1"/>
  <c r="CV12" i="16" s="1"/>
  <c r="A128" i="2"/>
  <c r="D127" i="2"/>
  <c r="E127" i="2" s="1"/>
  <c r="B127" i="2"/>
  <c r="C127" i="2" s="1"/>
  <c r="L12" i="1" l="1"/>
  <c r="L12" i="16" s="1"/>
  <c r="AV12" i="16" s="1"/>
  <c r="CW12" i="16" s="1"/>
  <c r="A129" i="2"/>
  <c r="D128" i="2"/>
  <c r="E128" i="2" s="1"/>
  <c r="B128" i="2"/>
  <c r="C128" i="2" s="1"/>
  <c r="M12" i="1" l="1"/>
  <c r="M12" i="16" s="1"/>
  <c r="AW12" i="16" s="1"/>
  <c r="CX12" i="16" s="1"/>
  <c r="A130" i="2"/>
  <c r="D129" i="2"/>
  <c r="E129" i="2" s="1"/>
  <c r="B129" i="2"/>
  <c r="C129" i="2" s="1"/>
  <c r="N12" i="1" l="1"/>
  <c r="N12" i="16" s="1"/>
  <c r="AX12" i="16" s="1"/>
  <c r="CY12" i="16" s="1"/>
  <c r="A131" i="2"/>
  <c r="D130" i="2"/>
  <c r="E130" i="2" s="1"/>
  <c r="B130" i="2"/>
  <c r="C130" i="2" s="1"/>
  <c r="O12" i="1" l="1"/>
  <c r="O12" i="16" s="1"/>
  <c r="AY12" i="16" s="1"/>
  <c r="CZ12" i="16" s="1"/>
  <c r="A132" i="2"/>
  <c r="D131" i="2"/>
  <c r="E131" i="2" s="1"/>
  <c r="B131" i="2"/>
  <c r="C131" i="2" s="1"/>
  <c r="P12" i="1" l="1"/>
  <c r="P12" i="16" s="1"/>
  <c r="AZ12" i="16" s="1"/>
  <c r="DA12" i="16" s="1"/>
  <c r="A133" i="2"/>
  <c r="D132" i="2"/>
  <c r="E132" i="2" s="1"/>
  <c r="B132" i="2"/>
  <c r="C132" i="2" s="1"/>
  <c r="Q12" i="1" l="1"/>
  <c r="Q12" i="16" s="1"/>
  <c r="BA12" i="16" s="1"/>
  <c r="DB12" i="16" s="1"/>
  <c r="A134" i="2"/>
  <c r="D133" i="2"/>
  <c r="E133" i="2" s="1"/>
  <c r="B133" i="2"/>
  <c r="C133" i="2" s="1"/>
  <c r="K13" i="1" l="1"/>
  <c r="K13" i="16" s="1"/>
  <c r="AU13" i="16" s="1"/>
  <c r="CV13" i="16" s="1"/>
  <c r="A135" i="2"/>
  <c r="D134" i="2"/>
  <c r="E134" i="2" s="1"/>
  <c r="B134" i="2"/>
  <c r="C134" i="2" s="1"/>
  <c r="J13" i="1" l="1"/>
  <c r="L13" i="1"/>
  <c r="L13" i="16" s="1"/>
  <c r="AV13" i="16" s="1"/>
  <c r="CW13" i="16" s="1"/>
  <c r="A136" i="2"/>
  <c r="D135" i="2"/>
  <c r="E135" i="2" s="1"/>
  <c r="B135" i="2"/>
  <c r="C135" i="2" s="1"/>
  <c r="M13" i="1" l="1"/>
  <c r="M13" i="16" s="1"/>
  <c r="AW13" i="16" s="1"/>
  <c r="CX13" i="16" s="1"/>
  <c r="A137" i="2"/>
  <c r="D136" i="2"/>
  <c r="E136" i="2" s="1"/>
  <c r="B136" i="2"/>
  <c r="C136" i="2" s="1"/>
  <c r="N13" i="1" l="1"/>
  <c r="N13" i="16" s="1"/>
  <c r="AX13" i="16" s="1"/>
  <c r="CY13" i="16" s="1"/>
  <c r="A138" i="2"/>
  <c r="D137" i="2"/>
  <c r="E137" i="2" s="1"/>
  <c r="B137" i="2"/>
  <c r="C137" i="2" s="1"/>
  <c r="O13" i="1" l="1"/>
  <c r="O13" i="16" s="1"/>
  <c r="AY13" i="16" s="1"/>
  <c r="CZ13" i="16" s="1"/>
  <c r="A139" i="2"/>
  <c r="D138" i="2"/>
  <c r="E138" i="2" s="1"/>
  <c r="B138" i="2"/>
  <c r="C138" i="2" s="1"/>
  <c r="P13" i="1" l="1"/>
  <c r="P13" i="16" s="1"/>
  <c r="AZ13" i="16" s="1"/>
  <c r="DA13" i="16" s="1"/>
  <c r="A140" i="2"/>
  <c r="D139" i="2"/>
  <c r="E139" i="2" s="1"/>
  <c r="B139" i="2"/>
  <c r="C139" i="2" s="1"/>
  <c r="Q13" i="1" l="1"/>
  <c r="Q13" i="16" s="1"/>
  <c r="BA13" i="16" s="1"/>
  <c r="A141" i="2"/>
  <c r="D140" i="2"/>
  <c r="E140" i="2" s="1"/>
  <c r="B140" i="2"/>
  <c r="C140" i="2" s="1"/>
  <c r="CB13" i="16" l="1"/>
  <c r="DB13" i="16"/>
  <c r="K14" i="1"/>
  <c r="K14" i="16" s="1"/>
  <c r="AU14" i="16" s="1"/>
  <c r="A142" i="2"/>
  <c r="D141" i="2"/>
  <c r="E141" i="2" s="1"/>
  <c r="B141" i="2"/>
  <c r="C141" i="2" s="1"/>
  <c r="BV14" i="16" l="1"/>
  <c r="CV14" i="16"/>
  <c r="L23" i="1"/>
  <c r="J14" i="1"/>
  <c r="J14" i="16" s="1"/>
  <c r="L14" i="1"/>
  <c r="L14" i="16" s="1"/>
  <c r="AV14" i="16" s="1"/>
  <c r="L32" i="1"/>
  <c r="AD23" i="16" s="1"/>
  <c r="AV32" i="16" s="1"/>
  <c r="CW32" i="16" s="1"/>
  <c r="A143" i="2"/>
  <c r="D142" i="2"/>
  <c r="E142" i="2" s="1"/>
  <c r="B142" i="2"/>
  <c r="C142" i="2" s="1"/>
  <c r="BW14" i="16" l="1"/>
  <c r="CW14" i="16"/>
  <c r="C23" i="16"/>
  <c r="AV23" i="16" s="1"/>
  <c r="CW23" i="16" s="1"/>
  <c r="M32" i="1"/>
  <c r="AE23" i="16" s="1"/>
  <c r="AW32" i="16" s="1"/>
  <c r="M14" i="1"/>
  <c r="M14" i="16" s="1"/>
  <c r="AW14" i="16" s="1"/>
  <c r="M23" i="1"/>
  <c r="A144" i="2"/>
  <c r="D143" i="2"/>
  <c r="E143" i="2" s="1"/>
  <c r="B143" i="2"/>
  <c r="C143" i="2" s="1"/>
  <c r="BX32" i="16" l="1"/>
  <c r="CX32" i="16"/>
  <c r="BX14" i="16"/>
  <c r="CX14" i="16"/>
  <c r="D23" i="16"/>
  <c r="AW23" i="16" s="1"/>
  <c r="A145" i="2"/>
  <c r="D144" i="2"/>
  <c r="E144" i="2" s="1"/>
  <c r="B144" i="2"/>
  <c r="C144" i="2" s="1"/>
  <c r="BX23" i="16" l="1"/>
  <c r="CX23" i="16"/>
  <c r="A146" i="2"/>
  <c r="D145" i="2"/>
  <c r="E145" i="2" s="1"/>
  <c r="B145" i="2"/>
  <c r="C145" i="2" s="1"/>
  <c r="A147" i="2" l="1"/>
  <c r="D146" i="2"/>
  <c r="E146" i="2" s="1"/>
  <c r="B146" i="2"/>
  <c r="C146" i="2" s="1"/>
  <c r="A148" i="2" l="1"/>
  <c r="D147" i="2"/>
  <c r="E147" i="2" s="1"/>
  <c r="B147" i="2"/>
  <c r="C147" i="2" s="1"/>
  <c r="A149" i="2" l="1"/>
  <c r="D148" i="2"/>
  <c r="E148" i="2" s="1"/>
  <c r="B148" i="2"/>
  <c r="C148" i="2" s="1"/>
  <c r="A150" i="2" l="1"/>
  <c r="D149" i="2"/>
  <c r="E149" i="2" s="1"/>
  <c r="B149" i="2"/>
  <c r="C149" i="2" s="1"/>
  <c r="A151" i="2" l="1"/>
  <c r="D150" i="2"/>
  <c r="E150" i="2" s="1"/>
  <c r="B150" i="2"/>
  <c r="C150" i="2" s="1"/>
  <c r="A152" i="2" l="1"/>
  <c r="D151" i="2"/>
  <c r="E151" i="2" s="1"/>
  <c r="B151" i="2"/>
  <c r="C151" i="2" s="1"/>
  <c r="A153" i="2" l="1"/>
  <c r="D152" i="2"/>
  <c r="E152" i="2" s="1"/>
  <c r="B152" i="2"/>
  <c r="C152" i="2" s="1"/>
  <c r="A154" i="2" l="1"/>
  <c r="D153" i="2"/>
  <c r="E153" i="2" s="1"/>
  <c r="B153" i="2"/>
  <c r="C153" i="2" s="1"/>
  <c r="A155" i="2" l="1"/>
  <c r="D154" i="2"/>
  <c r="E154" i="2" s="1"/>
  <c r="B154" i="2"/>
  <c r="C154" i="2" s="1"/>
  <c r="A156" i="2" l="1"/>
  <c r="D155" i="2"/>
  <c r="E155" i="2" s="1"/>
  <c r="B155" i="2"/>
  <c r="C155" i="2" s="1"/>
  <c r="A157" i="2" l="1"/>
  <c r="D156" i="2"/>
  <c r="E156" i="2" s="1"/>
  <c r="B156" i="2"/>
  <c r="C156" i="2" s="1"/>
  <c r="A158" i="2" l="1"/>
  <c r="D157" i="2"/>
  <c r="E157" i="2" s="1"/>
  <c r="B157" i="2"/>
  <c r="C157" i="2" s="1"/>
  <c r="A159" i="2" l="1"/>
  <c r="D158" i="2"/>
  <c r="E158" i="2" s="1"/>
  <c r="B158" i="2"/>
  <c r="C158" i="2" s="1"/>
  <c r="A160" i="2" l="1"/>
  <c r="D159" i="2"/>
  <c r="E159" i="2" s="1"/>
  <c r="B159" i="2"/>
  <c r="C159" i="2" s="1"/>
  <c r="A161" i="2" l="1"/>
  <c r="D160" i="2"/>
  <c r="E160" i="2" s="1"/>
  <c r="B160" i="2"/>
  <c r="C160" i="2" s="1"/>
  <c r="A162" i="2" l="1"/>
  <c r="D161" i="2"/>
  <c r="E161" i="2" s="1"/>
  <c r="B161" i="2"/>
  <c r="C161" i="2" s="1"/>
  <c r="A163" i="2" l="1"/>
  <c r="D162" i="2"/>
  <c r="E162" i="2" s="1"/>
  <c r="B162" i="2"/>
  <c r="C162" i="2" s="1"/>
  <c r="A164" i="2" l="1"/>
  <c r="D163" i="2"/>
  <c r="E163" i="2" s="1"/>
  <c r="B163" i="2"/>
  <c r="C163" i="2" s="1"/>
  <c r="A165" i="2" l="1"/>
  <c r="D164" i="2"/>
  <c r="E164" i="2" s="1"/>
  <c r="B164" i="2"/>
  <c r="C164" i="2" s="1"/>
  <c r="A166" i="2" l="1"/>
  <c r="D165" i="2"/>
  <c r="E165" i="2" s="1"/>
  <c r="B165" i="2"/>
  <c r="C165" i="2" s="1"/>
  <c r="A167" i="2" l="1"/>
  <c r="D166" i="2"/>
  <c r="E166" i="2" s="1"/>
  <c r="B166" i="2"/>
  <c r="C166" i="2" s="1"/>
  <c r="A168" i="2" l="1"/>
  <c r="D167" i="2"/>
  <c r="E167" i="2" s="1"/>
  <c r="B167" i="2"/>
  <c r="C167" i="2" s="1"/>
  <c r="A169" i="2" l="1"/>
  <c r="D168" i="2"/>
  <c r="E168" i="2" s="1"/>
  <c r="B168" i="2"/>
  <c r="C168" i="2" s="1"/>
  <c r="A170" i="2" l="1"/>
  <c r="D169" i="2"/>
  <c r="E169" i="2" s="1"/>
  <c r="B169" i="2"/>
  <c r="C169" i="2" s="1"/>
  <c r="A171" i="2" l="1"/>
  <c r="D170" i="2"/>
  <c r="E170" i="2" s="1"/>
  <c r="B170" i="2"/>
  <c r="C170" i="2" s="1"/>
  <c r="A172" i="2" l="1"/>
  <c r="D171" i="2"/>
  <c r="E171" i="2" s="1"/>
  <c r="B171" i="2"/>
  <c r="C171" i="2" s="1"/>
  <c r="A173" i="2" l="1"/>
  <c r="D172" i="2"/>
  <c r="E172" i="2" s="1"/>
  <c r="B172" i="2"/>
  <c r="C172" i="2" s="1"/>
  <c r="A174" i="2" l="1"/>
  <c r="D173" i="2"/>
  <c r="E173" i="2" s="1"/>
  <c r="B173" i="2"/>
  <c r="C173" i="2" s="1"/>
  <c r="A175" i="2" l="1"/>
  <c r="D174" i="2"/>
  <c r="E174" i="2" s="1"/>
  <c r="B174" i="2"/>
  <c r="C174" i="2" s="1"/>
  <c r="A176" i="2" l="1"/>
  <c r="D175" i="2"/>
  <c r="E175" i="2" s="1"/>
  <c r="B175" i="2"/>
  <c r="C175" i="2" s="1"/>
  <c r="A177" i="2" l="1"/>
  <c r="D176" i="2"/>
  <c r="E176" i="2" s="1"/>
  <c r="B176" i="2"/>
  <c r="C176" i="2" s="1"/>
  <c r="A178" i="2" l="1"/>
  <c r="D177" i="2"/>
  <c r="E177" i="2" s="1"/>
  <c r="B177" i="2"/>
  <c r="C177" i="2" s="1"/>
  <c r="A179" i="2" l="1"/>
  <c r="D178" i="2"/>
  <c r="E178" i="2" s="1"/>
  <c r="B178" i="2"/>
  <c r="C178" i="2" s="1"/>
  <c r="A180" i="2" l="1"/>
  <c r="D179" i="2"/>
  <c r="E179" i="2" s="1"/>
  <c r="B179" i="2"/>
  <c r="C179" i="2" s="1"/>
  <c r="A181" i="2" l="1"/>
  <c r="D180" i="2"/>
  <c r="E180" i="2" s="1"/>
  <c r="B180" i="2"/>
  <c r="C180" i="2" s="1"/>
  <c r="A182" i="2" l="1"/>
  <c r="D181" i="2"/>
  <c r="E181" i="2" s="1"/>
  <c r="B181" i="2"/>
  <c r="C181" i="2" s="1"/>
  <c r="D182" i="2" l="1"/>
  <c r="E182" i="2" s="1"/>
  <c r="A183" i="2"/>
  <c r="B182" i="2"/>
  <c r="C182" i="2" s="1"/>
  <c r="D183" i="2" l="1"/>
  <c r="E183" i="2" s="1"/>
  <c r="B183" i="2"/>
  <c r="C183" i="2" s="1"/>
  <c r="A184" i="2"/>
  <c r="A185" i="2" l="1"/>
  <c r="D184" i="2"/>
  <c r="E184" i="2" s="1"/>
  <c r="B184" i="2"/>
  <c r="C184" i="2" s="1"/>
  <c r="A186" i="2" l="1"/>
  <c r="D185" i="2"/>
  <c r="E185" i="2" s="1"/>
  <c r="B185" i="2"/>
  <c r="C185" i="2" s="1"/>
  <c r="A187" i="2" l="1"/>
  <c r="D186" i="2"/>
  <c r="E186" i="2" s="1"/>
  <c r="B186" i="2"/>
  <c r="C186" i="2" s="1"/>
  <c r="A188" i="2" l="1"/>
  <c r="D187" i="2"/>
  <c r="E187" i="2" s="1"/>
  <c r="B187" i="2"/>
  <c r="C187" i="2" s="1"/>
  <c r="A189" i="2" l="1"/>
  <c r="D188" i="2"/>
  <c r="E188" i="2" s="1"/>
  <c r="B188" i="2"/>
  <c r="C188" i="2" s="1"/>
  <c r="A190" i="2" l="1"/>
  <c r="D189" i="2"/>
  <c r="E189" i="2" s="1"/>
  <c r="B189" i="2"/>
  <c r="C189" i="2" s="1"/>
  <c r="A191" i="2" l="1"/>
  <c r="D190" i="2"/>
  <c r="E190" i="2" s="1"/>
  <c r="B190" i="2"/>
  <c r="C190" i="2" s="1"/>
  <c r="A192" i="2" l="1"/>
  <c r="D191" i="2"/>
  <c r="E191" i="2" s="1"/>
  <c r="B191" i="2"/>
  <c r="C191" i="2" s="1"/>
  <c r="A193" i="2" l="1"/>
  <c r="D192" i="2"/>
  <c r="E192" i="2" s="1"/>
  <c r="B192" i="2"/>
  <c r="C192" i="2" s="1"/>
  <c r="A194" i="2" l="1"/>
  <c r="D193" i="2"/>
  <c r="E193" i="2" s="1"/>
  <c r="B193" i="2"/>
  <c r="C193" i="2" s="1"/>
  <c r="A195" i="2" l="1"/>
  <c r="D194" i="2"/>
  <c r="E194" i="2" s="1"/>
  <c r="B194" i="2"/>
  <c r="C194" i="2" s="1"/>
  <c r="A196" i="2" l="1"/>
  <c r="D195" i="2"/>
  <c r="E195" i="2" s="1"/>
  <c r="B195" i="2"/>
  <c r="C195" i="2" s="1"/>
  <c r="A197" i="2" l="1"/>
  <c r="D196" i="2"/>
  <c r="E196" i="2" s="1"/>
  <c r="B196" i="2"/>
  <c r="C196" i="2" s="1"/>
  <c r="A198" i="2" l="1"/>
  <c r="D197" i="2"/>
  <c r="E197" i="2" s="1"/>
  <c r="B197" i="2"/>
  <c r="C197" i="2" s="1"/>
  <c r="A199" i="2" l="1"/>
  <c r="D198" i="2"/>
  <c r="E198" i="2" s="1"/>
  <c r="B198" i="2"/>
  <c r="C198" i="2" s="1"/>
  <c r="A200" i="2" l="1"/>
  <c r="B199" i="2"/>
  <c r="C199" i="2" s="1"/>
  <c r="D199" i="2"/>
  <c r="E199" i="2" s="1"/>
  <c r="A201" i="2" l="1"/>
  <c r="B200" i="2"/>
  <c r="C200" i="2" s="1"/>
  <c r="D200" i="2"/>
  <c r="E200" i="2" s="1"/>
  <c r="A202" i="2" l="1"/>
  <c r="B201" i="2"/>
  <c r="C201" i="2" s="1"/>
  <c r="D201" i="2"/>
  <c r="E201" i="2" s="1"/>
  <c r="A203" i="2" l="1"/>
  <c r="B202" i="2"/>
  <c r="C202" i="2" s="1"/>
  <c r="D202" i="2"/>
  <c r="E202" i="2" s="1"/>
  <c r="B203" i="2" l="1"/>
  <c r="C203" i="2" s="1"/>
  <c r="D203" i="2"/>
  <c r="E203" i="2" s="1"/>
  <c r="B9" i="1" l="1"/>
  <c r="C9" i="1" s="1"/>
  <c r="B9" i="22"/>
  <c r="C9" i="22" s="1"/>
  <c r="D9" i="22" s="1"/>
  <c r="E9" i="22" s="1"/>
  <c r="F9" i="22" s="1"/>
  <c r="G9" i="22" s="1"/>
  <c r="H9" i="22" s="1"/>
  <c r="B10" i="22" s="1"/>
  <c r="C10" i="22" s="1"/>
  <c r="D10" i="22" s="1"/>
  <c r="E10" i="22" s="1"/>
  <c r="F10" i="22" s="1"/>
  <c r="G10" i="22" s="1"/>
  <c r="H10" i="22" s="1"/>
  <c r="B11" i="22" s="1"/>
  <c r="C11" i="22" s="1"/>
  <c r="D11" i="22" s="1"/>
  <c r="E11" i="22" s="1"/>
  <c r="F11" i="22" s="1"/>
  <c r="G11" i="22" s="1"/>
  <c r="H11" i="22" s="1"/>
  <c r="B12" i="22" s="1"/>
  <c r="C12" i="22" s="1"/>
  <c r="D12" i="22" s="1"/>
  <c r="E12" i="22" s="1"/>
  <c r="F12" i="22" s="1"/>
  <c r="G12" i="22" s="1"/>
  <c r="H12" i="22" s="1"/>
  <c r="B13" i="22" s="1"/>
  <c r="C13" i="22" s="1"/>
  <c r="D13" i="22" s="1"/>
  <c r="E13" i="22" s="1"/>
  <c r="F13" i="22" s="1"/>
  <c r="G13" i="22" s="1"/>
  <c r="H13" i="22" s="1"/>
  <c r="C10" i="10"/>
  <c r="B9" i="16" l="1"/>
  <c r="AL9" i="16" s="1"/>
  <c r="B14" i="22"/>
  <c r="A14" i="22" s="1"/>
  <c r="C9" i="16"/>
  <c r="D9" i="1"/>
  <c r="D9" i="16" s="1"/>
  <c r="D10" i="10"/>
  <c r="AL4" i="16" l="1"/>
  <c r="V32" i="22"/>
  <c r="C41" i="22"/>
  <c r="D41" i="22" s="1"/>
  <c r="M41" i="22"/>
  <c r="C14" i="22"/>
  <c r="C32" i="22"/>
  <c r="D32" i="22" s="1"/>
  <c r="CM9" i="16"/>
  <c r="BM9" i="16"/>
  <c r="AM9" i="16"/>
  <c r="CN9" i="16" s="1"/>
  <c r="AN9" i="16"/>
  <c r="CO9" i="16" s="1"/>
  <c r="E9" i="1"/>
  <c r="E9" i="16" s="1"/>
  <c r="E10" i="10"/>
  <c r="Q41" i="22" l="1"/>
  <c r="E14" i="22"/>
  <c r="Q23" i="22"/>
  <c r="N32" i="22"/>
  <c r="Q14" i="22"/>
  <c r="W41" i="22"/>
  <c r="Z23" i="22"/>
  <c r="W23" i="22"/>
  <c r="P41" i="22"/>
  <c r="Z14" i="22"/>
  <c r="W32" i="22"/>
  <c r="P32" i="22"/>
  <c r="Z41" i="22"/>
  <c r="P14" i="22"/>
  <c r="X41" i="22"/>
  <c r="N41" i="22"/>
  <c r="E32" i="22"/>
  <c r="N14" i="22"/>
  <c r="O32" i="22"/>
  <c r="D14" i="22"/>
  <c r="F23" i="22"/>
  <c r="Q32" i="22"/>
  <c r="N23" i="22"/>
  <c r="O23" i="22"/>
  <c r="Y41" i="22"/>
  <c r="Z32" i="22"/>
  <c r="F32" i="22"/>
  <c r="H14" i="22"/>
  <c r="X23" i="22"/>
  <c r="O41" i="22"/>
  <c r="F14" i="22"/>
  <c r="P23" i="22"/>
  <c r="W14" i="22"/>
  <c r="F41" i="22"/>
  <c r="O14" i="22"/>
  <c r="X32" i="22"/>
  <c r="H32" i="22"/>
  <c r="G14" i="22"/>
  <c r="G32" i="22"/>
  <c r="E41" i="22"/>
  <c r="Y32" i="22"/>
  <c r="H23" i="22"/>
  <c r="E23" i="22"/>
  <c r="G41" i="22"/>
  <c r="X14" i="22"/>
  <c r="Y23" i="22"/>
  <c r="H41" i="22"/>
  <c r="Y14" i="22"/>
  <c r="G23" i="22"/>
  <c r="AO9" i="16"/>
  <c r="CP9" i="16" s="1"/>
  <c r="F9" i="1"/>
  <c r="F9" i="16" s="1"/>
  <c r="F10" i="10"/>
  <c r="AP9" i="16" l="1"/>
  <c r="CQ9" i="16" s="1"/>
  <c r="G9" i="1"/>
  <c r="G10" i="10"/>
  <c r="B19" i="10"/>
  <c r="AC10" i="16" s="1"/>
  <c r="AL19" i="16" s="1"/>
  <c r="CM19" i="16" s="1"/>
  <c r="G9" i="16" l="1"/>
  <c r="AQ9" i="16" s="1"/>
  <c r="CR9" i="16" s="1"/>
  <c r="H9" i="1"/>
  <c r="C19" i="10"/>
  <c r="AD10" i="16" s="1"/>
  <c r="AM19" i="16" s="1"/>
  <c r="CN19" i="16" s="1"/>
  <c r="H10" i="10"/>
  <c r="BJ4" i="16" l="1"/>
  <c r="H9" i="16"/>
  <c r="AR9" i="16" s="1"/>
  <c r="CS9" i="16" s="1"/>
  <c r="B10" i="1"/>
  <c r="B11" i="10"/>
  <c r="D19" i="10"/>
  <c r="AE10" i="16" s="1"/>
  <c r="AN19" i="16" s="1"/>
  <c r="CO19" i="16" s="1"/>
  <c r="C10" i="1" l="1"/>
  <c r="B10" i="16"/>
  <c r="AL10" i="16" s="1"/>
  <c r="CM10" i="16" s="1"/>
  <c r="E19" i="10"/>
  <c r="AF10" i="16" s="1"/>
  <c r="AO19" i="16" s="1"/>
  <c r="CP19" i="16" s="1"/>
  <c r="C11" i="10"/>
  <c r="D10" i="1" l="1"/>
  <c r="C10" i="16"/>
  <c r="D11" i="10"/>
  <c r="F19" i="10"/>
  <c r="AG10" i="16" s="1"/>
  <c r="AP19" i="16" s="1"/>
  <c r="CQ19" i="16" s="1"/>
  <c r="B28" i="10"/>
  <c r="T19" i="16" s="1"/>
  <c r="AL28" i="16" s="1"/>
  <c r="CM28" i="16" s="1"/>
  <c r="AM10" i="16" l="1"/>
  <c r="CN10" i="16" s="1"/>
  <c r="E10" i="1"/>
  <c r="D10" i="16"/>
  <c r="AN10" i="16" s="1"/>
  <c r="CO10" i="16" s="1"/>
  <c r="C28" i="10"/>
  <c r="U19" i="16" s="1"/>
  <c r="AM28" i="16" s="1"/>
  <c r="CN28" i="16" s="1"/>
  <c r="G19" i="10"/>
  <c r="AH10" i="16" s="1"/>
  <c r="AQ19" i="16" s="1"/>
  <c r="CR19" i="16" s="1"/>
  <c r="E11" i="10"/>
  <c r="F10" i="1" l="1"/>
  <c r="E10" i="16"/>
  <c r="AO10" i="16" s="1"/>
  <c r="CP10" i="16" s="1"/>
  <c r="F11" i="10"/>
  <c r="H19" i="10"/>
  <c r="AI10" i="16" s="1"/>
  <c r="AR19" i="16" s="1"/>
  <c r="CS19" i="16" s="1"/>
  <c r="D28" i="10"/>
  <c r="V19" i="16" s="1"/>
  <c r="AN28" i="16" s="1"/>
  <c r="CO28" i="16" s="1"/>
  <c r="G10" i="1" l="1"/>
  <c r="F10" i="16"/>
  <c r="AP10" i="16" s="1"/>
  <c r="CQ10" i="16" s="1"/>
  <c r="E28" i="10"/>
  <c r="W19" i="16" s="1"/>
  <c r="AO28" i="16" s="1"/>
  <c r="CP28" i="16" s="1"/>
  <c r="B20" i="10"/>
  <c r="AC11" i="16" s="1"/>
  <c r="AL20" i="16" s="1"/>
  <c r="CM20" i="16" s="1"/>
  <c r="G11" i="10"/>
  <c r="H10" i="1" l="1"/>
  <c r="G10" i="16"/>
  <c r="AQ10" i="16" s="1"/>
  <c r="CR10" i="16" s="1"/>
  <c r="H11" i="10"/>
  <c r="C20" i="10"/>
  <c r="AD11" i="16" s="1"/>
  <c r="AM20" i="16" s="1"/>
  <c r="CN20" i="16" s="1"/>
  <c r="F28" i="10"/>
  <c r="X19" i="16" s="1"/>
  <c r="AP28" i="16" s="1"/>
  <c r="CQ28" i="16" s="1"/>
  <c r="B11" i="1" l="1"/>
  <c r="H10" i="16"/>
  <c r="AR10" i="16" s="1"/>
  <c r="CS10" i="16" s="1"/>
  <c r="G28" i="10"/>
  <c r="Y19" i="16" s="1"/>
  <c r="AQ28" i="16" s="1"/>
  <c r="CR28" i="16" s="1"/>
  <c r="D20" i="10"/>
  <c r="AE11" i="16" s="1"/>
  <c r="AN20" i="16" s="1"/>
  <c r="CO20" i="16" s="1"/>
  <c r="B12" i="10"/>
  <c r="C11" i="1" l="1"/>
  <c r="B11" i="16"/>
  <c r="AL11" i="16" s="1"/>
  <c r="CM11" i="16" s="1"/>
  <c r="C12" i="10"/>
  <c r="E20" i="10"/>
  <c r="AF11" i="16" s="1"/>
  <c r="AO20" i="16" s="1"/>
  <c r="CP20" i="16" s="1"/>
  <c r="H28" i="10"/>
  <c r="Z19" i="16" s="1"/>
  <c r="AR28" i="16" l="1"/>
  <c r="CS28" i="16" s="1"/>
  <c r="D11" i="1"/>
  <c r="C11" i="16"/>
  <c r="B29" i="10"/>
  <c r="T20" i="16" s="1"/>
  <c r="AL29" i="16" s="1"/>
  <c r="CM29" i="16" s="1"/>
  <c r="F20" i="10"/>
  <c r="AG11" i="16" s="1"/>
  <c r="AP20" i="16" s="1"/>
  <c r="CQ20" i="16" s="1"/>
  <c r="D12" i="10"/>
  <c r="AM11" i="16" l="1"/>
  <c r="CN11" i="16" s="1"/>
  <c r="E11" i="1"/>
  <c r="D11" i="16"/>
  <c r="AN11" i="16" s="1"/>
  <c r="E12" i="10"/>
  <c r="G20" i="10"/>
  <c r="AH11" i="16" s="1"/>
  <c r="AQ20" i="16" s="1"/>
  <c r="CR20" i="16" s="1"/>
  <c r="C29" i="10"/>
  <c r="U20" i="16" s="1"/>
  <c r="AM29" i="16" s="1"/>
  <c r="CN29" i="16" s="1"/>
  <c r="CO11" i="16" l="1"/>
  <c r="F11" i="1"/>
  <c r="E11" i="16"/>
  <c r="AO11" i="16" s="1"/>
  <c r="CP11" i="16" s="1"/>
  <c r="F12" i="10"/>
  <c r="D29" i="10"/>
  <c r="V20" i="16" s="1"/>
  <c r="AN29" i="16" s="1"/>
  <c r="CO29" i="16" s="1"/>
  <c r="H20" i="10"/>
  <c r="AI11" i="16" s="1"/>
  <c r="AR20" i="16" s="1"/>
  <c r="CS20" i="16" s="1"/>
  <c r="G11" i="1" l="1"/>
  <c r="F11" i="16"/>
  <c r="AP11" i="16" s="1"/>
  <c r="CQ11" i="16" s="1"/>
  <c r="B21" i="10"/>
  <c r="AC12" i="16" s="1"/>
  <c r="AL21" i="16" s="1"/>
  <c r="CM21" i="16" s="1"/>
  <c r="E29" i="10"/>
  <c r="W20" i="16" s="1"/>
  <c r="AO29" i="16" s="1"/>
  <c r="CP29" i="16" s="1"/>
  <c r="G12" i="10"/>
  <c r="H11" i="1" l="1"/>
  <c r="G11" i="16"/>
  <c r="AQ11" i="16" s="1"/>
  <c r="CR11" i="16" s="1"/>
  <c r="H12" i="10"/>
  <c r="F29" i="10"/>
  <c r="X20" i="16" s="1"/>
  <c r="AP29" i="16" s="1"/>
  <c r="CQ29" i="16" s="1"/>
  <c r="C21" i="10"/>
  <c r="AD12" i="16" s="1"/>
  <c r="AM21" i="16" s="1"/>
  <c r="CN21" i="16" s="1"/>
  <c r="B12" i="1" l="1"/>
  <c r="H11" i="16"/>
  <c r="AR11" i="16" s="1"/>
  <c r="CS11" i="16" s="1"/>
  <c r="D21" i="10"/>
  <c r="AE12" i="16" s="1"/>
  <c r="AN21" i="16" s="1"/>
  <c r="CO21" i="16" s="1"/>
  <c r="G29" i="10"/>
  <c r="Y20" i="16" s="1"/>
  <c r="AQ29" i="16" s="1"/>
  <c r="CR29" i="16" s="1"/>
  <c r="B13" i="10"/>
  <c r="C12" i="1" l="1"/>
  <c r="B12" i="16"/>
  <c r="AL12" i="16" s="1"/>
  <c r="CM12" i="16" s="1"/>
  <c r="C13" i="10"/>
  <c r="H29" i="10"/>
  <c r="Z20" i="16" s="1"/>
  <c r="AR29" i="16" s="1"/>
  <c r="CS29" i="16" s="1"/>
  <c r="E21" i="10"/>
  <c r="AF12" i="16" s="1"/>
  <c r="AO21" i="16" s="1"/>
  <c r="CP21" i="16" s="1"/>
  <c r="D12" i="1" l="1"/>
  <c r="C12" i="16"/>
  <c r="F21" i="10"/>
  <c r="AG12" i="16" s="1"/>
  <c r="AP21" i="16" s="1"/>
  <c r="CQ21" i="16" s="1"/>
  <c r="B30" i="10"/>
  <c r="T21" i="16" s="1"/>
  <c r="AL30" i="16" s="1"/>
  <c r="CM30" i="16" s="1"/>
  <c r="D13" i="10"/>
  <c r="AM12" i="16" l="1"/>
  <c r="CN12" i="16" s="1"/>
  <c r="E12" i="1"/>
  <c r="D12" i="16"/>
  <c r="AN12" i="16" s="1"/>
  <c r="CO12" i="16" s="1"/>
  <c r="E13" i="10"/>
  <c r="C30" i="10"/>
  <c r="U21" i="16" s="1"/>
  <c r="AM30" i="16" s="1"/>
  <c r="CN30" i="16" s="1"/>
  <c r="G21" i="10"/>
  <c r="AH12" i="16" s="1"/>
  <c r="AQ21" i="16" s="1"/>
  <c r="CR21" i="16" s="1"/>
  <c r="F12" i="1" l="1"/>
  <c r="E12" i="16"/>
  <c r="AO12" i="16" s="1"/>
  <c r="CP12" i="16" s="1"/>
  <c r="F13" i="10"/>
  <c r="D30" i="10"/>
  <c r="V21" i="16" s="1"/>
  <c r="AN30" i="16" s="1"/>
  <c r="CO30" i="16" s="1"/>
  <c r="H21" i="10"/>
  <c r="AI12" i="16" s="1"/>
  <c r="AR21" i="16" s="1"/>
  <c r="CS21" i="16" s="1"/>
  <c r="G12" i="1" l="1"/>
  <c r="F12" i="16"/>
  <c r="AP12" i="16" s="1"/>
  <c r="CQ12" i="16" s="1"/>
  <c r="G13" i="10"/>
  <c r="B22" i="10"/>
  <c r="AC13" i="16" s="1"/>
  <c r="AL22" i="16" s="1"/>
  <c r="CM22" i="16" s="1"/>
  <c r="E30" i="10"/>
  <c r="W21" i="16" s="1"/>
  <c r="AO30" i="16" s="1"/>
  <c r="CP30" i="16" s="1"/>
  <c r="H12" i="1" l="1"/>
  <c r="G12" i="16"/>
  <c r="AQ12" i="16" s="1"/>
  <c r="CR12" i="16" s="1"/>
  <c r="H13" i="10"/>
  <c r="C22" i="10"/>
  <c r="AD13" i="16" s="1"/>
  <c r="AM22" i="16" s="1"/>
  <c r="CN22" i="16" s="1"/>
  <c r="F30" i="10"/>
  <c r="X21" i="16" s="1"/>
  <c r="AP30" i="16" s="1"/>
  <c r="CQ30" i="16" s="1"/>
  <c r="B13" i="1" l="1"/>
  <c r="H12" i="16"/>
  <c r="AR12" i="16" s="1"/>
  <c r="CS12" i="16" s="1"/>
  <c r="B14" i="10"/>
  <c r="V23" i="10" s="1"/>
  <c r="J9" i="10"/>
  <c r="J9" i="16" s="1"/>
  <c r="G30" i="10"/>
  <c r="Y21" i="16" s="1"/>
  <c r="AQ30" i="16" s="1"/>
  <c r="CR30" i="16" s="1"/>
  <c r="D22" i="10"/>
  <c r="AE13" i="16" s="1"/>
  <c r="AN22" i="16" s="1"/>
  <c r="CO22" i="16" s="1"/>
  <c r="C13" i="1" l="1"/>
  <c r="B13" i="16"/>
  <c r="AL13" i="16" s="1"/>
  <c r="CM13" i="16" s="1"/>
  <c r="V32" i="10"/>
  <c r="A14" i="10"/>
  <c r="E22" i="10"/>
  <c r="AF13" i="16" s="1"/>
  <c r="AO22" i="16" s="1"/>
  <c r="CP22" i="16" s="1"/>
  <c r="H30" i="10"/>
  <c r="Z21" i="16" s="1"/>
  <c r="M41" i="10"/>
  <c r="C41" i="10"/>
  <c r="C14" i="10"/>
  <c r="J10" i="10"/>
  <c r="J10" i="16" s="1"/>
  <c r="AR30" i="16" l="1"/>
  <c r="CS30" i="16" s="1"/>
  <c r="D13" i="1"/>
  <c r="C13" i="16"/>
  <c r="AM13" i="16" s="1"/>
  <c r="CN13" i="16" s="1"/>
  <c r="B31" i="10"/>
  <c r="T22" i="16" s="1"/>
  <c r="AL31" i="16" s="1"/>
  <c r="CM31" i="16" s="1"/>
  <c r="F22" i="10"/>
  <c r="AG13" i="16" s="1"/>
  <c r="AP22" i="16" s="1"/>
  <c r="CQ22" i="16" s="1"/>
  <c r="D41" i="10"/>
  <c r="J11" i="10"/>
  <c r="J11" i="16" s="1"/>
  <c r="E23" i="10"/>
  <c r="Y32" i="10"/>
  <c r="H32" i="10"/>
  <c r="W14" i="10"/>
  <c r="Q41" i="10"/>
  <c r="N14" i="10"/>
  <c r="N32" i="10"/>
  <c r="X14" i="10"/>
  <c r="X23" i="10"/>
  <c r="Z41" i="10"/>
  <c r="E41" i="10"/>
  <c r="F32" i="10"/>
  <c r="P23" i="10"/>
  <c r="G32" i="10"/>
  <c r="Q32" i="10"/>
  <c r="Q14" i="10"/>
  <c r="W41" i="10"/>
  <c r="F41" i="10"/>
  <c r="W23" i="10"/>
  <c r="O23" i="10"/>
  <c r="W32" i="10"/>
  <c r="X32" i="10"/>
  <c r="F23" i="10"/>
  <c r="D14" i="10"/>
  <c r="G41" i="10"/>
  <c r="O14" i="10"/>
  <c r="X41" i="10"/>
  <c r="Y23" i="10"/>
  <c r="P32" i="10"/>
  <c r="G23" i="10"/>
  <c r="Y14" i="10"/>
  <c r="O41" i="10"/>
  <c r="Y41" i="10"/>
  <c r="Z23" i="10"/>
  <c r="Z14" i="10"/>
  <c r="G14" i="10"/>
  <c r="P14" i="10"/>
  <c r="Z32" i="10"/>
  <c r="F14" i="10"/>
  <c r="E14" i="10"/>
  <c r="O32" i="10"/>
  <c r="N23" i="10"/>
  <c r="E32" i="10"/>
  <c r="P41" i="10"/>
  <c r="Q23" i="10"/>
  <c r="H41" i="10"/>
  <c r="H23" i="10"/>
  <c r="H14" i="10"/>
  <c r="N41" i="10"/>
  <c r="E13" i="1" l="1"/>
  <c r="D13" i="16"/>
  <c r="AN13" i="16" s="1"/>
  <c r="CO13" i="16" s="1"/>
  <c r="J12" i="10"/>
  <c r="J12" i="16" s="1"/>
  <c r="C31" i="10"/>
  <c r="U22" i="16" s="1"/>
  <c r="AM31" i="16" s="1"/>
  <c r="CN31" i="16" s="1"/>
  <c r="G22" i="10"/>
  <c r="AH13" i="16" s="1"/>
  <c r="AQ22" i="16" s="1"/>
  <c r="CR22" i="16" s="1"/>
  <c r="F13" i="1" l="1"/>
  <c r="E13" i="16"/>
  <c r="AO13" i="16" s="1"/>
  <c r="CP13" i="16" s="1"/>
  <c r="H22" i="10"/>
  <c r="D31" i="10"/>
  <c r="V22" i="16" s="1"/>
  <c r="AN31" i="16" s="1"/>
  <c r="CO31" i="16" s="1"/>
  <c r="J13" i="10"/>
  <c r="J13" i="16" s="1"/>
  <c r="AI13" i="16" l="1"/>
  <c r="G13" i="1"/>
  <c r="F13" i="16"/>
  <c r="AP13" i="16" s="1"/>
  <c r="CQ13" i="16" s="1"/>
  <c r="B23" i="10"/>
  <c r="E31" i="10"/>
  <c r="W22" i="16" s="1"/>
  <c r="AO31" i="16" s="1"/>
  <c r="CP31" i="16" s="1"/>
  <c r="S9" i="10"/>
  <c r="S9" i="16" s="1"/>
  <c r="AR22" i="16" l="1"/>
  <c r="CS22" i="16" s="1"/>
  <c r="AC14" i="16"/>
  <c r="H13" i="1"/>
  <c r="G13" i="16"/>
  <c r="AQ13" i="16" s="1"/>
  <c r="CR13" i="16" s="1"/>
  <c r="F31" i="10"/>
  <c r="X22" i="16" s="1"/>
  <c r="AP31" i="16" s="1"/>
  <c r="CQ31" i="16" s="1"/>
  <c r="C23" i="10"/>
  <c r="S10" i="10"/>
  <c r="S10" i="16" s="1"/>
  <c r="AL23" i="16" l="1"/>
  <c r="CM23" i="16" s="1"/>
  <c r="AD14" i="16"/>
  <c r="B14" i="1"/>
  <c r="H13" i="16"/>
  <c r="AR13" i="16" s="1"/>
  <c r="CS13" i="16" s="1"/>
  <c r="S11" i="10"/>
  <c r="S11" i="16" s="1"/>
  <c r="G31" i="10"/>
  <c r="Y22" i="16" s="1"/>
  <c r="AQ31" i="16" s="1"/>
  <c r="CR31" i="16" s="1"/>
  <c r="D23" i="10"/>
  <c r="AM23" i="16" l="1"/>
  <c r="V23" i="1"/>
  <c r="M23" i="16" s="1"/>
  <c r="BF23" i="16" s="1"/>
  <c r="V32" i="1"/>
  <c r="D32" i="16" s="1"/>
  <c r="BF32" i="16" s="1"/>
  <c r="A14" i="1"/>
  <c r="A14" i="16" s="1"/>
  <c r="D23" i="1"/>
  <c r="AE14" i="16" s="1"/>
  <c r="AN23" i="16" s="1"/>
  <c r="CO23" i="16" s="1"/>
  <c r="C41" i="1"/>
  <c r="M41" i="1"/>
  <c r="V32" i="16" s="1"/>
  <c r="AW41" i="16" s="1"/>
  <c r="C32" i="1"/>
  <c r="D32" i="1" s="1"/>
  <c r="C14" i="1"/>
  <c r="B14" i="16"/>
  <c r="AL14" i="16" s="1"/>
  <c r="CM14" i="16" s="1"/>
  <c r="H31" i="10"/>
  <c r="Z22" i="16" s="1"/>
  <c r="AR31" i="16" s="1"/>
  <c r="CS31" i="16" s="1"/>
  <c r="S12" i="10"/>
  <c r="S12" i="16" s="1"/>
  <c r="BX41" i="16" l="1"/>
  <c r="CX41" i="16"/>
  <c r="CG23" i="16"/>
  <c r="DG23" i="16"/>
  <c r="CG32" i="16"/>
  <c r="DG32" i="16"/>
  <c r="BN23" i="16"/>
  <c r="CN23" i="16"/>
  <c r="D41" i="1"/>
  <c r="M32" i="16" s="1"/>
  <c r="AN41" i="16" s="1"/>
  <c r="L32" i="16"/>
  <c r="AM41" i="16" s="1"/>
  <c r="CN41" i="16" s="1"/>
  <c r="Z41" i="1"/>
  <c r="AI32" i="16" s="1"/>
  <c r="BJ41" i="16" s="1"/>
  <c r="H41" i="1"/>
  <c r="Q32" i="16" s="1"/>
  <c r="AR41" i="16" s="1"/>
  <c r="Q41" i="1"/>
  <c r="Z32" i="16" s="1"/>
  <c r="BA41" i="16" s="1"/>
  <c r="Y32" i="1"/>
  <c r="G32" i="16" s="1"/>
  <c r="BI32" i="16" s="1"/>
  <c r="G32" i="1"/>
  <c r="Y23" i="16" s="1"/>
  <c r="AQ32" i="16" s="1"/>
  <c r="Q32" i="1"/>
  <c r="AI23" i="16" s="1"/>
  <c r="BA32" i="16" s="1"/>
  <c r="Y23" i="1"/>
  <c r="P23" i="16" s="1"/>
  <c r="BI23" i="16" s="1"/>
  <c r="P23" i="1"/>
  <c r="G23" i="16" s="1"/>
  <c r="AZ23" i="16" s="1"/>
  <c r="H23" i="1"/>
  <c r="AI14" i="16" s="1"/>
  <c r="AR23" i="16" s="1"/>
  <c r="Y14" i="1"/>
  <c r="Y14" i="16" s="1"/>
  <c r="BI14" i="16" s="1"/>
  <c r="G14" i="1"/>
  <c r="G14" i="16" s="1"/>
  <c r="AQ14" i="16" s="1"/>
  <c r="CR14" i="16" s="1"/>
  <c r="F14" i="1"/>
  <c r="F14" i="16" s="1"/>
  <c r="AP14" i="16" s="1"/>
  <c r="CQ14" i="16" s="1"/>
  <c r="P14" i="1"/>
  <c r="P14" i="16" s="1"/>
  <c r="AZ14" i="16" s="1"/>
  <c r="N41" i="1"/>
  <c r="W32" i="16" s="1"/>
  <c r="AX41" i="16" s="1"/>
  <c r="W41" i="1"/>
  <c r="AF32" i="16" s="1"/>
  <c r="BG41" i="16" s="1"/>
  <c r="E41" i="1"/>
  <c r="N32" i="16" s="1"/>
  <c r="AO41" i="16" s="1"/>
  <c r="N32" i="1"/>
  <c r="AF23" i="16" s="1"/>
  <c r="AX32" i="16" s="1"/>
  <c r="X32" i="1"/>
  <c r="F32" i="16" s="1"/>
  <c r="BH32" i="16" s="1"/>
  <c r="F32" i="1"/>
  <c r="X23" i="16" s="1"/>
  <c r="AP32" i="16" s="1"/>
  <c r="X23" i="1"/>
  <c r="O23" i="16" s="1"/>
  <c r="BH23" i="16" s="1"/>
  <c r="O23" i="1"/>
  <c r="F23" i="16" s="1"/>
  <c r="AY23" i="16" s="1"/>
  <c r="E23" i="1"/>
  <c r="AF14" i="16" s="1"/>
  <c r="AO23" i="16" s="1"/>
  <c r="X14" i="1"/>
  <c r="X14" i="16" s="1"/>
  <c r="BH14" i="16" s="1"/>
  <c r="N14" i="1"/>
  <c r="N14" i="16" s="1"/>
  <c r="AX14" i="16" s="1"/>
  <c r="E14" i="1"/>
  <c r="E14" i="16" s="1"/>
  <c r="AO14" i="16" s="1"/>
  <c r="CP14" i="16" s="1"/>
  <c r="P41" i="1"/>
  <c r="Y32" i="16" s="1"/>
  <c r="AZ41" i="16" s="1"/>
  <c r="Y41" i="1"/>
  <c r="AH32" i="16" s="1"/>
  <c r="BI41" i="16" s="1"/>
  <c r="G41" i="1"/>
  <c r="P32" i="16" s="1"/>
  <c r="AQ41" i="16" s="1"/>
  <c r="P32" i="1"/>
  <c r="AH23" i="16" s="1"/>
  <c r="AZ32" i="16" s="1"/>
  <c r="Z32" i="1"/>
  <c r="H32" i="16" s="1"/>
  <c r="BJ32" i="16" s="1"/>
  <c r="H32" i="1"/>
  <c r="Z23" i="16" s="1"/>
  <c r="AR32" i="16" s="1"/>
  <c r="Z23" i="1"/>
  <c r="Q23" i="16" s="1"/>
  <c r="BJ23" i="16" s="1"/>
  <c r="Q23" i="1"/>
  <c r="H23" i="16" s="1"/>
  <c r="BA23" i="16" s="1"/>
  <c r="G23" i="1"/>
  <c r="AH14" i="16" s="1"/>
  <c r="AQ23" i="16" s="1"/>
  <c r="Z14" i="1"/>
  <c r="Z14" i="16" s="1"/>
  <c r="BJ14" i="16" s="1"/>
  <c r="O14" i="1"/>
  <c r="O14" i="16" s="1"/>
  <c r="AY14" i="16" s="1"/>
  <c r="D14" i="1"/>
  <c r="D14" i="16" s="1"/>
  <c r="AN14" i="16" s="1"/>
  <c r="CO14" i="16" s="1"/>
  <c r="X41" i="1"/>
  <c r="AG32" i="16" s="1"/>
  <c r="BH41" i="16" s="1"/>
  <c r="F41" i="1"/>
  <c r="AP41" i="16" s="1"/>
  <c r="O41" i="1"/>
  <c r="X32" i="16" s="1"/>
  <c r="AY41" i="16" s="1"/>
  <c r="W32" i="1"/>
  <c r="E32" i="16" s="1"/>
  <c r="BG32" i="16" s="1"/>
  <c r="E32" i="1"/>
  <c r="W23" i="16" s="1"/>
  <c r="AO32" i="16" s="1"/>
  <c r="O32" i="1"/>
  <c r="AG23" i="16" s="1"/>
  <c r="AY32" i="16" s="1"/>
  <c r="W23" i="1"/>
  <c r="N23" i="16" s="1"/>
  <c r="BG23" i="16" s="1"/>
  <c r="N23" i="1"/>
  <c r="E23" i="16" s="1"/>
  <c r="AX23" i="16" s="1"/>
  <c r="F23" i="1"/>
  <c r="AG14" i="16" s="1"/>
  <c r="AP23" i="16" s="1"/>
  <c r="W14" i="1"/>
  <c r="W14" i="16" s="1"/>
  <c r="BG14" i="16" s="1"/>
  <c r="H14" i="1"/>
  <c r="H14" i="16" s="1"/>
  <c r="AR14" i="16" s="1"/>
  <c r="CS14" i="16" s="1"/>
  <c r="Q14" i="1"/>
  <c r="Q14" i="16" s="1"/>
  <c r="BA14" i="16" s="1"/>
  <c r="C14" i="16"/>
  <c r="B32" i="10"/>
  <c r="T23" i="16" s="1"/>
  <c r="S13" i="10"/>
  <c r="S13" i="16" s="1"/>
  <c r="CI41" i="16" l="1"/>
  <c r="DI41" i="16"/>
  <c r="CK41" i="16"/>
  <c r="DK41" i="16"/>
  <c r="CJ41" i="16"/>
  <c r="DJ41" i="16"/>
  <c r="CH41" i="16"/>
  <c r="DH41" i="16"/>
  <c r="BY41" i="16"/>
  <c r="CY41" i="16"/>
  <c r="BZ41" i="16"/>
  <c r="CZ41" i="16"/>
  <c r="CA41" i="16"/>
  <c r="DA41" i="16"/>
  <c r="CB41" i="16"/>
  <c r="DB41" i="16"/>
  <c r="BP41" i="16"/>
  <c r="CP41" i="16"/>
  <c r="BQ41" i="16"/>
  <c r="CQ41" i="16"/>
  <c r="BO41" i="16"/>
  <c r="CO41" i="16"/>
  <c r="BR41" i="16"/>
  <c r="CR41" i="16"/>
  <c r="BS41" i="16"/>
  <c r="CS41" i="16"/>
  <c r="CH23" i="16"/>
  <c r="DH23" i="16"/>
  <c r="CK23" i="16"/>
  <c r="DK23" i="16"/>
  <c r="CI23" i="16"/>
  <c r="DI23" i="16"/>
  <c r="CJ23" i="16"/>
  <c r="DJ23" i="16"/>
  <c r="BP32" i="16"/>
  <c r="CP32" i="16"/>
  <c r="BR32" i="16"/>
  <c r="CR32" i="16"/>
  <c r="BS32" i="16"/>
  <c r="CS32" i="16"/>
  <c r="BQ32" i="16"/>
  <c r="CQ32" i="16"/>
  <c r="CK32" i="16"/>
  <c r="DK32" i="16"/>
  <c r="CI32" i="16"/>
  <c r="DI32" i="16"/>
  <c r="CH32" i="16"/>
  <c r="DH32" i="16"/>
  <c r="CJ32" i="16"/>
  <c r="DJ32" i="16"/>
  <c r="CB32" i="16"/>
  <c r="DB32" i="16"/>
  <c r="BZ32" i="16"/>
  <c r="CZ32" i="16"/>
  <c r="CA32" i="16"/>
  <c r="DA32" i="16"/>
  <c r="BY32" i="16"/>
  <c r="CY32" i="16"/>
  <c r="CA23" i="16"/>
  <c r="DA23" i="16"/>
  <c r="BY23" i="16"/>
  <c r="CY23" i="16"/>
  <c r="CB23" i="16"/>
  <c r="DB23" i="16"/>
  <c r="BZ23" i="16"/>
  <c r="CZ23" i="16"/>
  <c r="BQ23" i="16"/>
  <c r="CQ23" i="16"/>
  <c r="BR23" i="16"/>
  <c r="CR23" i="16"/>
  <c r="BP23" i="16"/>
  <c r="CP23" i="16"/>
  <c r="BS23" i="16"/>
  <c r="CS23" i="16"/>
  <c r="CJ14" i="16"/>
  <c r="DJ14" i="16"/>
  <c r="CH14" i="16"/>
  <c r="DH14" i="16"/>
  <c r="CK14" i="16"/>
  <c r="DK14" i="16"/>
  <c r="CI14" i="16"/>
  <c r="DI14" i="16"/>
  <c r="CA14" i="16"/>
  <c r="DA14" i="16"/>
  <c r="CB14" i="16"/>
  <c r="DB14" i="16"/>
  <c r="BZ14" i="16"/>
  <c r="CZ14" i="16"/>
  <c r="BY14" i="16"/>
  <c r="CY14" i="16"/>
  <c r="BO14" i="16"/>
  <c r="BP14" i="16"/>
  <c r="BS14" i="16"/>
  <c r="BQ14" i="16"/>
  <c r="BR14" i="16"/>
  <c r="AM14" i="16"/>
  <c r="CN14" i="16" s="1"/>
  <c r="AL32" i="16"/>
  <c r="CM32" i="16" s="1"/>
  <c r="A18" i="10"/>
  <c r="AB9" i="16" s="1"/>
  <c r="C32" i="10"/>
  <c r="S14" i="10"/>
  <c r="S14" i="16" s="1"/>
  <c r="U23" i="16" l="1"/>
  <c r="AM32" i="16" s="1"/>
  <c r="CN32" i="16" s="1"/>
  <c r="A19" i="10"/>
  <c r="AB10" i="16" s="1"/>
  <c r="D32" i="10"/>
  <c r="V23" i="16" s="1"/>
  <c r="AN32" i="16" s="1"/>
  <c r="BO32" i="16" l="1"/>
  <c r="CO32" i="16"/>
  <c r="A20" i="10"/>
  <c r="AB11" i="16" s="1"/>
  <c r="A21" i="10" l="1"/>
  <c r="AB12" i="16" s="1"/>
  <c r="A22" i="10" l="1"/>
  <c r="J18" i="10" s="1"/>
  <c r="A18" i="16" s="1"/>
  <c r="A23" i="10" l="1"/>
  <c r="AB14" i="16" s="1"/>
  <c r="AB13" i="16"/>
  <c r="J19" i="10"/>
  <c r="A19" i="16" s="1"/>
  <c r="J20" i="10" l="1"/>
  <c r="A20" i="16" s="1"/>
  <c r="J21" i="10" l="1"/>
  <c r="A21" i="16" s="1"/>
  <c r="J22" i="10" l="1"/>
  <c r="S18" i="10" s="1"/>
  <c r="J23" i="10" l="1"/>
  <c r="A23" i="16" s="1"/>
  <c r="A22" i="16"/>
  <c r="J18" i="16"/>
  <c r="S19" i="10"/>
  <c r="J19" i="16" s="1"/>
  <c r="S20" i="10" l="1"/>
  <c r="J20" i="16" s="1"/>
  <c r="S21" i="10" l="1"/>
  <c r="J21" i="16" s="1"/>
  <c r="S22" i="10" l="1"/>
  <c r="J22" i="16" s="1"/>
  <c r="S23" i="10" l="1"/>
  <c r="J23" i="16" s="1"/>
  <c r="A27" i="10"/>
  <c r="S18" i="16" s="1"/>
  <c r="A28" i="10" l="1"/>
  <c r="S19" i="16" s="1"/>
  <c r="A29" i="10" l="1"/>
  <c r="S20" i="16" s="1"/>
  <c r="A30" i="10" l="1"/>
  <c r="S21" i="16" s="1"/>
  <c r="A31" i="10" l="1"/>
  <c r="J27" i="10" s="1"/>
  <c r="J28" i="10" s="1"/>
  <c r="AB19" i="16" s="1"/>
  <c r="S22" i="16" l="1"/>
  <c r="AB18" i="16"/>
  <c r="A32" i="10"/>
  <c r="J29" i="10"/>
  <c r="AB20" i="16" s="1"/>
  <c r="S23" i="16" l="1"/>
  <c r="J30" i="10"/>
  <c r="AB21" i="16" s="1"/>
  <c r="J31" i="10" l="1"/>
  <c r="AB22" i="16" s="1"/>
  <c r="J32" i="10" l="1"/>
  <c r="AB23" i="16" s="1"/>
  <c r="S27" i="10"/>
  <c r="A27" i="16" s="1"/>
  <c r="S28" i="10" l="1"/>
  <c r="A28" i="16" s="1"/>
  <c r="S29" i="10" l="1"/>
  <c r="A29" i="16" s="1"/>
  <c r="S30" i="10" l="1"/>
  <c r="A30" i="16" s="1"/>
  <c r="S31" i="10" l="1"/>
  <c r="A31" i="16" s="1"/>
  <c r="S32" i="10" l="1"/>
  <c r="A32" i="16" s="1"/>
  <c r="A36" i="10"/>
  <c r="J27" i="16" s="1"/>
  <c r="A37" i="10" l="1"/>
  <c r="J28" i="16" s="1"/>
  <c r="A38" i="10" l="1"/>
  <c r="J29" i="16" s="1"/>
  <c r="A39" i="10" l="1"/>
  <c r="J30" i="16" s="1"/>
  <c r="A40" i="10" l="1"/>
  <c r="J31" i="16" s="1"/>
  <c r="J36" i="10" l="1"/>
  <c r="J37" i="10" s="1"/>
  <c r="A41" i="10"/>
  <c r="J32" i="16" s="1"/>
  <c r="S27" i="16" l="1"/>
  <c r="S28" i="16"/>
  <c r="J38" i="10"/>
  <c r="S29" i="16" l="1"/>
  <c r="J39" i="10"/>
  <c r="S30" i="16" l="1"/>
  <c r="J40" i="10"/>
  <c r="S31" i="16" l="1"/>
  <c r="J41" i="10"/>
  <c r="S32" i="16" l="1"/>
  <c r="S36" i="10"/>
  <c r="S37" i="10" l="1"/>
  <c r="AB27" i="16"/>
  <c r="S38" i="10" l="1"/>
  <c r="AB28" i="16"/>
  <c r="S39" i="10" l="1"/>
  <c r="AB29" i="16"/>
  <c r="S40" i="10" l="1"/>
  <c r="AB30" i="16"/>
  <c r="S41" i="10" l="1"/>
  <c r="AB32" i="16" s="1"/>
  <c r="AB31" i="16"/>
  <c r="BO23" i="16"/>
  <c r="B1" i="9" l="1"/>
  <c r="CA13" i="16"/>
  <c r="CI18" i="16"/>
  <c r="BN9" i="16"/>
  <c r="BV36" i="16"/>
  <c r="BV9" i="16"/>
  <c r="CE9" i="16"/>
  <c r="BW32" i="16"/>
  <c r="BW36" i="16"/>
  <c r="BW9" i="16"/>
  <c r="CF9" i="16"/>
  <c r="BV27" i="16"/>
  <c r="BV23" i="16"/>
  <c r="BW23" i="16"/>
  <c r="BM36" i="16"/>
  <c r="BM23" i="16"/>
  <c r="BS13" i="16"/>
  <c r="BN32" i="16"/>
  <c r="CF18" i="16"/>
  <c r="CJ27" i="16"/>
  <c r="CE18" i="16"/>
  <c r="CG18" i="16"/>
  <c r="CJ36" i="16"/>
  <c r="BM38" i="16"/>
  <c r="BR40" i="16"/>
  <c r="CA22" i="16"/>
  <c r="CB31" i="16"/>
  <c r="CB22" i="16"/>
  <c r="BV32" i="16"/>
  <c r="CB40" i="16"/>
  <c r="BV41" i="16"/>
  <c r="CE14" i="16"/>
  <c r="CF14" i="16"/>
  <c r="BZ13" i="16"/>
  <c r="BO22" i="16"/>
  <c r="BP22" i="16"/>
  <c r="BP31" i="16"/>
  <c r="BR13" i="16"/>
  <c r="BQ31" i="16"/>
  <c r="CK36" i="16"/>
  <c r="CH12" i="16"/>
  <c r="CG21" i="16"/>
  <c r="CF29" i="16"/>
  <c r="CA9" i="16"/>
  <c r="BP19" i="16"/>
  <c r="BM28" i="16"/>
  <c r="BY37" i="16"/>
  <c r="BS10" i="16"/>
  <c r="BO20" i="16"/>
  <c r="BM22" i="16"/>
  <c r="BY18" i="16"/>
  <c r="BX13" i="16"/>
  <c r="BW22" i="16"/>
  <c r="CJ39" i="16"/>
  <c r="BX20" i="16"/>
  <c r="BS27" i="16"/>
  <c r="CH13" i="16"/>
  <c r="CJ30" i="16"/>
  <c r="BV21" i="16"/>
  <c r="CJ28" i="16"/>
  <c r="BS18" i="16"/>
  <c r="CH31" i="16"/>
  <c r="CK29" i="16"/>
  <c r="BX38" i="16"/>
  <c r="BN31" i="16"/>
  <c r="CE11" i="16"/>
  <c r="BN30" i="16"/>
  <c r="CG13" i="16"/>
  <c r="BS38" i="16"/>
  <c r="CH38" i="16"/>
  <c r="BN18" i="16"/>
  <c r="BQ18" i="16"/>
  <c r="BN10" i="16"/>
  <c r="CA31" i="16"/>
  <c r="CF22" i="16"/>
  <c r="BZ20" i="16"/>
  <c r="BZ28" i="16"/>
  <c r="BZ11" i="16"/>
  <c r="CE31" i="16"/>
  <c r="CI39" i="16"/>
  <c r="CF38" i="16"/>
  <c r="BR36" i="16"/>
  <c r="CK22" i="16"/>
  <c r="CE21" i="16"/>
  <c r="CH20" i="16"/>
  <c r="BX18" i="16"/>
  <c r="CK13" i="16"/>
  <c r="BM31" i="16"/>
  <c r="BY11" i="16"/>
  <c r="CF13" i="16"/>
  <c r="BZ9" i="16"/>
  <c r="CE22" i="16"/>
  <c r="CH29" i="16"/>
  <c r="BP13" i="16"/>
  <c r="BS29" i="16"/>
  <c r="BR18" i="16"/>
  <c r="BY30" i="16"/>
  <c r="CA37" i="16"/>
  <c r="BP21" i="16"/>
  <c r="BN20" i="16"/>
  <c r="BW37" i="16"/>
  <c r="BP38" i="16"/>
  <c r="BN36" i="16"/>
  <c r="BO19" i="16"/>
  <c r="CA10" i="16"/>
  <c r="BN40" i="16"/>
  <c r="CJ11" i="16"/>
  <c r="BM11" i="16"/>
  <c r="BX11" i="16"/>
  <c r="CF19" i="16"/>
  <c r="BX40" i="16"/>
  <c r="CJ29" i="16"/>
  <c r="BV20" i="16"/>
  <c r="BR12" i="16"/>
  <c r="BQ37" i="16"/>
  <c r="CA30" i="16"/>
  <c r="CH19" i="16"/>
  <c r="BM21" i="16"/>
  <c r="BO12" i="16"/>
  <c r="BY22" i="16"/>
  <c r="BS39" i="16"/>
  <c r="CB18" i="16"/>
  <c r="BW20" i="16"/>
  <c r="BP18" i="16"/>
  <c r="BS37" i="16"/>
  <c r="CE37" i="16"/>
  <c r="CI38" i="16"/>
  <c r="CE19" i="16"/>
  <c r="CB29" i="16"/>
  <c r="CK28" i="16"/>
  <c r="BV29" i="16"/>
  <c r="BS21" i="16"/>
  <c r="BW11" i="16"/>
  <c r="CH11" i="16"/>
  <c r="CJ21" i="16"/>
  <c r="BX19" i="16"/>
  <c r="BQ20" i="16"/>
  <c r="CG11" i="16"/>
  <c r="BY40" i="16"/>
  <c r="CF39" i="16"/>
  <c r="BS36" i="16"/>
  <c r="BW12" i="16"/>
  <c r="CF40" i="16"/>
  <c r="BP39" i="16"/>
  <c r="CG29" i="16"/>
  <c r="BM20" i="16"/>
  <c r="BZ39" i="16"/>
  <c r="BM29" i="16"/>
  <c r="BO40" i="16"/>
  <c r="CA39" i="16"/>
  <c r="BW19" i="16"/>
  <c r="CF20" i="16"/>
  <c r="BO31" i="16"/>
  <c r="BY13" i="16"/>
  <c r="CI13" i="16"/>
  <c r="CE40" i="16"/>
  <c r="CA28" i="16"/>
  <c r="BO21" i="16"/>
  <c r="CE41" i="16"/>
  <c r="BX21" i="16"/>
  <c r="BP36" i="16"/>
  <c r="BJ3" i="16"/>
  <c r="BX22" i="16"/>
  <c r="CB30" i="16"/>
  <c r="BZ38" i="16"/>
  <c r="BO11" i="16"/>
  <c r="CJ22" i="16"/>
  <c r="BR29" i="16"/>
  <c r="BS28" i="16"/>
  <c r="CB27" i="16"/>
  <c r="CK12" i="16"/>
  <c r="BQ39" i="16"/>
  <c r="CF30" i="16"/>
  <c r="BZ19" i="16"/>
  <c r="BV19" i="16"/>
  <c r="CA40" i="16"/>
  <c r="BW30" i="16"/>
  <c r="CI29" i="16"/>
  <c r="CE28" i="16"/>
  <c r="BR27" i="16"/>
  <c r="BR39" i="16"/>
  <c r="BX29" i="16"/>
  <c r="BM13" i="16"/>
  <c r="BQ11" i="16"/>
  <c r="CE39" i="16"/>
  <c r="BR10" i="16"/>
  <c r="CK30" i="16"/>
  <c r="BS11" i="16"/>
  <c r="BZ36" i="16"/>
  <c r="BV11" i="16"/>
  <c r="BV31" i="16"/>
  <c r="CH21" i="16"/>
  <c r="BW38" i="16"/>
  <c r="CB28" i="16"/>
  <c r="CF11" i="16"/>
  <c r="CK9" i="16"/>
  <c r="CA29" i="16"/>
  <c r="CJ37" i="16"/>
  <c r="BN39" i="16"/>
  <c r="CA12" i="16"/>
  <c r="CB12" i="16"/>
  <c r="CA27" i="16"/>
  <c r="BY21" i="16"/>
  <c r="BZ29" i="16"/>
  <c r="BZ27" i="16"/>
  <c r="CB39" i="16"/>
  <c r="CF21" i="16"/>
  <c r="CJ31" i="16"/>
  <c r="BZ18" i="16"/>
  <c r="BW21" i="16"/>
  <c r="CI37" i="16"/>
  <c r="BR11" i="16"/>
  <c r="BQ10" i="16"/>
  <c r="BO18" i="16"/>
  <c r="CA38" i="16"/>
  <c r="CI9" i="16"/>
  <c r="BO28" i="16"/>
  <c r="BY12" i="16"/>
  <c r="BY31" i="16"/>
  <c r="CB19" i="16"/>
  <c r="BM30" i="16"/>
  <c r="BV10" i="16"/>
  <c r="CG10" i="16"/>
  <c r="BZ30" i="16"/>
  <c r="CG30" i="16"/>
  <c r="BW13" i="16"/>
  <c r="BN12" i="16"/>
  <c r="BZ10" i="16"/>
  <c r="CK10" i="16"/>
  <c r="CG19" i="16"/>
  <c r="CI21" i="16"/>
  <c r="BV38" i="16"/>
  <c r="BP30" i="16"/>
  <c r="BR20" i="16"/>
  <c r="BO27" i="16"/>
  <c r="BM39" i="16"/>
  <c r="CG37" i="16"/>
  <c r="BN11" i="16"/>
  <c r="BS9" i="16"/>
  <c r="CK40" i="16"/>
  <c r="CE29" i="16"/>
  <c r="BS12" i="16"/>
  <c r="BX12" i="16"/>
  <c r="CJ12" i="16"/>
  <c r="CB21" i="16"/>
  <c r="CI31" i="16"/>
  <c r="BN28" i="16"/>
  <c r="CA20" i="16"/>
  <c r="CB9" i="16"/>
  <c r="CI28" i="16"/>
  <c r="BP20" i="16"/>
  <c r="CJ10" i="16"/>
  <c r="CH40" i="16"/>
  <c r="CE30" i="16"/>
  <c r="BY27" i="16"/>
  <c r="BM19" i="16"/>
  <c r="BP40" i="16"/>
  <c r="CK39" i="16"/>
  <c r="CG20" i="16"/>
  <c r="BM27" i="16"/>
  <c r="CI11" i="16"/>
  <c r="BO39" i="16"/>
  <c r="BV30" i="16"/>
  <c r="BP37" i="16"/>
  <c r="BV12" i="16"/>
  <c r="BO13" i="16"/>
  <c r="BP9" i="16"/>
  <c r="CI19" i="16"/>
  <c r="CA19" i="16"/>
  <c r="BQ29" i="16"/>
  <c r="CE13" i="16"/>
  <c r="CJ40" i="16"/>
  <c r="CH30" i="16"/>
  <c r="BX37" i="16"/>
  <c r="BP10" i="16"/>
  <c r="BZ22" i="16"/>
  <c r="BW40" i="16"/>
  <c r="CJ20" i="16"/>
  <c r="BW28" i="16"/>
  <c r="BS30" i="16"/>
  <c r="BZ40" i="16"/>
  <c r="CF10" i="16"/>
  <c r="BV39" i="16"/>
  <c r="BM40" i="16"/>
  <c r="BQ27" i="16"/>
  <c r="BQ19" i="16"/>
  <c r="CH37" i="16"/>
  <c r="CI10" i="16"/>
  <c r="BP27" i="16"/>
  <c r="CK21" i="16"/>
  <c r="BQ21" i="16"/>
  <c r="BQ38" i="16"/>
  <c r="CK27" i="16"/>
  <c r="BW29" i="16"/>
  <c r="CA21" i="16"/>
  <c r="CG22" i="16"/>
  <c r="BQ12" i="16"/>
  <c r="CK19" i="16"/>
  <c r="BM18" i="16"/>
  <c r="BN22" i="16"/>
  <c r="CH28" i="16"/>
  <c r="BN27" i="16"/>
  <c r="CF41" i="16"/>
  <c r="BZ21" i="16"/>
  <c r="BX30" i="16"/>
  <c r="CK37" i="16"/>
  <c r="BR9" i="16"/>
  <c r="BN38" i="16"/>
  <c r="BP28" i="16"/>
  <c r="BM12" i="16"/>
  <c r="CK20" i="16"/>
  <c r="CB36" i="16"/>
  <c r="BX10" i="16"/>
  <c r="CE10" i="16"/>
  <c r="CG12" i="16"/>
  <c r="CI40" i="16"/>
  <c r="CA18" i="16"/>
  <c r="BP12" i="16"/>
  <c r="CG38" i="16"/>
  <c r="CJ38" i="16"/>
  <c r="CG28" i="16"/>
  <c r="BY38" i="16"/>
  <c r="BP11" i="16"/>
  <c r="BV22" i="16"/>
  <c r="BO30" i="16"/>
  <c r="CH10" i="16"/>
  <c r="BW31" i="16"/>
  <c r="BN13" i="16"/>
  <c r="BQ36" i="16"/>
  <c r="BO9" i="16"/>
  <c r="BO38" i="16"/>
  <c r="BY29" i="16"/>
  <c r="BW39" i="16"/>
  <c r="CE32" i="16"/>
  <c r="BP29" i="16"/>
  <c r="CG39" i="16"/>
  <c r="CH22" i="16"/>
  <c r="BV28" i="16"/>
  <c r="BR28" i="16"/>
  <c r="BV40" i="16"/>
  <c r="BR19" i="16"/>
  <c r="BQ30" i="16"/>
  <c r="CA36" i="16"/>
  <c r="BR38" i="16"/>
  <c r="BX28" i="16"/>
  <c r="BN19" i="16"/>
  <c r="CE20" i="16"/>
  <c r="CK38" i="16"/>
  <c r="CF31" i="16"/>
  <c r="BY19" i="16"/>
  <c r="BN29" i="16"/>
  <c r="CK11" i="16"/>
  <c r="CI22" i="16"/>
  <c r="BX39" i="16"/>
  <c r="BR30" i="16"/>
  <c r="CB10" i="16"/>
  <c r="CB38" i="16"/>
  <c r="CB11" i="16"/>
  <c r="CJ9" i="16"/>
  <c r="CB20" i="16"/>
  <c r="BZ31" i="16"/>
  <c r="BO29" i="16"/>
  <c r="BO37" i="16"/>
  <c r="BR37" i="16"/>
  <c r="CK31" i="16"/>
  <c r="BY20" i="16"/>
  <c r="CG40" i="16"/>
  <c r="BS19" i="16"/>
  <c r="CI30" i="16"/>
  <c r="BO36" i="16"/>
  <c r="CJ18" i="16"/>
  <c r="CK18" i="16"/>
  <c r="BM37" i="16"/>
  <c r="CJ19" i="16"/>
  <c r="BZ37" i="16"/>
  <c r="BZ12" i="16"/>
  <c r="BO10" i="16"/>
  <c r="CI20" i="16"/>
  <c r="BY39" i="16"/>
  <c r="CF12" i="16"/>
  <c r="CF37" i="16"/>
  <c r="CA11" i="16"/>
  <c r="CH39" i="16"/>
  <c r="BW10" i="16"/>
  <c r="BN37" i="16"/>
  <c r="BQ28" i="16"/>
  <c r="BV13" i="16"/>
  <c r="BN21" i="16"/>
  <c r="CB37" i="16"/>
  <c r="BR21" i="16"/>
  <c r="BY28" i="16"/>
  <c r="BM10" i="16"/>
  <c r="BX31" i="16"/>
  <c r="CE12" i="16"/>
  <c r="CI12" i="16"/>
  <c r="BQ9" i="16"/>
  <c r="BV37" i="16"/>
  <c r="CE38" i="16"/>
  <c r="BS20" i="16"/>
  <c r="A1" i="9" l="1"/>
  <c r="J4" i="16" s="1"/>
  <c r="D33" i="9"/>
  <c r="C33" i="9"/>
  <c r="CF27" i="16"/>
  <c r="CE23" i="16"/>
  <c r="CH27" i="16"/>
  <c r="CG36" i="16"/>
  <c r="CE36" i="16"/>
  <c r="CF36" i="16"/>
  <c r="CH36" i="16"/>
  <c r="CG27" i="16"/>
  <c r="CE27" i="16"/>
  <c r="CJ13" i="16"/>
  <c r="BY9" i="16"/>
  <c r="BS22" i="16"/>
  <c r="CF28" i="16"/>
  <c r="CG31" i="16"/>
  <c r="BY10" i="16"/>
  <c r="BQ13" i="16"/>
  <c r="BS31" i="16"/>
  <c r="BR31" i="16"/>
  <c r="CI36" i="16"/>
  <c r="BM14" i="16"/>
  <c r="CI27" i="16"/>
  <c r="CH18" i="16"/>
  <c r="BN14" i="16"/>
  <c r="CH9" i="16"/>
  <c r="BM32" i="16"/>
  <c r="BW18" i="16"/>
  <c r="BM41" i="16"/>
  <c r="BN41" i="16"/>
  <c r="BS40" i="16"/>
  <c r="BR22" i="16"/>
  <c r="BQ22" i="16"/>
  <c r="BX27" i="16"/>
  <c r="BY36" i="16"/>
  <c r="BX9" i="16"/>
  <c r="BX36" i="16"/>
  <c r="BW27" i="16"/>
  <c r="BV18" i="16"/>
  <c r="CG9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HUVTOSZY</author>
    <author>Andras Oszy</author>
  </authors>
  <commentList>
    <comment ref="T3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április 30-án ünnepelnek (azonban, ha 30-a vasárnapra esik, akkor 29-én tartják az ünnepséget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31" authorId="0" shapeId="0" xr:uid="{00000000-0006-0000-0100-000002000000}">
      <text>
        <r>
          <rPr>
            <b/>
            <sz val="10"/>
            <color indexed="81"/>
            <rFont val="Tahoma"/>
            <charset val="1"/>
          </rPr>
          <t>ez így is maradt egészen 2013-ig, amikor a királynő eme nemes napon aláírta a lemondásról szóló dokumentumokat és átadta a trónt fiának, William-Alexandernek, így lett a Királynő Napjából a Király Napja a dátum pedig átkerült április 30-ról április 27-re, az új király születésnapjára</t>
        </r>
        <r>
          <rPr>
            <sz val="10"/>
            <color indexed="81"/>
            <rFont val="Tahoma"/>
            <charset val="1"/>
          </rPr>
          <t xml:space="preserve">
</t>
        </r>
      </text>
    </comment>
    <comment ref="V54" authorId="1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??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<sst xmlns="http://schemas.openxmlformats.org/spreadsheetml/2006/main" count="42194" uniqueCount="39812">
  <si>
    <t>Év</t>
  </si>
  <si>
    <t>H</t>
  </si>
  <si>
    <t>K</t>
  </si>
  <si>
    <t>Cs</t>
  </si>
  <si>
    <t>P</t>
  </si>
  <si>
    <t>Szo</t>
  </si>
  <si>
    <t>Sze</t>
  </si>
  <si>
    <t>V</t>
  </si>
  <si>
    <t>Nyitó</t>
  </si>
  <si>
    <t>Hétnapja_ny</t>
  </si>
  <si>
    <t>Záró</t>
  </si>
  <si>
    <t>Hétnapja_z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</si>
  <si>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</si>
  <si>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</si>
  <si>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</si>
  <si>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</si>
  <si>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</si>
  <si>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</si>
  <si>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</si>
  <si>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</si>
  <si>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</si>
  <si>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</si>
  <si>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</si>
  <si>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</si>
  <si>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Ignác</t>
  </si>
  <si>
    <t>Albin</t>
  </si>
  <si>
    <t>Hugó</t>
  </si>
  <si>
    <t>Tünde</t>
  </si>
  <si>
    <t>Boglárka</t>
  </si>
  <si>
    <t>Malvin</t>
  </si>
  <si>
    <t>Marianna</t>
  </si>
  <si>
    <t>Elza</t>
  </si>
  <si>
    <t>Ábel</t>
  </si>
  <si>
    <t>Lujza</t>
  </si>
  <si>
    <t>Áron</t>
  </si>
  <si>
    <t>Zsigmond</t>
  </si>
  <si>
    <t>Ottó</t>
  </si>
  <si>
    <t>Lehel</t>
  </si>
  <si>
    <t>Petra</t>
  </si>
  <si>
    <t>Achilles</t>
  </si>
  <si>
    <t>Balázs</t>
  </si>
  <si>
    <t>Kornélia</t>
  </si>
  <si>
    <t>Klotild</t>
  </si>
  <si>
    <t>Hermina</t>
  </si>
  <si>
    <t>Hilda</t>
  </si>
  <si>
    <t>Helga</t>
  </si>
  <si>
    <t>Győző</t>
  </si>
  <si>
    <t>Kázmér</t>
  </si>
  <si>
    <t>Izidor</t>
  </si>
  <si>
    <t>Bulcsú</t>
  </si>
  <si>
    <t>Ulrik</t>
  </si>
  <si>
    <t>Rozália</t>
  </si>
  <si>
    <t>Ferenc</t>
  </si>
  <si>
    <t>Károly</t>
  </si>
  <si>
    <t>Simon</t>
  </si>
  <si>
    <t>Vince</t>
  </si>
  <si>
    <t>Györgyi</t>
  </si>
  <si>
    <t>Fatime</t>
  </si>
  <si>
    <t>Krisztina</t>
  </si>
  <si>
    <t>Aurél</t>
  </si>
  <si>
    <t>Imre</t>
  </si>
  <si>
    <t>Vilma</t>
  </si>
  <si>
    <t>Boldizsár</t>
  </si>
  <si>
    <t>Csaba</t>
  </si>
  <si>
    <t>Zakariás</t>
  </si>
  <si>
    <t>Lénárd</t>
  </si>
  <si>
    <t>Miklós</t>
  </si>
  <si>
    <t>Tamás</t>
  </si>
  <si>
    <t>Herman</t>
  </si>
  <si>
    <t>Gizella</t>
  </si>
  <si>
    <t>Róbert</t>
  </si>
  <si>
    <t>Ibolya</t>
  </si>
  <si>
    <t>Regina</t>
  </si>
  <si>
    <t>Amália</t>
  </si>
  <si>
    <t>Rezső</t>
  </si>
  <si>
    <t>Ambrus</t>
  </si>
  <si>
    <t>Gyöngyvér</t>
  </si>
  <si>
    <t>Aranka</t>
  </si>
  <si>
    <t>Dénes</t>
  </si>
  <si>
    <t>Mihály</t>
  </si>
  <si>
    <t>Medárd</t>
  </si>
  <si>
    <t>Ellák</t>
  </si>
  <si>
    <t>László</t>
  </si>
  <si>
    <t>Koppány</t>
  </si>
  <si>
    <t>Zsombor</t>
  </si>
  <si>
    <t>Mária</t>
  </si>
  <si>
    <t>Marcell</t>
  </si>
  <si>
    <t>Erhard</t>
  </si>
  <si>
    <t>Gergely</t>
  </si>
  <si>
    <t>Félix</t>
  </si>
  <si>
    <t>Lukrécia</t>
  </si>
  <si>
    <t>Emőd</t>
  </si>
  <si>
    <t>Ádám</t>
  </si>
  <si>
    <t>Tivadar</t>
  </si>
  <si>
    <t>Natália</t>
  </si>
  <si>
    <t>Melánia</t>
  </si>
  <si>
    <t>Elvira</t>
  </si>
  <si>
    <t>Ildikó</t>
  </si>
  <si>
    <t>Zsolt</t>
  </si>
  <si>
    <t>Gedeon</t>
  </si>
  <si>
    <t>Réka</t>
  </si>
  <si>
    <t>Judit</t>
  </si>
  <si>
    <t>Ágota</t>
  </si>
  <si>
    <t>Szilárd</t>
  </si>
  <si>
    <t>Barnabás</t>
  </si>
  <si>
    <t>Teodóra</t>
  </si>
  <si>
    <t>Brigitta</t>
  </si>
  <si>
    <t>Márton</t>
  </si>
  <si>
    <t>Árpád</t>
  </si>
  <si>
    <t>Gyula</t>
  </si>
  <si>
    <t>Pongrác</t>
  </si>
  <si>
    <t>Villő</t>
  </si>
  <si>
    <t>Klára</t>
  </si>
  <si>
    <t>Miksa</t>
  </si>
  <si>
    <t>Gabriella</t>
  </si>
  <si>
    <t>Veronika</t>
  </si>
  <si>
    <t>Ida</t>
  </si>
  <si>
    <t>Jenő</t>
  </si>
  <si>
    <t>Ipoly</t>
  </si>
  <si>
    <t>Kornél</t>
  </si>
  <si>
    <t>Szilvia</t>
  </si>
  <si>
    <t>Bódog</t>
  </si>
  <si>
    <t>Matild</t>
  </si>
  <si>
    <t>Tibor</t>
  </si>
  <si>
    <t>Bonifác</t>
  </si>
  <si>
    <t>Vazul</t>
  </si>
  <si>
    <t>Helén</t>
  </si>
  <si>
    <t>Szilárda</t>
  </si>
  <si>
    <t>Teréz</t>
  </si>
  <si>
    <t>Valér</t>
  </si>
  <si>
    <t>Gusztáv</t>
  </si>
  <si>
    <t>Henrietta</t>
  </si>
  <si>
    <t>Csongor</t>
  </si>
  <si>
    <t>Valter</t>
  </si>
  <si>
    <t>Ábrahám</t>
  </si>
  <si>
    <t>Edit</t>
  </si>
  <si>
    <t>Gál</t>
  </si>
  <si>
    <t>Ödön</t>
  </si>
  <si>
    <t>Donát</t>
  </si>
  <si>
    <t>Rudolf</t>
  </si>
  <si>
    <t>Paszkál</t>
  </si>
  <si>
    <t>Jácint</t>
  </si>
  <si>
    <t>Zsófia</t>
  </si>
  <si>
    <t>Hedvig</t>
  </si>
  <si>
    <t>Piroska</t>
  </si>
  <si>
    <t>Bernadett</t>
  </si>
  <si>
    <t>Frigyes</t>
  </si>
  <si>
    <t>Ilona</t>
  </si>
  <si>
    <t>Diána</t>
  </si>
  <si>
    <t>Lukács</t>
  </si>
  <si>
    <t>Auguszta</t>
  </si>
  <si>
    <t>Zsuzsanna</t>
  </si>
  <si>
    <t>Emma</t>
  </si>
  <si>
    <t>Gyárfás</t>
  </si>
  <si>
    <t>Emília</t>
  </si>
  <si>
    <t>Huba</t>
  </si>
  <si>
    <t>Vilhelmina</t>
  </si>
  <si>
    <t>Nándor</t>
  </si>
  <si>
    <t>Erzsébet</t>
  </si>
  <si>
    <t>Viola</t>
  </si>
  <si>
    <t>Klaudia</t>
  </si>
  <si>
    <t>Rafael</t>
  </si>
  <si>
    <t>Illés</t>
  </si>
  <si>
    <t>Friderika</t>
  </si>
  <si>
    <t>Vendel</t>
  </si>
  <si>
    <t>Jolán</t>
  </si>
  <si>
    <t>Teofil</t>
  </si>
  <si>
    <t>Ágnes</t>
  </si>
  <si>
    <t>Eleonóra</t>
  </si>
  <si>
    <t>Benedek</t>
  </si>
  <si>
    <t>Konrád</t>
  </si>
  <si>
    <t>Konstantin</t>
  </si>
  <si>
    <t>Orsolya</t>
  </si>
  <si>
    <t>Olivér</t>
  </si>
  <si>
    <t>Gerzson</t>
  </si>
  <si>
    <t>Paulina</t>
  </si>
  <si>
    <t>Magdolna</t>
  </si>
  <si>
    <t>Móric</t>
  </si>
  <si>
    <t>Előd</t>
  </si>
  <si>
    <t>Cecília</t>
  </si>
  <si>
    <t>Alfréd</t>
  </si>
  <si>
    <t>Emőke</t>
  </si>
  <si>
    <t>Béla</t>
  </si>
  <si>
    <t>Dezső</t>
  </si>
  <si>
    <t>Zoltán</t>
  </si>
  <si>
    <t>Lenke</t>
  </si>
  <si>
    <t>Bence</t>
  </si>
  <si>
    <t>Tekla</t>
  </si>
  <si>
    <t>Timót</t>
  </si>
  <si>
    <t>Mátyás</t>
  </si>
  <si>
    <t>György</t>
  </si>
  <si>
    <t>Iván</t>
  </si>
  <si>
    <t>Bertalan</t>
  </si>
  <si>
    <t>Salamon</t>
  </si>
  <si>
    <t>Pál</t>
  </si>
  <si>
    <t>Géza</t>
  </si>
  <si>
    <t>Márk</t>
  </si>
  <si>
    <t>Orbán</t>
  </si>
  <si>
    <t>Vilmos</t>
  </si>
  <si>
    <t>Katalin</t>
  </si>
  <si>
    <t>Edina</t>
  </si>
  <si>
    <t>Emánuel</t>
  </si>
  <si>
    <t>Ervin</t>
  </si>
  <si>
    <t>Izsó</t>
  </si>
  <si>
    <t>Jusztina</t>
  </si>
  <si>
    <t>Dömötör</t>
  </si>
  <si>
    <t>Virág</t>
  </si>
  <si>
    <t>Angelika</t>
  </si>
  <si>
    <t>Hajnalka</t>
  </si>
  <si>
    <t>Hella</t>
  </si>
  <si>
    <t>Gáspár</t>
  </si>
  <si>
    <t>Adalbert</t>
  </si>
  <si>
    <t>Szabina</t>
  </si>
  <si>
    <t>Virgil</t>
  </si>
  <si>
    <t>János</t>
  </si>
  <si>
    <t>Elemér</t>
  </si>
  <si>
    <t>Valéria</t>
  </si>
  <si>
    <t>Szabolcs</t>
  </si>
  <si>
    <t>Ágoston</t>
  </si>
  <si>
    <t>Vencel</t>
  </si>
  <si>
    <t>Stefánia</t>
  </si>
  <si>
    <t>Kamilla</t>
  </si>
  <si>
    <t>Adél</t>
  </si>
  <si>
    <t>Péter</t>
  </si>
  <si>
    <t>Nárcisz</t>
  </si>
  <si>
    <t>Taksony</t>
  </si>
  <si>
    <t>Zalán</t>
  </si>
  <si>
    <t>Rózsa</t>
  </si>
  <si>
    <t>Jeromos</t>
  </si>
  <si>
    <t>Alfonz</t>
  </si>
  <si>
    <t>Dávid</t>
  </si>
  <si>
    <t>Marcella</t>
  </si>
  <si>
    <t>Oszkár</t>
  </si>
  <si>
    <t>Farkas</t>
  </si>
  <si>
    <t>Szilveszter</t>
  </si>
  <si>
    <t>Öröknaptár</t>
  </si>
  <si>
    <t>hó</t>
  </si>
  <si>
    <t>nap</t>
  </si>
  <si>
    <t>Milyen napra esett?</t>
  </si>
  <si>
    <t>A) Az év alső két számjegye</t>
  </si>
  <si>
    <t>C) Hónapok</t>
  </si>
  <si>
    <t>Milyen nap?</t>
  </si>
  <si>
    <t>B) Az év két utolsó számjegye</t>
  </si>
  <si>
    <t>D) A hónapok napjai</t>
  </si>
  <si>
    <t>Vasárnap</t>
  </si>
  <si>
    <t>Hétfő</t>
  </si>
  <si>
    <t>Kedd</t>
  </si>
  <si>
    <t>Szerda</t>
  </si>
  <si>
    <t>Csütörtök</t>
  </si>
  <si>
    <t>Péntek</t>
  </si>
  <si>
    <t>Szombat</t>
  </si>
  <si>
    <t>Fruzsina</t>
  </si>
  <si>
    <t>Jakab</t>
  </si>
  <si>
    <t>Annamária</t>
  </si>
  <si>
    <t>Egyed</t>
  </si>
  <si>
    <t>Karolina</t>
  </si>
  <si>
    <t>Anita</t>
  </si>
  <si>
    <t>Rebeka</t>
  </si>
  <si>
    <t>Melinda</t>
  </si>
  <si>
    <t>Benjámin</t>
  </si>
  <si>
    <t>Buda</t>
  </si>
  <si>
    <t>Tímea</t>
  </si>
  <si>
    <t>Titusz</t>
  </si>
  <si>
    <t>Ráhel</t>
  </si>
  <si>
    <t>Mónika</t>
  </si>
  <si>
    <t>Domonkos</t>
  </si>
  <si>
    <t>Borbála</t>
  </si>
  <si>
    <t>Adorján</t>
  </si>
  <si>
    <t>Emese</t>
  </si>
  <si>
    <t>Viktor</t>
  </si>
  <si>
    <t>Dorottya</t>
  </si>
  <si>
    <t>Leonóra</t>
  </si>
  <si>
    <t>Ivett</t>
  </si>
  <si>
    <t>Norbert</t>
  </si>
  <si>
    <t>Berta</t>
  </si>
  <si>
    <t>Renáta</t>
  </si>
  <si>
    <t>Attila</t>
  </si>
  <si>
    <t>Tódor</t>
  </si>
  <si>
    <t>Apollónia</t>
  </si>
  <si>
    <t>Abigél</t>
  </si>
  <si>
    <t>Franciska</t>
  </si>
  <si>
    <t>Ármin</t>
  </si>
  <si>
    <t>Margit</t>
  </si>
  <si>
    <t>Lőrinc</t>
  </si>
  <si>
    <t>Nikolett</t>
  </si>
  <si>
    <t>Marietta</t>
  </si>
  <si>
    <t>Leó</t>
  </si>
  <si>
    <t>Nóra</t>
  </si>
  <si>
    <t>Ernő</t>
  </si>
  <si>
    <t>Lívia</t>
  </si>
  <si>
    <t>Izabella</t>
  </si>
  <si>
    <t>Jónás</t>
  </si>
  <si>
    <t>Ella</t>
  </si>
  <si>
    <t>Krisztián</t>
  </si>
  <si>
    <t>Szervác</t>
  </si>
  <si>
    <t>Anett</t>
  </si>
  <si>
    <t>Kálmán</t>
  </si>
  <si>
    <t>Luca</t>
  </si>
  <si>
    <t>Bálint</t>
  </si>
  <si>
    <t>Örs</t>
  </si>
  <si>
    <t>Szeréna</t>
  </si>
  <si>
    <t>Alíz</t>
  </si>
  <si>
    <t>Lóránd</t>
  </si>
  <si>
    <t>Kolos</t>
  </si>
  <si>
    <t>Kristóf</t>
  </si>
  <si>
    <t>Anasztázia</t>
  </si>
  <si>
    <t>Henrik</t>
  </si>
  <si>
    <t>Enikő</t>
  </si>
  <si>
    <t>Albert</t>
  </si>
  <si>
    <t>Julianna</t>
  </si>
  <si>
    <t>Mózes</t>
  </si>
  <si>
    <t>Etelka</t>
  </si>
  <si>
    <t>Antal</t>
  </si>
  <si>
    <t>Gertrúd</t>
  </si>
  <si>
    <t>Laura</t>
  </si>
  <si>
    <t>Endre</t>
  </si>
  <si>
    <t>Hortenzia</t>
  </si>
  <si>
    <t>Lázár</t>
  </si>
  <si>
    <t>Sándor</t>
  </si>
  <si>
    <t>Andrea</t>
  </si>
  <si>
    <t>Erik</t>
  </si>
  <si>
    <t>Levente</t>
  </si>
  <si>
    <t>Sára</t>
  </si>
  <si>
    <t>József</t>
  </si>
  <si>
    <t>Milán</t>
  </si>
  <si>
    <t>Fábián</t>
  </si>
  <si>
    <t>Aladár</t>
  </si>
  <si>
    <t>Bernát</t>
  </si>
  <si>
    <t>István</t>
  </si>
  <si>
    <t>Alajos</t>
  </si>
  <si>
    <t>Dániel</t>
  </si>
  <si>
    <t>Sámuel</t>
  </si>
  <si>
    <t>Máté</t>
  </si>
  <si>
    <t>Beáta</t>
  </si>
  <si>
    <t>Csilla</t>
  </si>
  <si>
    <t>Júlia</t>
  </si>
  <si>
    <t>Menyhért</t>
  </si>
  <si>
    <t>Zénó</t>
  </si>
  <si>
    <t>Zelma</t>
  </si>
  <si>
    <t>Gyöngyi</t>
  </si>
  <si>
    <t>Kelemen</t>
  </si>
  <si>
    <t>Vitória</t>
  </si>
  <si>
    <t>Gábor</t>
  </si>
  <si>
    <t>Eszter</t>
  </si>
  <si>
    <t>Kinga</t>
  </si>
  <si>
    <t>Gellért</t>
  </si>
  <si>
    <t>Irén</t>
  </si>
  <si>
    <t>Lajos</t>
  </si>
  <si>
    <t>Eufrozina</t>
  </si>
  <si>
    <t>Blanka</t>
  </si>
  <si>
    <t>Eugénia</t>
  </si>
  <si>
    <t>Vanda</t>
  </si>
  <si>
    <t>Fülöp</t>
  </si>
  <si>
    <t xml:space="preserve">Anna </t>
  </si>
  <si>
    <t>Ákos</t>
  </si>
  <si>
    <t>Mariann</t>
  </si>
  <si>
    <t>Olga</t>
  </si>
  <si>
    <t>Emil</t>
  </si>
  <si>
    <t>Márta</t>
  </si>
  <si>
    <t>Beatrix</t>
  </si>
  <si>
    <t>Martina</t>
  </si>
  <si>
    <t>Janka</t>
  </si>
  <si>
    <t>András</t>
  </si>
  <si>
    <t>Angéla</t>
  </si>
  <si>
    <t>Erika</t>
  </si>
  <si>
    <t>Dátum</t>
  </si>
  <si>
    <t>Névnap</t>
  </si>
  <si>
    <t>Akt. éves dátum</t>
  </si>
  <si>
    <t>Mai névnap</t>
  </si>
  <si>
    <r>
      <t>a</t>
    </r>
    <r>
      <rPr>
        <sz val="11"/>
        <color theme="1"/>
        <rFont val="Calibri"/>
        <family val="2"/>
        <charset val="238"/>
        <scheme val="minor"/>
      </rPr>
      <t xml:space="preserve"> = </t>
    </r>
    <r>
      <rPr>
        <i/>
        <sz val="11"/>
        <color theme="1"/>
        <rFont val="Calibri"/>
        <family val="2"/>
        <charset val="238"/>
        <scheme val="minor"/>
      </rPr>
      <t>Y</t>
    </r>
    <r>
      <rPr>
        <sz val="11"/>
        <color theme="1"/>
        <rFont val="Calibri"/>
        <family val="2"/>
        <charset val="238"/>
        <scheme val="minor"/>
      </rPr>
      <t xml:space="preserve"> mod 19</t>
    </r>
  </si>
  <si>
    <t>a</t>
  </si>
  <si>
    <r>
      <t>b</t>
    </r>
    <r>
      <rPr>
        <sz val="11"/>
        <color theme="1"/>
        <rFont val="Calibri"/>
        <family val="2"/>
        <charset val="238"/>
        <scheme val="minor"/>
      </rPr>
      <t xml:space="preserve"> = </t>
    </r>
    <r>
      <rPr>
        <i/>
        <sz val="11"/>
        <color theme="1"/>
        <rFont val="Calibri"/>
        <family val="2"/>
        <charset val="238"/>
        <scheme val="minor"/>
      </rPr>
      <t>Y</t>
    </r>
    <r>
      <rPr>
        <sz val="11"/>
        <color theme="1"/>
        <rFont val="Calibri"/>
        <family val="2"/>
        <charset val="238"/>
        <scheme val="minor"/>
      </rPr>
      <t xml:space="preserve"> mod 4</t>
    </r>
  </si>
  <si>
    <t>b</t>
  </si>
  <si>
    <r>
      <t>c</t>
    </r>
    <r>
      <rPr>
        <sz val="11"/>
        <color theme="1"/>
        <rFont val="Calibri"/>
        <family val="2"/>
        <charset val="238"/>
        <scheme val="minor"/>
      </rPr>
      <t xml:space="preserve"> = </t>
    </r>
    <r>
      <rPr>
        <i/>
        <sz val="11"/>
        <color theme="1"/>
        <rFont val="Calibri"/>
        <family val="2"/>
        <charset val="238"/>
        <scheme val="minor"/>
      </rPr>
      <t>Y</t>
    </r>
    <r>
      <rPr>
        <sz val="11"/>
        <color theme="1"/>
        <rFont val="Calibri"/>
        <family val="2"/>
        <charset val="238"/>
        <scheme val="minor"/>
      </rPr>
      <t xml:space="preserve"> mod 7</t>
    </r>
  </si>
  <si>
    <t>c</t>
  </si>
  <si>
    <t>Ezekből</t>
  </si>
  <si>
    <r>
      <t>d</t>
    </r>
    <r>
      <rPr>
        <sz val="11"/>
        <color theme="1"/>
        <rFont val="Calibri"/>
        <family val="2"/>
        <charset val="238"/>
        <scheme val="minor"/>
      </rPr>
      <t xml:space="preserve"> = (19</t>
    </r>
    <r>
      <rPr>
        <i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+ </t>
    </r>
    <r>
      <rPr>
        <i/>
        <sz val="11"/>
        <color theme="1"/>
        <rFont val="Calibri"/>
        <family val="2"/>
        <charset val="238"/>
        <scheme val="minor"/>
      </rPr>
      <t>M</t>
    </r>
    <r>
      <rPr>
        <sz val="11"/>
        <color theme="1"/>
        <rFont val="Calibri"/>
        <family val="2"/>
        <charset val="238"/>
        <scheme val="minor"/>
      </rPr>
      <t>) mod 30</t>
    </r>
  </si>
  <si>
    <t>d</t>
  </si>
  <si>
    <r>
      <t>e</t>
    </r>
    <r>
      <rPr>
        <sz val="11"/>
        <color theme="1"/>
        <rFont val="Calibri"/>
        <family val="2"/>
        <charset val="238"/>
        <scheme val="minor"/>
      </rPr>
      <t xml:space="preserve"> = (2</t>
    </r>
    <r>
      <rPr>
        <i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 + 4</t>
    </r>
    <r>
      <rPr>
        <i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+ 6</t>
    </r>
    <r>
      <rPr>
        <i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+ </t>
    </r>
    <r>
      <rPr>
        <i/>
        <sz val="11"/>
        <color theme="1"/>
        <rFont val="Calibri"/>
        <family val="2"/>
        <charset val="238"/>
        <scheme val="minor"/>
      </rPr>
      <t>N</t>
    </r>
    <r>
      <rPr>
        <sz val="11"/>
        <color theme="1"/>
        <rFont val="Calibri"/>
        <family val="2"/>
        <charset val="238"/>
        <scheme val="minor"/>
      </rPr>
      <t>) mod 7</t>
    </r>
  </si>
  <si>
    <t>e</t>
  </si>
  <si>
    <t>Márc</t>
  </si>
  <si>
    <t>Ápr</t>
  </si>
  <si>
    <r>
      <t xml:space="preserve">Ahol </t>
    </r>
    <r>
      <rPr>
        <i/>
        <sz val="11"/>
        <color theme="1"/>
        <rFont val="Calibri"/>
        <family val="2"/>
        <charset val="238"/>
        <scheme val="minor"/>
      </rPr>
      <t>M</t>
    </r>
    <r>
      <rPr>
        <sz val="11"/>
        <color theme="1"/>
        <rFont val="Calibri"/>
        <family val="2"/>
        <charset val="238"/>
        <scheme val="minor"/>
      </rPr>
      <t xml:space="preserve"> = 15 és </t>
    </r>
    <r>
      <rPr>
        <i/>
        <sz val="11"/>
        <color theme="1"/>
        <rFont val="Calibri"/>
        <family val="2"/>
        <charset val="238"/>
        <scheme val="minor"/>
      </rPr>
      <t>N</t>
    </r>
    <r>
      <rPr>
        <sz val="11"/>
        <color theme="1"/>
        <rFont val="Calibri"/>
        <family val="2"/>
        <charset val="238"/>
        <scheme val="minor"/>
      </rPr>
      <t xml:space="preserve"> = 6, ha a Julián-naptár szerinti húsvétra vagyunk kíváncsiak, </t>
    </r>
  </si>
  <si>
    <t>ha pedig a Gregorián-naptár számítjuk a húsvétot, akkor az alábbi táblázat adja ezek értékét:</t>
  </si>
  <si>
    <r>
      <t xml:space="preserve">   évek     </t>
    </r>
    <r>
      <rPr>
        <i/>
        <sz val="10"/>
        <color theme="1"/>
        <rFont val="Arial Unicode MS"/>
        <family val="2"/>
        <charset val="238"/>
      </rPr>
      <t>M</t>
    </r>
    <r>
      <rPr>
        <sz val="10"/>
        <color theme="1"/>
        <rFont val="Arial Unicode MS"/>
        <family val="2"/>
        <charset val="238"/>
      </rPr>
      <t xml:space="preserve">   </t>
    </r>
    <r>
      <rPr>
        <i/>
        <sz val="10"/>
        <color theme="1"/>
        <rFont val="Arial Unicode MS"/>
        <family val="2"/>
        <charset val="238"/>
      </rPr>
      <t>N</t>
    </r>
  </si>
  <si>
    <t>Évtől</t>
  </si>
  <si>
    <t>Évig</t>
  </si>
  <si>
    <t>M</t>
  </si>
  <si>
    <t>N</t>
  </si>
  <si>
    <t>1583-1699  22   2</t>
  </si>
  <si>
    <t>1700-1799  23   3</t>
  </si>
  <si>
    <t>1800-1899  23   4</t>
  </si>
  <si>
    <t>1900-2099  24   5</t>
  </si>
  <si>
    <t>2100-2199  24   6</t>
  </si>
  <si>
    <t>2200-2299  25   0</t>
  </si>
  <si>
    <r>
      <t xml:space="preserve">Ha </t>
    </r>
    <r>
      <rPr>
        <i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+ </t>
    </r>
    <r>
      <rPr>
        <i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&lt; 10, akkor a húsvét március (</t>
    </r>
    <r>
      <rPr>
        <i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+ </t>
    </r>
    <r>
      <rPr>
        <i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+ 22)-én van, ellenkező esetben április (</t>
    </r>
    <r>
      <rPr>
        <i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+ </t>
    </r>
    <r>
      <rPr>
        <i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‒ 9)-én.</t>
    </r>
  </si>
  <si>
    <t>Kivételek, kikötések:</t>
  </si>
  <si>
    <t>Ha április 26-ot ad a formula, akkor a húsvét április 19-én lesz.</t>
  </si>
  <si>
    <r>
      <t xml:space="preserve">Ha április 25-öt ad a formula, továbbá </t>
    </r>
    <r>
      <rPr>
        <i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= 28, </t>
    </r>
    <r>
      <rPr>
        <i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= 6, és </t>
    </r>
    <r>
      <rPr>
        <i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&gt; 10, akkor a húsvét április 18-án lesz</t>
    </r>
  </si>
  <si>
    <t>Pünkösd napja</t>
  </si>
  <si>
    <t>Pünkösd</t>
  </si>
  <si>
    <t>Mai dátum</t>
  </si>
  <si>
    <t>Újév</t>
  </si>
  <si>
    <t>Megnevezés</t>
  </si>
  <si>
    <t>Hónap</t>
  </si>
  <si>
    <t>Nap</t>
  </si>
  <si>
    <t>Mióta</t>
  </si>
  <si>
    <t>Az 1848-as forradalom ünnepe</t>
  </si>
  <si>
    <t>Nagypéntek</t>
  </si>
  <si>
    <t>Munka ünnepe</t>
  </si>
  <si>
    <t>Húsvét hétfő</t>
  </si>
  <si>
    <t>Az államalapítás ünnepe</t>
  </si>
  <si>
    <t>Nemzeti ünnep az 1956. évi forradalom</t>
  </si>
  <si>
    <t>Meddig</t>
  </si>
  <si>
    <t>Mindenszentek</t>
  </si>
  <si>
    <t>Karácsony</t>
  </si>
  <si>
    <t>#</t>
  </si>
  <si>
    <t>1900 után</t>
  </si>
  <si>
    <t>1900 előtt</t>
  </si>
  <si>
    <t>Hétnapja</t>
  </si>
  <si>
    <t>Hó</t>
  </si>
  <si>
    <t>Hó.Nap</t>
  </si>
  <si>
    <t>Jó dátum</t>
  </si>
  <si>
    <t>M.NAP</t>
  </si>
  <si>
    <t>M.Hó</t>
  </si>
  <si>
    <t>M.Pünkösd</t>
  </si>
  <si>
    <t>nagypéntek</t>
  </si>
  <si>
    <t>M. Nagypéntek</t>
  </si>
  <si>
    <t>M2 NAP</t>
  </si>
  <si>
    <t>M2 HÓ</t>
  </si>
  <si>
    <t>Húsvét</t>
  </si>
  <si>
    <t>1801.01.01</t>
  </si>
  <si>
    <t>1801.03.02</t>
  </si>
  <si>
    <t>1801.03.03</t>
  </si>
  <si>
    <t>1801.03.04</t>
  </si>
  <si>
    <t>1801.03.05</t>
  </si>
  <si>
    <t>1801.03.06</t>
  </si>
  <si>
    <t>1801.03.07</t>
  </si>
  <si>
    <t>1801.03.08</t>
  </si>
  <si>
    <t>1801.03.09</t>
  </si>
  <si>
    <t>1801.03.10</t>
  </si>
  <si>
    <t>1801.03.11</t>
  </si>
  <si>
    <t>1801.03.12</t>
  </si>
  <si>
    <t>1801.03.13</t>
  </si>
  <si>
    <t>1801.03.14</t>
  </si>
  <si>
    <t>1801.03.15</t>
  </si>
  <si>
    <t>1801.03.16</t>
  </si>
  <si>
    <t>1801.03.17</t>
  </si>
  <si>
    <t>1801.03.18</t>
  </si>
  <si>
    <t>1801.03.19</t>
  </si>
  <si>
    <t>1801.03.20</t>
  </si>
  <si>
    <t>1801.03.21</t>
  </si>
  <si>
    <t>1801.03.22</t>
  </si>
  <si>
    <t>1801.03.23</t>
  </si>
  <si>
    <t>1801.03.24</t>
  </si>
  <si>
    <t>1801.03.25</t>
  </si>
  <si>
    <t>1801.03.26</t>
  </si>
  <si>
    <t>1801.03.27</t>
  </si>
  <si>
    <t>1801.03.28</t>
  </si>
  <si>
    <t>1801.03.29</t>
  </si>
  <si>
    <t>1801.03.30</t>
  </si>
  <si>
    <t>1801.03.31</t>
  </si>
  <si>
    <t>1801.04.01</t>
  </si>
  <si>
    <t>1801.04.02</t>
  </si>
  <si>
    <t>1801.04.03</t>
  </si>
  <si>
    <t>1801.04.04</t>
  </si>
  <si>
    <t>1801.04.05</t>
  </si>
  <si>
    <t>1801.04.06</t>
  </si>
  <si>
    <t>1801.04.07</t>
  </si>
  <si>
    <t>1801.04.08</t>
  </si>
  <si>
    <t>1801.04.09</t>
  </si>
  <si>
    <t>1801.04.10</t>
  </si>
  <si>
    <t>1801.04.11</t>
  </si>
  <si>
    <t>1801.04.12</t>
  </si>
  <si>
    <t>1801.04.13</t>
  </si>
  <si>
    <t>1801.04.14</t>
  </si>
  <si>
    <t>1801.04.15</t>
  </si>
  <si>
    <t>1801.04.16</t>
  </si>
  <si>
    <t>1801.04.17</t>
  </si>
  <si>
    <t>1801.04.18</t>
  </si>
  <si>
    <t>1801.04.19</t>
  </si>
  <si>
    <t>1801.04.20</t>
  </si>
  <si>
    <t>1801.04.21</t>
  </si>
  <si>
    <t>1801.04.22</t>
  </si>
  <si>
    <t>1801.04.23</t>
  </si>
  <si>
    <t>1801.04.24</t>
  </si>
  <si>
    <t>1801.04.25</t>
  </si>
  <si>
    <t>1801.04.26</t>
  </si>
  <si>
    <t>1801.04.27</t>
  </si>
  <si>
    <t>1801.04.28</t>
  </si>
  <si>
    <t>1801.04.29</t>
  </si>
  <si>
    <t>1801.04.30</t>
  </si>
  <si>
    <t>1801.05.01</t>
  </si>
  <si>
    <t>1801.05.02</t>
  </si>
  <si>
    <t>1801.05.03</t>
  </si>
  <si>
    <t>1801.05.04</t>
  </si>
  <si>
    <t>1801.05.05</t>
  </si>
  <si>
    <t>1801.05.06</t>
  </si>
  <si>
    <t>1801.05.07</t>
  </si>
  <si>
    <t>1801.05.08</t>
  </si>
  <si>
    <t>1801.05.09</t>
  </si>
  <si>
    <t>1801.05.10</t>
  </si>
  <si>
    <t>1801.05.11</t>
  </si>
  <si>
    <t>1801.05.12</t>
  </si>
  <si>
    <t>1801.05.13</t>
  </si>
  <si>
    <t>1801.05.14</t>
  </si>
  <si>
    <t>1801.05.15</t>
  </si>
  <si>
    <t>1801.05.16</t>
  </si>
  <si>
    <t>1801.05.17</t>
  </si>
  <si>
    <t>1801.05.18</t>
  </si>
  <si>
    <t>1801.05.19</t>
  </si>
  <si>
    <t>1801.05.20</t>
  </si>
  <si>
    <t>1801.05.21</t>
  </si>
  <si>
    <t>1801.05.22</t>
  </si>
  <si>
    <t>1801.05.23</t>
  </si>
  <si>
    <t>1801.05.24</t>
  </si>
  <si>
    <t>1801.05.25</t>
  </si>
  <si>
    <t>1801.05.26</t>
  </si>
  <si>
    <t>1801.05.27</t>
  </si>
  <si>
    <t>1801.05.28</t>
  </si>
  <si>
    <t>1801.05.29</t>
  </si>
  <si>
    <t>1801.05.30</t>
  </si>
  <si>
    <t>1801.05.31</t>
  </si>
  <si>
    <t>1801.06.01</t>
  </si>
  <si>
    <t>1801.06.02</t>
  </si>
  <si>
    <t>1801.06.03</t>
  </si>
  <si>
    <t>1801.06.04</t>
  </si>
  <si>
    <t>1801.06.05</t>
  </si>
  <si>
    <t>1801.06.06</t>
  </si>
  <si>
    <t>1801.06.07</t>
  </si>
  <si>
    <t>1801.06.08</t>
  </si>
  <si>
    <t>1801.06.09</t>
  </si>
  <si>
    <t>1801.06.10</t>
  </si>
  <si>
    <t>1801.06.11</t>
  </si>
  <si>
    <t>1801.06.12</t>
  </si>
  <si>
    <t>1801.06.13</t>
  </si>
  <si>
    <t>1801.06.14</t>
  </si>
  <si>
    <t>1801.06.15</t>
  </si>
  <si>
    <t>1801.06.16</t>
  </si>
  <si>
    <t>1801.06.17</t>
  </si>
  <si>
    <t>1801.06.18</t>
  </si>
  <si>
    <t>1801.06.19</t>
  </si>
  <si>
    <t>1801.06.20</t>
  </si>
  <si>
    <t>1801.06.21</t>
  </si>
  <si>
    <t>1801.06.22</t>
  </si>
  <si>
    <t>1801.06.23</t>
  </si>
  <si>
    <t>1801.06.24</t>
  </si>
  <si>
    <t>1801.06.25</t>
  </si>
  <si>
    <t>1801.06.26</t>
  </si>
  <si>
    <t>1801.06.27</t>
  </si>
  <si>
    <t>1801.06.28</t>
  </si>
  <si>
    <t>1801.06.29</t>
  </si>
  <si>
    <t>1801.06.30</t>
  </si>
  <si>
    <t>1801.07.01</t>
  </si>
  <si>
    <t>1801.07.02</t>
  </si>
  <si>
    <t>1801.07.03</t>
  </si>
  <si>
    <t>1801.07.04</t>
  </si>
  <si>
    <t>1801.07.05</t>
  </si>
  <si>
    <t>1801.07.06</t>
  </si>
  <si>
    <t>1801.07.07</t>
  </si>
  <si>
    <t>1801.07.08</t>
  </si>
  <si>
    <t>1801.07.09</t>
  </si>
  <si>
    <t>1801.07.10</t>
  </si>
  <si>
    <t>1801.07.11</t>
  </si>
  <si>
    <t>1801.07.12</t>
  </si>
  <si>
    <t>1801.07.13</t>
  </si>
  <si>
    <t>1801.07.14</t>
  </si>
  <si>
    <t>1801.07.15</t>
  </si>
  <si>
    <t>1801.07.16</t>
  </si>
  <si>
    <t>1801.07.17</t>
  </si>
  <si>
    <t>1801.07.18</t>
  </si>
  <si>
    <t>1801.07.19</t>
  </si>
  <si>
    <t>1801.07.20</t>
  </si>
  <si>
    <t>1801.07.21</t>
  </si>
  <si>
    <t>1801.07.22</t>
  </si>
  <si>
    <t>1801.07.23</t>
  </si>
  <si>
    <t>1801.07.24</t>
  </si>
  <si>
    <t>1801.07.25</t>
  </si>
  <si>
    <t>1801.07.26</t>
  </si>
  <si>
    <t>1801.07.27</t>
  </si>
  <si>
    <t>1801.07.28</t>
  </si>
  <si>
    <t>1801.07.29</t>
  </si>
  <si>
    <t>1801.07.30</t>
  </si>
  <si>
    <t>1801.07.31</t>
  </si>
  <si>
    <t>1801.08.01</t>
  </si>
  <si>
    <t>1801.08.02</t>
  </si>
  <si>
    <t>1801.08.03</t>
  </si>
  <si>
    <t>1801.08.04</t>
  </si>
  <si>
    <t>1801.08.05</t>
  </si>
  <si>
    <t>1801.08.06</t>
  </si>
  <si>
    <t>1801.08.07</t>
  </si>
  <si>
    <t>1801.08.08</t>
  </si>
  <si>
    <t>1801.08.09</t>
  </si>
  <si>
    <t>1801.08.10</t>
  </si>
  <si>
    <t>1801.08.11</t>
  </si>
  <si>
    <t>1801.08.12</t>
  </si>
  <si>
    <t>1801.08.13</t>
  </si>
  <si>
    <t>1801.08.14</t>
  </si>
  <si>
    <t>1801.08.15</t>
  </si>
  <si>
    <t>1801.08.16</t>
  </si>
  <si>
    <t>1801.08.17</t>
  </si>
  <si>
    <t>1801.08.18</t>
  </si>
  <si>
    <t>1801.08.19</t>
  </si>
  <si>
    <t>1801.08.20</t>
  </si>
  <si>
    <t>1801.08.21</t>
  </si>
  <si>
    <t>1801.08.22</t>
  </si>
  <si>
    <t>1801.08.23</t>
  </si>
  <si>
    <t>1801.08.24</t>
  </si>
  <si>
    <t>1801.08.25</t>
  </si>
  <si>
    <t>1801.08.26</t>
  </si>
  <si>
    <t>1801.08.27</t>
  </si>
  <si>
    <t>1801.08.28</t>
  </si>
  <si>
    <t>1801.08.29</t>
  </si>
  <si>
    <t>1801.08.30</t>
  </si>
  <si>
    <t>1801.08.31</t>
  </si>
  <si>
    <t>1801.09.01</t>
  </si>
  <si>
    <t>1801.09.02</t>
  </si>
  <si>
    <t>1801.09.03</t>
  </si>
  <si>
    <t>1801.09.04</t>
  </si>
  <si>
    <t>1801.09.05</t>
  </si>
  <si>
    <t>1801.09.06</t>
  </si>
  <si>
    <t>1801.09.07</t>
  </si>
  <si>
    <t>1801.09.08</t>
  </si>
  <si>
    <t>1801.09.09</t>
  </si>
  <si>
    <t>1801.09.10</t>
  </si>
  <si>
    <t>1801.09.11</t>
  </si>
  <si>
    <t>1801.09.12</t>
  </si>
  <si>
    <t>1801.09.13</t>
  </si>
  <si>
    <t>1801.09.14</t>
  </si>
  <si>
    <t>1801.09.15</t>
  </si>
  <si>
    <t>1801.09.16</t>
  </si>
  <si>
    <t>1801.09.17</t>
  </si>
  <si>
    <t>1801.09.18</t>
  </si>
  <si>
    <t>1801.09.19</t>
  </si>
  <si>
    <t>1801.09.20</t>
  </si>
  <si>
    <t>1801.09.21</t>
  </si>
  <si>
    <t>1801.09.22</t>
  </si>
  <si>
    <t>1801.09.23</t>
  </si>
  <si>
    <t>1801.09.24</t>
  </si>
  <si>
    <t>1801.09.25</t>
  </si>
  <si>
    <t>1801.09.26</t>
  </si>
  <si>
    <t>1801.09.27</t>
  </si>
  <si>
    <t>1801.09.28</t>
  </si>
  <si>
    <t>1801.09.29</t>
  </si>
  <si>
    <t>1801.09.30</t>
  </si>
  <si>
    <t>1801.10.01</t>
  </si>
  <si>
    <t>1801.10.02</t>
  </si>
  <si>
    <t>1801.10.03</t>
  </si>
  <si>
    <t>1801.10.04</t>
  </si>
  <si>
    <t>1801.10.05</t>
  </si>
  <si>
    <t>1801.10.06</t>
  </si>
  <si>
    <t>1801.10.07</t>
  </si>
  <si>
    <t>1801.10.08</t>
  </si>
  <si>
    <t>1801.10.09</t>
  </si>
  <si>
    <t>1801.10.10</t>
  </si>
  <si>
    <t>1801.10.11</t>
  </si>
  <si>
    <t>1801.10.12</t>
  </si>
  <si>
    <t>1801.10.13</t>
  </si>
  <si>
    <t>1801.10.14</t>
  </si>
  <si>
    <t>1801.10.15</t>
  </si>
  <si>
    <t>1801.10.16</t>
  </si>
  <si>
    <t>1801.10.17</t>
  </si>
  <si>
    <t>1801.10.18</t>
  </si>
  <si>
    <t>1801.10.19</t>
  </si>
  <si>
    <t>1801.10.20</t>
  </si>
  <si>
    <t>1801.10.21</t>
  </si>
  <si>
    <t>1801.10.22</t>
  </si>
  <si>
    <t>1801.10.23</t>
  </si>
  <si>
    <t>1801.10.24</t>
  </si>
  <si>
    <t>1801.10.25</t>
  </si>
  <si>
    <t>1801.10.26</t>
  </si>
  <si>
    <t>1801.10.27</t>
  </si>
  <si>
    <t>1801.10.28</t>
  </si>
  <si>
    <t>1801.10.29</t>
  </si>
  <si>
    <t>1801.10.30</t>
  </si>
  <si>
    <t>1801.10.31</t>
  </si>
  <si>
    <t>1801.11.01</t>
  </si>
  <si>
    <t>1801.11.02</t>
  </si>
  <si>
    <t>1801.11.03</t>
  </si>
  <si>
    <t>1801.11.04</t>
  </si>
  <si>
    <t>1801.11.05</t>
  </si>
  <si>
    <t>1801.11.06</t>
  </si>
  <si>
    <t>1801.11.07</t>
  </si>
  <si>
    <t>1801.11.08</t>
  </si>
  <si>
    <t>1801.11.09</t>
  </si>
  <si>
    <t>1801.11.10</t>
  </si>
  <si>
    <t>1801.11.11</t>
  </si>
  <si>
    <t>1801.11.12</t>
  </si>
  <si>
    <t>1801.11.13</t>
  </si>
  <si>
    <t>1801.11.14</t>
  </si>
  <si>
    <t>1801.11.15</t>
  </si>
  <si>
    <t>1801.11.16</t>
  </si>
  <si>
    <t>1801.11.17</t>
  </si>
  <si>
    <t>1801.11.18</t>
  </si>
  <si>
    <t>1801.11.19</t>
  </si>
  <si>
    <t>1801.11.20</t>
  </si>
  <si>
    <t>1801.11.21</t>
  </si>
  <si>
    <t>1801.11.22</t>
  </si>
  <si>
    <t>1801.11.23</t>
  </si>
  <si>
    <t>1801.11.24</t>
  </si>
  <si>
    <t>1801.11.25</t>
  </si>
  <si>
    <t>1801.11.26</t>
  </si>
  <si>
    <t>1801.11.27</t>
  </si>
  <si>
    <t>1801.11.28</t>
  </si>
  <si>
    <t>1801.11.29</t>
  </si>
  <si>
    <t>1801.11.30</t>
  </si>
  <si>
    <t>1801.12.01</t>
  </si>
  <si>
    <t>1801.12.02</t>
  </si>
  <si>
    <t>1801.12.03</t>
  </si>
  <si>
    <t>1801.12.04</t>
  </si>
  <si>
    <t>1801.12.05</t>
  </si>
  <si>
    <t>1801.12.06</t>
  </si>
  <si>
    <t>1801.12.07</t>
  </si>
  <si>
    <t>1801.12.08</t>
  </si>
  <si>
    <t>1801.12.09</t>
  </si>
  <si>
    <t>1801.12.10</t>
  </si>
  <si>
    <t>1801.12.11</t>
  </si>
  <si>
    <t>1801.12.12</t>
  </si>
  <si>
    <t>1801.12.13</t>
  </si>
  <si>
    <t>1801.12.14</t>
  </si>
  <si>
    <t>1801.12.15</t>
  </si>
  <si>
    <t>1801.12.16</t>
  </si>
  <si>
    <t>1801.12.17</t>
  </si>
  <si>
    <t>1801.12.18</t>
  </si>
  <si>
    <t>1801.12.19</t>
  </si>
  <si>
    <t>1801.12.20</t>
  </si>
  <si>
    <t>1801.12.21</t>
  </si>
  <si>
    <t>1801.12.22</t>
  </si>
  <si>
    <t>1801.12.23</t>
  </si>
  <si>
    <t>1801.12.24</t>
  </si>
  <si>
    <t>1801.12.25</t>
  </si>
  <si>
    <t>1801.12.26</t>
  </si>
  <si>
    <t>1801.12.27</t>
  </si>
  <si>
    <t>1801.12.28</t>
  </si>
  <si>
    <t>1801.12.29</t>
  </si>
  <si>
    <t>1801.12.30</t>
  </si>
  <si>
    <t>1801.12.31</t>
  </si>
  <si>
    <t>1801.01.02</t>
  </si>
  <si>
    <t>1801.01.03</t>
  </si>
  <si>
    <t>1801.01.04</t>
  </si>
  <si>
    <t>1801.01.05</t>
  </si>
  <si>
    <t>1801.01.06</t>
  </si>
  <si>
    <t>1801.01.07</t>
  </si>
  <si>
    <t>1801.01.08</t>
  </si>
  <si>
    <t>1801.01.09</t>
  </si>
  <si>
    <t>1801.01.10</t>
  </si>
  <si>
    <t>1801.01.11</t>
  </si>
  <si>
    <t>1801.01.12</t>
  </si>
  <si>
    <t>1801.01.13</t>
  </si>
  <si>
    <t>1801.01.14</t>
  </si>
  <si>
    <t>1801.01.15</t>
  </si>
  <si>
    <t>1801.01.16</t>
  </si>
  <si>
    <t>1801.01.17</t>
  </si>
  <si>
    <t>1801.01.18</t>
  </si>
  <si>
    <t>1801.01.19</t>
  </si>
  <si>
    <t>1801.01.20</t>
  </si>
  <si>
    <t>1801.01.21</t>
  </si>
  <si>
    <t>1801.01.22</t>
  </si>
  <si>
    <t>1801.01.23</t>
  </si>
  <si>
    <t>1801.01.24</t>
  </si>
  <si>
    <t>1801.01.25</t>
  </si>
  <si>
    <t>1801.01.26</t>
  </si>
  <si>
    <t>1801.01.27</t>
  </si>
  <si>
    <t>1801.01.28</t>
  </si>
  <si>
    <t>1801.01.29</t>
  </si>
  <si>
    <t>1801.01.30</t>
  </si>
  <si>
    <t>1801.01.31</t>
  </si>
  <si>
    <t>1801.02.01</t>
  </si>
  <si>
    <t>1801.02.02</t>
  </si>
  <si>
    <t>1801.02.03</t>
  </si>
  <si>
    <t>1801.02.04</t>
  </si>
  <si>
    <t>1801.02.05</t>
  </si>
  <si>
    <t>1801.02.06</t>
  </si>
  <si>
    <t>1801.02.07</t>
  </si>
  <si>
    <t>1801.02.08</t>
  </si>
  <si>
    <t>1801.02.09</t>
  </si>
  <si>
    <t>1801.02.10</t>
  </si>
  <si>
    <t>1801.02.11</t>
  </si>
  <si>
    <t>1801.02.12</t>
  </si>
  <si>
    <t>1801.02.13</t>
  </si>
  <si>
    <t>1801.02.14</t>
  </si>
  <si>
    <t>1801.02.15</t>
  </si>
  <si>
    <t>1801.02.16</t>
  </si>
  <si>
    <t>1801.02.17</t>
  </si>
  <si>
    <t>1801.02.18</t>
  </si>
  <si>
    <t>1801.02.19</t>
  </si>
  <si>
    <t>1801.02.20</t>
  </si>
  <si>
    <t>1801.02.21</t>
  </si>
  <si>
    <t>1801.02.22</t>
  </si>
  <si>
    <t>1801.02.23</t>
  </si>
  <si>
    <t>1801.02.24</t>
  </si>
  <si>
    <t>1801.02.25</t>
  </si>
  <si>
    <t>1801.02.26</t>
  </si>
  <si>
    <t>1801.02.27</t>
  </si>
  <si>
    <t>1801.02.28</t>
  </si>
  <si>
    <t>1801.03.01</t>
  </si>
  <si>
    <t>1802.01.01</t>
  </si>
  <si>
    <t>1802.01.02</t>
  </si>
  <si>
    <t>1802.01.03</t>
  </si>
  <si>
    <t>1802.01.04</t>
  </si>
  <si>
    <t>1802.01.05</t>
  </si>
  <si>
    <t>1802.01.06</t>
  </si>
  <si>
    <t>1802.01.07</t>
  </si>
  <si>
    <t>1802.01.08</t>
  </si>
  <si>
    <t>1802.01.09</t>
  </si>
  <si>
    <t>1802.01.10</t>
  </si>
  <si>
    <t>1802.01.11</t>
  </si>
  <si>
    <t>1802.01.12</t>
  </si>
  <si>
    <t>1802.01.13</t>
  </si>
  <si>
    <t>1802.01.14</t>
  </si>
  <si>
    <t>1802.01.15</t>
  </si>
  <si>
    <t>1802.01.16</t>
  </si>
  <si>
    <t>1802.01.17</t>
  </si>
  <si>
    <t>1802.01.18</t>
  </si>
  <si>
    <t>1802.01.19</t>
  </si>
  <si>
    <t>1802.01.20</t>
  </si>
  <si>
    <t>1802.01.21</t>
  </si>
  <si>
    <t>1802.01.22</t>
  </si>
  <si>
    <t>1802.01.23</t>
  </si>
  <si>
    <t>1802.01.24</t>
  </si>
  <si>
    <t>1802.01.25</t>
  </si>
  <si>
    <t>1802.01.26</t>
  </si>
  <si>
    <t>1802.01.27</t>
  </si>
  <si>
    <t>1802.01.28</t>
  </si>
  <si>
    <t>1802.01.29</t>
  </si>
  <si>
    <t>1802.01.30</t>
  </si>
  <si>
    <t>1802.01.31</t>
  </si>
  <si>
    <t>1802.02.01</t>
  </si>
  <si>
    <t>1802.02.02</t>
  </si>
  <si>
    <t>1802.02.03</t>
  </si>
  <si>
    <t>1802.02.04</t>
  </si>
  <si>
    <t>1802.02.05</t>
  </si>
  <si>
    <t>1802.02.06</t>
  </si>
  <si>
    <t>1802.02.07</t>
  </si>
  <si>
    <t>1802.02.08</t>
  </si>
  <si>
    <t>1802.02.09</t>
  </si>
  <si>
    <t>1802.02.10</t>
  </si>
  <si>
    <t>1802.02.11</t>
  </si>
  <si>
    <t>1802.02.12</t>
  </si>
  <si>
    <t>1802.02.13</t>
  </si>
  <si>
    <t>1802.02.14</t>
  </si>
  <si>
    <t>1802.02.15</t>
  </si>
  <si>
    <t>1802.02.16</t>
  </si>
  <si>
    <t>1802.02.17</t>
  </si>
  <si>
    <t>1802.02.18</t>
  </si>
  <si>
    <t>1802.02.19</t>
  </si>
  <si>
    <t>1802.02.20</t>
  </si>
  <si>
    <t>1802.02.21</t>
  </si>
  <si>
    <t>1802.02.22</t>
  </si>
  <si>
    <t>1802.02.23</t>
  </si>
  <si>
    <t>1802.02.24</t>
  </si>
  <si>
    <t>1802.02.25</t>
  </si>
  <si>
    <t>1802.02.26</t>
  </si>
  <si>
    <t>1802.02.27</t>
  </si>
  <si>
    <t>1802.02.28</t>
  </si>
  <si>
    <t>1802.03.01</t>
  </si>
  <si>
    <t>1802.03.02</t>
  </si>
  <si>
    <t>1802.03.03</t>
  </si>
  <si>
    <t>1802.03.04</t>
  </si>
  <si>
    <t>1802.03.05</t>
  </si>
  <si>
    <t>1802.03.06</t>
  </si>
  <si>
    <t>1802.03.07</t>
  </si>
  <si>
    <t>1802.03.08</t>
  </si>
  <si>
    <t>1802.03.09</t>
  </si>
  <si>
    <t>1802.03.10</t>
  </si>
  <si>
    <t>1802.03.11</t>
  </si>
  <si>
    <t>1802.03.12</t>
  </si>
  <si>
    <t>1802.03.13</t>
  </si>
  <si>
    <t>1802.03.14</t>
  </si>
  <si>
    <t>1802.03.15</t>
  </si>
  <si>
    <t>1802.03.16</t>
  </si>
  <si>
    <t>1802.03.17</t>
  </si>
  <si>
    <t>1802.03.18</t>
  </si>
  <si>
    <t>1802.03.19</t>
  </si>
  <si>
    <t>1802.03.20</t>
  </si>
  <si>
    <t>1802.03.21</t>
  </si>
  <si>
    <t>1802.03.22</t>
  </si>
  <si>
    <t>1802.03.23</t>
  </si>
  <si>
    <t>1802.03.24</t>
  </si>
  <si>
    <t>1802.03.25</t>
  </si>
  <si>
    <t>1802.03.26</t>
  </si>
  <si>
    <t>1802.03.27</t>
  </si>
  <si>
    <t>1802.03.28</t>
  </si>
  <si>
    <t>1802.03.29</t>
  </si>
  <si>
    <t>1802.03.30</t>
  </si>
  <si>
    <t>1802.03.31</t>
  </si>
  <si>
    <t>1802.04.01</t>
  </si>
  <si>
    <t>1802.04.02</t>
  </si>
  <si>
    <t>1802.04.03</t>
  </si>
  <si>
    <t>1802.04.04</t>
  </si>
  <si>
    <t>1802.04.05</t>
  </si>
  <si>
    <t>1802.04.06</t>
  </si>
  <si>
    <t>1802.04.07</t>
  </si>
  <si>
    <t>1802.04.08</t>
  </si>
  <si>
    <t>1802.04.09</t>
  </si>
  <si>
    <t>1802.04.10</t>
  </si>
  <si>
    <t>1802.04.11</t>
  </si>
  <si>
    <t>1802.04.12</t>
  </si>
  <si>
    <t>1802.04.13</t>
  </si>
  <si>
    <t>1802.04.14</t>
  </si>
  <si>
    <t>1802.04.15</t>
  </si>
  <si>
    <t>1802.04.16</t>
  </si>
  <si>
    <t>1802.04.17</t>
  </si>
  <si>
    <t>1802.04.18</t>
  </si>
  <si>
    <t>1802.04.19</t>
  </si>
  <si>
    <t>1802.04.20</t>
  </si>
  <si>
    <t>1802.04.21</t>
  </si>
  <si>
    <t>1802.04.22</t>
  </si>
  <si>
    <t>1802.04.23</t>
  </si>
  <si>
    <t>1802.04.24</t>
  </si>
  <si>
    <t>1802.04.25</t>
  </si>
  <si>
    <t>1802.04.26</t>
  </si>
  <si>
    <t>1802.04.27</t>
  </si>
  <si>
    <t>1802.04.28</t>
  </si>
  <si>
    <t>1802.04.29</t>
  </si>
  <si>
    <t>1802.04.30</t>
  </si>
  <si>
    <t>1802.05.01</t>
  </si>
  <si>
    <t>1802.05.02</t>
  </si>
  <si>
    <t>1802.05.03</t>
  </si>
  <si>
    <t>1802.05.04</t>
  </si>
  <si>
    <t>1802.05.05</t>
  </si>
  <si>
    <t>1802.05.06</t>
  </si>
  <si>
    <t>1802.05.07</t>
  </si>
  <si>
    <t>1802.05.08</t>
  </si>
  <si>
    <t>1802.05.09</t>
  </si>
  <si>
    <t>1802.05.10</t>
  </si>
  <si>
    <t>1802.05.11</t>
  </si>
  <si>
    <t>1802.05.12</t>
  </si>
  <si>
    <t>1802.05.13</t>
  </si>
  <si>
    <t>1802.05.14</t>
  </si>
  <si>
    <t>1802.05.15</t>
  </si>
  <si>
    <t>1802.05.16</t>
  </si>
  <si>
    <t>1802.05.17</t>
  </si>
  <si>
    <t>1802.05.18</t>
  </si>
  <si>
    <t>1802.05.19</t>
  </si>
  <si>
    <t>1802.05.20</t>
  </si>
  <si>
    <t>1802.05.21</t>
  </si>
  <si>
    <t>1802.05.22</t>
  </si>
  <si>
    <t>1802.05.23</t>
  </si>
  <si>
    <t>1802.05.24</t>
  </si>
  <si>
    <t>1802.05.25</t>
  </si>
  <si>
    <t>1802.05.26</t>
  </si>
  <si>
    <t>1802.05.27</t>
  </si>
  <si>
    <t>1802.05.28</t>
  </si>
  <si>
    <t>1802.05.29</t>
  </si>
  <si>
    <t>1802.05.30</t>
  </si>
  <si>
    <t>1802.05.31</t>
  </si>
  <si>
    <t>1802.06.01</t>
  </si>
  <si>
    <t>1802.06.02</t>
  </si>
  <si>
    <t>1802.06.03</t>
  </si>
  <si>
    <t>1802.06.04</t>
  </si>
  <si>
    <t>1802.06.05</t>
  </si>
  <si>
    <t>1802.06.06</t>
  </si>
  <si>
    <t>1802.06.07</t>
  </si>
  <si>
    <t>1802.06.08</t>
  </si>
  <si>
    <t>1802.06.09</t>
  </si>
  <si>
    <t>1802.06.10</t>
  </si>
  <si>
    <t>1802.06.11</t>
  </si>
  <si>
    <t>1802.06.12</t>
  </si>
  <si>
    <t>1802.06.13</t>
  </si>
  <si>
    <t>1802.06.14</t>
  </si>
  <si>
    <t>1802.06.15</t>
  </si>
  <si>
    <t>1802.06.16</t>
  </si>
  <si>
    <t>1802.06.17</t>
  </si>
  <si>
    <t>1802.06.18</t>
  </si>
  <si>
    <t>1802.06.19</t>
  </si>
  <si>
    <t>1802.06.20</t>
  </si>
  <si>
    <t>1802.06.21</t>
  </si>
  <si>
    <t>1802.06.22</t>
  </si>
  <si>
    <t>1802.06.23</t>
  </si>
  <si>
    <t>1802.06.24</t>
  </si>
  <si>
    <t>1802.06.25</t>
  </si>
  <si>
    <t>1802.06.26</t>
  </si>
  <si>
    <t>1802.06.27</t>
  </si>
  <si>
    <t>1802.06.28</t>
  </si>
  <si>
    <t>1802.06.29</t>
  </si>
  <si>
    <t>1802.06.30</t>
  </si>
  <si>
    <t>1802.07.01</t>
  </si>
  <si>
    <t>1802.07.02</t>
  </si>
  <si>
    <t>1802.07.03</t>
  </si>
  <si>
    <t>1802.07.04</t>
  </si>
  <si>
    <t>1802.07.05</t>
  </si>
  <si>
    <t>1802.07.06</t>
  </si>
  <si>
    <t>1802.07.07</t>
  </si>
  <si>
    <t>1802.07.08</t>
  </si>
  <si>
    <t>1802.07.09</t>
  </si>
  <si>
    <t>1802.07.10</t>
  </si>
  <si>
    <t>1802.07.11</t>
  </si>
  <si>
    <t>1802.07.12</t>
  </si>
  <si>
    <t>1802.07.13</t>
  </si>
  <si>
    <t>1802.07.14</t>
  </si>
  <si>
    <t>1802.07.15</t>
  </si>
  <si>
    <t>1802.07.16</t>
  </si>
  <si>
    <t>1802.07.17</t>
  </si>
  <si>
    <t>1802.07.18</t>
  </si>
  <si>
    <t>1802.07.19</t>
  </si>
  <si>
    <t>1802.07.20</t>
  </si>
  <si>
    <t>1802.07.21</t>
  </si>
  <si>
    <t>1802.07.22</t>
  </si>
  <si>
    <t>1802.07.23</t>
  </si>
  <si>
    <t>1802.07.24</t>
  </si>
  <si>
    <t>1802.07.25</t>
  </si>
  <si>
    <t>1802.07.26</t>
  </si>
  <si>
    <t>1802.07.27</t>
  </si>
  <si>
    <t>1802.07.28</t>
  </si>
  <si>
    <t>1802.07.29</t>
  </si>
  <si>
    <t>1802.07.30</t>
  </si>
  <si>
    <t>1802.07.31</t>
  </si>
  <si>
    <t>1802.08.01</t>
  </si>
  <si>
    <t>1802.08.02</t>
  </si>
  <si>
    <t>1802.08.03</t>
  </si>
  <si>
    <t>1802.08.04</t>
  </si>
  <si>
    <t>1802.08.05</t>
  </si>
  <si>
    <t>1802.08.06</t>
  </si>
  <si>
    <t>1802.08.07</t>
  </si>
  <si>
    <t>1802.08.08</t>
  </si>
  <si>
    <t>1802.08.09</t>
  </si>
  <si>
    <t>1802.08.10</t>
  </si>
  <si>
    <t>1802.08.11</t>
  </si>
  <si>
    <t>1802.08.12</t>
  </si>
  <si>
    <t>1802.08.13</t>
  </si>
  <si>
    <t>1802.08.14</t>
  </si>
  <si>
    <t>1802.08.15</t>
  </si>
  <si>
    <t>1802.08.16</t>
  </si>
  <si>
    <t>1802.08.17</t>
  </si>
  <si>
    <t>1802.08.18</t>
  </si>
  <si>
    <t>1802.08.19</t>
  </si>
  <si>
    <t>1802.08.20</t>
  </si>
  <si>
    <t>1802.08.21</t>
  </si>
  <si>
    <t>1802.08.22</t>
  </si>
  <si>
    <t>1802.08.23</t>
  </si>
  <si>
    <t>1802.08.24</t>
  </si>
  <si>
    <t>1802.08.25</t>
  </si>
  <si>
    <t>1802.08.26</t>
  </si>
  <si>
    <t>1802.08.27</t>
  </si>
  <si>
    <t>1802.08.28</t>
  </si>
  <si>
    <t>1802.08.29</t>
  </si>
  <si>
    <t>1802.08.30</t>
  </si>
  <si>
    <t>1802.08.31</t>
  </si>
  <si>
    <t>1802.09.01</t>
  </si>
  <si>
    <t>1802.09.02</t>
  </si>
  <si>
    <t>1802.09.03</t>
  </si>
  <si>
    <t>1802.09.04</t>
  </si>
  <si>
    <t>1802.09.05</t>
  </si>
  <si>
    <t>1802.09.06</t>
  </si>
  <si>
    <t>1802.09.07</t>
  </si>
  <si>
    <t>1802.09.08</t>
  </si>
  <si>
    <t>1802.09.09</t>
  </si>
  <si>
    <t>1802.09.10</t>
  </si>
  <si>
    <t>1802.09.11</t>
  </si>
  <si>
    <t>1802.09.12</t>
  </si>
  <si>
    <t>1802.09.13</t>
  </si>
  <si>
    <t>1802.09.14</t>
  </si>
  <si>
    <t>1802.09.15</t>
  </si>
  <si>
    <t>1802.09.16</t>
  </si>
  <si>
    <t>1802.09.17</t>
  </si>
  <si>
    <t>1802.09.18</t>
  </si>
  <si>
    <t>1802.09.19</t>
  </si>
  <si>
    <t>1802.09.20</t>
  </si>
  <si>
    <t>1802.09.21</t>
  </si>
  <si>
    <t>1802.09.22</t>
  </si>
  <si>
    <t>1802.09.23</t>
  </si>
  <si>
    <t>1802.09.24</t>
  </si>
  <si>
    <t>1802.09.25</t>
  </si>
  <si>
    <t>1802.09.26</t>
  </si>
  <si>
    <t>1802.09.27</t>
  </si>
  <si>
    <t>1802.09.28</t>
  </si>
  <si>
    <t>1802.09.29</t>
  </si>
  <si>
    <t>1802.09.30</t>
  </si>
  <si>
    <t>1802.10.01</t>
  </si>
  <si>
    <t>1802.10.02</t>
  </si>
  <si>
    <t>1802.10.03</t>
  </si>
  <si>
    <t>1802.10.04</t>
  </si>
  <si>
    <t>1802.10.05</t>
  </si>
  <si>
    <t>1802.10.06</t>
  </si>
  <si>
    <t>1802.10.07</t>
  </si>
  <si>
    <t>1802.10.08</t>
  </si>
  <si>
    <t>1802.10.09</t>
  </si>
  <si>
    <t>1802.10.10</t>
  </si>
  <si>
    <t>1802.10.11</t>
  </si>
  <si>
    <t>1802.10.12</t>
  </si>
  <si>
    <t>1802.10.13</t>
  </si>
  <si>
    <t>1802.10.14</t>
  </si>
  <si>
    <t>1802.10.15</t>
  </si>
  <si>
    <t>1802.10.16</t>
  </si>
  <si>
    <t>1802.10.17</t>
  </si>
  <si>
    <t>1802.10.18</t>
  </si>
  <si>
    <t>1802.10.19</t>
  </si>
  <si>
    <t>1802.10.20</t>
  </si>
  <si>
    <t>1802.10.21</t>
  </si>
  <si>
    <t>1802.10.22</t>
  </si>
  <si>
    <t>1802.10.23</t>
  </si>
  <si>
    <t>1802.10.24</t>
  </si>
  <si>
    <t>1802.10.25</t>
  </si>
  <si>
    <t>1802.10.26</t>
  </si>
  <si>
    <t>1802.10.27</t>
  </si>
  <si>
    <t>1802.10.28</t>
  </si>
  <si>
    <t>1802.10.29</t>
  </si>
  <si>
    <t>1802.10.30</t>
  </si>
  <si>
    <t>1802.10.31</t>
  </si>
  <si>
    <t>1802.11.01</t>
  </si>
  <si>
    <t>1802.11.02</t>
  </si>
  <si>
    <t>1802.11.03</t>
  </si>
  <si>
    <t>1802.11.04</t>
  </si>
  <si>
    <t>1802.11.05</t>
  </si>
  <si>
    <t>1802.11.06</t>
  </si>
  <si>
    <t>1802.11.07</t>
  </si>
  <si>
    <t>1802.11.08</t>
  </si>
  <si>
    <t>1802.11.09</t>
  </si>
  <si>
    <t>1802.11.10</t>
  </si>
  <si>
    <t>1802.11.11</t>
  </si>
  <si>
    <t>1802.11.12</t>
  </si>
  <si>
    <t>1802.11.13</t>
  </si>
  <si>
    <t>1802.11.14</t>
  </si>
  <si>
    <t>1802.11.15</t>
  </si>
  <si>
    <t>1802.11.16</t>
  </si>
  <si>
    <t>1802.11.17</t>
  </si>
  <si>
    <t>1802.11.18</t>
  </si>
  <si>
    <t>1802.11.19</t>
  </si>
  <si>
    <t>1802.11.20</t>
  </si>
  <si>
    <t>1802.11.21</t>
  </si>
  <si>
    <t>1802.11.22</t>
  </si>
  <si>
    <t>1802.11.23</t>
  </si>
  <si>
    <t>1802.11.24</t>
  </si>
  <si>
    <t>1802.11.25</t>
  </si>
  <si>
    <t>1802.11.26</t>
  </si>
  <si>
    <t>1802.11.27</t>
  </si>
  <si>
    <t>1802.11.28</t>
  </si>
  <si>
    <t>1802.11.29</t>
  </si>
  <si>
    <t>1802.11.30</t>
  </si>
  <si>
    <t>1802.12.01</t>
  </si>
  <si>
    <t>1802.12.02</t>
  </si>
  <si>
    <t>1802.12.03</t>
  </si>
  <si>
    <t>1802.12.04</t>
  </si>
  <si>
    <t>1802.12.05</t>
  </si>
  <si>
    <t>1802.12.06</t>
  </si>
  <si>
    <t>1802.12.07</t>
  </si>
  <si>
    <t>1802.12.08</t>
  </si>
  <si>
    <t>1802.12.09</t>
  </si>
  <si>
    <t>1802.12.10</t>
  </si>
  <si>
    <t>1802.12.11</t>
  </si>
  <si>
    <t>1802.12.12</t>
  </si>
  <si>
    <t>1802.12.13</t>
  </si>
  <si>
    <t>1802.12.14</t>
  </si>
  <si>
    <t>1802.12.15</t>
  </si>
  <si>
    <t>1802.12.16</t>
  </si>
  <si>
    <t>1802.12.17</t>
  </si>
  <si>
    <t>1802.12.18</t>
  </si>
  <si>
    <t>1802.12.19</t>
  </si>
  <si>
    <t>1802.12.20</t>
  </si>
  <si>
    <t>1802.12.21</t>
  </si>
  <si>
    <t>1802.12.22</t>
  </si>
  <si>
    <t>1802.12.23</t>
  </si>
  <si>
    <t>1802.12.24</t>
  </si>
  <si>
    <t>1802.12.25</t>
  </si>
  <si>
    <t>1802.12.26</t>
  </si>
  <si>
    <t>1802.12.27</t>
  </si>
  <si>
    <t>1802.12.28</t>
  </si>
  <si>
    <t>1802.12.29</t>
  </si>
  <si>
    <t>1802.12.30</t>
  </si>
  <si>
    <t>1802.12.31</t>
  </si>
  <si>
    <t>1803.01.01</t>
  </si>
  <si>
    <t>1803.01.02</t>
  </si>
  <si>
    <t>1803.01.03</t>
  </si>
  <si>
    <t>1803.01.04</t>
  </si>
  <si>
    <t>1803.01.05</t>
  </si>
  <si>
    <t>1803.01.06</t>
  </si>
  <si>
    <t>1803.01.07</t>
  </si>
  <si>
    <t>1803.01.08</t>
  </si>
  <si>
    <t>1803.01.09</t>
  </si>
  <si>
    <t>1803.01.10</t>
  </si>
  <si>
    <t>1803.01.11</t>
  </si>
  <si>
    <t>1803.01.12</t>
  </si>
  <si>
    <t>1803.01.13</t>
  </si>
  <si>
    <t>1803.01.14</t>
  </si>
  <si>
    <t>1803.01.15</t>
  </si>
  <si>
    <t>1803.01.16</t>
  </si>
  <si>
    <t>1803.01.17</t>
  </si>
  <si>
    <t>1803.01.18</t>
  </si>
  <si>
    <t>1803.01.19</t>
  </si>
  <si>
    <t>1803.01.20</t>
  </si>
  <si>
    <t>1803.01.21</t>
  </si>
  <si>
    <t>1803.01.22</t>
  </si>
  <si>
    <t>1803.01.23</t>
  </si>
  <si>
    <t>1803.01.24</t>
  </si>
  <si>
    <t>1803.01.25</t>
  </si>
  <si>
    <t>1803.01.26</t>
  </si>
  <si>
    <t>1803.01.27</t>
  </si>
  <si>
    <t>1803.01.28</t>
  </si>
  <si>
    <t>1803.01.29</t>
  </si>
  <si>
    <t>1803.01.30</t>
  </si>
  <si>
    <t>1803.01.31</t>
  </si>
  <si>
    <t>1803.02.01</t>
  </si>
  <si>
    <t>1803.02.02</t>
  </si>
  <si>
    <t>1803.02.03</t>
  </si>
  <si>
    <t>1803.02.04</t>
  </si>
  <si>
    <t>1803.02.05</t>
  </si>
  <si>
    <t>1803.02.06</t>
  </si>
  <si>
    <t>1803.02.07</t>
  </si>
  <si>
    <t>1803.02.08</t>
  </si>
  <si>
    <t>1803.02.09</t>
  </si>
  <si>
    <t>1803.02.10</t>
  </si>
  <si>
    <t>1803.02.11</t>
  </si>
  <si>
    <t>1803.02.12</t>
  </si>
  <si>
    <t>1803.02.13</t>
  </si>
  <si>
    <t>1803.02.14</t>
  </si>
  <si>
    <t>1803.02.15</t>
  </si>
  <si>
    <t>1803.02.16</t>
  </si>
  <si>
    <t>1803.02.17</t>
  </si>
  <si>
    <t>1803.02.18</t>
  </si>
  <si>
    <t>1803.02.19</t>
  </si>
  <si>
    <t>1803.02.20</t>
  </si>
  <si>
    <t>1803.02.21</t>
  </si>
  <si>
    <t>1803.02.22</t>
  </si>
  <si>
    <t>1803.02.23</t>
  </si>
  <si>
    <t>1803.02.24</t>
  </si>
  <si>
    <t>1803.02.25</t>
  </si>
  <si>
    <t>1803.02.26</t>
  </si>
  <si>
    <t>1803.02.27</t>
  </si>
  <si>
    <t>1803.02.28</t>
  </si>
  <si>
    <t>1803.03.01</t>
  </si>
  <si>
    <t>1803.03.02</t>
  </si>
  <si>
    <t>1803.03.03</t>
  </si>
  <si>
    <t>1803.03.04</t>
  </si>
  <si>
    <t>1803.03.05</t>
  </si>
  <si>
    <t>1803.03.06</t>
  </si>
  <si>
    <t>1803.03.07</t>
  </si>
  <si>
    <t>1803.03.08</t>
  </si>
  <si>
    <t>1803.03.09</t>
  </si>
  <si>
    <t>1803.03.10</t>
  </si>
  <si>
    <t>1803.03.11</t>
  </si>
  <si>
    <t>1803.03.12</t>
  </si>
  <si>
    <t>1803.03.13</t>
  </si>
  <si>
    <t>1803.03.14</t>
  </si>
  <si>
    <t>1803.03.15</t>
  </si>
  <si>
    <t>1803.03.16</t>
  </si>
  <si>
    <t>1803.03.17</t>
  </si>
  <si>
    <t>1803.03.18</t>
  </si>
  <si>
    <t>1803.03.19</t>
  </si>
  <si>
    <t>1803.03.20</t>
  </si>
  <si>
    <t>1803.03.21</t>
  </si>
  <si>
    <t>1803.03.22</t>
  </si>
  <si>
    <t>1803.03.23</t>
  </si>
  <si>
    <t>1803.03.24</t>
  </si>
  <si>
    <t>1803.03.25</t>
  </si>
  <si>
    <t>1803.03.26</t>
  </si>
  <si>
    <t>1803.03.27</t>
  </si>
  <si>
    <t>1803.03.28</t>
  </si>
  <si>
    <t>1803.03.29</t>
  </si>
  <si>
    <t>1803.03.30</t>
  </si>
  <si>
    <t>1803.03.31</t>
  </si>
  <si>
    <t>1803.04.01</t>
  </si>
  <si>
    <t>1803.04.02</t>
  </si>
  <si>
    <t>1803.04.03</t>
  </si>
  <si>
    <t>1803.04.04</t>
  </si>
  <si>
    <t>1803.04.05</t>
  </si>
  <si>
    <t>1803.04.06</t>
  </si>
  <si>
    <t>1803.04.07</t>
  </si>
  <si>
    <t>1803.04.08</t>
  </si>
  <si>
    <t>1803.04.09</t>
  </si>
  <si>
    <t>1803.04.10</t>
  </si>
  <si>
    <t>1803.04.11</t>
  </si>
  <si>
    <t>1803.04.12</t>
  </si>
  <si>
    <t>1803.04.13</t>
  </si>
  <si>
    <t>1803.04.14</t>
  </si>
  <si>
    <t>1803.04.15</t>
  </si>
  <si>
    <t>1803.04.16</t>
  </si>
  <si>
    <t>1803.04.17</t>
  </si>
  <si>
    <t>1803.04.18</t>
  </si>
  <si>
    <t>1803.04.19</t>
  </si>
  <si>
    <t>1803.04.20</t>
  </si>
  <si>
    <t>1803.04.21</t>
  </si>
  <si>
    <t>1803.04.22</t>
  </si>
  <si>
    <t>1803.04.23</t>
  </si>
  <si>
    <t>1803.04.24</t>
  </si>
  <si>
    <t>1803.04.25</t>
  </si>
  <si>
    <t>1803.04.26</t>
  </si>
  <si>
    <t>1803.04.27</t>
  </si>
  <si>
    <t>1803.04.28</t>
  </si>
  <si>
    <t>1803.04.29</t>
  </si>
  <si>
    <t>1803.04.30</t>
  </si>
  <si>
    <t>1803.05.01</t>
  </si>
  <si>
    <t>1803.05.02</t>
  </si>
  <si>
    <t>1803.05.03</t>
  </si>
  <si>
    <t>1803.05.04</t>
  </si>
  <si>
    <t>1803.05.05</t>
  </si>
  <si>
    <t>1803.05.06</t>
  </si>
  <si>
    <t>1803.05.07</t>
  </si>
  <si>
    <t>1803.05.08</t>
  </si>
  <si>
    <t>1803.05.09</t>
  </si>
  <si>
    <t>1803.05.10</t>
  </si>
  <si>
    <t>1803.05.11</t>
  </si>
  <si>
    <t>1803.05.12</t>
  </si>
  <si>
    <t>1803.05.13</t>
  </si>
  <si>
    <t>1803.05.14</t>
  </si>
  <si>
    <t>1803.05.15</t>
  </si>
  <si>
    <t>1803.05.16</t>
  </si>
  <si>
    <t>1803.05.17</t>
  </si>
  <si>
    <t>1803.05.18</t>
  </si>
  <si>
    <t>1803.05.19</t>
  </si>
  <si>
    <t>1803.05.20</t>
  </si>
  <si>
    <t>1803.05.21</t>
  </si>
  <si>
    <t>1803.05.22</t>
  </si>
  <si>
    <t>1803.05.23</t>
  </si>
  <si>
    <t>1803.05.24</t>
  </si>
  <si>
    <t>1803.05.25</t>
  </si>
  <si>
    <t>1803.05.26</t>
  </si>
  <si>
    <t>1803.05.27</t>
  </si>
  <si>
    <t>1803.05.28</t>
  </si>
  <si>
    <t>1803.05.29</t>
  </si>
  <si>
    <t>1803.05.30</t>
  </si>
  <si>
    <t>1803.05.31</t>
  </si>
  <si>
    <t>1803.06.01</t>
  </si>
  <si>
    <t>1803.06.02</t>
  </si>
  <si>
    <t>1803.06.03</t>
  </si>
  <si>
    <t>1803.06.04</t>
  </si>
  <si>
    <t>1803.06.05</t>
  </si>
  <si>
    <t>1803.06.06</t>
  </si>
  <si>
    <t>1803.06.07</t>
  </si>
  <si>
    <t>1803.06.08</t>
  </si>
  <si>
    <t>1803.06.09</t>
  </si>
  <si>
    <t>1803.06.10</t>
  </si>
  <si>
    <t>1803.06.11</t>
  </si>
  <si>
    <t>1803.06.12</t>
  </si>
  <si>
    <t>1803.06.13</t>
  </si>
  <si>
    <t>1803.06.14</t>
  </si>
  <si>
    <t>1803.06.15</t>
  </si>
  <si>
    <t>1803.06.16</t>
  </si>
  <si>
    <t>1803.06.17</t>
  </si>
  <si>
    <t>1803.06.18</t>
  </si>
  <si>
    <t>1803.06.19</t>
  </si>
  <si>
    <t>1803.06.20</t>
  </si>
  <si>
    <t>1803.06.21</t>
  </si>
  <si>
    <t>1803.06.22</t>
  </si>
  <si>
    <t>1803.06.23</t>
  </si>
  <si>
    <t>1803.06.24</t>
  </si>
  <si>
    <t>1803.06.25</t>
  </si>
  <si>
    <t>1803.06.26</t>
  </si>
  <si>
    <t>1803.06.27</t>
  </si>
  <si>
    <t>1803.06.28</t>
  </si>
  <si>
    <t>1803.06.29</t>
  </si>
  <si>
    <t>1803.06.30</t>
  </si>
  <si>
    <t>1803.07.01</t>
  </si>
  <si>
    <t>1803.07.02</t>
  </si>
  <si>
    <t>1803.07.03</t>
  </si>
  <si>
    <t>1803.07.04</t>
  </si>
  <si>
    <t>1803.07.05</t>
  </si>
  <si>
    <t>1803.07.06</t>
  </si>
  <si>
    <t>1803.07.07</t>
  </si>
  <si>
    <t>1803.07.08</t>
  </si>
  <si>
    <t>1803.07.09</t>
  </si>
  <si>
    <t>1803.07.10</t>
  </si>
  <si>
    <t>1803.07.11</t>
  </si>
  <si>
    <t>1803.07.12</t>
  </si>
  <si>
    <t>1803.07.13</t>
  </si>
  <si>
    <t>1803.07.14</t>
  </si>
  <si>
    <t>1803.07.15</t>
  </si>
  <si>
    <t>1803.07.16</t>
  </si>
  <si>
    <t>1803.07.17</t>
  </si>
  <si>
    <t>1803.07.18</t>
  </si>
  <si>
    <t>1803.07.19</t>
  </si>
  <si>
    <t>1803.07.20</t>
  </si>
  <si>
    <t>1803.07.21</t>
  </si>
  <si>
    <t>1803.07.22</t>
  </si>
  <si>
    <t>1803.07.23</t>
  </si>
  <si>
    <t>1803.07.24</t>
  </si>
  <si>
    <t>1803.07.25</t>
  </si>
  <si>
    <t>1803.07.26</t>
  </si>
  <si>
    <t>1803.07.27</t>
  </si>
  <si>
    <t>1803.07.28</t>
  </si>
  <si>
    <t>1803.07.29</t>
  </si>
  <si>
    <t>1803.07.30</t>
  </si>
  <si>
    <t>1803.07.31</t>
  </si>
  <si>
    <t>1803.08.01</t>
  </si>
  <si>
    <t>1803.08.02</t>
  </si>
  <si>
    <t>1803.08.03</t>
  </si>
  <si>
    <t>1803.08.04</t>
  </si>
  <si>
    <t>1803.08.05</t>
  </si>
  <si>
    <t>1803.08.06</t>
  </si>
  <si>
    <t>1803.08.07</t>
  </si>
  <si>
    <t>1803.08.08</t>
  </si>
  <si>
    <t>1803.08.09</t>
  </si>
  <si>
    <t>1803.08.10</t>
  </si>
  <si>
    <t>1803.08.11</t>
  </si>
  <si>
    <t>1803.08.12</t>
  </si>
  <si>
    <t>1803.08.13</t>
  </si>
  <si>
    <t>1803.08.14</t>
  </si>
  <si>
    <t>1803.08.15</t>
  </si>
  <si>
    <t>1803.08.16</t>
  </si>
  <si>
    <t>1803.08.17</t>
  </si>
  <si>
    <t>1803.08.18</t>
  </si>
  <si>
    <t>1803.08.19</t>
  </si>
  <si>
    <t>1803.08.20</t>
  </si>
  <si>
    <t>1803.08.21</t>
  </si>
  <si>
    <t>1803.08.22</t>
  </si>
  <si>
    <t>1803.08.23</t>
  </si>
  <si>
    <t>1803.08.24</t>
  </si>
  <si>
    <t>1803.08.25</t>
  </si>
  <si>
    <t>1803.08.26</t>
  </si>
  <si>
    <t>1803.08.27</t>
  </si>
  <si>
    <t>1803.08.28</t>
  </si>
  <si>
    <t>1803.08.29</t>
  </si>
  <si>
    <t>1803.08.30</t>
  </si>
  <si>
    <t>1803.08.31</t>
  </si>
  <si>
    <t>1803.09.01</t>
  </si>
  <si>
    <t>1803.09.02</t>
  </si>
  <si>
    <t>1803.09.03</t>
  </si>
  <si>
    <t>1803.09.04</t>
  </si>
  <si>
    <t>1803.09.05</t>
  </si>
  <si>
    <t>1803.09.06</t>
  </si>
  <si>
    <t>1803.09.07</t>
  </si>
  <si>
    <t>1803.09.08</t>
  </si>
  <si>
    <t>1803.09.09</t>
  </si>
  <si>
    <t>1803.09.10</t>
  </si>
  <si>
    <t>1803.09.11</t>
  </si>
  <si>
    <t>1803.09.12</t>
  </si>
  <si>
    <t>1803.09.13</t>
  </si>
  <si>
    <t>1803.09.14</t>
  </si>
  <si>
    <t>1803.09.15</t>
  </si>
  <si>
    <t>1803.09.16</t>
  </si>
  <si>
    <t>1803.09.17</t>
  </si>
  <si>
    <t>1803.09.18</t>
  </si>
  <si>
    <t>1803.09.19</t>
  </si>
  <si>
    <t>1803.09.20</t>
  </si>
  <si>
    <t>1803.09.21</t>
  </si>
  <si>
    <t>1803.09.22</t>
  </si>
  <si>
    <t>1803.09.23</t>
  </si>
  <si>
    <t>1803.09.24</t>
  </si>
  <si>
    <t>1803.09.25</t>
  </si>
  <si>
    <t>1803.09.26</t>
  </si>
  <si>
    <t>1803.09.27</t>
  </si>
  <si>
    <t>1803.09.28</t>
  </si>
  <si>
    <t>1803.09.29</t>
  </si>
  <si>
    <t>1803.09.30</t>
  </si>
  <si>
    <t>1803.10.01</t>
  </si>
  <si>
    <t>1803.10.02</t>
  </si>
  <si>
    <t>1803.10.03</t>
  </si>
  <si>
    <t>1803.10.04</t>
  </si>
  <si>
    <t>1803.10.05</t>
  </si>
  <si>
    <t>1803.10.06</t>
  </si>
  <si>
    <t>1803.10.07</t>
  </si>
  <si>
    <t>1803.10.08</t>
  </si>
  <si>
    <t>1803.10.09</t>
  </si>
  <si>
    <t>1803.10.10</t>
  </si>
  <si>
    <t>1803.10.11</t>
  </si>
  <si>
    <t>1803.10.12</t>
  </si>
  <si>
    <t>1803.10.13</t>
  </si>
  <si>
    <t>1803.10.14</t>
  </si>
  <si>
    <t>1803.10.15</t>
  </si>
  <si>
    <t>1803.10.16</t>
  </si>
  <si>
    <t>1803.10.17</t>
  </si>
  <si>
    <t>1803.10.18</t>
  </si>
  <si>
    <t>1803.10.19</t>
  </si>
  <si>
    <t>1803.10.20</t>
  </si>
  <si>
    <t>1803.10.21</t>
  </si>
  <si>
    <t>1803.10.22</t>
  </si>
  <si>
    <t>1803.10.23</t>
  </si>
  <si>
    <t>1803.10.24</t>
  </si>
  <si>
    <t>1803.10.25</t>
  </si>
  <si>
    <t>1803.10.26</t>
  </si>
  <si>
    <t>1803.10.27</t>
  </si>
  <si>
    <t>1803.10.28</t>
  </si>
  <si>
    <t>1803.10.29</t>
  </si>
  <si>
    <t>1803.10.30</t>
  </si>
  <si>
    <t>1803.10.31</t>
  </si>
  <si>
    <t>1803.11.01</t>
  </si>
  <si>
    <t>1803.11.02</t>
  </si>
  <si>
    <t>1803.11.03</t>
  </si>
  <si>
    <t>1803.11.04</t>
  </si>
  <si>
    <t>1803.11.05</t>
  </si>
  <si>
    <t>1803.11.06</t>
  </si>
  <si>
    <t>1803.11.07</t>
  </si>
  <si>
    <t>1803.11.08</t>
  </si>
  <si>
    <t>1803.11.09</t>
  </si>
  <si>
    <t>1803.11.10</t>
  </si>
  <si>
    <t>1803.11.11</t>
  </si>
  <si>
    <t>1803.11.12</t>
  </si>
  <si>
    <t>1803.11.13</t>
  </si>
  <si>
    <t>1803.11.14</t>
  </si>
  <si>
    <t>1803.11.15</t>
  </si>
  <si>
    <t>1803.11.16</t>
  </si>
  <si>
    <t>1803.11.17</t>
  </si>
  <si>
    <t>1803.11.18</t>
  </si>
  <si>
    <t>1803.11.19</t>
  </si>
  <si>
    <t>1803.11.20</t>
  </si>
  <si>
    <t>1803.11.21</t>
  </si>
  <si>
    <t>1803.11.22</t>
  </si>
  <si>
    <t>1803.11.23</t>
  </si>
  <si>
    <t>1803.11.24</t>
  </si>
  <si>
    <t>1803.11.25</t>
  </si>
  <si>
    <t>1803.11.26</t>
  </si>
  <si>
    <t>1803.11.27</t>
  </si>
  <si>
    <t>1803.11.28</t>
  </si>
  <si>
    <t>1803.11.29</t>
  </si>
  <si>
    <t>1803.11.30</t>
  </si>
  <si>
    <t>1803.12.01</t>
  </si>
  <si>
    <t>1803.12.02</t>
  </si>
  <si>
    <t>1803.12.03</t>
  </si>
  <si>
    <t>1803.12.04</t>
  </si>
  <si>
    <t>1803.12.05</t>
  </si>
  <si>
    <t>1803.12.06</t>
  </si>
  <si>
    <t>1803.12.07</t>
  </si>
  <si>
    <t>1803.12.08</t>
  </si>
  <si>
    <t>1803.12.09</t>
  </si>
  <si>
    <t>1803.12.10</t>
  </si>
  <si>
    <t>1803.12.11</t>
  </si>
  <si>
    <t>1803.12.12</t>
  </si>
  <si>
    <t>1803.12.13</t>
  </si>
  <si>
    <t>1803.12.14</t>
  </si>
  <si>
    <t>1803.12.15</t>
  </si>
  <si>
    <t>1803.12.16</t>
  </si>
  <si>
    <t>1803.12.17</t>
  </si>
  <si>
    <t>1803.12.18</t>
  </si>
  <si>
    <t>1803.12.19</t>
  </si>
  <si>
    <t>1803.12.20</t>
  </si>
  <si>
    <t>1803.12.21</t>
  </si>
  <si>
    <t>1803.12.22</t>
  </si>
  <si>
    <t>1803.12.23</t>
  </si>
  <si>
    <t>1803.12.24</t>
  </si>
  <si>
    <t>1803.12.25</t>
  </si>
  <si>
    <t>1803.12.26</t>
  </si>
  <si>
    <t>1803.12.27</t>
  </si>
  <si>
    <t>1803.12.28</t>
  </si>
  <si>
    <t>1803.12.29</t>
  </si>
  <si>
    <t>1803.12.30</t>
  </si>
  <si>
    <t>1803.12.31</t>
  </si>
  <si>
    <t>1804.01.01</t>
  </si>
  <si>
    <t>1804.01.02</t>
  </si>
  <si>
    <t>1804.01.03</t>
  </si>
  <si>
    <t>1804.01.04</t>
  </si>
  <si>
    <t>1804.01.05</t>
  </si>
  <si>
    <t>1804.01.06</t>
  </si>
  <si>
    <t>1804.01.07</t>
  </si>
  <si>
    <t>1804.01.08</t>
  </si>
  <si>
    <t>1804.01.09</t>
  </si>
  <si>
    <t>1804.01.10</t>
  </si>
  <si>
    <t>1804.01.11</t>
  </si>
  <si>
    <t>1804.01.12</t>
  </si>
  <si>
    <t>1804.01.13</t>
  </si>
  <si>
    <t>1804.01.14</t>
  </si>
  <si>
    <t>1804.01.15</t>
  </si>
  <si>
    <t>1804.01.16</t>
  </si>
  <si>
    <t>1804.01.17</t>
  </si>
  <si>
    <t>1804.01.18</t>
  </si>
  <si>
    <t>1804.01.19</t>
  </si>
  <si>
    <t>1804.01.20</t>
  </si>
  <si>
    <t>1804.01.21</t>
  </si>
  <si>
    <t>1804.01.22</t>
  </si>
  <si>
    <t>1804.01.23</t>
  </si>
  <si>
    <t>1804.01.24</t>
  </si>
  <si>
    <t>1804.01.25</t>
  </si>
  <si>
    <t>1804.01.26</t>
  </si>
  <si>
    <t>1804.01.27</t>
  </si>
  <si>
    <t>1804.01.28</t>
  </si>
  <si>
    <t>1804.01.29</t>
  </si>
  <si>
    <t>1804.01.30</t>
  </si>
  <si>
    <t>1804.01.31</t>
  </si>
  <si>
    <t>1804.02.01</t>
  </si>
  <si>
    <t>1804.02.02</t>
  </si>
  <si>
    <t>1804.02.03</t>
  </si>
  <si>
    <t>1804.02.04</t>
  </si>
  <si>
    <t>1804.02.05</t>
  </si>
  <si>
    <t>1804.02.06</t>
  </si>
  <si>
    <t>1804.02.07</t>
  </si>
  <si>
    <t>1804.02.08</t>
  </si>
  <si>
    <t>1804.02.09</t>
  </si>
  <si>
    <t>1804.02.10</t>
  </si>
  <si>
    <t>1804.02.11</t>
  </si>
  <si>
    <t>1804.02.12</t>
  </si>
  <si>
    <t>1804.02.13</t>
  </si>
  <si>
    <t>1804.02.14</t>
  </si>
  <si>
    <t>1804.02.15</t>
  </si>
  <si>
    <t>1804.02.16</t>
  </si>
  <si>
    <t>1804.02.17</t>
  </si>
  <si>
    <t>1804.02.18</t>
  </si>
  <si>
    <t>1804.02.19</t>
  </si>
  <si>
    <t>1804.02.20</t>
  </si>
  <si>
    <t>1804.02.21</t>
  </si>
  <si>
    <t>1804.02.22</t>
  </si>
  <si>
    <t>1804.02.23</t>
  </si>
  <si>
    <t>1804.02.24</t>
  </si>
  <si>
    <t>1804.02.25</t>
  </si>
  <si>
    <t>1804.02.26</t>
  </si>
  <si>
    <t>1804.02.27</t>
  </si>
  <si>
    <t>1804.02.28</t>
  </si>
  <si>
    <t>1804.02.29</t>
  </si>
  <si>
    <t>1804.03.01</t>
  </si>
  <si>
    <t>1804.03.02</t>
  </si>
  <si>
    <t>1804.03.03</t>
  </si>
  <si>
    <t>1804.03.04</t>
  </si>
  <si>
    <t>1804.03.05</t>
  </si>
  <si>
    <t>1804.03.06</t>
  </si>
  <si>
    <t>1804.03.07</t>
  </si>
  <si>
    <t>1804.03.08</t>
  </si>
  <si>
    <t>1804.03.09</t>
  </si>
  <si>
    <t>1804.03.10</t>
  </si>
  <si>
    <t>1804.03.11</t>
  </si>
  <si>
    <t>1804.03.12</t>
  </si>
  <si>
    <t>1804.03.13</t>
  </si>
  <si>
    <t>1804.03.14</t>
  </si>
  <si>
    <t>1804.03.15</t>
  </si>
  <si>
    <t>1804.03.16</t>
  </si>
  <si>
    <t>1804.03.17</t>
  </si>
  <si>
    <t>1804.03.18</t>
  </si>
  <si>
    <t>1804.03.19</t>
  </si>
  <si>
    <t>1804.03.20</t>
  </si>
  <si>
    <t>1804.03.21</t>
  </si>
  <si>
    <t>1804.03.22</t>
  </si>
  <si>
    <t>1804.03.23</t>
  </si>
  <si>
    <t>1804.03.24</t>
  </si>
  <si>
    <t>1804.03.25</t>
  </si>
  <si>
    <t>1804.03.26</t>
  </si>
  <si>
    <t>1804.03.27</t>
  </si>
  <si>
    <t>1804.03.28</t>
  </si>
  <si>
    <t>1804.03.29</t>
  </si>
  <si>
    <t>1804.03.30</t>
  </si>
  <si>
    <t>1804.03.31</t>
  </si>
  <si>
    <t>1804.04.01</t>
  </si>
  <si>
    <t>1804.04.02</t>
  </si>
  <si>
    <t>1804.04.03</t>
  </si>
  <si>
    <t>1804.04.04</t>
  </si>
  <si>
    <t>1804.04.05</t>
  </si>
  <si>
    <t>1804.04.06</t>
  </si>
  <si>
    <t>1804.04.07</t>
  </si>
  <si>
    <t>1804.04.08</t>
  </si>
  <si>
    <t>1804.04.09</t>
  </si>
  <si>
    <t>1804.04.10</t>
  </si>
  <si>
    <t>1804.04.11</t>
  </si>
  <si>
    <t>1804.04.12</t>
  </si>
  <si>
    <t>1804.04.13</t>
  </si>
  <si>
    <t>1804.04.14</t>
  </si>
  <si>
    <t>1804.04.15</t>
  </si>
  <si>
    <t>1804.04.16</t>
  </si>
  <si>
    <t>1804.04.17</t>
  </si>
  <si>
    <t>1804.04.18</t>
  </si>
  <si>
    <t>1804.04.19</t>
  </si>
  <si>
    <t>1804.04.20</t>
  </si>
  <si>
    <t>1804.04.21</t>
  </si>
  <si>
    <t>1804.04.22</t>
  </si>
  <si>
    <t>1804.04.23</t>
  </si>
  <si>
    <t>1804.04.24</t>
  </si>
  <si>
    <t>1804.04.25</t>
  </si>
  <si>
    <t>1804.04.26</t>
  </si>
  <si>
    <t>1804.04.27</t>
  </si>
  <si>
    <t>1804.04.28</t>
  </si>
  <si>
    <t>1804.04.29</t>
  </si>
  <si>
    <t>1804.04.30</t>
  </si>
  <si>
    <t>1804.05.01</t>
  </si>
  <si>
    <t>1804.05.02</t>
  </si>
  <si>
    <t>1804.05.03</t>
  </si>
  <si>
    <t>1804.05.04</t>
  </si>
  <si>
    <t>1804.05.05</t>
  </si>
  <si>
    <t>1804.05.06</t>
  </si>
  <si>
    <t>1804.05.07</t>
  </si>
  <si>
    <t>1804.05.08</t>
  </si>
  <si>
    <t>1804.05.09</t>
  </si>
  <si>
    <t>1804.05.10</t>
  </si>
  <si>
    <t>1804.05.11</t>
  </si>
  <si>
    <t>1804.05.12</t>
  </si>
  <si>
    <t>1804.05.13</t>
  </si>
  <si>
    <t>1804.05.14</t>
  </si>
  <si>
    <t>1804.05.15</t>
  </si>
  <si>
    <t>1804.05.16</t>
  </si>
  <si>
    <t>1804.05.17</t>
  </si>
  <si>
    <t>1804.05.18</t>
  </si>
  <si>
    <t>1804.05.19</t>
  </si>
  <si>
    <t>1804.05.20</t>
  </si>
  <si>
    <t>1804.05.21</t>
  </si>
  <si>
    <t>1804.05.22</t>
  </si>
  <si>
    <t>1804.05.23</t>
  </si>
  <si>
    <t>1804.05.24</t>
  </si>
  <si>
    <t>1804.05.25</t>
  </si>
  <si>
    <t>1804.05.26</t>
  </si>
  <si>
    <t>1804.05.27</t>
  </si>
  <si>
    <t>1804.05.28</t>
  </si>
  <si>
    <t>1804.05.29</t>
  </si>
  <si>
    <t>1804.05.30</t>
  </si>
  <si>
    <t>1804.05.31</t>
  </si>
  <si>
    <t>1804.06.01</t>
  </si>
  <si>
    <t>1804.06.02</t>
  </si>
  <si>
    <t>1804.06.03</t>
  </si>
  <si>
    <t>1804.06.04</t>
  </si>
  <si>
    <t>1804.06.05</t>
  </si>
  <si>
    <t>1804.06.06</t>
  </si>
  <si>
    <t>1804.06.07</t>
  </si>
  <si>
    <t>1804.06.08</t>
  </si>
  <si>
    <t>1804.06.09</t>
  </si>
  <si>
    <t>1804.06.10</t>
  </si>
  <si>
    <t>1804.06.11</t>
  </si>
  <si>
    <t>1804.06.12</t>
  </si>
  <si>
    <t>1804.06.13</t>
  </si>
  <si>
    <t>1804.06.14</t>
  </si>
  <si>
    <t>1804.06.15</t>
  </si>
  <si>
    <t>1804.06.16</t>
  </si>
  <si>
    <t>1804.06.17</t>
  </si>
  <si>
    <t>1804.06.18</t>
  </si>
  <si>
    <t>1804.06.19</t>
  </si>
  <si>
    <t>1804.06.20</t>
  </si>
  <si>
    <t>1804.06.21</t>
  </si>
  <si>
    <t>1804.06.22</t>
  </si>
  <si>
    <t>1804.06.23</t>
  </si>
  <si>
    <t>1804.06.24</t>
  </si>
  <si>
    <t>1804.06.25</t>
  </si>
  <si>
    <t>1804.06.26</t>
  </si>
  <si>
    <t>1804.06.27</t>
  </si>
  <si>
    <t>1804.06.28</t>
  </si>
  <si>
    <t>1804.06.29</t>
  </si>
  <si>
    <t>1804.06.30</t>
  </si>
  <si>
    <t>1804.07.01</t>
  </si>
  <si>
    <t>1804.07.02</t>
  </si>
  <si>
    <t>1804.07.03</t>
  </si>
  <si>
    <t>1804.07.04</t>
  </si>
  <si>
    <t>1804.07.05</t>
  </si>
  <si>
    <t>1804.07.06</t>
  </si>
  <si>
    <t>1804.07.07</t>
  </si>
  <si>
    <t>1804.07.08</t>
  </si>
  <si>
    <t>1804.07.09</t>
  </si>
  <si>
    <t>1804.07.10</t>
  </si>
  <si>
    <t>1804.07.11</t>
  </si>
  <si>
    <t>1804.07.12</t>
  </si>
  <si>
    <t>1804.07.13</t>
  </si>
  <si>
    <t>1804.07.14</t>
  </si>
  <si>
    <t>1804.07.15</t>
  </si>
  <si>
    <t>1804.07.16</t>
  </si>
  <si>
    <t>1804.07.17</t>
  </si>
  <si>
    <t>1804.07.18</t>
  </si>
  <si>
    <t>1804.07.19</t>
  </si>
  <si>
    <t>1804.07.20</t>
  </si>
  <si>
    <t>1804.07.21</t>
  </si>
  <si>
    <t>1804.07.22</t>
  </si>
  <si>
    <t>1804.07.23</t>
  </si>
  <si>
    <t>1804.07.24</t>
  </si>
  <si>
    <t>1804.07.25</t>
  </si>
  <si>
    <t>1804.07.26</t>
  </si>
  <si>
    <t>1804.07.27</t>
  </si>
  <si>
    <t>1804.07.28</t>
  </si>
  <si>
    <t>1804.07.29</t>
  </si>
  <si>
    <t>1804.07.30</t>
  </si>
  <si>
    <t>1804.07.31</t>
  </si>
  <si>
    <t>1804.08.01</t>
  </si>
  <si>
    <t>1804.08.02</t>
  </si>
  <si>
    <t>1804.08.03</t>
  </si>
  <si>
    <t>1804.08.04</t>
  </si>
  <si>
    <t>1804.08.05</t>
  </si>
  <si>
    <t>1804.08.06</t>
  </si>
  <si>
    <t>1804.08.07</t>
  </si>
  <si>
    <t>1804.08.08</t>
  </si>
  <si>
    <t>1804.08.09</t>
  </si>
  <si>
    <t>1804.08.10</t>
  </si>
  <si>
    <t>1804.08.11</t>
  </si>
  <si>
    <t>1804.08.12</t>
  </si>
  <si>
    <t>1804.08.13</t>
  </si>
  <si>
    <t>1804.08.14</t>
  </si>
  <si>
    <t>1804.08.15</t>
  </si>
  <si>
    <t>1804.08.16</t>
  </si>
  <si>
    <t>1804.08.17</t>
  </si>
  <si>
    <t>1804.08.18</t>
  </si>
  <si>
    <t>1804.08.19</t>
  </si>
  <si>
    <t>1804.08.20</t>
  </si>
  <si>
    <t>1804.08.21</t>
  </si>
  <si>
    <t>1804.08.22</t>
  </si>
  <si>
    <t>1804.08.23</t>
  </si>
  <si>
    <t>1804.08.24</t>
  </si>
  <si>
    <t>1804.08.25</t>
  </si>
  <si>
    <t>1804.08.26</t>
  </si>
  <si>
    <t>1804.08.27</t>
  </si>
  <si>
    <t>1804.08.28</t>
  </si>
  <si>
    <t>1804.08.29</t>
  </si>
  <si>
    <t>1804.08.30</t>
  </si>
  <si>
    <t>1804.08.31</t>
  </si>
  <si>
    <t>1804.09.01</t>
  </si>
  <si>
    <t>1804.09.02</t>
  </si>
  <si>
    <t>1804.09.03</t>
  </si>
  <si>
    <t>1804.09.04</t>
  </si>
  <si>
    <t>1804.09.05</t>
  </si>
  <si>
    <t>1804.09.06</t>
  </si>
  <si>
    <t>1804.09.07</t>
  </si>
  <si>
    <t>1804.09.08</t>
  </si>
  <si>
    <t>1804.09.09</t>
  </si>
  <si>
    <t>1804.09.10</t>
  </si>
  <si>
    <t>1804.09.11</t>
  </si>
  <si>
    <t>1804.09.12</t>
  </si>
  <si>
    <t>1804.09.13</t>
  </si>
  <si>
    <t>1804.09.14</t>
  </si>
  <si>
    <t>1804.09.15</t>
  </si>
  <si>
    <t>1804.09.16</t>
  </si>
  <si>
    <t>1804.09.17</t>
  </si>
  <si>
    <t>1804.09.18</t>
  </si>
  <si>
    <t>1804.09.19</t>
  </si>
  <si>
    <t>1804.09.20</t>
  </si>
  <si>
    <t>1804.09.21</t>
  </si>
  <si>
    <t>1804.09.22</t>
  </si>
  <si>
    <t>1804.09.23</t>
  </si>
  <si>
    <t>1804.09.24</t>
  </si>
  <si>
    <t>1804.09.25</t>
  </si>
  <si>
    <t>1804.09.26</t>
  </si>
  <si>
    <t>1804.09.27</t>
  </si>
  <si>
    <t>1804.09.28</t>
  </si>
  <si>
    <t>1804.09.29</t>
  </si>
  <si>
    <t>1804.09.30</t>
  </si>
  <si>
    <t>1804.10.01</t>
  </si>
  <si>
    <t>1804.10.02</t>
  </si>
  <si>
    <t>1804.10.03</t>
  </si>
  <si>
    <t>1804.10.04</t>
  </si>
  <si>
    <t>1804.10.05</t>
  </si>
  <si>
    <t>1804.10.06</t>
  </si>
  <si>
    <t>1804.10.07</t>
  </si>
  <si>
    <t>1804.10.08</t>
  </si>
  <si>
    <t>1804.10.09</t>
  </si>
  <si>
    <t>1804.10.10</t>
  </si>
  <si>
    <t>1804.10.11</t>
  </si>
  <si>
    <t>1804.10.12</t>
  </si>
  <si>
    <t>1804.10.13</t>
  </si>
  <si>
    <t>1804.10.14</t>
  </si>
  <si>
    <t>1804.10.15</t>
  </si>
  <si>
    <t>1804.10.16</t>
  </si>
  <si>
    <t>1804.10.17</t>
  </si>
  <si>
    <t>1804.10.18</t>
  </si>
  <si>
    <t>1804.10.19</t>
  </si>
  <si>
    <t>1804.10.20</t>
  </si>
  <si>
    <t>1804.10.21</t>
  </si>
  <si>
    <t>1804.10.22</t>
  </si>
  <si>
    <t>1804.10.23</t>
  </si>
  <si>
    <t>1804.10.24</t>
  </si>
  <si>
    <t>1804.10.25</t>
  </si>
  <si>
    <t>1804.10.26</t>
  </si>
  <si>
    <t>1804.10.27</t>
  </si>
  <si>
    <t>1804.10.28</t>
  </si>
  <si>
    <t>1804.10.29</t>
  </si>
  <si>
    <t>1804.10.30</t>
  </si>
  <si>
    <t>1804.10.31</t>
  </si>
  <si>
    <t>1804.11.01</t>
  </si>
  <si>
    <t>1804.11.02</t>
  </si>
  <si>
    <t>1804.11.03</t>
  </si>
  <si>
    <t>1804.11.04</t>
  </si>
  <si>
    <t>1804.11.05</t>
  </si>
  <si>
    <t>1804.11.06</t>
  </si>
  <si>
    <t>1804.11.07</t>
  </si>
  <si>
    <t>1804.11.08</t>
  </si>
  <si>
    <t>1804.11.09</t>
  </si>
  <si>
    <t>1804.11.10</t>
  </si>
  <si>
    <t>1804.11.11</t>
  </si>
  <si>
    <t>1804.11.12</t>
  </si>
  <si>
    <t>1804.11.13</t>
  </si>
  <si>
    <t>1804.11.14</t>
  </si>
  <si>
    <t>1804.11.15</t>
  </si>
  <si>
    <t>1804.11.16</t>
  </si>
  <si>
    <t>1804.11.17</t>
  </si>
  <si>
    <t>1804.11.18</t>
  </si>
  <si>
    <t>1804.11.19</t>
  </si>
  <si>
    <t>1804.11.20</t>
  </si>
  <si>
    <t>1804.11.21</t>
  </si>
  <si>
    <t>1804.11.22</t>
  </si>
  <si>
    <t>1804.11.23</t>
  </si>
  <si>
    <t>1804.11.24</t>
  </si>
  <si>
    <t>1804.11.25</t>
  </si>
  <si>
    <t>1804.11.26</t>
  </si>
  <si>
    <t>1804.11.27</t>
  </si>
  <si>
    <t>1804.11.28</t>
  </si>
  <si>
    <t>1804.11.29</t>
  </si>
  <si>
    <t>1804.11.30</t>
  </si>
  <si>
    <t>1804.12.01</t>
  </si>
  <si>
    <t>1804.12.02</t>
  </si>
  <si>
    <t>1804.12.03</t>
  </si>
  <si>
    <t>1804.12.04</t>
  </si>
  <si>
    <t>1804.12.05</t>
  </si>
  <si>
    <t>1804.12.06</t>
  </si>
  <si>
    <t>1804.12.07</t>
  </si>
  <si>
    <t>1804.12.08</t>
  </si>
  <si>
    <t>1804.12.09</t>
  </si>
  <si>
    <t>1804.12.10</t>
  </si>
  <si>
    <t>1804.12.11</t>
  </si>
  <si>
    <t>1804.12.12</t>
  </si>
  <si>
    <t>1804.12.13</t>
  </si>
  <si>
    <t>1804.12.14</t>
  </si>
  <si>
    <t>1804.12.15</t>
  </si>
  <si>
    <t>1804.12.16</t>
  </si>
  <si>
    <t>1804.12.17</t>
  </si>
  <si>
    <t>1804.12.18</t>
  </si>
  <si>
    <t>1804.12.19</t>
  </si>
  <si>
    <t>1804.12.20</t>
  </si>
  <si>
    <t>1804.12.21</t>
  </si>
  <si>
    <t>1804.12.22</t>
  </si>
  <si>
    <t>1804.12.23</t>
  </si>
  <si>
    <t>1804.12.24</t>
  </si>
  <si>
    <t>1804.12.25</t>
  </si>
  <si>
    <t>1804.12.26</t>
  </si>
  <si>
    <t>1804.12.27</t>
  </si>
  <si>
    <t>1804.12.28</t>
  </si>
  <si>
    <t>1804.12.29</t>
  </si>
  <si>
    <t>1804.12.30</t>
  </si>
  <si>
    <t>1804.12.31</t>
  </si>
  <si>
    <t>1805.01.01</t>
  </si>
  <si>
    <t>1805.01.02</t>
  </si>
  <si>
    <t>1805.01.03</t>
  </si>
  <si>
    <t>1805.01.04</t>
  </si>
  <si>
    <t>1805.01.05</t>
  </si>
  <si>
    <t>1805.01.06</t>
  </si>
  <si>
    <t>1805.01.07</t>
  </si>
  <si>
    <t>1805.01.08</t>
  </si>
  <si>
    <t>1805.01.09</t>
  </si>
  <si>
    <t>1805.01.10</t>
  </si>
  <si>
    <t>1805.01.11</t>
  </si>
  <si>
    <t>1805.01.12</t>
  </si>
  <si>
    <t>1805.01.13</t>
  </si>
  <si>
    <t>1805.01.14</t>
  </si>
  <si>
    <t>1805.01.15</t>
  </si>
  <si>
    <t>1805.01.16</t>
  </si>
  <si>
    <t>1805.01.17</t>
  </si>
  <si>
    <t>1805.01.18</t>
  </si>
  <si>
    <t>1805.01.19</t>
  </si>
  <si>
    <t>1805.01.20</t>
  </si>
  <si>
    <t>1805.01.21</t>
  </si>
  <si>
    <t>1805.01.22</t>
  </si>
  <si>
    <t>1805.01.23</t>
  </si>
  <si>
    <t>1805.01.24</t>
  </si>
  <si>
    <t>1805.01.25</t>
  </si>
  <si>
    <t>1805.01.26</t>
  </si>
  <si>
    <t>1805.01.27</t>
  </si>
  <si>
    <t>1805.01.28</t>
  </si>
  <si>
    <t>1805.01.29</t>
  </si>
  <si>
    <t>1805.01.30</t>
  </si>
  <si>
    <t>1805.01.31</t>
  </si>
  <si>
    <t>1805.02.01</t>
  </si>
  <si>
    <t>1805.02.02</t>
  </si>
  <si>
    <t>1805.02.03</t>
  </si>
  <si>
    <t>1805.02.04</t>
  </si>
  <si>
    <t>1805.02.05</t>
  </si>
  <si>
    <t>1805.02.06</t>
  </si>
  <si>
    <t>1805.02.07</t>
  </si>
  <si>
    <t>1805.02.08</t>
  </si>
  <si>
    <t>1805.02.09</t>
  </si>
  <si>
    <t>1805.02.10</t>
  </si>
  <si>
    <t>1805.02.11</t>
  </si>
  <si>
    <t>1805.02.12</t>
  </si>
  <si>
    <t>1805.02.13</t>
  </si>
  <si>
    <t>1805.02.14</t>
  </si>
  <si>
    <t>1805.02.15</t>
  </si>
  <si>
    <t>1805.02.16</t>
  </si>
  <si>
    <t>1805.02.17</t>
  </si>
  <si>
    <t>1805.02.18</t>
  </si>
  <si>
    <t>1805.02.19</t>
  </si>
  <si>
    <t>1805.02.20</t>
  </si>
  <si>
    <t>1805.02.21</t>
  </si>
  <si>
    <t>1805.02.22</t>
  </si>
  <si>
    <t>1805.02.23</t>
  </si>
  <si>
    <t>1805.02.24</t>
  </si>
  <si>
    <t>1805.02.25</t>
  </si>
  <si>
    <t>1805.02.26</t>
  </si>
  <si>
    <t>1805.02.27</t>
  </si>
  <si>
    <t>1805.02.28</t>
  </si>
  <si>
    <t>1805.03.01</t>
  </si>
  <si>
    <t>1805.03.02</t>
  </si>
  <si>
    <t>1805.03.03</t>
  </si>
  <si>
    <t>1805.03.04</t>
  </si>
  <si>
    <t>1805.03.05</t>
  </si>
  <si>
    <t>1805.03.06</t>
  </si>
  <si>
    <t>1805.03.07</t>
  </si>
  <si>
    <t>1805.03.08</t>
  </si>
  <si>
    <t>1805.03.09</t>
  </si>
  <si>
    <t>1805.03.10</t>
  </si>
  <si>
    <t>1805.03.11</t>
  </si>
  <si>
    <t>1805.03.12</t>
  </si>
  <si>
    <t>1805.03.13</t>
  </si>
  <si>
    <t>1805.03.14</t>
  </si>
  <si>
    <t>1805.03.15</t>
  </si>
  <si>
    <t>1805.03.16</t>
  </si>
  <si>
    <t>1805.03.17</t>
  </si>
  <si>
    <t>1805.03.18</t>
  </si>
  <si>
    <t>1805.03.19</t>
  </si>
  <si>
    <t>1805.03.20</t>
  </si>
  <si>
    <t>1805.03.21</t>
  </si>
  <si>
    <t>1805.03.22</t>
  </si>
  <si>
    <t>1805.03.23</t>
  </si>
  <si>
    <t>1805.03.24</t>
  </si>
  <si>
    <t>1805.03.25</t>
  </si>
  <si>
    <t>1805.03.26</t>
  </si>
  <si>
    <t>1805.03.27</t>
  </si>
  <si>
    <t>1805.03.28</t>
  </si>
  <si>
    <t>1805.03.29</t>
  </si>
  <si>
    <t>1805.03.30</t>
  </si>
  <si>
    <t>1805.03.31</t>
  </si>
  <si>
    <t>1805.04.01</t>
  </si>
  <si>
    <t>1805.04.02</t>
  </si>
  <si>
    <t>1805.04.03</t>
  </si>
  <si>
    <t>1805.04.04</t>
  </si>
  <si>
    <t>1805.04.05</t>
  </si>
  <si>
    <t>1805.04.06</t>
  </si>
  <si>
    <t>1805.04.07</t>
  </si>
  <si>
    <t>1805.04.08</t>
  </si>
  <si>
    <t>1805.04.09</t>
  </si>
  <si>
    <t>1805.04.10</t>
  </si>
  <si>
    <t>1805.04.11</t>
  </si>
  <si>
    <t>1805.04.12</t>
  </si>
  <si>
    <t>1805.04.13</t>
  </si>
  <si>
    <t>1805.04.14</t>
  </si>
  <si>
    <t>1805.04.15</t>
  </si>
  <si>
    <t>1805.04.16</t>
  </si>
  <si>
    <t>1805.04.17</t>
  </si>
  <si>
    <t>1805.04.18</t>
  </si>
  <si>
    <t>1805.04.19</t>
  </si>
  <si>
    <t>1805.04.20</t>
  </si>
  <si>
    <t>1805.04.21</t>
  </si>
  <si>
    <t>1805.04.22</t>
  </si>
  <si>
    <t>1805.04.23</t>
  </si>
  <si>
    <t>1805.04.24</t>
  </si>
  <si>
    <t>1805.04.25</t>
  </si>
  <si>
    <t>1805.04.26</t>
  </si>
  <si>
    <t>1805.04.27</t>
  </si>
  <si>
    <t>1805.04.28</t>
  </si>
  <si>
    <t>1805.04.29</t>
  </si>
  <si>
    <t>1805.04.30</t>
  </si>
  <si>
    <t>1805.05.01</t>
  </si>
  <si>
    <t>1805.05.02</t>
  </si>
  <si>
    <t>1805.05.03</t>
  </si>
  <si>
    <t>1805.05.04</t>
  </si>
  <si>
    <t>1805.05.05</t>
  </si>
  <si>
    <t>1805.05.06</t>
  </si>
  <si>
    <t>1805.05.07</t>
  </si>
  <si>
    <t>1805.05.08</t>
  </si>
  <si>
    <t>1805.05.09</t>
  </si>
  <si>
    <t>1805.05.10</t>
  </si>
  <si>
    <t>1805.05.11</t>
  </si>
  <si>
    <t>1805.05.12</t>
  </si>
  <si>
    <t>1805.05.13</t>
  </si>
  <si>
    <t>1805.05.14</t>
  </si>
  <si>
    <t>1805.05.15</t>
  </si>
  <si>
    <t>1805.05.16</t>
  </si>
  <si>
    <t>1805.05.17</t>
  </si>
  <si>
    <t>1805.05.18</t>
  </si>
  <si>
    <t>1805.05.19</t>
  </si>
  <si>
    <t>1805.05.20</t>
  </si>
  <si>
    <t>1805.05.21</t>
  </si>
  <si>
    <t>1805.05.22</t>
  </si>
  <si>
    <t>1805.05.23</t>
  </si>
  <si>
    <t>1805.05.24</t>
  </si>
  <si>
    <t>1805.05.25</t>
  </si>
  <si>
    <t>1805.05.26</t>
  </si>
  <si>
    <t>1805.05.27</t>
  </si>
  <si>
    <t>1805.05.28</t>
  </si>
  <si>
    <t>1805.05.29</t>
  </si>
  <si>
    <t>1805.05.30</t>
  </si>
  <si>
    <t>1805.05.31</t>
  </si>
  <si>
    <t>1805.06.01</t>
  </si>
  <si>
    <t>1805.06.02</t>
  </si>
  <si>
    <t>1805.06.03</t>
  </si>
  <si>
    <t>1805.06.04</t>
  </si>
  <si>
    <t>1805.06.05</t>
  </si>
  <si>
    <t>1805.06.06</t>
  </si>
  <si>
    <t>1805.06.07</t>
  </si>
  <si>
    <t>1805.06.08</t>
  </si>
  <si>
    <t>1805.06.09</t>
  </si>
  <si>
    <t>1805.06.10</t>
  </si>
  <si>
    <t>1805.06.11</t>
  </si>
  <si>
    <t>1805.06.12</t>
  </si>
  <si>
    <t>1805.06.13</t>
  </si>
  <si>
    <t>1805.06.14</t>
  </si>
  <si>
    <t>1805.06.15</t>
  </si>
  <si>
    <t>1805.06.16</t>
  </si>
  <si>
    <t>1805.06.17</t>
  </si>
  <si>
    <t>1805.06.18</t>
  </si>
  <si>
    <t>1805.06.19</t>
  </si>
  <si>
    <t>1805.06.20</t>
  </si>
  <si>
    <t>1805.06.21</t>
  </si>
  <si>
    <t>1805.06.22</t>
  </si>
  <si>
    <t>1805.06.23</t>
  </si>
  <si>
    <t>1805.06.24</t>
  </si>
  <si>
    <t>1805.06.25</t>
  </si>
  <si>
    <t>1805.06.26</t>
  </si>
  <si>
    <t>1805.06.27</t>
  </si>
  <si>
    <t>1805.06.28</t>
  </si>
  <si>
    <t>1805.06.29</t>
  </si>
  <si>
    <t>1805.06.30</t>
  </si>
  <si>
    <t>1805.07.01</t>
  </si>
  <si>
    <t>1805.07.02</t>
  </si>
  <si>
    <t>1805.07.03</t>
  </si>
  <si>
    <t>1805.07.04</t>
  </si>
  <si>
    <t>1805.07.05</t>
  </si>
  <si>
    <t>1805.07.06</t>
  </si>
  <si>
    <t>1805.07.07</t>
  </si>
  <si>
    <t>1805.07.08</t>
  </si>
  <si>
    <t>1805.07.09</t>
  </si>
  <si>
    <t>1805.07.10</t>
  </si>
  <si>
    <t>1805.07.11</t>
  </si>
  <si>
    <t>1805.07.12</t>
  </si>
  <si>
    <t>1805.07.13</t>
  </si>
  <si>
    <t>1805.07.14</t>
  </si>
  <si>
    <t>1805.07.15</t>
  </si>
  <si>
    <t>1805.07.16</t>
  </si>
  <si>
    <t>1805.07.17</t>
  </si>
  <si>
    <t>1805.07.18</t>
  </si>
  <si>
    <t>1805.07.19</t>
  </si>
  <si>
    <t>1805.07.20</t>
  </si>
  <si>
    <t>1805.07.21</t>
  </si>
  <si>
    <t>1805.07.22</t>
  </si>
  <si>
    <t>1805.07.23</t>
  </si>
  <si>
    <t>1805.07.24</t>
  </si>
  <si>
    <t>1805.07.25</t>
  </si>
  <si>
    <t>1805.07.26</t>
  </si>
  <si>
    <t>1805.07.27</t>
  </si>
  <si>
    <t>1805.07.28</t>
  </si>
  <si>
    <t>1805.07.29</t>
  </si>
  <si>
    <t>1805.07.30</t>
  </si>
  <si>
    <t>1805.07.31</t>
  </si>
  <si>
    <t>1805.08.01</t>
  </si>
  <si>
    <t>1805.08.02</t>
  </si>
  <si>
    <t>1805.08.03</t>
  </si>
  <si>
    <t>1805.08.04</t>
  </si>
  <si>
    <t>1805.08.05</t>
  </si>
  <si>
    <t>1805.08.06</t>
  </si>
  <si>
    <t>1805.08.07</t>
  </si>
  <si>
    <t>1805.08.08</t>
  </si>
  <si>
    <t>1805.08.09</t>
  </si>
  <si>
    <t>1805.08.10</t>
  </si>
  <si>
    <t>1805.08.11</t>
  </si>
  <si>
    <t>1805.08.12</t>
  </si>
  <si>
    <t>1805.08.13</t>
  </si>
  <si>
    <t>1805.08.14</t>
  </si>
  <si>
    <t>1805.08.15</t>
  </si>
  <si>
    <t>1805.08.16</t>
  </si>
  <si>
    <t>1805.08.17</t>
  </si>
  <si>
    <t>1805.08.18</t>
  </si>
  <si>
    <t>1805.08.19</t>
  </si>
  <si>
    <t>1805.08.20</t>
  </si>
  <si>
    <t>1805.08.21</t>
  </si>
  <si>
    <t>1805.08.22</t>
  </si>
  <si>
    <t>1805.08.23</t>
  </si>
  <si>
    <t>1805.08.24</t>
  </si>
  <si>
    <t>1805.08.25</t>
  </si>
  <si>
    <t>1805.08.26</t>
  </si>
  <si>
    <t>1805.08.27</t>
  </si>
  <si>
    <t>1805.08.28</t>
  </si>
  <si>
    <t>1805.08.29</t>
  </si>
  <si>
    <t>1805.08.30</t>
  </si>
  <si>
    <t>1805.08.31</t>
  </si>
  <si>
    <t>1805.09.01</t>
  </si>
  <si>
    <t>1805.09.02</t>
  </si>
  <si>
    <t>1805.09.03</t>
  </si>
  <si>
    <t>1805.09.04</t>
  </si>
  <si>
    <t>1805.09.05</t>
  </si>
  <si>
    <t>1805.09.06</t>
  </si>
  <si>
    <t>1805.09.07</t>
  </si>
  <si>
    <t>1805.09.08</t>
  </si>
  <si>
    <t>1805.09.09</t>
  </si>
  <si>
    <t>1805.09.10</t>
  </si>
  <si>
    <t>1805.09.11</t>
  </si>
  <si>
    <t>1805.09.12</t>
  </si>
  <si>
    <t>1805.09.13</t>
  </si>
  <si>
    <t>1805.09.14</t>
  </si>
  <si>
    <t>1805.09.15</t>
  </si>
  <si>
    <t>1805.09.16</t>
  </si>
  <si>
    <t>1805.09.17</t>
  </si>
  <si>
    <t>1805.09.18</t>
  </si>
  <si>
    <t>1805.09.19</t>
  </si>
  <si>
    <t>1805.09.20</t>
  </si>
  <si>
    <t>1805.09.21</t>
  </si>
  <si>
    <t>1805.09.22</t>
  </si>
  <si>
    <t>1805.09.23</t>
  </si>
  <si>
    <t>1805.09.24</t>
  </si>
  <si>
    <t>1805.09.25</t>
  </si>
  <si>
    <t>1805.09.26</t>
  </si>
  <si>
    <t>1805.09.27</t>
  </si>
  <si>
    <t>1805.09.28</t>
  </si>
  <si>
    <t>1805.09.29</t>
  </si>
  <si>
    <t>1805.09.30</t>
  </si>
  <si>
    <t>1805.10.01</t>
  </si>
  <si>
    <t>1805.10.02</t>
  </si>
  <si>
    <t>1805.10.03</t>
  </si>
  <si>
    <t>1805.10.04</t>
  </si>
  <si>
    <t>1805.10.05</t>
  </si>
  <si>
    <t>1805.10.06</t>
  </si>
  <si>
    <t>1805.10.07</t>
  </si>
  <si>
    <t>1805.10.08</t>
  </si>
  <si>
    <t>1805.10.09</t>
  </si>
  <si>
    <t>1805.10.10</t>
  </si>
  <si>
    <t>1805.10.11</t>
  </si>
  <si>
    <t>1805.10.12</t>
  </si>
  <si>
    <t>1805.10.13</t>
  </si>
  <si>
    <t>1805.10.14</t>
  </si>
  <si>
    <t>1805.10.15</t>
  </si>
  <si>
    <t>1805.10.16</t>
  </si>
  <si>
    <t>1805.10.17</t>
  </si>
  <si>
    <t>1805.10.18</t>
  </si>
  <si>
    <t>1805.10.19</t>
  </si>
  <si>
    <t>1805.10.20</t>
  </si>
  <si>
    <t>1805.10.21</t>
  </si>
  <si>
    <t>1805.10.22</t>
  </si>
  <si>
    <t>1805.10.23</t>
  </si>
  <si>
    <t>1805.10.24</t>
  </si>
  <si>
    <t>1805.10.25</t>
  </si>
  <si>
    <t>1805.10.26</t>
  </si>
  <si>
    <t>1805.10.27</t>
  </si>
  <si>
    <t>1805.10.28</t>
  </si>
  <si>
    <t>1805.10.29</t>
  </si>
  <si>
    <t>1805.10.30</t>
  </si>
  <si>
    <t>1805.10.31</t>
  </si>
  <si>
    <t>1805.11.01</t>
  </si>
  <si>
    <t>1805.11.02</t>
  </si>
  <si>
    <t>1805.11.03</t>
  </si>
  <si>
    <t>1805.11.04</t>
  </si>
  <si>
    <t>1805.11.05</t>
  </si>
  <si>
    <t>1805.11.06</t>
  </si>
  <si>
    <t>1805.11.07</t>
  </si>
  <si>
    <t>1805.11.08</t>
  </si>
  <si>
    <t>1805.11.09</t>
  </si>
  <si>
    <t>1805.11.10</t>
  </si>
  <si>
    <t>1805.11.11</t>
  </si>
  <si>
    <t>1805.11.12</t>
  </si>
  <si>
    <t>1805.11.13</t>
  </si>
  <si>
    <t>1805.11.14</t>
  </si>
  <si>
    <t>1805.11.15</t>
  </si>
  <si>
    <t>1805.11.16</t>
  </si>
  <si>
    <t>1805.11.17</t>
  </si>
  <si>
    <t>1805.11.18</t>
  </si>
  <si>
    <t>1805.11.19</t>
  </si>
  <si>
    <t>1805.11.20</t>
  </si>
  <si>
    <t>1805.11.21</t>
  </si>
  <si>
    <t>1805.11.22</t>
  </si>
  <si>
    <t>1805.11.23</t>
  </si>
  <si>
    <t>1805.11.24</t>
  </si>
  <si>
    <t>1805.11.25</t>
  </si>
  <si>
    <t>1805.11.26</t>
  </si>
  <si>
    <t>1805.11.27</t>
  </si>
  <si>
    <t>1805.11.28</t>
  </si>
  <si>
    <t>1805.11.29</t>
  </si>
  <si>
    <t>1805.11.30</t>
  </si>
  <si>
    <t>1805.12.01</t>
  </si>
  <si>
    <t>1805.12.02</t>
  </si>
  <si>
    <t>1805.12.03</t>
  </si>
  <si>
    <t>1805.12.04</t>
  </si>
  <si>
    <t>1805.12.05</t>
  </si>
  <si>
    <t>1805.12.06</t>
  </si>
  <si>
    <t>1805.12.07</t>
  </si>
  <si>
    <t>1805.12.08</t>
  </si>
  <si>
    <t>1805.12.09</t>
  </si>
  <si>
    <t>1805.12.10</t>
  </si>
  <si>
    <t>1805.12.11</t>
  </si>
  <si>
    <t>1805.12.12</t>
  </si>
  <si>
    <t>1805.12.13</t>
  </si>
  <si>
    <t>1805.12.14</t>
  </si>
  <si>
    <t>1805.12.15</t>
  </si>
  <si>
    <t>1805.12.16</t>
  </si>
  <si>
    <t>1805.12.17</t>
  </si>
  <si>
    <t>1805.12.18</t>
  </si>
  <si>
    <t>1805.12.19</t>
  </si>
  <si>
    <t>1805.12.20</t>
  </si>
  <si>
    <t>1805.12.21</t>
  </si>
  <si>
    <t>1805.12.22</t>
  </si>
  <si>
    <t>1805.12.23</t>
  </si>
  <si>
    <t>1805.12.24</t>
  </si>
  <si>
    <t>1805.12.25</t>
  </si>
  <si>
    <t>1805.12.26</t>
  </si>
  <si>
    <t>1805.12.27</t>
  </si>
  <si>
    <t>1805.12.28</t>
  </si>
  <si>
    <t>1805.12.29</t>
  </si>
  <si>
    <t>1805.12.30</t>
  </si>
  <si>
    <t>1805.12.31</t>
  </si>
  <si>
    <t>1806.01.01</t>
  </si>
  <si>
    <t>1806.01.02</t>
  </si>
  <si>
    <t>1806.01.03</t>
  </si>
  <si>
    <t>1806.01.04</t>
  </si>
  <si>
    <t>1806.01.05</t>
  </si>
  <si>
    <t>1806.01.06</t>
  </si>
  <si>
    <t>1806.01.07</t>
  </si>
  <si>
    <t>1806.01.08</t>
  </si>
  <si>
    <t>1806.01.09</t>
  </si>
  <si>
    <t>1806.01.10</t>
  </si>
  <si>
    <t>1806.01.11</t>
  </si>
  <si>
    <t>1806.01.12</t>
  </si>
  <si>
    <t>1806.01.13</t>
  </si>
  <si>
    <t>1806.01.14</t>
  </si>
  <si>
    <t>1806.01.15</t>
  </si>
  <si>
    <t>1806.01.16</t>
  </si>
  <si>
    <t>1806.01.17</t>
  </si>
  <si>
    <t>1806.01.18</t>
  </si>
  <si>
    <t>1806.01.19</t>
  </si>
  <si>
    <t>1806.01.20</t>
  </si>
  <si>
    <t>1806.01.21</t>
  </si>
  <si>
    <t>1806.01.22</t>
  </si>
  <si>
    <t>1806.01.23</t>
  </si>
  <si>
    <t>1806.01.24</t>
  </si>
  <si>
    <t>1806.01.25</t>
  </si>
  <si>
    <t>1806.01.26</t>
  </si>
  <si>
    <t>1806.01.27</t>
  </si>
  <si>
    <t>1806.01.28</t>
  </si>
  <si>
    <t>1806.01.29</t>
  </si>
  <si>
    <t>1806.01.30</t>
  </si>
  <si>
    <t>1806.01.31</t>
  </si>
  <si>
    <t>1806.02.01</t>
  </si>
  <si>
    <t>1806.02.02</t>
  </si>
  <si>
    <t>1806.02.03</t>
  </si>
  <si>
    <t>1806.02.04</t>
  </si>
  <si>
    <t>1806.02.05</t>
  </si>
  <si>
    <t>1806.02.06</t>
  </si>
  <si>
    <t>1806.02.07</t>
  </si>
  <si>
    <t>1806.02.08</t>
  </si>
  <si>
    <t>1806.02.09</t>
  </si>
  <si>
    <t>1806.02.10</t>
  </si>
  <si>
    <t>1806.02.11</t>
  </si>
  <si>
    <t>1806.02.12</t>
  </si>
  <si>
    <t>1806.02.13</t>
  </si>
  <si>
    <t>1806.02.14</t>
  </si>
  <si>
    <t>1806.02.15</t>
  </si>
  <si>
    <t>1806.02.16</t>
  </si>
  <si>
    <t>1806.02.17</t>
  </si>
  <si>
    <t>1806.02.18</t>
  </si>
  <si>
    <t>1806.02.19</t>
  </si>
  <si>
    <t>1806.02.20</t>
  </si>
  <si>
    <t>1806.02.21</t>
  </si>
  <si>
    <t>1806.02.22</t>
  </si>
  <si>
    <t>1806.02.23</t>
  </si>
  <si>
    <t>1806.02.24</t>
  </si>
  <si>
    <t>1806.02.25</t>
  </si>
  <si>
    <t>1806.02.26</t>
  </si>
  <si>
    <t>1806.02.27</t>
  </si>
  <si>
    <t>1806.02.28</t>
  </si>
  <si>
    <t>1806.03.01</t>
  </si>
  <si>
    <t>1806.03.02</t>
  </si>
  <si>
    <t>1806.03.03</t>
  </si>
  <si>
    <t>1806.03.04</t>
  </si>
  <si>
    <t>1806.03.05</t>
  </si>
  <si>
    <t>1806.03.06</t>
  </si>
  <si>
    <t>1806.03.07</t>
  </si>
  <si>
    <t>1806.03.08</t>
  </si>
  <si>
    <t>1806.03.09</t>
  </si>
  <si>
    <t>1806.03.10</t>
  </si>
  <si>
    <t>1806.03.11</t>
  </si>
  <si>
    <t>1806.03.12</t>
  </si>
  <si>
    <t>1806.03.13</t>
  </si>
  <si>
    <t>1806.03.14</t>
  </si>
  <si>
    <t>1806.03.15</t>
  </si>
  <si>
    <t>1806.03.16</t>
  </si>
  <si>
    <t>1806.03.17</t>
  </si>
  <si>
    <t>1806.03.18</t>
  </si>
  <si>
    <t>1806.03.19</t>
  </si>
  <si>
    <t>1806.03.20</t>
  </si>
  <si>
    <t>1806.03.21</t>
  </si>
  <si>
    <t>1806.03.22</t>
  </si>
  <si>
    <t>1806.03.23</t>
  </si>
  <si>
    <t>1806.03.24</t>
  </si>
  <si>
    <t>1806.03.25</t>
  </si>
  <si>
    <t>1806.03.26</t>
  </si>
  <si>
    <t>1806.03.27</t>
  </si>
  <si>
    <t>1806.03.28</t>
  </si>
  <si>
    <t>1806.03.29</t>
  </si>
  <si>
    <t>1806.03.30</t>
  </si>
  <si>
    <t>1806.03.31</t>
  </si>
  <si>
    <t>1806.04.01</t>
  </si>
  <si>
    <t>1806.04.02</t>
  </si>
  <si>
    <t>1806.04.03</t>
  </si>
  <si>
    <t>1806.04.04</t>
  </si>
  <si>
    <t>1806.04.05</t>
  </si>
  <si>
    <t>1806.04.06</t>
  </si>
  <si>
    <t>1806.04.07</t>
  </si>
  <si>
    <t>1806.04.08</t>
  </si>
  <si>
    <t>1806.04.09</t>
  </si>
  <si>
    <t>1806.04.10</t>
  </si>
  <si>
    <t>1806.04.11</t>
  </si>
  <si>
    <t>1806.04.12</t>
  </si>
  <si>
    <t>1806.04.13</t>
  </si>
  <si>
    <t>1806.04.14</t>
  </si>
  <si>
    <t>1806.04.15</t>
  </si>
  <si>
    <t>1806.04.16</t>
  </si>
  <si>
    <t>1806.04.17</t>
  </si>
  <si>
    <t>1806.04.18</t>
  </si>
  <si>
    <t>1806.04.19</t>
  </si>
  <si>
    <t>1806.04.20</t>
  </si>
  <si>
    <t>1806.04.21</t>
  </si>
  <si>
    <t>1806.04.22</t>
  </si>
  <si>
    <t>1806.04.23</t>
  </si>
  <si>
    <t>1806.04.24</t>
  </si>
  <si>
    <t>1806.04.25</t>
  </si>
  <si>
    <t>1806.04.26</t>
  </si>
  <si>
    <t>1806.04.27</t>
  </si>
  <si>
    <t>1806.04.28</t>
  </si>
  <si>
    <t>1806.04.29</t>
  </si>
  <si>
    <t>1806.04.30</t>
  </si>
  <si>
    <t>1806.05.01</t>
  </si>
  <si>
    <t>1806.05.02</t>
  </si>
  <si>
    <t>1806.05.03</t>
  </si>
  <si>
    <t>1806.05.04</t>
  </si>
  <si>
    <t>1806.05.05</t>
  </si>
  <si>
    <t>1806.05.06</t>
  </si>
  <si>
    <t>1806.05.07</t>
  </si>
  <si>
    <t>1806.05.08</t>
  </si>
  <si>
    <t>1806.05.09</t>
  </si>
  <si>
    <t>1806.05.10</t>
  </si>
  <si>
    <t>1806.05.11</t>
  </si>
  <si>
    <t>1806.05.12</t>
  </si>
  <si>
    <t>1806.05.13</t>
  </si>
  <si>
    <t>1806.05.14</t>
  </si>
  <si>
    <t>1806.05.15</t>
  </si>
  <si>
    <t>1806.05.16</t>
  </si>
  <si>
    <t>1806.05.17</t>
  </si>
  <si>
    <t>1806.05.18</t>
  </si>
  <si>
    <t>1806.05.19</t>
  </si>
  <si>
    <t>1806.05.20</t>
  </si>
  <si>
    <t>1806.05.21</t>
  </si>
  <si>
    <t>1806.05.22</t>
  </si>
  <si>
    <t>1806.05.23</t>
  </si>
  <si>
    <t>1806.05.24</t>
  </si>
  <si>
    <t>1806.05.25</t>
  </si>
  <si>
    <t>1806.05.26</t>
  </si>
  <si>
    <t>1806.05.27</t>
  </si>
  <si>
    <t>1806.05.28</t>
  </si>
  <si>
    <t>1806.05.29</t>
  </si>
  <si>
    <t>1806.05.30</t>
  </si>
  <si>
    <t>1806.05.31</t>
  </si>
  <si>
    <t>1806.06.01</t>
  </si>
  <si>
    <t>1806.06.02</t>
  </si>
  <si>
    <t>1806.06.03</t>
  </si>
  <si>
    <t>1806.06.04</t>
  </si>
  <si>
    <t>1806.06.05</t>
  </si>
  <si>
    <t>1806.06.06</t>
  </si>
  <si>
    <t>1806.06.07</t>
  </si>
  <si>
    <t>1806.06.08</t>
  </si>
  <si>
    <t>1806.06.09</t>
  </si>
  <si>
    <t>1806.06.10</t>
  </si>
  <si>
    <t>1806.06.11</t>
  </si>
  <si>
    <t>1806.06.12</t>
  </si>
  <si>
    <t>1806.06.13</t>
  </si>
  <si>
    <t>1806.06.14</t>
  </si>
  <si>
    <t>1806.06.15</t>
  </si>
  <si>
    <t>1806.06.16</t>
  </si>
  <si>
    <t>1806.06.17</t>
  </si>
  <si>
    <t>1806.06.18</t>
  </si>
  <si>
    <t>1806.06.19</t>
  </si>
  <si>
    <t>1806.06.20</t>
  </si>
  <si>
    <t>1806.06.21</t>
  </si>
  <si>
    <t>1806.06.22</t>
  </si>
  <si>
    <t>1806.06.23</t>
  </si>
  <si>
    <t>1806.06.24</t>
  </si>
  <si>
    <t>1806.06.25</t>
  </si>
  <si>
    <t>1806.06.26</t>
  </si>
  <si>
    <t>1806.06.27</t>
  </si>
  <si>
    <t>1806.06.28</t>
  </si>
  <si>
    <t>1806.06.29</t>
  </si>
  <si>
    <t>1806.06.30</t>
  </si>
  <si>
    <t>1806.07.01</t>
  </si>
  <si>
    <t>1806.07.02</t>
  </si>
  <si>
    <t>1806.07.03</t>
  </si>
  <si>
    <t>1806.07.04</t>
  </si>
  <si>
    <t>1806.07.05</t>
  </si>
  <si>
    <t>1806.07.06</t>
  </si>
  <si>
    <t>1806.07.07</t>
  </si>
  <si>
    <t>1806.07.08</t>
  </si>
  <si>
    <t>1806.07.09</t>
  </si>
  <si>
    <t>1806.07.10</t>
  </si>
  <si>
    <t>1806.07.11</t>
  </si>
  <si>
    <t>1806.07.12</t>
  </si>
  <si>
    <t>1806.07.13</t>
  </si>
  <si>
    <t>1806.07.14</t>
  </si>
  <si>
    <t>1806.07.15</t>
  </si>
  <si>
    <t>1806.07.16</t>
  </si>
  <si>
    <t>1806.07.17</t>
  </si>
  <si>
    <t>1806.07.18</t>
  </si>
  <si>
    <t>1806.07.19</t>
  </si>
  <si>
    <t>1806.07.20</t>
  </si>
  <si>
    <t>1806.07.21</t>
  </si>
  <si>
    <t>1806.07.22</t>
  </si>
  <si>
    <t>1806.07.23</t>
  </si>
  <si>
    <t>1806.07.24</t>
  </si>
  <si>
    <t>1806.07.25</t>
  </si>
  <si>
    <t>1806.07.26</t>
  </si>
  <si>
    <t>1806.07.27</t>
  </si>
  <si>
    <t>1806.07.28</t>
  </si>
  <si>
    <t>1806.07.29</t>
  </si>
  <si>
    <t>1806.07.30</t>
  </si>
  <si>
    <t>1806.07.31</t>
  </si>
  <si>
    <t>1806.08.01</t>
  </si>
  <si>
    <t>1806.08.02</t>
  </si>
  <si>
    <t>1806.08.03</t>
  </si>
  <si>
    <t>1806.08.04</t>
  </si>
  <si>
    <t>1806.08.05</t>
  </si>
  <si>
    <t>1806.08.06</t>
  </si>
  <si>
    <t>1806.08.07</t>
  </si>
  <si>
    <t>1806.08.08</t>
  </si>
  <si>
    <t>1806.08.09</t>
  </si>
  <si>
    <t>1806.08.10</t>
  </si>
  <si>
    <t>1806.08.11</t>
  </si>
  <si>
    <t>1806.08.12</t>
  </si>
  <si>
    <t>1806.08.13</t>
  </si>
  <si>
    <t>1806.08.14</t>
  </si>
  <si>
    <t>1806.08.15</t>
  </si>
  <si>
    <t>1806.08.16</t>
  </si>
  <si>
    <t>1806.08.17</t>
  </si>
  <si>
    <t>1806.08.18</t>
  </si>
  <si>
    <t>1806.08.19</t>
  </si>
  <si>
    <t>1806.08.20</t>
  </si>
  <si>
    <t>1806.08.21</t>
  </si>
  <si>
    <t>1806.08.22</t>
  </si>
  <si>
    <t>1806.08.23</t>
  </si>
  <si>
    <t>1806.08.24</t>
  </si>
  <si>
    <t>1806.08.25</t>
  </si>
  <si>
    <t>1806.08.26</t>
  </si>
  <si>
    <t>1806.08.27</t>
  </si>
  <si>
    <t>1806.08.28</t>
  </si>
  <si>
    <t>1806.08.29</t>
  </si>
  <si>
    <t>1806.08.30</t>
  </si>
  <si>
    <t>1806.08.31</t>
  </si>
  <si>
    <t>1806.09.01</t>
  </si>
  <si>
    <t>1806.09.02</t>
  </si>
  <si>
    <t>1806.09.03</t>
  </si>
  <si>
    <t>1806.09.04</t>
  </si>
  <si>
    <t>1806.09.05</t>
  </si>
  <si>
    <t>1806.09.06</t>
  </si>
  <si>
    <t>1806.09.07</t>
  </si>
  <si>
    <t>1806.09.08</t>
  </si>
  <si>
    <t>1806.09.09</t>
  </si>
  <si>
    <t>1806.09.10</t>
  </si>
  <si>
    <t>1806.09.11</t>
  </si>
  <si>
    <t>1806.09.12</t>
  </si>
  <si>
    <t>1806.09.13</t>
  </si>
  <si>
    <t>1806.09.14</t>
  </si>
  <si>
    <t>1806.09.15</t>
  </si>
  <si>
    <t>1806.09.16</t>
  </si>
  <si>
    <t>1806.09.17</t>
  </si>
  <si>
    <t>1806.09.18</t>
  </si>
  <si>
    <t>1806.09.19</t>
  </si>
  <si>
    <t>1806.09.20</t>
  </si>
  <si>
    <t>1806.09.21</t>
  </si>
  <si>
    <t>1806.09.22</t>
  </si>
  <si>
    <t>1806.09.23</t>
  </si>
  <si>
    <t>1806.09.24</t>
  </si>
  <si>
    <t>1806.09.25</t>
  </si>
  <si>
    <t>1806.09.26</t>
  </si>
  <si>
    <t>1806.09.27</t>
  </si>
  <si>
    <t>1806.09.28</t>
  </si>
  <si>
    <t>1806.09.29</t>
  </si>
  <si>
    <t>1806.09.30</t>
  </si>
  <si>
    <t>1806.10.01</t>
  </si>
  <si>
    <t>1806.10.02</t>
  </si>
  <si>
    <t>1806.10.03</t>
  </si>
  <si>
    <t>1806.10.04</t>
  </si>
  <si>
    <t>1806.10.05</t>
  </si>
  <si>
    <t>1806.10.06</t>
  </si>
  <si>
    <t>1806.10.07</t>
  </si>
  <si>
    <t>1806.10.08</t>
  </si>
  <si>
    <t>1806.10.09</t>
  </si>
  <si>
    <t>1806.10.10</t>
  </si>
  <si>
    <t>1806.10.11</t>
  </si>
  <si>
    <t>1806.10.12</t>
  </si>
  <si>
    <t>1806.10.13</t>
  </si>
  <si>
    <t>1806.10.14</t>
  </si>
  <si>
    <t>1806.10.15</t>
  </si>
  <si>
    <t>1806.10.16</t>
  </si>
  <si>
    <t>1806.10.17</t>
  </si>
  <si>
    <t>1806.10.18</t>
  </si>
  <si>
    <t>1806.10.19</t>
  </si>
  <si>
    <t>1806.10.20</t>
  </si>
  <si>
    <t>1806.10.21</t>
  </si>
  <si>
    <t>1806.10.22</t>
  </si>
  <si>
    <t>1806.10.23</t>
  </si>
  <si>
    <t>1806.10.24</t>
  </si>
  <si>
    <t>1806.10.25</t>
  </si>
  <si>
    <t>1806.10.26</t>
  </si>
  <si>
    <t>1806.10.27</t>
  </si>
  <si>
    <t>1806.10.28</t>
  </si>
  <si>
    <t>1806.10.29</t>
  </si>
  <si>
    <t>1806.10.30</t>
  </si>
  <si>
    <t>1806.10.31</t>
  </si>
  <si>
    <t>1806.11.01</t>
  </si>
  <si>
    <t>1806.11.02</t>
  </si>
  <si>
    <t>1806.11.03</t>
  </si>
  <si>
    <t>1806.11.04</t>
  </si>
  <si>
    <t>1806.11.05</t>
  </si>
  <si>
    <t>1806.11.06</t>
  </si>
  <si>
    <t>1806.11.07</t>
  </si>
  <si>
    <t>1806.11.08</t>
  </si>
  <si>
    <t>1806.11.09</t>
  </si>
  <si>
    <t>1806.11.10</t>
  </si>
  <si>
    <t>1806.11.11</t>
  </si>
  <si>
    <t>1806.11.12</t>
  </si>
  <si>
    <t>1806.11.13</t>
  </si>
  <si>
    <t>1806.11.14</t>
  </si>
  <si>
    <t>1806.11.15</t>
  </si>
  <si>
    <t>1806.11.16</t>
  </si>
  <si>
    <t>1806.11.17</t>
  </si>
  <si>
    <t>1806.11.18</t>
  </si>
  <si>
    <t>1806.11.19</t>
  </si>
  <si>
    <t>1806.11.20</t>
  </si>
  <si>
    <t>1806.11.21</t>
  </si>
  <si>
    <t>1806.11.22</t>
  </si>
  <si>
    <t>1806.11.23</t>
  </si>
  <si>
    <t>1806.11.24</t>
  </si>
  <si>
    <t>1806.11.25</t>
  </si>
  <si>
    <t>1806.11.26</t>
  </si>
  <si>
    <t>1806.11.27</t>
  </si>
  <si>
    <t>1806.11.28</t>
  </si>
  <si>
    <t>1806.11.29</t>
  </si>
  <si>
    <t>1806.11.30</t>
  </si>
  <si>
    <t>1806.12.01</t>
  </si>
  <si>
    <t>1806.12.02</t>
  </si>
  <si>
    <t>1806.12.03</t>
  </si>
  <si>
    <t>1806.12.04</t>
  </si>
  <si>
    <t>1806.12.05</t>
  </si>
  <si>
    <t>1806.12.06</t>
  </si>
  <si>
    <t>1806.12.07</t>
  </si>
  <si>
    <t>1806.12.08</t>
  </si>
  <si>
    <t>1806.12.09</t>
  </si>
  <si>
    <t>1806.12.10</t>
  </si>
  <si>
    <t>1806.12.11</t>
  </si>
  <si>
    <t>1806.12.12</t>
  </si>
  <si>
    <t>1806.12.13</t>
  </si>
  <si>
    <t>1806.12.14</t>
  </si>
  <si>
    <t>1806.12.15</t>
  </si>
  <si>
    <t>1806.12.16</t>
  </si>
  <si>
    <t>1806.12.17</t>
  </si>
  <si>
    <t>1806.12.18</t>
  </si>
  <si>
    <t>1806.12.19</t>
  </si>
  <si>
    <t>1806.12.20</t>
  </si>
  <si>
    <t>1806.12.21</t>
  </si>
  <si>
    <t>1806.12.22</t>
  </si>
  <si>
    <t>1806.12.23</t>
  </si>
  <si>
    <t>1806.12.24</t>
  </si>
  <si>
    <t>1806.12.25</t>
  </si>
  <si>
    <t>1806.12.26</t>
  </si>
  <si>
    <t>1806.12.27</t>
  </si>
  <si>
    <t>1806.12.28</t>
  </si>
  <si>
    <t>1806.12.29</t>
  </si>
  <si>
    <t>1806.12.30</t>
  </si>
  <si>
    <t>1806.12.31</t>
  </si>
  <si>
    <t>1807.01.01</t>
  </si>
  <si>
    <t>1807.01.02</t>
  </si>
  <si>
    <t>1807.01.03</t>
  </si>
  <si>
    <t>1807.01.04</t>
  </si>
  <si>
    <t>1807.01.05</t>
  </si>
  <si>
    <t>1807.01.06</t>
  </si>
  <si>
    <t>1807.01.07</t>
  </si>
  <si>
    <t>1807.01.08</t>
  </si>
  <si>
    <t>1807.01.09</t>
  </si>
  <si>
    <t>1807.01.10</t>
  </si>
  <si>
    <t>1807.01.11</t>
  </si>
  <si>
    <t>1807.01.12</t>
  </si>
  <si>
    <t>1807.01.13</t>
  </si>
  <si>
    <t>1807.01.14</t>
  </si>
  <si>
    <t>1807.01.15</t>
  </si>
  <si>
    <t>1807.01.16</t>
  </si>
  <si>
    <t>1807.01.17</t>
  </si>
  <si>
    <t>1807.01.18</t>
  </si>
  <si>
    <t>1807.01.19</t>
  </si>
  <si>
    <t>1807.01.20</t>
  </si>
  <si>
    <t>1807.01.21</t>
  </si>
  <si>
    <t>1807.01.22</t>
  </si>
  <si>
    <t>1807.01.23</t>
  </si>
  <si>
    <t>1807.01.24</t>
  </si>
  <si>
    <t>1807.01.25</t>
  </si>
  <si>
    <t>1807.01.26</t>
  </si>
  <si>
    <t>1807.01.27</t>
  </si>
  <si>
    <t>1807.01.28</t>
  </si>
  <si>
    <t>1807.01.29</t>
  </si>
  <si>
    <t>1807.01.30</t>
  </si>
  <si>
    <t>1807.01.31</t>
  </si>
  <si>
    <t>1807.02.01</t>
  </si>
  <si>
    <t>1807.02.02</t>
  </si>
  <si>
    <t>1807.02.03</t>
  </si>
  <si>
    <t>1807.02.04</t>
  </si>
  <si>
    <t>1807.02.05</t>
  </si>
  <si>
    <t>1807.02.06</t>
  </si>
  <si>
    <t>1807.02.07</t>
  </si>
  <si>
    <t>1807.02.08</t>
  </si>
  <si>
    <t>1807.02.09</t>
  </si>
  <si>
    <t>1807.02.10</t>
  </si>
  <si>
    <t>1807.02.11</t>
  </si>
  <si>
    <t>1807.02.12</t>
  </si>
  <si>
    <t>1807.02.13</t>
  </si>
  <si>
    <t>1807.02.14</t>
  </si>
  <si>
    <t>1807.02.15</t>
  </si>
  <si>
    <t>1807.02.16</t>
  </si>
  <si>
    <t>1807.02.17</t>
  </si>
  <si>
    <t>1807.02.18</t>
  </si>
  <si>
    <t>1807.02.19</t>
  </si>
  <si>
    <t>1807.02.20</t>
  </si>
  <si>
    <t>1807.02.21</t>
  </si>
  <si>
    <t>1807.02.22</t>
  </si>
  <si>
    <t>1807.02.23</t>
  </si>
  <si>
    <t>1807.02.24</t>
  </si>
  <si>
    <t>1807.02.25</t>
  </si>
  <si>
    <t>1807.02.26</t>
  </si>
  <si>
    <t>1807.02.27</t>
  </si>
  <si>
    <t>1807.02.28</t>
  </si>
  <si>
    <t>1807.03.01</t>
  </si>
  <si>
    <t>1807.03.02</t>
  </si>
  <si>
    <t>1807.03.03</t>
  </si>
  <si>
    <t>1807.03.04</t>
  </si>
  <si>
    <t>1807.03.05</t>
  </si>
  <si>
    <t>1807.03.06</t>
  </si>
  <si>
    <t>1807.03.07</t>
  </si>
  <si>
    <t>1807.03.08</t>
  </si>
  <si>
    <t>1807.03.09</t>
  </si>
  <si>
    <t>1807.03.10</t>
  </si>
  <si>
    <t>1807.03.11</t>
  </si>
  <si>
    <t>1807.03.12</t>
  </si>
  <si>
    <t>1807.03.13</t>
  </si>
  <si>
    <t>1807.03.14</t>
  </si>
  <si>
    <t>1807.03.15</t>
  </si>
  <si>
    <t>1807.03.16</t>
  </si>
  <si>
    <t>1807.03.17</t>
  </si>
  <si>
    <t>1807.03.18</t>
  </si>
  <si>
    <t>1807.03.19</t>
  </si>
  <si>
    <t>1807.03.20</t>
  </si>
  <si>
    <t>1807.03.21</t>
  </si>
  <si>
    <t>1807.03.22</t>
  </si>
  <si>
    <t>1807.03.23</t>
  </si>
  <si>
    <t>1807.03.24</t>
  </si>
  <si>
    <t>1807.03.25</t>
  </si>
  <si>
    <t>1807.03.26</t>
  </si>
  <si>
    <t>1807.03.27</t>
  </si>
  <si>
    <t>1807.03.28</t>
  </si>
  <si>
    <t>1807.03.29</t>
  </si>
  <si>
    <t>1807.03.30</t>
  </si>
  <si>
    <t>1807.03.31</t>
  </si>
  <si>
    <t>1807.04.01</t>
  </si>
  <si>
    <t>1807.04.02</t>
  </si>
  <si>
    <t>1807.04.03</t>
  </si>
  <si>
    <t>1807.04.04</t>
  </si>
  <si>
    <t>1807.04.05</t>
  </si>
  <si>
    <t>1807.04.06</t>
  </si>
  <si>
    <t>1807.04.07</t>
  </si>
  <si>
    <t>1807.04.08</t>
  </si>
  <si>
    <t>1807.04.09</t>
  </si>
  <si>
    <t>1807.04.10</t>
  </si>
  <si>
    <t>1807.04.11</t>
  </si>
  <si>
    <t>1807.04.12</t>
  </si>
  <si>
    <t>1807.04.13</t>
  </si>
  <si>
    <t>1807.04.14</t>
  </si>
  <si>
    <t>1807.04.15</t>
  </si>
  <si>
    <t>1807.04.16</t>
  </si>
  <si>
    <t>1807.04.17</t>
  </si>
  <si>
    <t>1807.04.18</t>
  </si>
  <si>
    <t>1807.04.19</t>
  </si>
  <si>
    <t>1807.04.20</t>
  </si>
  <si>
    <t>1807.04.21</t>
  </si>
  <si>
    <t>1807.04.22</t>
  </si>
  <si>
    <t>1807.04.23</t>
  </si>
  <si>
    <t>1807.04.24</t>
  </si>
  <si>
    <t>1807.04.25</t>
  </si>
  <si>
    <t>1807.04.26</t>
  </si>
  <si>
    <t>1807.04.27</t>
  </si>
  <si>
    <t>1807.04.28</t>
  </si>
  <si>
    <t>1807.04.29</t>
  </si>
  <si>
    <t>1807.04.30</t>
  </si>
  <si>
    <t>1807.05.01</t>
  </si>
  <si>
    <t>1807.05.02</t>
  </si>
  <si>
    <t>1807.05.03</t>
  </si>
  <si>
    <t>1807.05.04</t>
  </si>
  <si>
    <t>1807.05.05</t>
  </si>
  <si>
    <t>1807.05.06</t>
  </si>
  <si>
    <t>1807.05.07</t>
  </si>
  <si>
    <t>1807.05.08</t>
  </si>
  <si>
    <t>1807.05.09</t>
  </si>
  <si>
    <t>1807.05.10</t>
  </si>
  <si>
    <t>1807.05.11</t>
  </si>
  <si>
    <t>1807.05.12</t>
  </si>
  <si>
    <t>1807.05.13</t>
  </si>
  <si>
    <t>1807.05.14</t>
  </si>
  <si>
    <t>1807.05.15</t>
  </si>
  <si>
    <t>1807.05.16</t>
  </si>
  <si>
    <t>1807.05.17</t>
  </si>
  <si>
    <t>1807.05.18</t>
  </si>
  <si>
    <t>1807.05.19</t>
  </si>
  <si>
    <t>1807.05.20</t>
  </si>
  <si>
    <t>1807.05.21</t>
  </si>
  <si>
    <t>1807.05.22</t>
  </si>
  <si>
    <t>1807.05.23</t>
  </si>
  <si>
    <t>1807.05.24</t>
  </si>
  <si>
    <t>1807.05.25</t>
  </si>
  <si>
    <t>1807.05.26</t>
  </si>
  <si>
    <t>1807.05.27</t>
  </si>
  <si>
    <t>1807.05.28</t>
  </si>
  <si>
    <t>1807.05.29</t>
  </si>
  <si>
    <t>1807.05.30</t>
  </si>
  <si>
    <t>1807.05.31</t>
  </si>
  <si>
    <t>1807.06.01</t>
  </si>
  <si>
    <t>1807.06.02</t>
  </si>
  <si>
    <t>1807.06.03</t>
  </si>
  <si>
    <t>1807.06.04</t>
  </si>
  <si>
    <t>1807.06.05</t>
  </si>
  <si>
    <t>1807.06.06</t>
  </si>
  <si>
    <t>1807.06.07</t>
  </si>
  <si>
    <t>1807.06.08</t>
  </si>
  <si>
    <t>1807.06.09</t>
  </si>
  <si>
    <t>1807.06.10</t>
  </si>
  <si>
    <t>1807.06.11</t>
  </si>
  <si>
    <t>1807.06.12</t>
  </si>
  <si>
    <t>1807.06.13</t>
  </si>
  <si>
    <t>1807.06.14</t>
  </si>
  <si>
    <t>1807.06.15</t>
  </si>
  <si>
    <t>1807.06.16</t>
  </si>
  <si>
    <t>1807.06.17</t>
  </si>
  <si>
    <t>1807.06.18</t>
  </si>
  <si>
    <t>1807.06.19</t>
  </si>
  <si>
    <t>1807.06.20</t>
  </si>
  <si>
    <t>1807.06.21</t>
  </si>
  <si>
    <t>1807.06.22</t>
  </si>
  <si>
    <t>1807.06.23</t>
  </si>
  <si>
    <t>1807.06.24</t>
  </si>
  <si>
    <t>1807.06.25</t>
  </si>
  <si>
    <t>1807.06.26</t>
  </si>
  <si>
    <t>1807.06.27</t>
  </si>
  <si>
    <t>1807.06.28</t>
  </si>
  <si>
    <t>1807.06.29</t>
  </si>
  <si>
    <t>1807.06.30</t>
  </si>
  <si>
    <t>1807.07.01</t>
  </si>
  <si>
    <t>1807.07.02</t>
  </si>
  <si>
    <t>1807.07.03</t>
  </si>
  <si>
    <t>1807.07.04</t>
  </si>
  <si>
    <t>1807.07.05</t>
  </si>
  <si>
    <t>1807.07.06</t>
  </si>
  <si>
    <t>1807.07.07</t>
  </si>
  <si>
    <t>1807.07.08</t>
  </si>
  <si>
    <t>1807.07.09</t>
  </si>
  <si>
    <t>1807.07.10</t>
  </si>
  <si>
    <t>1807.07.11</t>
  </si>
  <si>
    <t>1807.07.12</t>
  </si>
  <si>
    <t>1807.07.13</t>
  </si>
  <si>
    <t>1807.07.14</t>
  </si>
  <si>
    <t>1807.07.15</t>
  </si>
  <si>
    <t>1807.07.16</t>
  </si>
  <si>
    <t>1807.07.17</t>
  </si>
  <si>
    <t>1807.07.18</t>
  </si>
  <si>
    <t>1807.07.19</t>
  </si>
  <si>
    <t>1807.07.20</t>
  </si>
  <si>
    <t>1807.07.21</t>
  </si>
  <si>
    <t>1807.07.22</t>
  </si>
  <si>
    <t>1807.07.23</t>
  </si>
  <si>
    <t>1807.07.24</t>
  </si>
  <si>
    <t>1807.07.25</t>
  </si>
  <si>
    <t>1807.07.26</t>
  </si>
  <si>
    <t>1807.07.27</t>
  </si>
  <si>
    <t>1807.07.28</t>
  </si>
  <si>
    <t>1807.07.29</t>
  </si>
  <si>
    <t>1807.07.30</t>
  </si>
  <si>
    <t>1807.07.31</t>
  </si>
  <si>
    <t>1807.08.01</t>
  </si>
  <si>
    <t>1807.08.02</t>
  </si>
  <si>
    <t>1807.08.03</t>
  </si>
  <si>
    <t>1807.08.04</t>
  </si>
  <si>
    <t>1807.08.05</t>
  </si>
  <si>
    <t>1807.08.06</t>
  </si>
  <si>
    <t>1807.08.07</t>
  </si>
  <si>
    <t>1807.08.08</t>
  </si>
  <si>
    <t>1807.08.09</t>
  </si>
  <si>
    <t>1807.08.10</t>
  </si>
  <si>
    <t>1807.08.11</t>
  </si>
  <si>
    <t>1807.08.12</t>
  </si>
  <si>
    <t>1807.08.13</t>
  </si>
  <si>
    <t>1807.08.14</t>
  </si>
  <si>
    <t>1807.08.15</t>
  </si>
  <si>
    <t>1807.08.16</t>
  </si>
  <si>
    <t>1807.08.17</t>
  </si>
  <si>
    <t>1807.08.18</t>
  </si>
  <si>
    <t>1807.08.19</t>
  </si>
  <si>
    <t>1807.08.20</t>
  </si>
  <si>
    <t>1807.08.21</t>
  </si>
  <si>
    <t>1807.08.22</t>
  </si>
  <si>
    <t>1807.08.23</t>
  </si>
  <si>
    <t>1807.08.24</t>
  </si>
  <si>
    <t>1807.08.25</t>
  </si>
  <si>
    <t>1807.08.26</t>
  </si>
  <si>
    <t>1807.08.27</t>
  </si>
  <si>
    <t>1807.08.28</t>
  </si>
  <si>
    <t>1807.08.29</t>
  </si>
  <si>
    <t>1807.08.30</t>
  </si>
  <si>
    <t>1807.08.31</t>
  </si>
  <si>
    <t>1807.09.01</t>
  </si>
  <si>
    <t>1807.09.02</t>
  </si>
  <si>
    <t>1807.09.03</t>
  </si>
  <si>
    <t>1807.09.04</t>
  </si>
  <si>
    <t>1807.09.05</t>
  </si>
  <si>
    <t>1807.09.06</t>
  </si>
  <si>
    <t>1807.09.07</t>
  </si>
  <si>
    <t>1807.09.08</t>
  </si>
  <si>
    <t>1807.09.09</t>
  </si>
  <si>
    <t>1807.09.10</t>
  </si>
  <si>
    <t>1807.09.11</t>
  </si>
  <si>
    <t>1807.09.12</t>
  </si>
  <si>
    <t>1807.09.13</t>
  </si>
  <si>
    <t>1807.09.14</t>
  </si>
  <si>
    <t>1807.09.15</t>
  </si>
  <si>
    <t>1807.09.16</t>
  </si>
  <si>
    <t>1807.09.17</t>
  </si>
  <si>
    <t>1807.09.18</t>
  </si>
  <si>
    <t>1807.09.19</t>
  </si>
  <si>
    <t>1807.09.20</t>
  </si>
  <si>
    <t>1807.09.21</t>
  </si>
  <si>
    <t>1807.09.22</t>
  </si>
  <si>
    <t>1807.09.23</t>
  </si>
  <si>
    <t>1807.09.24</t>
  </si>
  <si>
    <t>1807.09.25</t>
  </si>
  <si>
    <t>1807.09.26</t>
  </si>
  <si>
    <t>1807.09.27</t>
  </si>
  <si>
    <t>1807.09.28</t>
  </si>
  <si>
    <t>1807.09.29</t>
  </si>
  <si>
    <t>1807.09.30</t>
  </si>
  <si>
    <t>1807.10.01</t>
  </si>
  <si>
    <t>1807.10.02</t>
  </si>
  <si>
    <t>1807.10.03</t>
  </si>
  <si>
    <t>1807.10.04</t>
  </si>
  <si>
    <t>1807.10.05</t>
  </si>
  <si>
    <t>1807.10.06</t>
  </si>
  <si>
    <t>1807.10.07</t>
  </si>
  <si>
    <t>1807.10.08</t>
  </si>
  <si>
    <t>1807.10.09</t>
  </si>
  <si>
    <t>1807.10.10</t>
  </si>
  <si>
    <t>1807.10.11</t>
  </si>
  <si>
    <t>1807.10.12</t>
  </si>
  <si>
    <t>1807.10.13</t>
  </si>
  <si>
    <t>1807.10.14</t>
  </si>
  <si>
    <t>1807.10.15</t>
  </si>
  <si>
    <t>1807.10.16</t>
  </si>
  <si>
    <t>1807.10.17</t>
  </si>
  <si>
    <t>1807.10.18</t>
  </si>
  <si>
    <t>1807.10.19</t>
  </si>
  <si>
    <t>1807.10.20</t>
  </si>
  <si>
    <t>1807.10.21</t>
  </si>
  <si>
    <t>1807.10.22</t>
  </si>
  <si>
    <t>1807.10.23</t>
  </si>
  <si>
    <t>1807.10.24</t>
  </si>
  <si>
    <t>1807.10.25</t>
  </si>
  <si>
    <t>1807.10.26</t>
  </si>
  <si>
    <t>1807.10.27</t>
  </si>
  <si>
    <t>1807.10.28</t>
  </si>
  <si>
    <t>1807.10.29</t>
  </si>
  <si>
    <t>1807.10.30</t>
  </si>
  <si>
    <t>1807.10.31</t>
  </si>
  <si>
    <t>1807.11.01</t>
  </si>
  <si>
    <t>1807.11.02</t>
  </si>
  <si>
    <t>1807.11.03</t>
  </si>
  <si>
    <t>1807.11.04</t>
  </si>
  <si>
    <t>1807.11.05</t>
  </si>
  <si>
    <t>1807.11.06</t>
  </si>
  <si>
    <t>1807.11.07</t>
  </si>
  <si>
    <t>1807.11.08</t>
  </si>
  <si>
    <t>1807.11.09</t>
  </si>
  <si>
    <t>1807.11.10</t>
  </si>
  <si>
    <t>1807.11.11</t>
  </si>
  <si>
    <t>1807.11.12</t>
  </si>
  <si>
    <t>1807.11.13</t>
  </si>
  <si>
    <t>1807.11.14</t>
  </si>
  <si>
    <t>1807.11.15</t>
  </si>
  <si>
    <t>1807.11.16</t>
  </si>
  <si>
    <t>1807.11.17</t>
  </si>
  <si>
    <t>1807.11.18</t>
  </si>
  <si>
    <t>1807.11.19</t>
  </si>
  <si>
    <t>1807.11.20</t>
  </si>
  <si>
    <t>1807.11.21</t>
  </si>
  <si>
    <t>1807.11.22</t>
  </si>
  <si>
    <t>1807.11.23</t>
  </si>
  <si>
    <t>1807.11.24</t>
  </si>
  <si>
    <t>1807.11.25</t>
  </si>
  <si>
    <t>1807.11.26</t>
  </si>
  <si>
    <t>1807.11.27</t>
  </si>
  <si>
    <t>1807.11.28</t>
  </si>
  <si>
    <t>1807.11.29</t>
  </si>
  <si>
    <t>1807.11.30</t>
  </si>
  <si>
    <t>1807.12.01</t>
  </si>
  <si>
    <t>1807.12.02</t>
  </si>
  <si>
    <t>1807.12.03</t>
  </si>
  <si>
    <t>1807.12.04</t>
  </si>
  <si>
    <t>1807.12.05</t>
  </si>
  <si>
    <t>1807.12.06</t>
  </si>
  <si>
    <t>1807.12.07</t>
  </si>
  <si>
    <t>1807.12.08</t>
  </si>
  <si>
    <t>1807.12.09</t>
  </si>
  <si>
    <t>1807.12.10</t>
  </si>
  <si>
    <t>1807.12.11</t>
  </si>
  <si>
    <t>1807.12.12</t>
  </si>
  <si>
    <t>1807.12.13</t>
  </si>
  <si>
    <t>1807.12.14</t>
  </si>
  <si>
    <t>1807.12.15</t>
  </si>
  <si>
    <t>1807.12.16</t>
  </si>
  <si>
    <t>1807.12.17</t>
  </si>
  <si>
    <t>1807.12.18</t>
  </si>
  <si>
    <t>1807.12.19</t>
  </si>
  <si>
    <t>1807.12.20</t>
  </si>
  <si>
    <t>1807.12.21</t>
  </si>
  <si>
    <t>1807.12.22</t>
  </si>
  <si>
    <t>1807.12.23</t>
  </si>
  <si>
    <t>1807.12.24</t>
  </si>
  <si>
    <t>1807.12.25</t>
  </si>
  <si>
    <t>1807.12.26</t>
  </si>
  <si>
    <t>1807.12.27</t>
  </si>
  <si>
    <t>1807.12.28</t>
  </si>
  <si>
    <t>1807.12.29</t>
  </si>
  <si>
    <t>1807.12.30</t>
  </si>
  <si>
    <t>1807.12.31</t>
  </si>
  <si>
    <t>1808.01.01</t>
  </si>
  <si>
    <t>1808.01.02</t>
  </si>
  <si>
    <t>1808.01.03</t>
  </si>
  <si>
    <t>1808.01.04</t>
  </si>
  <si>
    <t>1808.01.05</t>
  </si>
  <si>
    <t>1808.01.06</t>
  </si>
  <si>
    <t>1808.01.07</t>
  </si>
  <si>
    <t>1808.01.08</t>
  </si>
  <si>
    <t>1808.01.09</t>
  </si>
  <si>
    <t>1808.01.10</t>
  </si>
  <si>
    <t>1808.01.11</t>
  </si>
  <si>
    <t>1808.01.12</t>
  </si>
  <si>
    <t>1808.01.13</t>
  </si>
  <si>
    <t>1808.01.14</t>
  </si>
  <si>
    <t>1808.01.15</t>
  </si>
  <si>
    <t>1808.01.16</t>
  </si>
  <si>
    <t>1808.01.17</t>
  </si>
  <si>
    <t>1808.01.18</t>
  </si>
  <si>
    <t>1808.01.19</t>
  </si>
  <si>
    <t>1808.01.20</t>
  </si>
  <si>
    <t>1808.01.21</t>
  </si>
  <si>
    <t>1808.01.22</t>
  </si>
  <si>
    <t>1808.01.23</t>
  </si>
  <si>
    <t>1808.01.24</t>
  </si>
  <si>
    <t>1808.01.25</t>
  </si>
  <si>
    <t>1808.01.26</t>
  </si>
  <si>
    <t>1808.01.27</t>
  </si>
  <si>
    <t>1808.01.28</t>
  </si>
  <si>
    <t>1808.01.29</t>
  </si>
  <si>
    <t>1808.01.30</t>
  </si>
  <si>
    <t>1808.01.31</t>
  </si>
  <si>
    <t>1808.02.01</t>
  </si>
  <si>
    <t>1808.02.02</t>
  </si>
  <si>
    <t>1808.02.03</t>
  </si>
  <si>
    <t>1808.02.04</t>
  </si>
  <si>
    <t>1808.02.05</t>
  </si>
  <si>
    <t>1808.02.06</t>
  </si>
  <si>
    <t>1808.02.07</t>
  </si>
  <si>
    <t>1808.02.08</t>
  </si>
  <si>
    <t>1808.02.09</t>
  </si>
  <si>
    <t>1808.02.10</t>
  </si>
  <si>
    <t>1808.02.11</t>
  </si>
  <si>
    <t>1808.02.12</t>
  </si>
  <si>
    <t>1808.02.13</t>
  </si>
  <si>
    <t>1808.02.14</t>
  </si>
  <si>
    <t>1808.02.15</t>
  </si>
  <si>
    <t>1808.02.16</t>
  </si>
  <si>
    <t>1808.02.17</t>
  </si>
  <si>
    <t>1808.02.18</t>
  </si>
  <si>
    <t>1808.02.19</t>
  </si>
  <si>
    <t>1808.02.20</t>
  </si>
  <si>
    <t>1808.02.21</t>
  </si>
  <si>
    <t>1808.02.22</t>
  </si>
  <si>
    <t>1808.02.23</t>
  </si>
  <si>
    <t>1808.02.24</t>
  </si>
  <si>
    <t>1808.02.25</t>
  </si>
  <si>
    <t>1808.02.26</t>
  </si>
  <si>
    <t>1808.02.27</t>
  </si>
  <si>
    <t>1808.02.28</t>
  </si>
  <si>
    <t>1808.02.29</t>
  </si>
  <si>
    <t>1808.03.01</t>
  </si>
  <si>
    <t>1808.03.02</t>
  </si>
  <si>
    <t>1808.03.03</t>
  </si>
  <si>
    <t>1808.03.04</t>
  </si>
  <si>
    <t>1808.03.05</t>
  </si>
  <si>
    <t>1808.03.06</t>
  </si>
  <si>
    <t>1808.03.07</t>
  </si>
  <si>
    <t>1808.03.08</t>
  </si>
  <si>
    <t>1808.03.09</t>
  </si>
  <si>
    <t>1808.03.10</t>
  </si>
  <si>
    <t>1808.03.11</t>
  </si>
  <si>
    <t>1808.03.12</t>
  </si>
  <si>
    <t>1808.03.13</t>
  </si>
  <si>
    <t>1808.03.14</t>
  </si>
  <si>
    <t>1808.03.15</t>
  </si>
  <si>
    <t>1808.03.16</t>
  </si>
  <si>
    <t>1808.03.17</t>
  </si>
  <si>
    <t>1808.03.18</t>
  </si>
  <si>
    <t>1808.03.19</t>
  </si>
  <si>
    <t>1808.03.20</t>
  </si>
  <si>
    <t>1808.03.21</t>
  </si>
  <si>
    <t>1808.03.22</t>
  </si>
  <si>
    <t>1808.03.23</t>
  </si>
  <si>
    <t>1808.03.24</t>
  </si>
  <si>
    <t>1808.03.25</t>
  </si>
  <si>
    <t>1808.03.26</t>
  </si>
  <si>
    <t>1808.03.27</t>
  </si>
  <si>
    <t>1808.03.28</t>
  </si>
  <si>
    <t>1808.03.29</t>
  </si>
  <si>
    <t>1808.03.30</t>
  </si>
  <si>
    <t>1808.03.31</t>
  </si>
  <si>
    <t>1808.04.01</t>
  </si>
  <si>
    <t>1808.04.02</t>
  </si>
  <si>
    <t>1808.04.03</t>
  </si>
  <si>
    <t>1808.04.04</t>
  </si>
  <si>
    <t>1808.04.05</t>
  </si>
  <si>
    <t>1808.04.06</t>
  </si>
  <si>
    <t>1808.04.07</t>
  </si>
  <si>
    <t>1808.04.08</t>
  </si>
  <si>
    <t>1808.04.09</t>
  </si>
  <si>
    <t>1808.04.10</t>
  </si>
  <si>
    <t>1808.04.11</t>
  </si>
  <si>
    <t>1808.04.12</t>
  </si>
  <si>
    <t>1808.04.13</t>
  </si>
  <si>
    <t>1808.04.14</t>
  </si>
  <si>
    <t>1808.04.15</t>
  </si>
  <si>
    <t>1808.04.16</t>
  </si>
  <si>
    <t>1808.04.17</t>
  </si>
  <si>
    <t>1808.04.18</t>
  </si>
  <si>
    <t>1808.04.19</t>
  </si>
  <si>
    <t>1808.04.20</t>
  </si>
  <si>
    <t>1808.04.21</t>
  </si>
  <si>
    <t>1808.04.22</t>
  </si>
  <si>
    <t>1808.04.23</t>
  </si>
  <si>
    <t>1808.04.24</t>
  </si>
  <si>
    <t>1808.04.25</t>
  </si>
  <si>
    <t>1808.04.26</t>
  </si>
  <si>
    <t>1808.04.27</t>
  </si>
  <si>
    <t>1808.04.28</t>
  </si>
  <si>
    <t>1808.04.29</t>
  </si>
  <si>
    <t>1808.04.30</t>
  </si>
  <si>
    <t>1808.05.01</t>
  </si>
  <si>
    <t>1808.05.02</t>
  </si>
  <si>
    <t>1808.05.03</t>
  </si>
  <si>
    <t>1808.05.04</t>
  </si>
  <si>
    <t>1808.05.05</t>
  </si>
  <si>
    <t>1808.05.06</t>
  </si>
  <si>
    <t>1808.05.07</t>
  </si>
  <si>
    <t>1808.05.08</t>
  </si>
  <si>
    <t>1808.05.09</t>
  </si>
  <si>
    <t>1808.05.10</t>
  </si>
  <si>
    <t>1808.05.11</t>
  </si>
  <si>
    <t>1808.05.12</t>
  </si>
  <si>
    <t>1808.05.13</t>
  </si>
  <si>
    <t>1808.05.14</t>
  </si>
  <si>
    <t>1808.05.15</t>
  </si>
  <si>
    <t>1808.05.16</t>
  </si>
  <si>
    <t>1808.05.17</t>
  </si>
  <si>
    <t>1808.05.18</t>
  </si>
  <si>
    <t>1808.05.19</t>
  </si>
  <si>
    <t>1808.05.20</t>
  </si>
  <si>
    <t>1808.05.21</t>
  </si>
  <si>
    <t>1808.05.22</t>
  </si>
  <si>
    <t>1808.05.23</t>
  </si>
  <si>
    <t>1808.05.24</t>
  </si>
  <si>
    <t>1808.05.25</t>
  </si>
  <si>
    <t>1808.05.26</t>
  </si>
  <si>
    <t>1808.05.27</t>
  </si>
  <si>
    <t>1808.05.28</t>
  </si>
  <si>
    <t>1808.05.29</t>
  </si>
  <si>
    <t>1808.05.30</t>
  </si>
  <si>
    <t>1808.05.31</t>
  </si>
  <si>
    <t>1808.06.01</t>
  </si>
  <si>
    <t>1808.06.02</t>
  </si>
  <si>
    <t>1808.06.03</t>
  </si>
  <si>
    <t>1808.06.04</t>
  </si>
  <si>
    <t>1808.06.05</t>
  </si>
  <si>
    <t>1808.06.06</t>
  </si>
  <si>
    <t>1808.06.07</t>
  </si>
  <si>
    <t>1808.06.08</t>
  </si>
  <si>
    <t>1808.06.09</t>
  </si>
  <si>
    <t>1808.06.10</t>
  </si>
  <si>
    <t>1808.06.11</t>
  </si>
  <si>
    <t>1808.06.12</t>
  </si>
  <si>
    <t>1808.06.13</t>
  </si>
  <si>
    <t>1808.06.14</t>
  </si>
  <si>
    <t>1808.06.15</t>
  </si>
  <si>
    <t>1808.06.16</t>
  </si>
  <si>
    <t>1808.06.17</t>
  </si>
  <si>
    <t>1808.06.18</t>
  </si>
  <si>
    <t>1808.06.19</t>
  </si>
  <si>
    <t>1808.06.20</t>
  </si>
  <si>
    <t>1808.06.21</t>
  </si>
  <si>
    <t>1808.06.22</t>
  </si>
  <si>
    <t>1808.06.23</t>
  </si>
  <si>
    <t>1808.06.24</t>
  </si>
  <si>
    <t>1808.06.25</t>
  </si>
  <si>
    <t>1808.06.26</t>
  </si>
  <si>
    <t>1808.06.27</t>
  </si>
  <si>
    <t>1808.06.28</t>
  </si>
  <si>
    <t>1808.06.29</t>
  </si>
  <si>
    <t>1808.06.30</t>
  </si>
  <si>
    <t>1808.07.01</t>
  </si>
  <si>
    <t>1808.07.02</t>
  </si>
  <si>
    <t>1808.07.03</t>
  </si>
  <si>
    <t>1808.07.04</t>
  </si>
  <si>
    <t>1808.07.05</t>
  </si>
  <si>
    <t>1808.07.06</t>
  </si>
  <si>
    <t>1808.07.07</t>
  </si>
  <si>
    <t>1808.07.08</t>
  </si>
  <si>
    <t>1808.07.09</t>
  </si>
  <si>
    <t>1808.07.10</t>
  </si>
  <si>
    <t>1808.07.11</t>
  </si>
  <si>
    <t>1808.07.12</t>
  </si>
  <si>
    <t>1808.07.13</t>
  </si>
  <si>
    <t>1808.07.14</t>
  </si>
  <si>
    <t>1808.07.15</t>
  </si>
  <si>
    <t>1808.07.16</t>
  </si>
  <si>
    <t>1808.07.17</t>
  </si>
  <si>
    <t>1808.07.18</t>
  </si>
  <si>
    <t>1808.07.19</t>
  </si>
  <si>
    <t>1808.07.20</t>
  </si>
  <si>
    <t>1808.07.21</t>
  </si>
  <si>
    <t>1808.07.22</t>
  </si>
  <si>
    <t>1808.07.23</t>
  </si>
  <si>
    <t>1808.07.24</t>
  </si>
  <si>
    <t>1808.07.25</t>
  </si>
  <si>
    <t>1808.07.26</t>
  </si>
  <si>
    <t>1808.07.27</t>
  </si>
  <si>
    <t>1808.07.28</t>
  </si>
  <si>
    <t>1808.07.29</t>
  </si>
  <si>
    <t>1808.07.30</t>
  </si>
  <si>
    <t>1808.07.31</t>
  </si>
  <si>
    <t>1808.08.01</t>
  </si>
  <si>
    <t>1808.08.02</t>
  </si>
  <si>
    <t>1808.08.03</t>
  </si>
  <si>
    <t>1808.08.04</t>
  </si>
  <si>
    <t>1808.08.05</t>
  </si>
  <si>
    <t>1808.08.06</t>
  </si>
  <si>
    <t>1808.08.07</t>
  </si>
  <si>
    <t>1808.08.08</t>
  </si>
  <si>
    <t>1808.08.09</t>
  </si>
  <si>
    <t>1808.08.10</t>
  </si>
  <si>
    <t>1808.08.11</t>
  </si>
  <si>
    <t>1808.08.12</t>
  </si>
  <si>
    <t>1808.08.13</t>
  </si>
  <si>
    <t>1808.08.14</t>
  </si>
  <si>
    <t>1808.08.15</t>
  </si>
  <si>
    <t>1808.08.16</t>
  </si>
  <si>
    <t>1808.08.17</t>
  </si>
  <si>
    <t>1808.08.18</t>
  </si>
  <si>
    <t>1808.08.19</t>
  </si>
  <si>
    <t>1808.08.20</t>
  </si>
  <si>
    <t>1808.08.21</t>
  </si>
  <si>
    <t>1808.08.22</t>
  </si>
  <si>
    <t>1808.08.23</t>
  </si>
  <si>
    <t>1808.08.24</t>
  </si>
  <si>
    <t>1808.08.25</t>
  </si>
  <si>
    <t>1808.08.26</t>
  </si>
  <si>
    <t>1808.08.27</t>
  </si>
  <si>
    <t>1808.08.28</t>
  </si>
  <si>
    <t>1808.08.29</t>
  </si>
  <si>
    <t>1808.08.30</t>
  </si>
  <si>
    <t>1808.08.31</t>
  </si>
  <si>
    <t>1808.09.01</t>
  </si>
  <si>
    <t>1808.09.02</t>
  </si>
  <si>
    <t>1808.09.03</t>
  </si>
  <si>
    <t>1808.09.04</t>
  </si>
  <si>
    <t>1808.09.05</t>
  </si>
  <si>
    <t>1808.09.06</t>
  </si>
  <si>
    <t>1808.09.07</t>
  </si>
  <si>
    <t>1808.09.08</t>
  </si>
  <si>
    <t>1808.09.09</t>
  </si>
  <si>
    <t>1808.09.10</t>
  </si>
  <si>
    <t>1808.09.11</t>
  </si>
  <si>
    <t>1808.09.12</t>
  </si>
  <si>
    <t>1808.09.13</t>
  </si>
  <si>
    <t>1808.09.14</t>
  </si>
  <si>
    <t>1808.09.15</t>
  </si>
  <si>
    <t>1808.09.16</t>
  </si>
  <si>
    <t>1808.09.17</t>
  </si>
  <si>
    <t>1808.09.18</t>
  </si>
  <si>
    <t>1808.09.19</t>
  </si>
  <si>
    <t>1808.09.20</t>
  </si>
  <si>
    <t>1808.09.21</t>
  </si>
  <si>
    <t>1808.09.22</t>
  </si>
  <si>
    <t>1808.09.23</t>
  </si>
  <si>
    <t>1808.09.24</t>
  </si>
  <si>
    <t>1808.09.25</t>
  </si>
  <si>
    <t>1808.09.26</t>
  </si>
  <si>
    <t>1808.09.27</t>
  </si>
  <si>
    <t>1808.09.28</t>
  </si>
  <si>
    <t>1808.09.29</t>
  </si>
  <si>
    <t>1808.09.30</t>
  </si>
  <si>
    <t>1808.10.01</t>
  </si>
  <si>
    <t>1808.10.02</t>
  </si>
  <si>
    <t>1808.10.03</t>
  </si>
  <si>
    <t>1808.10.04</t>
  </si>
  <si>
    <t>1808.10.05</t>
  </si>
  <si>
    <t>1808.10.06</t>
  </si>
  <si>
    <t>1808.10.07</t>
  </si>
  <si>
    <t>1808.10.08</t>
  </si>
  <si>
    <t>1808.10.09</t>
  </si>
  <si>
    <t>1808.10.10</t>
  </si>
  <si>
    <t>1808.10.11</t>
  </si>
  <si>
    <t>1808.10.12</t>
  </si>
  <si>
    <t>1808.10.13</t>
  </si>
  <si>
    <t>1808.10.14</t>
  </si>
  <si>
    <t>1808.10.15</t>
  </si>
  <si>
    <t>1808.10.16</t>
  </si>
  <si>
    <t>1808.10.17</t>
  </si>
  <si>
    <t>1808.10.18</t>
  </si>
  <si>
    <t>1808.10.19</t>
  </si>
  <si>
    <t>1808.10.20</t>
  </si>
  <si>
    <t>1808.10.21</t>
  </si>
  <si>
    <t>1808.10.22</t>
  </si>
  <si>
    <t>1808.10.23</t>
  </si>
  <si>
    <t>1808.10.24</t>
  </si>
  <si>
    <t>1808.10.25</t>
  </si>
  <si>
    <t>1808.10.26</t>
  </si>
  <si>
    <t>1808.10.27</t>
  </si>
  <si>
    <t>1808.10.28</t>
  </si>
  <si>
    <t>1808.10.29</t>
  </si>
  <si>
    <t>1808.10.30</t>
  </si>
  <si>
    <t>1808.10.31</t>
  </si>
  <si>
    <t>1808.11.01</t>
  </si>
  <si>
    <t>1808.11.02</t>
  </si>
  <si>
    <t>1808.11.03</t>
  </si>
  <si>
    <t>1808.11.04</t>
  </si>
  <si>
    <t>1808.11.05</t>
  </si>
  <si>
    <t>1808.11.06</t>
  </si>
  <si>
    <t>1808.11.07</t>
  </si>
  <si>
    <t>1808.11.08</t>
  </si>
  <si>
    <t>1808.11.09</t>
  </si>
  <si>
    <t>1808.11.10</t>
  </si>
  <si>
    <t>1808.11.11</t>
  </si>
  <si>
    <t>1808.11.12</t>
  </si>
  <si>
    <t>1808.11.13</t>
  </si>
  <si>
    <t>1808.11.14</t>
  </si>
  <si>
    <t>1808.11.15</t>
  </si>
  <si>
    <t>1808.11.16</t>
  </si>
  <si>
    <t>1808.11.17</t>
  </si>
  <si>
    <t>1808.11.18</t>
  </si>
  <si>
    <t>1808.11.19</t>
  </si>
  <si>
    <t>1808.11.20</t>
  </si>
  <si>
    <t>1808.11.21</t>
  </si>
  <si>
    <t>1808.11.22</t>
  </si>
  <si>
    <t>1808.11.23</t>
  </si>
  <si>
    <t>1808.11.24</t>
  </si>
  <si>
    <t>1808.11.25</t>
  </si>
  <si>
    <t>1808.11.26</t>
  </si>
  <si>
    <t>1808.11.27</t>
  </si>
  <si>
    <t>1808.11.28</t>
  </si>
  <si>
    <t>1808.11.29</t>
  </si>
  <si>
    <t>1808.11.30</t>
  </si>
  <si>
    <t>1808.12.01</t>
  </si>
  <si>
    <t>1808.12.02</t>
  </si>
  <si>
    <t>1808.12.03</t>
  </si>
  <si>
    <t>1808.12.04</t>
  </si>
  <si>
    <t>1808.12.05</t>
  </si>
  <si>
    <t>1808.12.06</t>
  </si>
  <si>
    <t>1808.12.07</t>
  </si>
  <si>
    <t>1808.12.08</t>
  </si>
  <si>
    <t>1808.12.09</t>
  </si>
  <si>
    <t>1808.12.10</t>
  </si>
  <si>
    <t>1808.12.11</t>
  </si>
  <si>
    <t>1808.12.12</t>
  </si>
  <si>
    <t>1808.12.13</t>
  </si>
  <si>
    <t>1808.12.14</t>
  </si>
  <si>
    <t>1808.12.15</t>
  </si>
  <si>
    <t>1808.12.16</t>
  </si>
  <si>
    <t>1808.12.17</t>
  </si>
  <si>
    <t>1808.12.18</t>
  </si>
  <si>
    <t>1808.12.19</t>
  </si>
  <si>
    <t>1808.12.20</t>
  </si>
  <si>
    <t>1808.12.21</t>
  </si>
  <si>
    <t>1808.12.22</t>
  </si>
  <si>
    <t>1808.12.23</t>
  </si>
  <si>
    <t>1808.12.24</t>
  </si>
  <si>
    <t>1808.12.25</t>
  </si>
  <si>
    <t>1808.12.26</t>
  </si>
  <si>
    <t>1808.12.27</t>
  </si>
  <si>
    <t>1808.12.28</t>
  </si>
  <si>
    <t>1808.12.29</t>
  </si>
  <si>
    <t>1808.12.30</t>
  </si>
  <si>
    <t>1808.12.31</t>
  </si>
  <si>
    <t>1809.01.01</t>
  </si>
  <si>
    <t>1809.01.02</t>
  </si>
  <si>
    <t>1809.01.03</t>
  </si>
  <si>
    <t>1809.01.04</t>
  </si>
  <si>
    <t>1809.01.05</t>
  </si>
  <si>
    <t>1809.01.06</t>
  </si>
  <si>
    <t>1809.01.07</t>
  </si>
  <si>
    <t>1809.01.08</t>
  </si>
  <si>
    <t>1809.01.09</t>
  </si>
  <si>
    <t>1809.01.10</t>
  </si>
  <si>
    <t>1809.01.11</t>
  </si>
  <si>
    <t>1809.01.12</t>
  </si>
  <si>
    <t>1809.01.13</t>
  </si>
  <si>
    <t>1809.01.14</t>
  </si>
  <si>
    <t>1809.01.15</t>
  </si>
  <si>
    <t>1809.01.16</t>
  </si>
  <si>
    <t>1809.01.17</t>
  </si>
  <si>
    <t>1809.01.18</t>
  </si>
  <si>
    <t>1809.01.19</t>
  </si>
  <si>
    <t>1809.01.20</t>
  </si>
  <si>
    <t>1809.01.21</t>
  </si>
  <si>
    <t>1809.01.22</t>
  </si>
  <si>
    <t>1809.01.23</t>
  </si>
  <si>
    <t>1809.01.24</t>
  </si>
  <si>
    <t>1809.01.25</t>
  </si>
  <si>
    <t>1809.01.26</t>
  </si>
  <si>
    <t>1809.01.27</t>
  </si>
  <si>
    <t>1809.01.28</t>
  </si>
  <si>
    <t>1809.01.29</t>
  </si>
  <si>
    <t>1809.01.30</t>
  </si>
  <si>
    <t>1809.01.31</t>
  </si>
  <si>
    <t>1809.02.01</t>
  </si>
  <si>
    <t>1809.02.02</t>
  </si>
  <si>
    <t>1809.02.03</t>
  </si>
  <si>
    <t>1809.02.04</t>
  </si>
  <si>
    <t>1809.02.05</t>
  </si>
  <si>
    <t>1809.02.06</t>
  </si>
  <si>
    <t>1809.02.07</t>
  </si>
  <si>
    <t>1809.02.08</t>
  </si>
  <si>
    <t>1809.02.09</t>
  </si>
  <si>
    <t>1809.02.10</t>
  </si>
  <si>
    <t>1809.02.11</t>
  </si>
  <si>
    <t>1809.02.12</t>
  </si>
  <si>
    <t>1809.02.13</t>
  </si>
  <si>
    <t>1809.02.14</t>
  </si>
  <si>
    <t>1809.02.15</t>
  </si>
  <si>
    <t>1809.02.16</t>
  </si>
  <si>
    <t>1809.02.17</t>
  </si>
  <si>
    <t>1809.02.18</t>
  </si>
  <si>
    <t>1809.02.19</t>
  </si>
  <si>
    <t>1809.02.20</t>
  </si>
  <si>
    <t>1809.02.21</t>
  </si>
  <si>
    <t>1809.02.22</t>
  </si>
  <si>
    <t>1809.02.23</t>
  </si>
  <si>
    <t>1809.02.24</t>
  </si>
  <si>
    <t>1809.02.25</t>
  </si>
  <si>
    <t>1809.02.26</t>
  </si>
  <si>
    <t>1809.02.27</t>
  </si>
  <si>
    <t>1809.02.28</t>
  </si>
  <si>
    <t>1809.03.01</t>
  </si>
  <si>
    <t>1809.03.02</t>
  </si>
  <si>
    <t>1809.03.03</t>
  </si>
  <si>
    <t>1809.03.04</t>
  </si>
  <si>
    <t>1809.03.05</t>
  </si>
  <si>
    <t>1809.03.06</t>
  </si>
  <si>
    <t>1809.03.07</t>
  </si>
  <si>
    <t>1809.03.08</t>
  </si>
  <si>
    <t>1809.03.09</t>
  </si>
  <si>
    <t>1809.03.10</t>
  </si>
  <si>
    <t>1809.03.11</t>
  </si>
  <si>
    <t>1809.03.12</t>
  </si>
  <si>
    <t>1809.03.13</t>
  </si>
  <si>
    <t>1809.03.14</t>
  </si>
  <si>
    <t>1809.03.15</t>
  </si>
  <si>
    <t>1809.03.16</t>
  </si>
  <si>
    <t>1809.03.17</t>
  </si>
  <si>
    <t>1809.03.18</t>
  </si>
  <si>
    <t>1809.03.19</t>
  </si>
  <si>
    <t>1809.03.20</t>
  </si>
  <si>
    <t>1809.03.21</t>
  </si>
  <si>
    <t>1809.03.22</t>
  </si>
  <si>
    <t>1809.03.23</t>
  </si>
  <si>
    <t>1809.03.24</t>
  </si>
  <si>
    <t>1809.03.25</t>
  </si>
  <si>
    <t>1809.03.26</t>
  </si>
  <si>
    <t>1809.03.27</t>
  </si>
  <si>
    <t>1809.03.28</t>
  </si>
  <si>
    <t>1809.03.29</t>
  </si>
  <si>
    <t>1809.03.30</t>
  </si>
  <si>
    <t>1809.03.31</t>
  </si>
  <si>
    <t>1809.04.01</t>
  </si>
  <si>
    <t>1809.04.02</t>
  </si>
  <si>
    <t>1809.04.03</t>
  </si>
  <si>
    <t>1809.04.04</t>
  </si>
  <si>
    <t>1809.04.05</t>
  </si>
  <si>
    <t>1809.04.06</t>
  </si>
  <si>
    <t>1809.04.07</t>
  </si>
  <si>
    <t>1809.04.08</t>
  </si>
  <si>
    <t>1809.04.09</t>
  </si>
  <si>
    <t>1809.04.10</t>
  </si>
  <si>
    <t>1809.04.11</t>
  </si>
  <si>
    <t>1809.04.12</t>
  </si>
  <si>
    <t>1809.04.13</t>
  </si>
  <si>
    <t>1809.04.14</t>
  </si>
  <si>
    <t>1809.04.15</t>
  </si>
  <si>
    <t>1809.04.16</t>
  </si>
  <si>
    <t>1809.04.17</t>
  </si>
  <si>
    <t>1809.04.18</t>
  </si>
  <si>
    <t>1809.04.19</t>
  </si>
  <si>
    <t>1809.04.20</t>
  </si>
  <si>
    <t>1809.04.21</t>
  </si>
  <si>
    <t>1809.04.22</t>
  </si>
  <si>
    <t>1809.04.23</t>
  </si>
  <si>
    <t>1809.04.24</t>
  </si>
  <si>
    <t>1809.04.25</t>
  </si>
  <si>
    <t>1809.04.26</t>
  </si>
  <si>
    <t>1809.04.27</t>
  </si>
  <si>
    <t>1809.04.28</t>
  </si>
  <si>
    <t>1809.04.29</t>
  </si>
  <si>
    <t>1809.04.30</t>
  </si>
  <si>
    <t>1809.05.01</t>
  </si>
  <si>
    <t>1809.05.02</t>
  </si>
  <si>
    <t>1809.05.03</t>
  </si>
  <si>
    <t>1809.05.04</t>
  </si>
  <si>
    <t>1809.05.05</t>
  </si>
  <si>
    <t>1809.05.06</t>
  </si>
  <si>
    <t>1809.05.07</t>
  </si>
  <si>
    <t>1809.05.08</t>
  </si>
  <si>
    <t>1809.05.09</t>
  </si>
  <si>
    <t>1809.05.10</t>
  </si>
  <si>
    <t>1809.05.11</t>
  </si>
  <si>
    <t>1809.05.12</t>
  </si>
  <si>
    <t>1809.05.13</t>
  </si>
  <si>
    <t>1809.05.14</t>
  </si>
  <si>
    <t>1809.05.15</t>
  </si>
  <si>
    <t>1809.05.16</t>
  </si>
  <si>
    <t>1809.05.17</t>
  </si>
  <si>
    <t>1809.05.18</t>
  </si>
  <si>
    <t>1809.05.19</t>
  </si>
  <si>
    <t>1809.05.20</t>
  </si>
  <si>
    <t>1809.05.21</t>
  </si>
  <si>
    <t>1809.05.22</t>
  </si>
  <si>
    <t>1809.05.23</t>
  </si>
  <si>
    <t>1809.05.24</t>
  </si>
  <si>
    <t>1809.05.25</t>
  </si>
  <si>
    <t>1809.05.26</t>
  </si>
  <si>
    <t>1809.05.27</t>
  </si>
  <si>
    <t>1809.05.28</t>
  </si>
  <si>
    <t>1809.05.29</t>
  </si>
  <si>
    <t>1809.05.30</t>
  </si>
  <si>
    <t>1809.05.31</t>
  </si>
  <si>
    <t>1809.06.01</t>
  </si>
  <si>
    <t>1809.06.02</t>
  </si>
  <si>
    <t>1809.06.03</t>
  </si>
  <si>
    <t>1809.06.04</t>
  </si>
  <si>
    <t>1809.06.05</t>
  </si>
  <si>
    <t>1809.06.06</t>
  </si>
  <si>
    <t>1809.06.07</t>
  </si>
  <si>
    <t>1809.06.08</t>
  </si>
  <si>
    <t>1809.06.09</t>
  </si>
  <si>
    <t>1809.06.10</t>
  </si>
  <si>
    <t>1809.06.11</t>
  </si>
  <si>
    <t>1809.06.12</t>
  </si>
  <si>
    <t>1809.06.13</t>
  </si>
  <si>
    <t>1809.06.14</t>
  </si>
  <si>
    <t>1809.06.15</t>
  </si>
  <si>
    <t>1809.06.16</t>
  </si>
  <si>
    <t>1809.06.17</t>
  </si>
  <si>
    <t>1809.06.18</t>
  </si>
  <si>
    <t>1809.06.19</t>
  </si>
  <si>
    <t>1809.06.20</t>
  </si>
  <si>
    <t>1809.06.21</t>
  </si>
  <si>
    <t>1809.06.22</t>
  </si>
  <si>
    <t>1809.06.23</t>
  </si>
  <si>
    <t>1809.06.24</t>
  </si>
  <si>
    <t>1809.06.25</t>
  </si>
  <si>
    <t>1809.06.26</t>
  </si>
  <si>
    <t>1809.06.27</t>
  </si>
  <si>
    <t>1809.06.28</t>
  </si>
  <si>
    <t>1809.06.29</t>
  </si>
  <si>
    <t>1809.06.30</t>
  </si>
  <si>
    <t>1809.07.01</t>
  </si>
  <si>
    <t>1809.07.02</t>
  </si>
  <si>
    <t>1809.07.03</t>
  </si>
  <si>
    <t>1809.07.04</t>
  </si>
  <si>
    <t>1809.07.05</t>
  </si>
  <si>
    <t>1809.07.06</t>
  </si>
  <si>
    <t>1809.07.07</t>
  </si>
  <si>
    <t>1809.07.08</t>
  </si>
  <si>
    <t>1809.07.09</t>
  </si>
  <si>
    <t>1809.07.10</t>
  </si>
  <si>
    <t>1809.07.11</t>
  </si>
  <si>
    <t>1809.07.12</t>
  </si>
  <si>
    <t>1809.07.13</t>
  </si>
  <si>
    <t>1809.07.14</t>
  </si>
  <si>
    <t>1809.07.15</t>
  </si>
  <si>
    <t>1809.07.16</t>
  </si>
  <si>
    <t>1809.07.17</t>
  </si>
  <si>
    <t>1809.07.18</t>
  </si>
  <si>
    <t>1809.07.19</t>
  </si>
  <si>
    <t>1809.07.20</t>
  </si>
  <si>
    <t>1809.07.21</t>
  </si>
  <si>
    <t>1809.07.22</t>
  </si>
  <si>
    <t>1809.07.23</t>
  </si>
  <si>
    <t>1809.07.24</t>
  </si>
  <si>
    <t>1809.07.25</t>
  </si>
  <si>
    <t>1809.07.26</t>
  </si>
  <si>
    <t>1809.07.27</t>
  </si>
  <si>
    <t>1809.07.28</t>
  </si>
  <si>
    <t>1809.07.29</t>
  </si>
  <si>
    <t>1809.07.30</t>
  </si>
  <si>
    <t>1809.07.31</t>
  </si>
  <si>
    <t>1809.08.01</t>
  </si>
  <si>
    <t>1809.08.02</t>
  </si>
  <si>
    <t>1809.08.03</t>
  </si>
  <si>
    <t>1809.08.04</t>
  </si>
  <si>
    <t>1809.08.05</t>
  </si>
  <si>
    <t>1809.08.06</t>
  </si>
  <si>
    <t>1809.08.07</t>
  </si>
  <si>
    <t>1809.08.08</t>
  </si>
  <si>
    <t>1809.08.09</t>
  </si>
  <si>
    <t>1809.08.10</t>
  </si>
  <si>
    <t>1809.08.11</t>
  </si>
  <si>
    <t>1809.08.12</t>
  </si>
  <si>
    <t>1809.08.13</t>
  </si>
  <si>
    <t>1809.08.14</t>
  </si>
  <si>
    <t>1809.08.15</t>
  </si>
  <si>
    <t>1809.08.16</t>
  </si>
  <si>
    <t>1809.08.17</t>
  </si>
  <si>
    <t>1809.08.18</t>
  </si>
  <si>
    <t>1809.08.19</t>
  </si>
  <si>
    <t>1809.08.20</t>
  </si>
  <si>
    <t>1809.08.21</t>
  </si>
  <si>
    <t>1809.08.22</t>
  </si>
  <si>
    <t>1809.08.23</t>
  </si>
  <si>
    <t>1809.08.24</t>
  </si>
  <si>
    <t>1809.08.25</t>
  </si>
  <si>
    <t>1809.08.26</t>
  </si>
  <si>
    <t>1809.08.27</t>
  </si>
  <si>
    <t>1809.08.28</t>
  </si>
  <si>
    <t>1809.08.29</t>
  </si>
  <si>
    <t>1809.08.30</t>
  </si>
  <si>
    <t>1809.08.31</t>
  </si>
  <si>
    <t>1809.09.01</t>
  </si>
  <si>
    <t>1809.09.02</t>
  </si>
  <si>
    <t>1809.09.03</t>
  </si>
  <si>
    <t>1809.09.04</t>
  </si>
  <si>
    <t>1809.09.05</t>
  </si>
  <si>
    <t>1809.09.06</t>
  </si>
  <si>
    <t>1809.09.07</t>
  </si>
  <si>
    <t>1809.09.08</t>
  </si>
  <si>
    <t>1809.09.09</t>
  </si>
  <si>
    <t>1809.09.10</t>
  </si>
  <si>
    <t>1809.09.11</t>
  </si>
  <si>
    <t>1809.09.12</t>
  </si>
  <si>
    <t>1809.09.13</t>
  </si>
  <si>
    <t>1809.09.14</t>
  </si>
  <si>
    <t>1809.09.15</t>
  </si>
  <si>
    <t>1809.09.16</t>
  </si>
  <si>
    <t>1809.09.17</t>
  </si>
  <si>
    <t>1809.09.18</t>
  </si>
  <si>
    <t>1809.09.19</t>
  </si>
  <si>
    <t>1809.09.20</t>
  </si>
  <si>
    <t>1809.09.21</t>
  </si>
  <si>
    <t>1809.09.22</t>
  </si>
  <si>
    <t>1809.09.23</t>
  </si>
  <si>
    <t>1809.09.24</t>
  </si>
  <si>
    <t>1809.09.25</t>
  </si>
  <si>
    <t>1809.09.26</t>
  </si>
  <si>
    <t>1809.09.27</t>
  </si>
  <si>
    <t>1809.09.28</t>
  </si>
  <si>
    <t>1809.09.29</t>
  </si>
  <si>
    <t>1809.09.30</t>
  </si>
  <si>
    <t>1809.10.01</t>
  </si>
  <si>
    <t>1809.10.02</t>
  </si>
  <si>
    <t>1809.10.03</t>
  </si>
  <si>
    <t>1809.10.04</t>
  </si>
  <si>
    <t>1809.10.05</t>
  </si>
  <si>
    <t>1809.10.06</t>
  </si>
  <si>
    <t>1809.10.07</t>
  </si>
  <si>
    <t>1809.10.08</t>
  </si>
  <si>
    <t>1809.10.09</t>
  </si>
  <si>
    <t>1809.10.10</t>
  </si>
  <si>
    <t>1809.10.11</t>
  </si>
  <si>
    <t>1809.10.12</t>
  </si>
  <si>
    <t>1809.10.13</t>
  </si>
  <si>
    <t>1809.10.14</t>
  </si>
  <si>
    <t>1809.10.15</t>
  </si>
  <si>
    <t>1809.10.16</t>
  </si>
  <si>
    <t>1809.10.17</t>
  </si>
  <si>
    <t>1809.10.18</t>
  </si>
  <si>
    <t>1809.10.19</t>
  </si>
  <si>
    <t>1809.10.20</t>
  </si>
  <si>
    <t>1809.10.21</t>
  </si>
  <si>
    <t>1809.10.22</t>
  </si>
  <si>
    <t>1809.10.23</t>
  </si>
  <si>
    <t>1809.10.24</t>
  </si>
  <si>
    <t>1809.10.25</t>
  </si>
  <si>
    <t>1809.10.26</t>
  </si>
  <si>
    <t>1809.10.27</t>
  </si>
  <si>
    <t>1809.10.28</t>
  </si>
  <si>
    <t>1809.10.29</t>
  </si>
  <si>
    <t>1809.10.30</t>
  </si>
  <si>
    <t>1809.10.31</t>
  </si>
  <si>
    <t>1809.11.01</t>
  </si>
  <si>
    <t>1809.11.02</t>
  </si>
  <si>
    <t>1809.11.03</t>
  </si>
  <si>
    <t>1809.11.04</t>
  </si>
  <si>
    <t>1809.11.05</t>
  </si>
  <si>
    <t>1809.11.06</t>
  </si>
  <si>
    <t>1809.11.07</t>
  </si>
  <si>
    <t>1809.11.08</t>
  </si>
  <si>
    <t>1809.11.09</t>
  </si>
  <si>
    <t>1809.11.10</t>
  </si>
  <si>
    <t>1809.11.11</t>
  </si>
  <si>
    <t>1809.11.12</t>
  </si>
  <si>
    <t>1809.11.13</t>
  </si>
  <si>
    <t>1809.11.14</t>
  </si>
  <si>
    <t>1809.11.15</t>
  </si>
  <si>
    <t>1809.11.16</t>
  </si>
  <si>
    <t>1809.11.17</t>
  </si>
  <si>
    <t>1809.11.18</t>
  </si>
  <si>
    <t>1809.11.19</t>
  </si>
  <si>
    <t>1809.11.20</t>
  </si>
  <si>
    <t>1809.11.21</t>
  </si>
  <si>
    <t>1809.11.22</t>
  </si>
  <si>
    <t>1809.11.23</t>
  </si>
  <si>
    <t>1809.11.24</t>
  </si>
  <si>
    <t>1809.11.25</t>
  </si>
  <si>
    <t>1809.11.26</t>
  </si>
  <si>
    <t>1809.11.27</t>
  </si>
  <si>
    <t>1809.11.28</t>
  </si>
  <si>
    <t>1809.11.29</t>
  </si>
  <si>
    <t>1809.11.30</t>
  </si>
  <si>
    <t>1809.12.01</t>
  </si>
  <si>
    <t>1809.12.02</t>
  </si>
  <si>
    <t>1809.12.03</t>
  </si>
  <si>
    <t>1809.12.04</t>
  </si>
  <si>
    <t>1809.12.05</t>
  </si>
  <si>
    <t>1809.12.06</t>
  </si>
  <si>
    <t>1809.12.07</t>
  </si>
  <si>
    <t>1809.12.08</t>
  </si>
  <si>
    <t>1809.12.09</t>
  </si>
  <si>
    <t>1809.12.10</t>
  </si>
  <si>
    <t>1809.12.11</t>
  </si>
  <si>
    <t>1809.12.12</t>
  </si>
  <si>
    <t>1809.12.13</t>
  </si>
  <si>
    <t>1809.12.14</t>
  </si>
  <si>
    <t>1809.12.15</t>
  </si>
  <si>
    <t>1809.12.16</t>
  </si>
  <si>
    <t>1809.12.17</t>
  </si>
  <si>
    <t>1809.12.18</t>
  </si>
  <si>
    <t>1809.12.19</t>
  </si>
  <si>
    <t>1809.12.20</t>
  </si>
  <si>
    <t>1809.12.21</t>
  </si>
  <si>
    <t>1809.12.22</t>
  </si>
  <si>
    <t>1809.12.23</t>
  </si>
  <si>
    <t>1809.12.24</t>
  </si>
  <si>
    <t>1809.12.25</t>
  </si>
  <si>
    <t>1809.12.26</t>
  </si>
  <si>
    <t>1809.12.27</t>
  </si>
  <si>
    <t>1809.12.28</t>
  </si>
  <si>
    <t>1809.12.29</t>
  </si>
  <si>
    <t>1809.12.30</t>
  </si>
  <si>
    <t>1809.12.31</t>
  </si>
  <si>
    <t>1810.01.01</t>
  </si>
  <si>
    <t>1810.01.02</t>
  </si>
  <si>
    <t>1810.01.03</t>
  </si>
  <si>
    <t>1810.01.04</t>
  </si>
  <si>
    <t>1810.01.05</t>
  </si>
  <si>
    <t>1810.01.06</t>
  </si>
  <si>
    <t>1810.01.07</t>
  </si>
  <si>
    <t>1810.01.08</t>
  </si>
  <si>
    <t>1810.01.09</t>
  </si>
  <si>
    <t>1810.01.10</t>
  </si>
  <si>
    <t>1810.01.11</t>
  </si>
  <si>
    <t>1810.01.12</t>
  </si>
  <si>
    <t>1810.01.13</t>
  </si>
  <si>
    <t>1810.01.14</t>
  </si>
  <si>
    <t>1810.01.15</t>
  </si>
  <si>
    <t>1810.01.16</t>
  </si>
  <si>
    <t>1810.01.17</t>
  </si>
  <si>
    <t>1810.01.18</t>
  </si>
  <si>
    <t>1810.01.19</t>
  </si>
  <si>
    <t>1810.01.20</t>
  </si>
  <si>
    <t>1810.01.21</t>
  </si>
  <si>
    <t>1810.01.22</t>
  </si>
  <si>
    <t>1810.01.23</t>
  </si>
  <si>
    <t>1810.01.24</t>
  </si>
  <si>
    <t>1810.01.25</t>
  </si>
  <si>
    <t>1810.01.26</t>
  </si>
  <si>
    <t>1810.01.27</t>
  </si>
  <si>
    <t>1810.01.28</t>
  </si>
  <si>
    <t>1810.01.29</t>
  </si>
  <si>
    <t>1810.01.30</t>
  </si>
  <si>
    <t>1810.01.31</t>
  </si>
  <si>
    <t>1810.02.01</t>
  </si>
  <si>
    <t>1810.02.02</t>
  </si>
  <si>
    <t>1810.02.03</t>
  </si>
  <si>
    <t>1810.02.04</t>
  </si>
  <si>
    <t>1810.02.05</t>
  </si>
  <si>
    <t>1810.02.06</t>
  </si>
  <si>
    <t>1810.02.07</t>
  </si>
  <si>
    <t>1810.02.08</t>
  </si>
  <si>
    <t>1810.02.09</t>
  </si>
  <si>
    <t>1810.02.10</t>
  </si>
  <si>
    <t>1810.02.11</t>
  </si>
  <si>
    <t>1810.02.12</t>
  </si>
  <si>
    <t>1810.02.13</t>
  </si>
  <si>
    <t>1810.02.14</t>
  </si>
  <si>
    <t>1810.02.15</t>
  </si>
  <si>
    <t>1810.02.16</t>
  </si>
  <si>
    <t>1810.02.17</t>
  </si>
  <si>
    <t>1810.02.18</t>
  </si>
  <si>
    <t>1810.02.19</t>
  </si>
  <si>
    <t>1810.02.20</t>
  </si>
  <si>
    <t>1810.02.21</t>
  </si>
  <si>
    <t>1810.02.22</t>
  </si>
  <si>
    <t>1810.02.23</t>
  </si>
  <si>
    <t>1810.02.24</t>
  </si>
  <si>
    <t>1810.02.25</t>
  </si>
  <si>
    <t>1810.02.26</t>
  </si>
  <si>
    <t>1810.02.27</t>
  </si>
  <si>
    <t>1810.02.28</t>
  </si>
  <si>
    <t>1810.03.01</t>
  </si>
  <si>
    <t>1810.03.02</t>
  </si>
  <si>
    <t>1810.03.03</t>
  </si>
  <si>
    <t>1810.03.04</t>
  </si>
  <si>
    <t>1810.03.05</t>
  </si>
  <si>
    <t>1810.03.06</t>
  </si>
  <si>
    <t>1810.03.07</t>
  </si>
  <si>
    <t>1810.03.08</t>
  </si>
  <si>
    <t>1810.03.09</t>
  </si>
  <si>
    <t>1810.03.10</t>
  </si>
  <si>
    <t>1810.03.11</t>
  </si>
  <si>
    <t>1810.03.12</t>
  </si>
  <si>
    <t>1810.03.13</t>
  </si>
  <si>
    <t>1810.03.14</t>
  </si>
  <si>
    <t>1810.03.15</t>
  </si>
  <si>
    <t>1810.03.16</t>
  </si>
  <si>
    <t>1810.03.17</t>
  </si>
  <si>
    <t>1810.03.18</t>
  </si>
  <si>
    <t>1810.03.19</t>
  </si>
  <si>
    <t>1810.03.20</t>
  </si>
  <si>
    <t>1810.03.21</t>
  </si>
  <si>
    <t>1810.03.22</t>
  </si>
  <si>
    <t>1810.03.23</t>
  </si>
  <si>
    <t>1810.03.24</t>
  </si>
  <si>
    <t>1810.03.25</t>
  </si>
  <si>
    <t>1810.03.26</t>
  </si>
  <si>
    <t>1810.03.27</t>
  </si>
  <si>
    <t>1810.03.28</t>
  </si>
  <si>
    <t>1810.03.29</t>
  </si>
  <si>
    <t>1810.03.30</t>
  </si>
  <si>
    <t>1810.03.31</t>
  </si>
  <si>
    <t>1810.04.01</t>
  </si>
  <si>
    <t>1810.04.02</t>
  </si>
  <si>
    <t>1810.04.03</t>
  </si>
  <si>
    <t>1810.04.04</t>
  </si>
  <si>
    <t>1810.04.05</t>
  </si>
  <si>
    <t>1810.04.06</t>
  </si>
  <si>
    <t>1810.04.07</t>
  </si>
  <si>
    <t>1810.04.08</t>
  </si>
  <si>
    <t>1810.04.09</t>
  </si>
  <si>
    <t>1810.04.10</t>
  </si>
  <si>
    <t>1810.04.11</t>
  </si>
  <si>
    <t>1810.04.12</t>
  </si>
  <si>
    <t>1810.04.13</t>
  </si>
  <si>
    <t>1810.04.14</t>
  </si>
  <si>
    <t>1810.04.15</t>
  </si>
  <si>
    <t>1810.04.16</t>
  </si>
  <si>
    <t>1810.04.17</t>
  </si>
  <si>
    <t>1810.04.18</t>
  </si>
  <si>
    <t>1810.04.19</t>
  </si>
  <si>
    <t>1810.04.20</t>
  </si>
  <si>
    <t>1810.04.21</t>
  </si>
  <si>
    <t>1810.04.22</t>
  </si>
  <si>
    <t>1810.04.23</t>
  </si>
  <si>
    <t>1810.04.24</t>
  </si>
  <si>
    <t>1810.04.25</t>
  </si>
  <si>
    <t>1810.04.26</t>
  </si>
  <si>
    <t>1810.04.27</t>
  </si>
  <si>
    <t>1810.04.28</t>
  </si>
  <si>
    <t>1810.04.29</t>
  </si>
  <si>
    <t>1810.04.30</t>
  </si>
  <si>
    <t>1810.05.01</t>
  </si>
  <si>
    <t>1810.05.02</t>
  </si>
  <si>
    <t>1810.05.03</t>
  </si>
  <si>
    <t>1810.05.04</t>
  </si>
  <si>
    <t>1810.05.05</t>
  </si>
  <si>
    <t>1810.05.06</t>
  </si>
  <si>
    <t>1810.05.07</t>
  </si>
  <si>
    <t>1810.05.08</t>
  </si>
  <si>
    <t>1810.05.09</t>
  </si>
  <si>
    <t>1810.05.10</t>
  </si>
  <si>
    <t>1810.05.11</t>
  </si>
  <si>
    <t>1810.05.12</t>
  </si>
  <si>
    <t>1810.05.13</t>
  </si>
  <si>
    <t>1810.05.14</t>
  </si>
  <si>
    <t>1810.05.15</t>
  </si>
  <si>
    <t>1810.05.16</t>
  </si>
  <si>
    <t>1810.05.17</t>
  </si>
  <si>
    <t>1810.05.18</t>
  </si>
  <si>
    <t>1810.05.19</t>
  </si>
  <si>
    <t>1810.05.20</t>
  </si>
  <si>
    <t>1810.05.21</t>
  </si>
  <si>
    <t>1810.05.22</t>
  </si>
  <si>
    <t>1810.05.23</t>
  </si>
  <si>
    <t>1810.05.24</t>
  </si>
  <si>
    <t>1810.05.25</t>
  </si>
  <si>
    <t>1810.05.26</t>
  </si>
  <si>
    <t>1810.05.27</t>
  </si>
  <si>
    <t>1810.05.28</t>
  </si>
  <si>
    <t>1810.05.29</t>
  </si>
  <si>
    <t>1810.05.30</t>
  </si>
  <si>
    <t>1810.05.31</t>
  </si>
  <si>
    <t>1810.06.01</t>
  </si>
  <si>
    <t>1810.06.02</t>
  </si>
  <si>
    <t>1810.06.03</t>
  </si>
  <si>
    <t>1810.06.04</t>
  </si>
  <si>
    <t>1810.06.05</t>
  </si>
  <si>
    <t>1810.06.06</t>
  </si>
  <si>
    <t>1810.06.07</t>
  </si>
  <si>
    <t>1810.06.08</t>
  </si>
  <si>
    <t>1810.06.09</t>
  </si>
  <si>
    <t>1810.06.10</t>
  </si>
  <si>
    <t>1810.06.11</t>
  </si>
  <si>
    <t>1810.06.12</t>
  </si>
  <si>
    <t>1810.06.13</t>
  </si>
  <si>
    <t>1810.06.14</t>
  </si>
  <si>
    <t>1810.06.15</t>
  </si>
  <si>
    <t>1810.06.16</t>
  </si>
  <si>
    <t>1810.06.17</t>
  </si>
  <si>
    <t>1810.06.18</t>
  </si>
  <si>
    <t>1810.06.19</t>
  </si>
  <si>
    <t>1810.06.20</t>
  </si>
  <si>
    <t>1810.06.21</t>
  </si>
  <si>
    <t>1810.06.22</t>
  </si>
  <si>
    <t>1810.06.23</t>
  </si>
  <si>
    <t>1810.06.24</t>
  </si>
  <si>
    <t>1810.06.25</t>
  </si>
  <si>
    <t>1810.06.26</t>
  </si>
  <si>
    <t>1810.06.27</t>
  </si>
  <si>
    <t>1810.06.28</t>
  </si>
  <si>
    <t>1810.06.29</t>
  </si>
  <si>
    <t>1810.06.30</t>
  </si>
  <si>
    <t>1810.07.01</t>
  </si>
  <si>
    <t>1810.07.02</t>
  </si>
  <si>
    <t>1810.07.03</t>
  </si>
  <si>
    <t>1810.07.04</t>
  </si>
  <si>
    <t>1810.07.05</t>
  </si>
  <si>
    <t>1810.07.06</t>
  </si>
  <si>
    <t>1810.07.07</t>
  </si>
  <si>
    <t>1810.07.08</t>
  </si>
  <si>
    <t>1810.07.09</t>
  </si>
  <si>
    <t>1810.07.10</t>
  </si>
  <si>
    <t>1810.07.11</t>
  </si>
  <si>
    <t>1810.07.12</t>
  </si>
  <si>
    <t>1810.07.13</t>
  </si>
  <si>
    <t>1810.07.14</t>
  </si>
  <si>
    <t>1810.07.15</t>
  </si>
  <si>
    <t>1810.07.16</t>
  </si>
  <si>
    <t>1810.07.17</t>
  </si>
  <si>
    <t>1810.07.18</t>
  </si>
  <si>
    <t>1810.07.19</t>
  </si>
  <si>
    <t>1810.07.20</t>
  </si>
  <si>
    <t>1810.07.21</t>
  </si>
  <si>
    <t>1810.07.22</t>
  </si>
  <si>
    <t>1810.07.23</t>
  </si>
  <si>
    <t>1810.07.24</t>
  </si>
  <si>
    <t>1810.07.25</t>
  </si>
  <si>
    <t>1810.07.26</t>
  </si>
  <si>
    <t>1810.07.27</t>
  </si>
  <si>
    <t>1810.07.28</t>
  </si>
  <si>
    <t>1810.07.29</t>
  </si>
  <si>
    <t>1810.07.30</t>
  </si>
  <si>
    <t>1810.07.31</t>
  </si>
  <si>
    <t>1810.08.01</t>
  </si>
  <si>
    <t>1810.08.02</t>
  </si>
  <si>
    <t>1810.08.03</t>
  </si>
  <si>
    <t>1810.08.04</t>
  </si>
  <si>
    <t>1810.08.05</t>
  </si>
  <si>
    <t>1810.08.06</t>
  </si>
  <si>
    <t>1810.08.07</t>
  </si>
  <si>
    <t>1810.08.08</t>
  </si>
  <si>
    <t>1810.08.09</t>
  </si>
  <si>
    <t>1810.08.10</t>
  </si>
  <si>
    <t>1810.08.11</t>
  </si>
  <si>
    <t>1810.08.12</t>
  </si>
  <si>
    <t>1810.08.13</t>
  </si>
  <si>
    <t>1810.08.14</t>
  </si>
  <si>
    <t>1810.08.15</t>
  </si>
  <si>
    <t>1810.08.16</t>
  </si>
  <si>
    <t>1810.08.17</t>
  </si>
  <si>
    <t>1810.08.18</t>
  </si>
  <si>
    <t>1810.08.19</t>
  </si>
  <si>
    <t>1810.08.20</t>
  </si>
  <si>
    <t>1810.08.21</t>
  </si>
  <si>
    <t>1810.08.22</t>
  </si>
  <si>
    <t>1810.08.23</t>
  </si>
  <si>
    <t>1810.08.24</t>
  </si>
  <si>
    <t>1810.08.25</t>
  </si>
  <si>
    <t>1810.08.26</t>
  </si>
  <si>
    <t>1810.08.27</t>
  </si>
  <si>
    <t>1810.08.28</t>
  </si>
  <si>
    <t>1810.08.29</t>
  </si>
  <si>
    <t>1810.08.30</t>
  </si>
  <si>
    <t>1810.08.31</t>
  </si>
  <si>
    <t>1810.09.01</t>
  </si>
  <si>
    <t>1810.09.02</t>
  </si>
  <si>
    <t>1810.09.03</t>
  </si>
  <si>
    <t>1810.09.04</t>
  </si>
  <si>
    <t>1810.09.05</t>
  </si>
  <si>
    <t>1810.09.06</t>
  </si>
  <si>
    <t>1810.09.07</t>
  </si>
  <si>
    <t>1810.09.08</t>
  </si>
  <si>
    <t>1810.09.09</t>
  </si>
  <si>
    <t>1810.09.10</t>
  </si>
  <si>
    <t>1810.09.11</t>
  </si>
  <si>
    <t>1810.09.12</t>
  </si>
  <si>
    <t>1810.09.13</t>
  </si>
  <si>
    <t>1810.09.14</t>
  </si>
  <si>
    <t>1810.09.15</t>
  </si>
  <si>
    <t>1810.09.16</t>
  </si>
  <si>
    <t>1810.09.17</t>
  </si>
  <si>
    <t>1810.09.18</t>
  </si>
  <si>
    <t>1810.09.19</t>
  </si>
  <si>
    <t>1810.09.20</t>
  </si>
  <si>
    <t>1810.09.21</t>
  </si>
  <si>
    <t>1810.09.22</t>
  </si>
  <si>
    <t>1810.09.23</t>
  </si>
  <si>
    <t>1810.09.24</t>
  </si>
  <si>
    <t>1810.09.25</t>
  </si>
  <si>
    <t>1810.09.26</t>
  </si>
  <si>
    <t>1810.09.27</t>
  </si>
  <si>
    <t>1810.09.28</t>
  </si>
  <si>
    <t>1810.09.29</t>
  </si>
  <si>
    <t>1810.09.30</t>
  </si>
  <si>
    <t>1810.10.01</t>
  </si>
  <si>
    <t>1810.10.02</t>
  </si>
  <si>
    <t>1810.10.03</t>
  </si>
  <si>
    <t>1810.10.04</t>
  </si>
  <si>
    <t>1810.10.05</t>
  </si>
  <si>
    <t>1810.10.06</t>
  </si>
  <si>
    <t>1810.10.07</t>
  </si>
  <si>
    <t>1810.10.08</t>
  </si>
  <si>
    <t>1810.10.09</t>
  </si>
  <si>
    <t>1810.10.10</t>
  </si>
  <si>
    <t>1810.10.11</t>
  </si>
  <si>
    <t>1810.10.12</t>
  </si>
  <si>
    <t>1810.10.13</t>
  </si>
  <si>
    <t>1810.10.14</t>
  </si>
  <si>
    <t>1810.10.15</t>
  </si>
  <si>
    <t>1810.10.16</t>
  </si>
  <si>
    <t>1810.10.17</t>
  </si>
  <si>
    <t>1810.10.18</t>
  </si>
  <si>
    <t>1810.10.19</t>
  </si>
  <si>
    <t>1810.10.20</t>
  </si>
  <si>
    <t>1810.10.21</t>
  </si>
  <si>
    <t>1810.10.22</t>
  </si>
  <si>
    <t>1810.10.23</t>
  </si>
  <si>
    <t>1810.10.24</t>
  </si>
  <si>
    <t>1810.10.25</t>
  </si>
  <si>
    <t>1810.10.26</t>
  </si>
  <si>
    <t>1810.10.27</t>
  </si>
  <si>
    <t>1810.10.28</t>
  </si>
  <si>
    <t>1810.10.29</t>
  </si>
  <si>
    <t>1810.10.30</t>
  </si>
  <si>
    <t>1810.10.31</t>
  </si>
  <si>
    <t>1810.11.01</t>
  </si>
  <si>
    <t>1810.11.02</t>
  </si>
  <si>
    <t>1810.11.03</t>
  </si>
  <si>
    <t>1810.11.04</t>
  </si>
  <si>
    <t>1810.11.05</t>
  </si>
  <si>
    <t>1810.11.06</t>
  </si>
  <si>
    <t>1810.11.07</t>
  </si>
  <si>
    <t>1810.11.08</t>
  </si>
  <si>
    <t>1810.11.09</t>
  </si>
  <si>
    <t>1810.11.10</t>
  </si>
  <si>
    <t>1810.11.11</t>
  </si>
  <si>
    <t>1810.11.12</t>
  </si>
  <si>
    <t>1810.11.13</t>
  </si>
  <si>
    <t>1810.11.14</t>
  </si>
  <si>
    <t>1810.11.15</t>
  </si>
  <si>
    <t>1810.11.16</t>
  </si>
  <si>
    <t>1810.11.17</t>
  </si>
  <si>
    <t>1810.11.18</t>
  </si>
  <si>
    <t>1810.11.19</t>
  </si>
  <si>
    <t>1810.11.20</t>
  </si>
  <si>
    <t>1810.11.21</t>
  </si>
  <si>
    <t>1810.11.22</t>
  </si>
  <si>
    <t>1810.11.23</t>
  </si>
  <si>
    <t>1810.11.24</t>
  </si>
  <si>
    <t>1810.11.25</t>
  </si>
  <si>
    <t>1810.11.26</t>
  </si>
  <si>
    <t>1810.11.27</t>
  </si>
  <si>
    <t>1810.11.28</t>
  </si>
  <si>
    <t>1810.11.29</t>
  </si>
  <si>
    <t>1810.11.30</t>
  </si>
  <si>
    <t>1810.12.01</t>
  </si>
  <si>
    <t>1810.12.02</t>
  </si>
  <si>
    <t>1810.12.03</t>
  </si>
  <si>
    <t>1810.12.04</t>
  </si>
  <si>
    <t>1810.12.05</t>
  </si>
  <si>
    <t>1810.12.06</t>
  </si>
  <si>
    <t>1810.12.07</t>
  </si>
  <si>
    <t>1810.12.08</t>
  </si>
  <si>
    <t>1810.12.09</t>
  </si>
  <si>
    <t>1810.12.10</t>
  </si>
  <si>
    <t>1810.12.11</t>
  </si>
  <si>
    <t>1810.12.12</t>
  </si>
  <si>
    <t>1810.12.13</t>
  </si>
  <si>
    <t>1810.12.14</t>
  </si>
  <si>
    <t>1810.12.15</t>
  </si>
  <si>
    <t>1810.12.16</t>
  </si>
  <si>
    <t>1810.12.17</t>
  </si>
  <si>
    <t>1810.12.18</t>
  </si>
  <si>
    <t>1810.12.19</t>
  </si>
  <si>
    <t>1810.12.20</t>
  </si>
  <si>
    <t>1810.12.21</t>
  </si>
  <si>
    <t>1810.12.22</t>
  </si>
  <si>
    <t>1810.12.23</t>
  </si>
  <si>
    <t>1810.12.24</t>
  </si>
  <si>
    <t>1810.12.25</t>
  </si>
  <si>
    <t>1810.12.26</t>
  </si>
  <si>
    <t>1810.12.27</t>
  </si>
  <si>
    <t>1810.12.28</t>
  </si>
  <si>
    <t>1810.12.29</t>
  </si>
  <si>
    <t>1810.12.30</t>
  </si>
  <si>
    <t>1810.12.31</t>
  </si>
  <si>
    <t>1811.01.01</t>
  </si>
  <si>
    <t>1811.01.02</t>
  </si>
  <si>
    <t>1811.01.03</t>
  </si>
  <si>
    <t>1811.01.04</t>
  </si>
  <si>
    <t>1811.01.05</t>
  </si>
  <si>
    <t>1811.01.06</t>
  </si>
  <si>
    <t>1811.01.07</t>
  </si>
  <si>
    <t>1811.01.08</t>
  </si>
  <si>
    <t>1811.01.09</t>
  </si>
  <si>
    <t>1811.01.10</t>
  </si>
  <si>
    <t>1811.01.11</t>
  </si>
  <si>
    <t>1811.01.12</t>
  </si>
  <si>
    <t>1811.01.13</t>
  </si>
  <si>
    <t>1811.01.14</t>
  </si>
  <si>
    <t>1811.01.15</t>
  </si>
  <si>
    <t>1811.01.16</t>
  </si>
  <si>
    <t>1811.01.17</t>
  </si>
  <si>
    <t>1811.01.18</t>
  </si>
  <si>
    <t>1811.01.19</t>
  </si>
  <si>
    <t>1811.01.20</t>
  </si>
  <si>
    <t>1811.01.21</t>
  </si>
  <si>
    <t>1811.01.22</t>
  </si>
  <si>
    <t>1811.01.23</t>
  </si>
  <si>
    <t>1811.01.24</t>
  </si>
  <si>
    <t>1811.01.25</t>
  </si>
  <si>
    <t>1811.01.26</t>
  </si>
  <si>
    <t>1811.01.27</t>
  </si>
  <si>
    <t>1811.01.28</t>
  </si>
  <si>
    <t>1811.01.29</t>
  </si>
  <si>
    <t>1811.01.30</t>
  </si>
  <si>
    <t>1811.01.31</t>
  </si>
  <si>
    <t>1811.02.01</t>
  </si>
  <si>
    <t>1811.02.02</t>
  </si>
  <si>
    <t>1811.02.03</t>
  </si>
  <si>
    <t>1811.02.04</t>
  </si>
  <si>
    <t>1811.02.05</t>
  </si>
  <si>
    <t>1811.02.06</t>
  </si>
  <si>
    <t>1811.02.07</t>
  </si>
  <si>
    <t>1811.02.08</t>
  </si>
  <si>
    <t>1811.02.09</t>
  </si>
  <si>
    <t>1811.02.10</t>
  </si>
  <si>
    <t>1811.02.11</t>
  </si>
  <si>
    <t>1811.02.12</t>
  </si>
  <si>
    <t>1811.02.13</t>
  </si>
  <si>
    <t>1811.02.14</t>
  </si>
  <si>
    <t>1811.02.15</t>
  </si>
  <si>
    <t>1811.02.16</t>
  </si>
  <si>
    <t>1811.02.17</t>
  </si>
  <si>
    <t>1811.02.18</t>
  </si>
  <si>
    <t>1811.02.19</t>
  </si>
  <si>
    <t>1811.02.20</t>
  </si>
  <si>
    <t>1811.02.21</t>
  </si>
  <si>
    <t>1811.02.22</t>
  </si>
  <si>
    <t>1811.02.23</t>
  </si>
  <si>
    <t>1811.02.24</t>
  </si>
  <si>
    <t>1811.02.25</t>
  </si>
  <si>
    <t>1811.02.26</t>
  </si>
  <si>
    <t>1811.02.27</t>
  </si>
  <si>
    <t>1811.02.28</t>
  </si>
  <si>
    <t>1811.03.01</t>
  </si>
  <si>
    <t>1811.03.02</t>
  </si>
  <si>
    <t>1811.03.03</t>
  </si>
  <si>
    <t>1811.03.04</t>
  </si>
  <si>
    <t>1811.03.05</t>
  </si>
  <si>
    <t>1811.03.06</t>
  </si>
  <si>
    <t>1811.03.07</t>
  </si>
  <si>
    <t>1811.03.08</t>
  </si>
  <si>
    <t>1811.03.09</t>
  </si>
  <si>
    <t>1811.03.10</t>
  </si>
  <si>
    <t>1811.03.11</t>
  </si>
  <si>
    <t>1811.03.12</t>
  </si>
  <si>
    <t>1811.03.13</t>
  </si>
  <si>
    <t>1811.03.14</t>
  </si>
  <si>
    <t>1811.03.15</t>
  </si>
  <si>
    <t>1811.03.16</t>
  </si>
  <si>
    <t>1811.03.17</t>
  </si>
  <si>
    <t>1811.03.18</t>
  </si>
  <si>
    <t>1811.03.19</t>
  </si>
  <si>
    <t>1811.03.20</t>
  </si>
  <si>
    <t>1811.03.21</t>
  </si>
  <si>
    <t>1811.03.22</t>
  </si>
  <si>
    <t>1811.03.23</t>
  </si>
  <si>
    <t>1811.03.24</t>
  </si>
  <si>
    <t>1811.03.25</t>
  </si>
  <si>
    <t>1811.03.26</t>
  </si>
  <si>
    <t>1811.03.27</t>
  </si>
  <si>
    <t>1811.03.28</t>
  </si>
  <si>
    <t>1811.03.29</t>
  </si>
  <si>
    <t>1811.03.30</t>
  </si>
  <si>
    <t>1811.03.31</t>
  </si>
  <si>
    <t>1811.04.01</t>
  </si>
  <si>
    <t>1811.04.02</t>
  </si>
  <si>
    <t>1811.04.03</t>
  </si>
  <si>
    <t>1811.04.04</t>
  </si>
  <si>
    <t>1811.04.05</t>
  </si>
  <si>
    <t>1811.04.06</t>
  </si>
  <si>
    <t>1811.04.07</t>
  </si>
  <si>
    <t>1811.04.08</t>
  </si>
  <si>
    <t>1811.04.09</t>
  </si>
  <si>
    <t>1811.04.10</t>
  </si>
  <si>
    <t>1811.04.11</t>
  </si>
  <si>
    <t>1811.04.12</t>
  </si>
  <si>
    <t>1811.04.13</t>
  </si>
  <si>
    <t>1811.04.14</t>
  </si>
  <si>
    <t>1811.04.15</t>
  </si>
  <si>
    <t>1811.04.16</t>
  </si>
  <si>
    <t>1811.04.17</t>
  </si>
  <si>
    <t>1811.04.18</t>
  </si>
  <si>
    <t>1811.04.19</t>
  </si>
  <si>
    <t>1811.04.20</t>
  </si>
  <si>
    <t>1811.04.21</t>
  </si>
  <si>
    <t>1811.04.22</t>
  </si>
  <si>
    <t>1811.04.23</t>
  </si>
  <si>
    <t>1811.04.24</t>
  </si>
  <si>
    <t>1811.04.25</t>
  </si>
  <si>
    <t>1811.04.26</t>
  </si>
  <si>
    <t>1811.04.27</t>
  </si>
  <si>
    <t>1811.04.28</t>
  </si>
  <si>
    <t>1811.04.29</t>
  </si>
  <si>
    <t>1811.04.30</t>
  </si>
  <si>
    <t>1811.05.01</t>
  </si>
  <si>
    <t>1811.05.02</t>
  </si>
  <si>
    <t>1811.05.03</t>
  </si>
  <si>
    <t>1811.05.04</t>
  </si>
  <si>
    <t>1811.05.05</t>
  </si>
  <si>
    <t>1811.05.06</t>
  </si>
  <si>
    <t>1811.05.07</t>
  </si>
  <si>
    <t>1811.05.08</t>
  </si>
  <si>
    <t>1811.05.09</t>
  </si>
  <si>
    <t>1811.05.10</t>
  </si>
  <si>
    <t>1811.05.11</t>
  </si>
  <si>
    <t>1811.05.12</t>
  </si>
  <si>
    <t>1811.05.13</t>
  </si>
  <si>
    <t>1811.05.14</t>
  </si>
  <si>
    <t>1811.05.15</t>
  </si>
  <si>
    <t>1811.05.16</t>
  </si>
  <si>
    <t>1811.05.17</t>
  </si>
  <si>
    <t>1811.05.18</t>
  </si>
  <si>
    <t>1811.05.19</t>
  </si>
  <si>
    <t>1811.05.20</t>
  </si>
  <si>
    <t>1811.05.21</t>
  </si>
  <si>
    <t>1811.05.22</t>
  </si>
  <si>
    <t>1811.05.23</t>
  </si>
  <si>
    <t>1811.05.24</t>
  </si>
  <si>
    <t>1811.05.25</t>
  </si>
  <si>
    <t>1811.05.26</t>
  </si>
  <si>
    <t>1811.05.27</t>
  </si>
  <si>
    <t>1811.05.28</t>
  </si>
  <si>
    <t>1811.05.29</t>
  </si>
  <si>
    <t>1811.05.30</t>
  </si>
  <si>
    <t>1811.05.31</t>
  </si>
  <si>
    <t>1811.06.01</t>
  </si>
  <si>
    <t>1811.06.02</t>
  </si>
  <si>
    <t>1811.06.03</t>
  </si>
  <si>
    <t>1811.06.04</t>
  </si>
  <si>
    <t>1811.06.05</t>
  </si>
  <si>
    <t>1811.06.06</t>
  </si>
  <si>
    <t>1811.06.07</t>
  </si>
  <si>
    <t>1811.06.08</t>
  </si>
  <si>
    <t>1811.06.09</t>
  </si>
  <si>
    <t>1811.06.10</t>
  </si>
  <si>
    <t>1811.06.11</t>
  </si>
  <si>
    <t>1811.06.12</t>
  </si>
  <si>
    <t>1811.06.13</t>
  </si>
  <si>
    <t>1811.06.14</t>
  </si>
  <si>
    <t>1811.06.15</t>
  </si>
  <si>
    <t>1811.06.16</t>
  </si>
  <si>
    <t>1811.06.17</t>
  </si>
  <si>
    <t>1811.06.18</t>
  </si>
  <si>
    <t>1811.06.19</t>
  </si>
  <si>
    <t>1811.06.20</t>
  </si>
  <si>
    <t>1811.06.21</t>
  </si>
  <si>
    <t>1811.06.22</t>
  </si>
  <si>
    <t>1811.06.23</t>
  </si>
  <si>
    <t>1811.06.24</t>
  </si>
  <si>
    <t>1811.06.25</t>
  </si>
  <si>
    <t>1811.06.26</t>
  </si>
  <si>
    <t>1811.06.27</t>
  </si>
  <si>
    <t>1811.06.28</t>
  </si>
  <si>
    <t>1811.06.29</t>
  </si>
  <si>
    <t>1811.06.30</t>
  </si>
  <si>
    <t>1811.07.01</t>
  </si>
  <si>
    <t>1811.07.02</t>
  </si>
  <si>
    <t>1811.07.03</t>
  </si>
  <si>
    <t>1811.07.04</t>
  </si>
  <si>
    <t>1811.07.05</t>
  </si>
  <si>
    <t>1811.07.06</t>
  </si>
  <si>
    <t>1811.07.07</t>
  </si>
  <si>
    <t>1811.07.08</t>
  </si>
  <si>
    <t>1811.07.09</t>
  </si>
  <si>
    <t>1811.07.10</t>
  </si>
  <si>
    <t>1811.07.11</t>
  </si>
  <si>
    <t>1811.07.12</t>
  </si>
  <si>
    <t>1811.07.13</t>
  </si>
  <si>
    <t>1811.07.14</t>
  </si>
  <si>
    <t>1811.07.15</t>
  </si>
  <si>
    <t>1811.07.16</t>
  </si>
  <si>
    <t>1811.07.17</t>
  </si>
  <si>
    <t>1811.07.18</t>
  </si>
  <si>
    <t>1811.07.19</t>
  </si>
  <si>
    <t>1811.07.20</t>
  </si>
  <si>
    <t>1811.07.21</t>
  </si>
  <si>
    <t>1811.07.22</t>
  </si>
  <si>
    <t>1811.07.23</t>
  </si>
  <si>
    <t>1811.07.24</t>
  </si>
  <si>
    <t>1811.07.25</t>
  </si>
  <si>
    <t>1811.07.26</t>
  </si>
  <si>
    <t>1811.07.27</t>
  </si>
  <si>
    <t>1811.07.28</t>
  </si>
  <si>
    <t>1811.07.29</t>
  </si>
  <si>
    <t>1811.07.30</t>
  </si>
  <si>
    <t>1811.07.31</t>
  </si>
  <si>
    <t>1811.08.01</t>
  </si>
  <si>
    <t>1811.08.02</t>
  </si>
  <si>
    <t>1811.08.03</t>
  </si>
  <si>
    <t>1811.08.04</t>
  </si>
  <si>
    <t>1811.08.05</t>
  </si>
  <si>
    <t>1811.08.06</t>
  </si>
  <si>
    <t>1811.08.07</t>
  </si>
  <si>
    <t>1811.08.08</t>
  </si>
  <si>
    <t>1811.08.09</t>
  </si>
  <si>
    <t>1811.08.10</t>
  </si>
  <si>
    <t>1811.08.11</t>
  </si>
  <si>
    <t>1811.08.12</t>
  </si>
  <si>
    <t>1811.08.13</t>
  </si>
  <si>
    <t>1811.08.14</t>
  </si>
  <si>
    <t>1811.08.15</t>
  </si>
  <si>
    <t>1811.08.16</t>
  </si>
  <si>
    <t>1811.08.17</t>
  </si>
  <si>
    <t>1811.08.18</t>
  </si>
  <si>
    <t>1811.08.19</t>
  </si>
  <si>
    <t>1811.08.20</t>
  </si>
  <si>
    <t>1811.08.21</t>
  </si>
  <si>
    <t>1811.08.22</t>
  </si>
  <si>
    <t>1811.08.23</t>
  </si>
  <si>
    <t>1811.08.24</t>
  </si>
  <si>
    <t>1811.08.25</t>
  </si>
  <si>
    <t>1811.08.26</t>
  </si>
  <si>
    <t>1811.08.27</t>
  </si>
  <si>
    <t>1811.08.28</t>
  </si>
  <si>
    <t>1811.08.29</t>
  </si>
  <si>
    <t>1811.08.30</t>
  </si>
  <si>
    <t>1811.08.31</t>
  </si>
  <si>
    <t>1811.09.01</t>
  </si>
  <si>
    <t>1811.09.02</t>
  </si>
  <si>
    <t>1811.09.03</t>
  </si>
  <si>
    <t>1811.09.04</t>
  </si>
  <si>
    <t>1811.09.05</t>
  </si>
  <si>
    <t>1811.09.06</t>
  </si>
  <si>
    <t>1811.09.07</t>
  </si>
  <si>
    <t>1811.09.08</t>
  </si>
  <si>
    <t>1811.09.09</t>
  </si>
  <si>
    <t>1811.09.10</t>
  </si>
  <si>
    <t>1811.09.11</t>
  </si>
  <si>
    <t>1811.09.12</t>
  </si>
  <si>
    <t>1811.09.13</t>
  </si>
  <si>
    <t>1811.09.14</t>
  </si>
  <si>
    <t>1811.09.15</t>
  </si>
  <si>
    <t>1811.09.16</t>
  </si>
  <si>
    <t>1811.09.17</t>
  </si>
  <si>
    <t>1811.09.18</t>
  </si>
  <si>
    <t>1811.09.19</t>
  </si>
  <si>
    <t>1811.09.20</t>
  </si>
  <si>
    <t>1811.09.21</t>
  </si>
  <si>
    <t>1811.09.22</t>
  </si>
  <si>
    <t>1811.09.23</t>
  </si>
  <si>
    <t>1811.09.24</t>
  </si>
  <si>
    <t>1811.09.25</t>
  </si>
  <si>
    <t>1811.09.26</t>
  </si>
  <si>
    <t>1811.09.27</t>
  </si>
  <si>
    <t>1811.09.28</t>
  </si>
  <si>
    <t>1811.09.29</t>
  </si>
  <si>
    <t>1811.09.30</t>
  </si>
  <si>
    <t>1811.10.01</t>
  </si>
  <si>
    <t>1811.10.02</t>
  </si>
  <si>
    <t>1811.10.03</t>
  </si>
  <si>
    <t>1811.10.04</t>
  </si>
  <si>
    <t>1811.10.05</t>
  </si>
  <si>
    <t>1811.10.06</t>
  </si>
  <si>
    <t>1811.10.07</t>
  </si>
  <si>
    <t>1811.10.08</t>
  </si>
  <si>
    <t>1811.10.09</t>
  </si>
  <si>
    <t>1811.10.10</t>
  </si>
  <si>
    <t>1811.10.11</t>
  </si>
  <si>
    <t>1811.10.12</t>
  </si>
  <si>
    <t>1811.10.13</t>
  </si>
  <si>
    <t>1811.10.14</t>
  </si>
  <si>
    <t>1811.10.15</t>
  </si>
  <si>
    <t>1811.10.16</t>
  </si>
  <si>
    <t>1811.10.17</t>
  </si>
  <si>
    <t>1811.10.18</t>
  </si>
  <si>
    <t>1811.10.19</t>
  </si>
  <si>
    <t>1811.10.20</t>
  </si>
  <si>
    <t>1811.10.21</t>
  </si>
  <si>
    <t>1811.10.22</t>
  </si>
  <si>
    <t>1811.10.23</t>
  </si>
  <si>
    <t>1811.10.24</t>
  </si>
  <si>
    <t>1811.10.25</t>
  </si>
  <si>
    <t>1811.10.26</t>
  </si>
  <si>
    <t>1811.10.27</t>
  </si>
  <si>
    <t>1811.10.28</t>
  </si>
  <si>
    <t>1811.10.29</t>
  </si>
  <si>
    <t>1811.10.30</t>
  </si>
  <si>
    <t>1811.10.31</t>
  </si>
  <si>
    <t>1811.11.01</t>
  </si>
  <si>
    <t>1811.11.02</t>
  </si>
  <si>
    <t>1811.11.03</t>
  </si>
  <si>
    <t>1811.11.04</t>
  </si>
  <si>
    <t>1811.11.05</t>
  </si>
  <si>
    <t>1811.11.06</t>
  </si>
  <si>
    <t>1811.11.07</t>
  </si>
  <si>
    <t>1811.11.08</t>
  </si>
  <si>
    <t>1811.11.09</t>
  </si>
  <si>
    <t>1811.11.10</t>
  </si>
  <si>
    <t>1811.11.11</t>
  </si>
  <si>
    <t>1811.11.12</t>
  </si>
  <si>
    <t>1811.11.13</t>
  </si>
  <si>
    <t>1811.11.14</t>
  </si>
  <si>
    <t>1811.11.15</t>
  </si>
  <si>
    <t>1811.11.16</t>
  </si>
  <si>
    <t>1811.11.17</t>
  </si>
  <si>
    <t>1811.11.18</t>
  </si>
  <si>
    <t>1811.11.19</t>
  </si>
  <si>
    <t>1811.11.20</t>
  </si>
  <si>
    <t>1811.11.21</t>
  </si>
  <si>
    <t>1811.11.22</t>
  </si>
  <si>
    <t>1811.11.23</t>
  </si>
  <si>
    <t>1811.11.24</t>
  </si>
  <si>
    <t>1811.11.25</t>
  </si>
  <si>
    <t>1811.11.26</t>
  </si>
  <si>
    <t>1811.11.27</t>
  </si>
  <si>
    <t>1811.11.28</t>
  </si>
  <si>
    <t>1811.11.29</t>
  </si>
  <si>
    <t>1811.11.30</t>
  </si>
  <si>
    <t>1811.12.01</t>
  </si>
  <si>
    <t>1811.12.02</t>
  </si>
  <si>
    <t>1811.12.03</t>
  </si>
  <si>
    <t>1811.12.04</t>
  </si>
  <si>
    <t>1811.12.05</t>
  </si>
  <si>
    <t>1811.12.06</t>
  </si>
  <si>
    <t>1811.12.07</t>
  </si>
  <si>
    <t>1811.12.08</t>
  </si>
  <si>
    <t>1811.12.09</t>
  </si>
  <si>
    <t>1811.12.10</t>
  </si>
  <si>
    <t>1811.12.11</t>
  </si>
  <si>
    <t>1811.12.12</t>
  </si>
  <si>
    <t>1811.12.13</t>
  </si>
  <si>
    <t>1811.12.14</t>
  </si>
  <si>
    <t>1811.12.15</t>
  </si>
  <si>
    <t>1811.12.16</t>
  </si>
  <si>
    <t>1811.12.17</t>
  </si>
  <si>
    <t>1811.12.18</t>
  </si>
  <si>
    <t>1811.12.19</t>
  </si>
  <si>
    <t>1811.12.20</t>
  </si>
  <si>
    <t>1811.12.21</t>
  </si>
  <si>
    <t>1811.12.22</t>
  </si>
  <si>
    <t>1811.12.23</t>
  </si>
  <si>
    <t>1811.12.24</t>
  </si>
  <si>
    <t>1811.12.25</t>
  </si>
  <si>
    <t>1811.12.26</t>
  </si>
  <si>
    <t>1811.12.27</t>
  </si>
  <si>
    <t>1811.12.28</t>
  </si>
  <si>
    <t>1811.12.29</t>
  </si>
  <si>
    <t>1811.12.30</t>
  </si>
  <si>
    <t>1811.12.31</t>
  </si>
  <si>
    <t>1812.01.01</t>
  </si>
  <si>
    <t>1812.01.02</t>
  </si>
  <si>
    <t>1812.01.03</t>
  </si>
  <si>
    <t>1812.01.04</t>
  </si>
  <si>
    <t>1812.01.05</t>
  </si>
  <si>
    <t>1812.01.06</t>
  </si>
  <si>
    <t>1812.01.07</t>
  </si>
  <si>
    <t>1812.01.08</t>
  </si>
  <si>
    <t>1812.01.09</t>
  </si>
  <si>
    <t>1812.01.10</t>
  </si>
  <si>
    <t>1812.01.11</t>
  </si>
  <si>
    <t>1812.01.12</t>
  </si>
  <si>
    <t>1812.01.13</t>
  </si>
  <si>
    <t>1812.01.14</t>
  </si>
  <si>
    <t>1812.01.15</t>
  </si>
  <si>
    <t>1812.01.16</t>
  </si>
  <si>
    <t>1812.01.17</t>
  </si>
  <si>
    <t>1812.01.18</t>
  </si>
  <si>
    <t>1812.01.19</t>
  </si>
  <si>
    <t>1812.01.20</t>
  </si>
  <si>
    <t>1812.01.21</t>
  </si>
  <si>
    <t>1812.01.22</t>
  </si>
  <si>
    <t>1812.01.23</t>
  </si>
  <si>
    <t>1812.01.24</t>
  </si>
  <si>
    <t>1812.01.25</t>
  </si>
  <si>
    <t>1812.01.26</t>
  </si>
  <si>
    <t>1812.01.27</t>
  </si>
  <si>
    <t>1812.01.28</t>
  </si>
  <si>
    <t>1812.01.29</t>
  </si>
  <si>
    <t>1812.01.30</t>
  </si>
  <si>
    <t>1812.01.31</t>
  </si>
  <si>
    <t>1812.02.01</t>
  </si>
  <si>
    <t>1812.02.02</t>
  </si>
  <si>
    <t>1812.02.03</t>
  </si>
  <si>
    <t>1812.02.04</t>
  </si>
  <si>
    <t>1812.02.05</t>
  </si>
  <si>
    <t>1812.02.06</t>
  </si>
  <si>
    <t>1812.02.07</t>
  </si>
  <si>
    <t>1812.02.08</t>
  </si>
  <si>
    <t>1812.02.09</t>
  </si>
  <si>
    <t>1812.02.10</t>
  </si>
  <si>
    <t>1812.02.11</t>
  </si>
  <si>
    <t>1812.02.12</t>
  </si>
  <si>
    <t>1812.02.13</t>
  </si>
  <si>
    <t>1812.02.14</t>
  </si>
  <si>
    <t>1812.02.15</t>
  </si>
  <si>
    <t>1812.02.16</t>
  </si>
  <si>
    <t>1812.02.17</t>
  </si>
  <si>
    <t>1812.02.18</t>
  </si>
  <si>
    <t>1812.02.19</t>
  </si>
  <si>
    <t>1812.02.20</t>
  </si>
  <si>
    <t>1812.02.21</t>
  </si>
  <si>
    <t>1812.02.22</t>
  </si>
  <si>
    <t>1812.02.23</t>
  </si>
  <si>
    <t>1812.02.24</t>
  </si>
  <si>
    <t>1812.02.25</t>
  </si>
  <si>
    <t>1812.02.26</t>
  </si>
  <si>
    <t>1812.02.27</t>
  </si>
  <si>
    <t>1812.02.28</t>
  </si>
  <si>
    <t>1812.02.29</t>
  </si>
  <si>
    <t>1812.03.01</t>
  </si>
  <si>
    <t>1812.03.02</t>
  </si>
  <si>
    <t>1812.03.03</t>
  </si>
  <si>
    <t>1812.03.04</t>
  </si>
  <si>
    <t>1812.03.05</t>
  </si>
  <si>
    <t>1812.03.06</t>
  </si>
  <si>
    <t>1812.03.07</t>
  </si>
  <si>
    <t>1812.03.08</t>
  </si>
  <si>
    <t>1812.03.09</t>
  </si>
  <si>
    <t>1812.03.10</t>
  </si>
  <si>
    <t>1812.03.11</t>
  </si>
  <si>
    <t>1812.03.12</t>
  </si>
  <si>
    <t>1812.03.13</t>
  </si>
  <si>
    <t>1812.03.14</t>
  </si>
  <si>
    <t>1812.03.15</t>
  </si>
  <si>
    <t>1812.03.16</t>
  </si>
  <si>
    <t>1812.03.17</t>
  </si>
  <si>
    <t>1812.03.18</t>
  </si>
  <si>
    <t>1812.03.19</t>
  </si>
  <si>
    <t>1812.03.20</t>
  </si>
  <si>
    <t>1812.03.21</t>
  </si>
  <si>
    <t>1812.03.22</t>
  </si>
  <si>
    <t>1812.03.23</t>
  </si>
  <si>
    <t>1812.03.24</t>
  </si>
  <si>
    <t>1812.03.25</t>
  </si>
  <si>
    <t>1812.03.26</t>
  </si>
  <si>
    <t>1812.03.27</t>
  </si>
  <si>
    <t>1812.03.28</t>
  </si>
  <si>
    <t>1812.03.29</t>
  </si>
  <si>
    <t>1812.03.30</t>
  </si>
  <si>
    <t>1812.03.31</t>
  </si>
  <si>
    <t>1812.04.01</t>
  </si>
  <si>
    <t>1812.04.02</t>
  </si>
  <si>
    <t>1812.04.03</t>
  </si>
  <si>
    <t>1812.04.04</t>
  </si>
  <si>
    <t>1812.04.05</t>
  </si>
  <si>
    <t>1812.04.06</t>
  </si>
  <si>
    <t>1812.04.07</t>
  </si>
  <si>
    <t>1812.04.08</t>
  </si>
  <si>
    <t>1812.04.09</t>
  </si>
  <si>
    <t>1812.04.10</t>
  </si>
  <si>
    <t>1812.04.11</t>
  </si>
  <si>
    <t>1812.04.12</t>
  </si>
  <si>
    <t>1812.04.13</t>
  </si>
  <si>
    <t>1812.04.14</t>
  </si>
  <si>
    <t>1812.04.15</t>
  </si>
  <si>
    <t>1812.04.16</t>
  </si>
  <si>
    <t>1812.04.17</t>
  </si>
  <si>
    <t>1812.04.18</t>
  </si>
  <si>
    <t>1812.04.19</t>
  </si>
  <si>
    <t>1812.04.20</t>
  </si>
  <si>
    <t>1812.04.21</t>
  </si>
  <si>
    <t>1812.04.22</t>
  </si>
  <si>
    <t>1812.04.23</t>
  </si>
  <si>
    <t>1812.04.24</t>
  </si>
  <si>
    <t>1812.04.25</t>
  </si>
  <si>
    <t>1812.04.26</t>
  </si>
  <si>
    <t>1812.04.27</t>
  </si>
  <si>
    <t>1812.04.28</t>
  </si>
  <si>
    <t>1812.04.29</t>
  </si>
  <si>
    <t>1812.04.30</t>
  </si>
  <si>
    <t>1812.05.01</t>
  </si>
  <si>
    <t>1812.05.02</t>
  </si>
  <si>
    <t>1812.05.03</t>
  </si>
  <si>
    <t>1812.05.04</t>
  </si>
  <si>
    <t>1812.05.05</t>
  </si>
  <si>
    <t>1812.05.06</t>
  </si>
  <si>
    <t>1812.05.07</t>
  </si>
  <si>
    <t>1812.05.08</t>
  </si>
  <si>
    <t>1812.05.09</t>
  </si>
  <si>
    <t>1812.05.10</t>
  </si>
  <si>
    <t>1812.05.11</t>
  </si>
  <si>
    <t>1812.05.12</t>
  </si>
  <si>
    <t>1812.05.13</t>
  </si>
  <si>
    <t>1812.05.14</t>
  </si>
  <si>
    <t>1812.05.15</t>
  </si>
  <si>
    <t>1812.05.16</t>
  </si>
  <si>
    <t>1812.05.17</t>
  </si>
  <si>
    <t>1812.05.18</t>
  </si>
  <si>
    <t>1812.05.19</t>
  </si>
  <si>
    <t>1812.05.20</t>
  </si>
  <si>
    <t>1812.05.21</t>
  </si>
  <si>
    <t>1812.05.22</t>
  </si>
  <si>
    <t>1812.05.23</t>
  </si>
  <si>
    <t>1812.05.24</t>
  </si>
  <si>
    <t>1812.05.25</t>
  </si>
  <si>
    <t>1812.05.26</t>
  </si>
  <si>
    <t>1812.05.27</t>
  </si>
  <si>
    <t>1812.05.28</t>
  </si>
  <si>
    <t>1812.05.29</t>
  </si>
  <si>
    <t>1812.05.30</t>
  </si>
  <si>
    <t>1812.05.31</t>
  </si>
  <si>
    <t>1812.06.01</t>
  </si>
  <si>
    <t>1812.06.02</t>
  </si>
  <si>
    <t>1812.06.03</t>
  </si>
  <si>
    <t>1812.06.04</t>
  </si>
  <si>
    <t>1812.06.05</t>
  </si>
  <si>
    <t>1812.06.06</t>
  </si>
  <si>
    <t>1812.06.07</t>
  </si>
  <si>
    <t>1812.06.08</t>
  </si>
  <si>
    <t>1812.06.09</t>
  </si>
  <si>
    <t>1812.06.10</t>
  </si>
  <si>
    <t>1812.06.11</t>
  </si>
  <si>
    <t>1812.06.12</t>
  </si>
  <si>
    <t>1812.06.13</t>
  </si>
  <si>
    <t>1812.06.14</t>
  </si>
  <si>
    <t>1812.06.15</t>
  </si>
  <si>
    <t>1812.06.16</t>
  </si>
  <si>
    <t>1812.06.17</t>
  </si>
  <si>
    <t>1812.06.18</t>
  </si>
  <si>
    <t>1812.06.19</t>
  </si>
  <si>
    <t>1812.06.20</t>
  </si>
  <si>
    <t>1812.06.21</t>
  </si>
  <si>
    <t>1812.06.22</t>
  </si>
  <si>
    <t>1812.06.23</t>
  </si>
  <si>
    <t>1812.06.24</t>
  </si>
  <si>
    <t>1812.06.25</t>
  </si>
  <si>
    <t>1812.06.26</t>
  </si>
  <si>
    <t>1812.06.27</t>
  </si>
  <si>
    <t>1812.06.28</t>
  </si>
  <si>
    <t>1812.06.29</t>
  </si>
  <si>
    <t>1812.06.30</t>
  </si>
  <si>
    <t>1812.07.01</t>
  </si>
  <si>
    <t>1812.07.02</t>
  </si>
  <si>
    <t>1812.07.03</t>
  </si>
  <si>
    <t>1812.07.04</t>
  </si>
  <si>
    <t>1812.07.05</t>
  </si>
  <si>
    <t>1812.07.06</t>
  </si>
  <si>
    <t>1812.07.07</t>
  </si>
  <si>
    <t>1812.07.08</t>
  </si>
  <si>
    <t>1812.07.09</t>
  </si>
  <si>
    <t>1812.07.10</t>
  </si>
  <si>
    <t>1812.07.11</t>
  </si>
  <si>
    <t>1812.07.12</t>
  </si>
  <si>
    <t>1812.07.13</t>
  </si>
  <si>
    <t>1812.07.14</t>
  </si>
  <si>
    <t>1812.07.15</t>
  </si>
  <si>
    <t>1812.07.16</t>
  </si>
  <si>
    <t>1812.07.17</t>
  </si>
  <si>
    <t>1812.07.18</t>
  </si>
  <si>
    <t>1812.07.19</t>
  </si>
  <si>
    <t>1812.07.20</t>
  </si>
  <si>
    <t>1812.07.21</t>
  </si>
  <si>
    <t>1812.07.22</t>
  </si>
  <si>
    <t>1812.07.23</t>
  </si>
  <si>
    <t>1812.07.24</t>
  </si>
  <si>
    <t>1812.07.25</t>
  </si>
  <si>
    <t>1812.07.26</t>
  </si>
  <si>
    <t>1812.07.27</t>
  </si>
  <si>
    <t>1812.07.28</t>
  </si>
  <si>
    <t>1812.07.29</t>
  </si>
  <si>
    <t>1812.07.30</t>
  </si>
  <si>
    <t>1812.07.31</t>
  </si>
  <si>
    <t>1812.08.01</t>
  </si>
  <si>
    <t>1812.08.02</t>
  </si>
  <si>
    <t>1812.08.03</t>
  </si>
  <si>
    <t>1812.08.04</t>
  </si>
  <si>
    <t>1812.08.05</t>
  </si>
  <si>
    <t>1812.08.06</t>
  </si>
  <si>
    <t>1812.08.07</t>
  </si>
  <si>
    <t>1812.08.08</t>
  </si>
  <si>
    <t>1812.08.09</t>
  </si>
  <si>
    <t>1812.08.10</t>
  </si>
  <si>
    <t>1812.08.11</t>
  </si>
  <si>
    <t>1812.08.12</t>
  </si>
  <si>
    <t>1812.08.13</t>
  </si>
  <si>
    <t>1812.08.14</t>
  </si>
  <si>
    <t>1812.08.15</t>
  </si>
  <si>
    <t>1812.08.16</t>
  </si>
  <si>
    <t>1812.08.17</t>
  </si>
  <si>
    <t>1812.08.18</t>
  </si>
  <si>
    <t>1812.08.19</t>
  </si>
  <si>
    <t>1812.08.20</t>
  </si>
  <si>
    <t>1812.08.21</t>
  </si>
  <si>
    <t>1812.08.22</t>
  </si>
  <si>
    <t>1812.08.23</t>
  </si>
  <si>
    <t>1812.08.24</t>
  </si>
  <si>
    <t>1812.08.25</t>
  </si>
  <si>
    <t>1812.08.26</t>
  </si>
  <si>
    <t>1812.08.27</t>
  </si>
  <si>
    <t>1812.08.28</t>
  </si>
  <si>
    <t>1812.08.29</t>
  </si>
  <si>
    <t>1812.08.30</t>
  </si>
  <si>
    <t>1812.08.31</t>
  </si>
  <si>
    <t>1812.09.01</t>
  </si>
  <si>
    <t>1812.09.02</t>
  </si>
  <si>
    <t>1812.09.03</t>
  </si>
  <si>
    <t>1812.09.04</t>
  </si>
  <si>
    <t>1812.09.05</t>
  </si>
  <si>
    <t>1812.09.06</t>
  </si>
  <si>
    <t>1812.09.07</t>
  </si>
  <si>
    <t>1812.09.08</t>
  </si>
  <si>
    <t>1812.09.09</t>
  </si>
  <si>
    <t>1812.09.10</t>
  </si>
  <si>
    <t>1812.09.11</t>
  </si>
  <si>
    <t>1812.09.12</t>
  </si>
  <si>
    <t>1812.09.13</t>
  </si>
  <si>
    <t>1812.09.14</t>
  </si>
  <si>
    <t>1812.09.15</t>
  </si>
  <si>
    <t>1812.09.16</t>
  </si>
  <si>
    <t>1812.09.17</t>
  </si>
  <si>
    <t>1812.09.18</t>
  </si>
  <si>
    <t>1812.09.19</t>
  </si>
  <si>
    <t>1812.09.20</t>
  </si>
  <si>
    <t>1812.09.21</t>
  </si>
  <si>
    <t>1812.09.22</t>
  </si>
  <si>
    <t>1812.09.23</t>
  </si>
  <si>
    <t>1812.09.24</t>
  </si>
  <si>
    <t>1812.09.25</t>
  </si>
  <si>
    <t>1812.09.26</t>
  </si>
  <si>
    <t>1812.09.27</t>
  </si>
  <si>
    <t>1812.09.28</t>
  </si>
  <si>
    <t>1812.09.29</t>
  </si>
  <si>
    <t>1812.09.30</t>
  </si>
  <si>
    <t>1812.10.01</t>
  </si>
  <si>
    <t>1812.10.02</t>
  </si>
  <si>
    <t>1812.10.03</t>
  </si>
  <si>
    <t>1812.10.04</t>
  </si>
  <si>
    <t>1812.10.05</t>
  </si>
  <si>
    <t>1812.10.06</t>
  </si>
  <si>
    <t>1812.10.07</t>
  </si>
  <si>
    <t>1812.10.08</t>
  </si>
  <si>
    <t>1812.10.09</t>
  </si>
  <si>
    <t>1812.10.10</t>
  </si>
  <si>
    <t>1812.10.11</t>
  </si>
  <si>
    <t>1812.10.12</t>
  </si>
  <si>
    <t>1812.10.13</t>
  </si>
  <si>
    <t>1812.10.14</t>
  </si>
  <si>
    <t>1812.10.15</t>
  </si>
  <si>
    <t>1812.10.16</t>
  </si>
  <si>
    <t>1812.10.17</t>
  </si>
  <si>
    <t>1812.10.18</t>
  </si>
  <si>
    <t>1812.10.19</t>
  </si>
  <si>
    <t>1812.10.20</t>
  </si>
  <si>
    <t>1812.10.21</t>
  </si>
  <si>
    <t>1812.10.22</t>
  </si>
  <si>
    <t>1812.10.23</t>
  </si>
  <si>
    <t>1812.10.24</t>
  </si>
  <si>
    <t>1812.10.25</t>
  </si>
  <si>
    <t>1812.10.26</t>
  </si>
  <si>
    <t>1812.10.27</t>
  </si>
  <si>
    <t>1812.10.28</t>
  </si>
  <si>
    <t>1812.10.29</t>
  </si>
  <si>
    <t>1812.10.30</t>
  </si>
  <si>
    <t>1812.10.31</t>
  </si>
  <si>
    <t>1812.11.01</t>
  </si>
  <si>
    <t>1812.11.02</t>
  </si>
  <si>
    <t>1812.11.03</t>
  </si>
  <si>
    <t>1812.11.04</t>
  </si>
  <si>
    <t>1812.11.05</t>
  </si>
  <si>
    <t>1812.11.06</t>
  </si>
  <si>
    <t>1812.11.07</t>
  </si>
  <si>
    <t>1812.11.08</t>
  </si>
  <si>
    <t>1812.11.09</t>
  </si>
  <si>
    <t>1812.11.10</t>
  </si>
  <si>
    <t>1812.11.11</t>
  </si>
  <si>
    <t>1812.11.12</t>
  </si>
  <si>
    <t>1812.11.13</t>
  </si>
  <si>
    <t>1812.11.14</t>
  </si>
  <si>
    <t>1812.11.15</t>
  </si>
  <si>
    <t>1812.11.16</t>
  </si>
  <si>
    <t>1812.11.17</t>
  </si>
  <si>
    <t>1812.11.18</t>
  </si>
  <si>
    <t>1812.11.19</t>
  </si>
  <si>
    <t>1812.11.20</t>
  </si>
  <si>
    <t>1812.11.21</t>
  </si>
  <si>
    <t>1812.11.22</t>
  </si>
  <si>
    <t>1812.11.23</t>
  </si>
  <si>
    <t>1812.11.24</t>
  </si>
  <si>
    <t>1812.11.25</t>
  </si>
  <si>
    <t>1812.11.26</t>
  </si>
  <si>
    <t>1812.11.27</t>
  </si>
  <si>
    <t>1812.11.28</t>
  </si>
  <si>
    <t>1812.11.29</t>
  </si>
  <si>
    <t>1812.11.30</t>
  </si>
  <si>
    <t>1812.12.01</t>
  </si>
  <si>
    <t>1812.12.02</t>
  </si>
  <si>
    <t>1812.12.03</t>
  </si>
  <si>
    <t>1812.12.04</t>
  </si>
  <si>
    <t>1812.12.05</t>
  </si>
  <si>
    <t>1812.12.06</t>
  </si>
  <si>
    <t>1812.12.07</t>
  </si>
  <si>
    <t>1812.12.08</t>
  </si>
  <si>
    <t>1812.12.09</t>
  </si>
  <si>
    <t>1812.12.10</t>
  </si>
  <si>
    <t>1812.12.11</t>
  </si>
  <si>
    <t>1812.12.12</t>
  </si>
  <si>
    <t>1812.12.13</t>
  </si>
  <si>
    <t>1812.12.14</t>
  </si>
  <si>
    <t>1812.12.15</t>
  </si>
  <si>
    <t>1812.12.16</t>
  </si>
  <si>
    <t>1812.12.17</t>
  </si>
  <si>
    <t>1812.12.18</t>
  </si>
  <si>
    <t>1812.12.19</t>
  </si>
  <si>
    <t>1812.12.20</t>
  </si>
  <si>
    <t>1812.12.21</t>
  </si>
  <si>
    <t>1812.12.22</t>
  </si>
  <si>
    <t>1812.12.23</t>
  </si>
  <si>
    <t>1812.12.24</t>
  </si>
  <si>
    <t>1812.12.25</t>
  </si>
  <si>
    <t>1812.12.26</t>
  </si>
  <si>
    <t>1812.12.27</t>
  </si>
  <si>
    <t>1812.12.28</t>
  </si>
  <si>
    <t>1812.12.29</t>
  </si>
  <si>
    <t>1812.12.30</t>
  </si>
  <si>
    <t>1812.12.31</t>
  </si>
  <si>
    <t>1813.01.01</t>
  </si>
  <si>
    <t>1813.01.02</t>
  </si>
  <si>
    <t>1813.01.03</t>
  </si>
  <si>
    <t>1813.01.04</t>
  </si>
  <si>
    <t>1813.01.05</t>
  </si>
  <si>
    <t>1813.01.06</t>
  </si>
  <si>
    <t>1813.01.07</t>
  </si>
  <si>
    <t>1813.01.08</t>
  </si>
  <si>
    <t>1813.01.09</t>
  </si>
  <si>
    <t>1813.01.10</t>
  </si>
  <si>
    <t>1813.01.11</t>
  </si>
  <si>
    <t>1813.01.12</t>
  </si>
  <si>
    <t>1813.01.13</t>
  </si>
  <si>
    <t>1813.01.14</t>
  </si>
  <si>
    <t>1813.01.15</t>
  </si>
  <si>
    <t>1813.01.16</t>
  </si>
  <si>
    <t>1813.01.17</t>
  </si>
  <si>
    <t>1813.01.18</t>
  </si>
  <si>
    <t>1813.01.19</t>
  </si>
  <si>
    <t>1813.01.20</t>
  </si>
  <si>
    <t>1813.01.21</t>
  </si>
  <si>
    <t>1813.01.22</t>
  </si>
  <si>
    <t>1813.01.23</t>
  </si>
  <si>
    <t>1813.01.24</t>
  </si>
  <si>
    <t>1813.01.25</t>
  </si>
  <si>
    <t>1813.01.26</t>
  </si>
  <si>
    <t>1813.01.27</t>
  </si>
  <si>
    <t>1813.01.28</t>
  </si>
  <si>
    <t>1813.01.29</t>
  </si>
  <si>
    <t>1813.01.30</t>
  </si>
  <si>
    <t>1813.01.31</t>
  </si>
  <si>
    <t>1813.02.01</t>
  </si>
  <si>
    <t>1813.02.02</t>
  </si>
  <si>
    <t>1813.02.03</t>
  </si>
  <si>
    <t>1813.02.04</t>
  </si>
  <si>
    <t>1813.02.05</t>
  </si>
  <si>
    <t>1813.02.06</t>
  </si>
  <si>
    <t>1813.02.07</t>
  </si>
  <si>
    <t>1813.02.08</t>
  </si>
  <si>
    <t>1813.02.09</t>
  </si>
  <si>
    <t>1813.02.10</t>
  </si>
  <si>
    <t>1813.02.11</t>
  </si>
  <si>
    <t>1813.02.12</t>
  </si>
  <si>
    <t>1813.02.13</t>
  </si>
  <si>
    <t>1813.02.14</t>
  </si>
  <si>
    <t>1813.02.15</t>
  </si>
  <si>
    <t>1813.02.16</t>
  </si>
  <si>
    <t>1813.02.17</t>
  </si>
  <si>
    <t>1813.02.18</t>
  </si>
  <si>
    <t>1813.02.19</t>
  </si>
  <si>
    <t>1813.02.20</t>
  </si>
  <si>
    <t>1813.02.21</t>
  </si>
  <si>
    <t>1813.02.22</t>
  </si>
  <si>
    <t>1813.02.23</t>
  </si>
  <si>
    <t>1813.02.24</t>
  </si>
  <si>
    <t>1813.02.25</t>
  </si>
  <si>
    <t>1813.02.26</t>
  </si>
  <si>
    <t>1813.02.27</t>
  </si>
  <si>
    <t>1813.02.28</t>
  </si>
  <si>
    <t>1813.03.01</t>
  </si>
  <si>
    <t>1813.03.02</t>
  </si>
  <si>
    <t>1813.03.03</t>
  </si>
  <si>
    <t>1813.03.04</t>
  </si>
  <si>
    <t>1813.03.05</t>
  </si>
  <si>
    <t>1813.03.06</t>
  </si>
  <si>
    <t>1813.03.07</t>
  </si>
  <si>
    <t>1813.03.08</t>
  </si>
  <si>
    <t>1813.03.09</t>
  </si>
  <si>
    <t>1813.03.10</t>
  </si>
  <si>
    <t>1813.03.11</t>
  </si>
  <si>
    <t>1813.03.12</t>
  </si>
  <si>
    <t>1813.03.13</t>
  </si>
  <si>
    <t>1813.03.14</t>
  </si>
  <si>
    <t>1813.03.15</t>
  </si>
  <si>
    <t>1813.03.16</t>
  </si>
  <si>
    <t>1813.03.17</t>
  </si>
  <si>
    <t>1813.03.18</t>
  </si>
  <si>
    <t>1813.03.19</t>
  </si>
  <si>
    <t>1813.03.20</t>
  </si>
  <si>
    <t>1813.03.21</t>
  </si>
  <si>
    <t>1813.03.22</t>
  </si>
  <si>
    <t>1813.03.23</t>
  </si>
  <si>
    <t>1813.03.24</t>
  </si>
  <si>
    <t>1813.03.25</t>
  </si>
  <si>
    <t>1813.03.26</t>
  </si>
  <si>
    <t>1813.03.27</t>
  </si>
  <si>
    <t>1813.03.28</t>
  </si>
  <si>
    <t>1813.03.29</t>
  </si>
  <si>
    <t>1813.03.30</t>
  </si>
  <si>
    <t>1813.03.31</t>
  </si>
  <si>
    <t>1813.04.01</t>
  </si>
  <si>
    <t>1813.04.02</t>
  </si>
  <si>
    <t>1813.04.03</t>
  </si>
  <si>
    <t>1813.04.04</t>
  </si>
  <si>
    <t>1813.04.05</t>
  </si>
  <si>
    <t>1813.04.06</t>
  </si>
  <si>
    <t>1813.04.07</t>
  </si>
  <si>
    <t>1813.04.08</t>
  </si>
  <si>
    <t>1813.04.09</t>
  </si>
  <si>
    <t>1813.04.10</t>
  </si>
  <si>
    <t>1813.04.11</t>
  </si>
  <si>
    <t>1813.04.12</t>
  </si>
  <si>
    <t>1813.04.13</t>
  </si>
  <si>
    <t>1813.04.14</t>
  </si>
  <si>
    <t>1813.04.15</t>
  </si>
  <si>
    <t>1813.04.16</t>
  </si>
  <si>
    <t>1813.04.17</t>
  </si>
  <si>
    <t>1813.04.18</t>
  </si>
  <si>
    <t>1813.04.19</t>
  </si>
  <si>
    <t>1813.04.20</t>
  </si>
  <si>
    <t>1813.04.21</t>
  </si>
  <si>
    <t>1813.04.22</t>
  </si>
  <si>
    <t>1813.04.23</t>
  </si>
  <si>
    <t>1813.04.24</t>
  </si>
  <si>
    <t>1813.04.25</t>
  </si>
  <si>
    <t>1813.04.26</t>
  </si>
  <si>
    <t>1813.04.27</t>
  </si>
  <si>
    <t>1813.04.28</t>
  </si>
  <si>
    <t>1813.04.29</t>
  </si>
  <si>
    <t>1813.04.30</t>
  </si>
  <si>
    <t>1813.05.01</t>
  </si>
  <si>
    <t>1813.05.02</t>
  </si>
  <si>
    <t>1813.05.03</t>
  </si>
  <si>
    <t>1813.05.04</t>
  </si>
  <si>
    <t>1813.05.05</t>
  </si>
  <si>
    <t>1813.05.06</t>
  </si>
  <si>
    <t>1813.05.07</t>
  </si>
  <si>
    <t>1813.05.08</t>
  </si>
  <si>
    <t>1813.05.09</t>
  </si>
  <si>
    <t>1813.05.10</t>
  </si>
  <si>
    <t>1813.05.11</t>
  </si>
  <si>
    <t>1813.05.12</t>
  </si>
  <si>
    <t>1813.05.13</t>
  </si>
  <si>
    <t>1813.05.14</t>
  </si>
  <si>
    <t>1813.05.15</t>
  </si>
  <si>
    <t>1813.05.16</t>
  </si>
  <si>
    <t>1813.05.17</t>
  </si>
  <si>
    <t>1813.05.18</t>
  </si>
  <si>
    <t>1813.05.19</t>
  </si>
  <si>
    <t>1813.05.20</t>
  </si>
  <si>
    <t>1813.05.21</t>
  </si>
  <si>
    <t>1813.05.22</t>
  </si>
  <si>
    <t>1813.05.23</t>
  </si>
  <si>
    <t>1813.05.24</t>
  </si>
  <si>
    <t>1813.05.25</t>
  </si>
  <si>
    <t>1813.05.26</t>
  </si>
  <si>
    <t>1813.05.27</t>
  </si>
  <si>
    <t>1813.05.28</t>
  </si>
  <si>
    <t>1813.05.29</t>
  </si>
  <si>
    <t>1813.05.30</t>
  </si>
  <si>
    <t>1813.05.31</t>
  </si>
  <si>
    <t>1813.06.01</t>
  </si>
  <si>
    <t>1813.06.02</t>
  </si>
  <si>
    <t>1813.06.03</t>
  </si>
  <si>
    <t>1813.06.04</t>
  </si>
  <si>
    <t>1813.06.05</t>
  </si>
  <si>
    <t>1813.06.06</t>
  </si>
  <si>
    <t>1813.06.07</t>
  </si>
  <si>
    <t>1813.06.08</t>
  </si>
  <si>
    <t>1813.06.09</t>
  </si>
  <si>
    <t>1813.06.10</t>
  </si>
  <si>
    <t>1813.06.11</t>
  </si>
  <si>
    <t>1813.06.12</t>
  </si>
  <si>
    <t>1813.06.13</t>
  </si>
  <si>
    <t>1813.06.14</t>
  </si>
  <si>
    <t>1813.06.15</t>
  </si>
  <si>
    <t>1813.06.16</t>
  </si>
  <si>
    <t>1813.06.17</t>
  </si>
  <si>
    <t>1813.06.18</t>
  </si>
  <si>
    <t>1813.06.19</t>
  </si>
  <si>
    <t>1813.06.20</t>
  </si>
  <si>
    <t>1813.06.21</t>
  </si>
  <si>
    <t>1813.06.22</t>
  </si>
  <si>
    <t>1813.06.23</t>
  </si>
  <si>
    <t>1813.06.24</t>
  </si>
  <si>
    <t>1813.06.25</t>
  </si>
  <si>
    <t>1813.06.26</t>
  </si>
  <si>
    <t>1813.06.27</t>
  </si>
  <si>
    <t>1813.06.28</t>
  </si>
  <si>
    <t>1813.06.29</t>
  </si>
  <si>
    <t>1813.06.30</t>
  </si>
  <si>
    <t>1813.07.01</t>
  </si>
  <si>
    <t>1813.07.02</t>
  </si>
  <si>
    <t>1813.07.03</t>
  </si>
  <si>
    <t>1813.07.04</t>
  </si>
  <si>
    <t>1813.07.05</t>
  </si>
  <si>
    <t>1813.07.06</t>
  </si>
  <si>
    <t>1813.07.07</t>
  </si>
  <si>
    <t>1813.07.08</t>
  </si>
  <si>
    <t>1813.07.09</t>
  </si>
  <si>
    <t>1813.07.10</t>
  </si>
  <si>
    <t>1813.07.11</t>
  </si>
  <si>
    <t>1813.07.12</t>
  </si>
  <si>
    <t>1813.07.13</t>
  </si>
  <si>
    <t>1813.07.14</t>
  </si>
  <si>
    <t>1813.07.15</t>
  </si>
  <si>
    <t>1813.07.16</t>
  </si>
  <si>
    <t>1813.07.17</t>
  </si>
  <si>
    <t>1813.07.18</t>
  </si>
  <si>
    <t>1813.07.19</t>
  </si>
  <si>
    <t>1813.07.20</t>
  </si>
  <si>
    <t>1813.07.21</t>
  </si>
  <si>
    <t>1813.07.22</t>
  </si>
  <si>
    <t>1813.07.23</t>
  </si>
  <si>
    <t>1813.07.24</t>
  </si>
  <si>
    <t>1813.07.25</t>
  </si>
  <si>
    <t>1813.07.26</t>
  </si>
  <si>
    <t>1813.07.27</t>
  </si>
  <si>
    <t>1813.07.28</t>
  </si>
  <si>
    <t>1813.07.29</t>
  </si>
  <si>
    <t>1813.07.30</t>
  </si>
  <si>
    <t>1813.07.31</t>
  </si>
  <si>
    <t>1813.08.01</t>
  </si>
  <si>
    <t>1813.08.02</t>
  </si>
  <si>
    <t>1813.08.03</t>
  </si>
  <si>
    <t>1813.08.04</t>
  </si>
  <si>
    <t>1813.08.05</t>
  </si>
  <si>
    <t>1813.08.06</t>
  </si>
  <si>
    <t>1813.08.07</t>
  </si>
  <si>
    <t>1813.08.08</t>
  </si>
  <si>
    <t>1813.08.09</t>
  </si>
  <si>
    <t>1813.08.10</t>
  </si>
  <si>
    <t>1813.08.11</t>
  </si>
  <si>
    <t>1813.08.12</t>
  </si>
  <si>
    <t>1813.08.13</t>
  </si>
  <si>
    <t>1813.08.14</t>
  </si>
  <si>
    <t>1813.08.15</t>
  </si>
  <si>
    <t>1813.08.16</t>
  </si>
  <si>
    <t>1813.08.17</t>
  </si>
  <si>
    <t>1813.08.18</t>
  </si>
  <si>
    <t>1813.08.19</t>
  </si>
  <si>
    <t>1813.08.20</t>
  </si>
  <si>
    <t>1813.08.21</t>
  </si>
  <si>
    <t>1813.08.22</t>
  </si>
  <si>
    <t>1813.08.23</t>
  </si>
  <si>
    <t>1813.08.24</t>
  </si>
  <si>
    <t>1813.08.25</t>
  </si>
  <si>
    <t>1813.08.26</t>
  </si>
  <si>
    <t>1813.08.27</t>
  </si>
  <si>
    <t>1813.08.28</t>
  </si>
  <si>
    <t>1813.08.29</t>
  </si>
  <si>
    <t>1813.08.30</t>
  </si>
  <si>
    <t>1813.08.31</t>
  </si>
  <si>
    <t>1813.09.01</t>
  </si>
  <si>
    <t>1813.09.02</t>
  </si>
  <si>
    <t>1813.09.03</t>
  </si>
  <si>
    <t>1813.09.04</t>
  </si>
  <si>
    <t>1813.09.05</t>
  </si>
  <si>
    <t>1813.09.06</t>
  </si>
  <si>
    <t>1813.09.07</t>
  </si>
  <si>
    <t>1813.09.08</t>
  </si>
  <si>
    <t>1813.09.09</t>
  </si>
  <si>
    <t>1813.09.10</t>
  </si>
  <si>
    <t>1813.09.11</t>
  </si>
  <si>
    <t>1813.09.12</t>
  </si>
  <si>
    <t>1813.09.13</t>
  </si>
  <si>
    <t>1813.09.14</t>
  </si>
  <si>
    <t>1813.09.15</t>
  </si>
  <si>
    <t>1813.09.16</t>
  </si>
  <si>
    <t>1813.09.17</t>
  </si>
  <si>
    <t>1813.09.18</t>
  </si>
  <si>
    <t>1813.09.19</t>
  </si>
  <si>
    <t>1813.09.20</t>
  </si>
  <si>
    <t>1813.09.21</t>
  </si>
  <si>
    <t>1813.09.22</t>
  </si>
  <si>
    <t>1813.09.23</t>
  </si>
  <si>
    <t>1813.09.24</t>
  </si>
  <si>
    <t>1813.09.25</t>
  </si>
  <si>
    <t>1813.09.26</t>
  </si>
  <si>
    <t>1813.09.27</t>
  </si>
  <si>
    <t>1813.09.28</t>
  </si>
  <si>
    <t>1813.09.29</t>
  </si>
  <si>
    <t>1813.09.30</t>
  </si>
  <si>
    <t>1813.10.01</t>
  </si>
  <si>
    <t>1813.10.02</t>
  </si>
  <si>
    <t>1813.10.03</t>
  </si>
  <si>
    <t>1813.10.04</t>
  </si>
  <si>
    <t>1813.10.05</t>
  </si>
  <si>
    <t>1813.10.06</t>
  </si>
  <si>
    <t>1813.10.07</t>
  </si>
  <si>
    <t>1813.10.08</t>
  </si>
  <si>
    <t>1813.10.09</t>
  </si>
  <si>
    <t>1813.10.10</t>
  </si>
  <si>
    <t>1813.10.11</t>
  </si>
  <si>
    <t>1813.10.12</t>
  </si>
  <si>
    <t>1813.10.13</t>
  </si>
  <si>
    <t>1813.10.14</t>
  </si>
  <si>
    <t>1813.10.15</t>
  </si>
  <si>
    <t>1813.10.16</t>
  </si>
  <si>
    <t>1813.10.17</t>
  </si>
  <si>
    <t>1813.10.18</t>
  </si>
  <si>
    <t>1813.10.19</t>
  </si>
  <si>
    <t>1813.10.20</t>
  </si>
  <si>
    <t>1813.10.21</t>
  </si>
  <si>
    <t>1813.10.22</t>
  </si>
  <si>
    <t>1813.10.23</t>
  </si>
  <si>
    <t>1813.10.24</t>
  </si>
  <si>
    <t>1813.10.25</t>
  </si>
  <si>
    <t>1813.10.26</t>
  </si>
  <si>
    <t>1813.10.27</t>
  </si>
  <si>
    <t>1813.10.28</t>
  </si>
  <si>
    <t>1813.10.29</t>
  </si>
  <si>
    <t>1813.10.30</t>
  </si>
  <si>
    <t>1813.10.31</t>
  </si>
  <si>
    <t>1813.11.01</t>
  </si>
  <si>
    <t>1813.11.02</t>
  </si>
  <si>
    <t>1813.11.03</t>
  </si>
  <si>
    <t>1813.11.04</t>
  </si>
  <si>
    <t>1813.11.05</t>
  </si>
  <si>
    <t>1813.11.06</t>
  </si>
  <si>
    <t>1813.11.07</t>
  </si>
  <si>
    <t>1813.11.08</t>
  </si>
  <si>
    <t>1813.11.09</t>
  </si>
  <si>
    <t>1813.11.10</t>
  </si>
  <si>
    <t>1813.11.11</t>
  </si>
  <si>
    <t>1813.11.12</t>
  </si>
  <si>
    <t>1813.11.13</t>
  </si>
  <si>
    <t>1813.11.14</t>
  </si>
  <si>
    <t>1813.11.15</t>
  </si>
  <si>
    <t>1813.11.16</t>
  </si>
  <si>
    <t>1813.11.17</t>
  </si>
  <si>
    <t>1813.11.18</t>
  </si>
  <si>
    <t>1813.11.19</t>
  </si>
  <si>
    <t>1813.11.20</t>
  </si>
  <si>
    <t>1813.11.21</t>
  </si>
  <si>
    <t>1813.11.22</t>
  </si>
  <si>
    <t>1813.11.23</t>
  </si>
  <si>
    <t>1813.11.24</t>
  </si>
  <si>
    <t>1813.11.25</t>
  </si>
  <si>
    <t>1813.11.26</t>
  </si>
  <si>
    <t>1813.11.27</t>
  </si>
  <si>
    <t>1813.11.28</t>
  </si>
  <si>
    <t>1813.11.29</t>
  </si>
  <si>
    <t>1813.11.30</t>
  </si>
  <si>
    <t>1813.12.01</t>
  </si>
  <si>
    <t>1813.12.02</t>
  </si>
  <si>
    <t>1813.12.03</t>
  </si>
  <si>
    <t>1813.12.04</t>
  </si>
  <si>
    <t>1813.12.05</t>
  </si>
  <si>
    <t>1813.12.06</t>
  </si>
  <si>
    <t>1813.12.07</t>
  </si>
  <si>
    <t>1813.12.08</t>
  </si>
  <si>
    <t>1813.12.09</t>
  </si>
  <si>
    <t>1813.12.10</t>
  </si>
  <si>
    <t>1813.12.11</t>
  </si>
  <si>
    <t>1813.12.12</t>
  </si>
  <si>
    <t>1813.12.13</t>
  </si>
  <si>
    <t>1813.12.14</t>
  </si>
  <si>
    <t>1813.12.15</t>
  </si>
  <si>
    <t>1813.12.16</t>
  </si>
  <si>
    <t>1813.12.17</t>
  </si>
  <si>
    <t>1813.12.18</t>
  </si>
  <si>
    <t>1813.12.19</t>
  </si>
  <si>
    <t>1813.12.20</t>
  </si>
  <si>
    <t>1813.12.21</t>
  </si>
  <si>
    <t>1813.12.22</t>
  </si>
  <si>
    <t>1813.12.23</t>
  </si>
  <si>
    <t>1813.12.24</t>
  </si>
  <si>
    <t>1813.12.25</t>
  </si>
  <si>
    <t>1813.12.26</t>
  </si>
  <si>
    <t>1813.12.27</t>
  </si>
  <si>
    <t>1813.12.28</t>
  </si>
  <si>
    <t>1813.12.29</t>
  </si>
  <si>
    <t>1813.12.30</t>
  </si>
  <si>
    <t>1813.12.31</t>
  </si>
  <si>
    <t>1814.01.01</t>
  </si>
  <si>
    <t>1814.01.02</t>
  </si>
  <si>
    <t>1814.01.03</t>
  </si>
  <si>
    <t>1814.01.04</t>
  </si>
  <si>
    <t>1814.01.05</t>
  </si>
  <si>
    <t>1814.01.06</t>
  </si>
  <si>
    <t>1814.01.07</t>
  </si>
  <si>
    <t>1814.01.08</t>
  </si>
  <si>
    <t>1814.01.09</t>
  </si>
  <si>
    <t>1814.01.10</t>
  </si>
  <si>
    <t>1814.01.11</t>
  </si>
  <si>
    <t>1814.01.12</t>
  </si>
  <si>
    <t>1814.01.13</t>
  </si>
  <si>
    <t>1814.01.14</t>
  </si>
  <si>
    <t>1814.01.15</t>
  </si>
  <si>
    <t>1814.01.16</t>
  </si>
  <si>
    <t>1814.01.17</t>
  </si>
  <si>
    <t>1814.01.18</t>
  </si>
  <si>
    <t>1814.01.19</t>
  </si>
  <si>
    <t>1814.01.20</t>
  </si>
  <si>
    <t>1814.01.21</t>
  </si>
  <si>
    <t>1814.01.22</t>
  </si>
  <si>
    <t>1814.01.23</t>
  </si>
  <si>
    <t>1814.01.24</t>
  </si>
  <si>
    <t>1814.01.25</t>
  </si>
  <si>
    <t>1814.01.26</t>
  </si>
  <si>
    <t>1814.01.27</t>
  </si>
  <si>
    <t>1814.01.28</t>
  </si>
  <si>
    <t>1814.01.29</t>
  </si>
  <si>
    <t>1814.01.30</t>
  </si>
  <si>
    <t>1814.01.31</t>
  </si>
  <si>
    <t>1814.02.01</t>
  </si>
  <si>
    <t>1814.02.02</t>
  </si>
  <si>
    <t>1814.02.03</t>
  </si>
  <si>
    <t>1814.02.04</t>
  </si>
  <si>
    <t>1814.02.05</t>
  </si>
  <si>
    <t>1814.02.06</t>
  </si>
  <si>
    <t>1814.02.07</t>
  </si>
  <si>
    <t>1814.02.08</t>
  </si>
  <si>
    <t>1814.02.09</t>
  </si>
  <si>
    <t>1814.02.10</t>
  </si>
  <si>
    <t>1814.02.11</t>
  </si>
  <si>
    <t>1814.02.12</t>
  </si>
  <si>
    <t>1814.02.13</t>
  </si>
  <si>
    <t>1814.02.14</t>
  </si>
  <si>
    <t>1814.02.15</t>
  </si>
  <si>
    <t>1814.02.16</t>
  </si>
  <si>
    <t>1814.02.17</t>
  </si>
  <si>
    <t>1814.02.18</t>
  </si>
  <si>
    <t>1814.02.19</t>
  </si>
  <si>
    <t>1814.02.20</t>
  </si>
  <si>
    <t>1814.02.21</t>
  </si>
  <si>
    <t>1814.02.22</t>
  </si>
  <si>
    <t>1814.02.23</t>
  </si>
  <si>
    <t>1814.02.24</t>
  </si>
  <si>
    <t>1814.02.25</t>
  </si>
  <si>
    <t>1814.02.26</t>
  </si>
  <si>
    <t>1814.02.27</t>
  </si>
  <si>
    <t>1814.02.28</t>
  </si>
  <si>
    <t>1814.03.01</t>
  </si>
  <si>
    <t>1814.03.02</t>
  </si>
  <si>
    <t>1814.03.03</t>
  </si>
  <si>
    <t>1814.03.04</t>
  </si>
  <si>
    <t>1814.03.05</t>
  </si>
  <si>
    <t>1814.03.06</t>
  </si>
  <si>
    <t>1814.03.07</t>
  </si>
  <si>
    <t>1814.03.08</t>
  </si>
  <si>
    <t>1814.03.09</t>
  </si>
  <si>
    <t>1814.03.10</t>
  </si>
  <si>
    <t>1814.03.11</t>
  </si>
  <si>
    <t>1814.03.12</t>
  </si>
  <si>
    <t>1814.03.13</t>
  </si>
  <si>
    <t>1814.03.14</t>
  </si>
  <si>
    <t>1814.03.15</t>
  </si>
  <si>
    <t>1814.03.16</t>
  </si>
  <si>
    <t>1814.03.17</t>
  </si>
  <si>
    <t>1814.03.18</t>
  </si>
  <si>
    <t>1814.03.19</t>
  </si>
  <si>
    <t>1814.03.20</t>
  </si>
  <si>
    <t>1814.03.21</t>
  </si>
  <si>
    <t>1814.03.22</t>
  </si>
  <si>
    <t>1814.03.23</t>
  </si>
  <si>
    <t>1814.03.24</t>
  </si>
  <si>
    <t>1814.03.25</t>
  </si>
  <si>
    <t>1814.03.26</t>
  </si>
  <si>
    <t>1814.03.27</t>
  </si>
  <si>
    <t>1814.03.28</t>
  </si>
  <si>
    <t>1814.03.29</t>
  </si>
  <si>
    <t>1814.03.30</t>
  </si>
  <si>
    <t>1814.03.31</t>
  </si>
  <si>
    <t>1814.04.01</t>
  </si>
  <si>
    <t>1814.04.02</t>
  </si>
  <si>
    <t>1814.04.03</t>
  </si>
  <si>
    <t>1814.04.04</t>
  </si>
  <si>
    <t>1814.04.05</t>
  </si>
  <si>
    <t>1814.04.06</t>
  </si>
  <si>
    <t>1814.04.07</t>
  </si>
  <si>
    <t>1814.04.08</t>
  </si>
  <si>
    <t>1814.04.09</t>
  </si>
  <si>
    <t>1814.04.10</t>
  </si>
  <si>
    <t>1814.04.11</t>
  </si>
  <si>
    <t>1814.04.12</t>
  </si>
  <si>
    <t>1814.04.13</t>
  </si>
  <si>
    <t>1814.04.14</t>
  </si>
  <si>
    <t>1814.04.15</t>
  </si>
  <si>
    <t>1814.04.16</t>
  </si>
  <si>
    <t>1814.04.17</t>
  </si>
  <si>
    <t>1814.04.18</t>
  </si>
  <si>
    <t>1814.04.19</t>
  </si>
  <si>
    <t>1814.04.20</t>
  </si>
  <si>
    <t>1814.04.21</t>
  </si>
  <si>
    <t>1814.04.22</t>
  </si>
  <si>
    <t>1814.04.23</t>
  </si>
  <si>
    <t>1814.04.24</t>
  </si>
  <si>
    <t>1814.04.25</t>
  </si>
  <si>
    <t>1814.04.26</t>
  </si>
  <si>
    <t>1814.04.27</t>
  </si>
  <si>
    <t>1814.04.28</t>
  </si>
  <si>
    <t>1814.04.29</t>
  </si>
  <si>
    <t>1814.04.30</t>
  </si>
  <si>
    <t>1814.05.01</t>
  </si>
  <si>
    <t>1814.05.02</t>
  </si>
  <si>
    <t>1814.05.03</t>
  </si>
  <si>
    <t>1814.05.04</t>
  </si>
  <si>
    <t>1814.05.05</t>
  </si>
  <si>
    <t>1814.05.06</t>
  </si>
  <si>
    <t>1814.05.07</t>
  </si>
  <si>
    <t>1814.05.08</t>
  </si>
  <si>
    <t>1814.05.09</t>
  </si>
  <si>
    <t>1814.05.10</t>
  </si>
  <si>
    <t>1814.05.11</t>
  </si>
  <si>
    <t>1814.05.12</t>
  </si>
  <si>
    <t>1814.05.13</t>
  </si>
  <si>
    <t>1814.05.14</t>
  </si>
  <si>
    <t>1814.05.15</t>
  </si>
  <si>
    <t>1814.05.16</t>
  </si>
  <si>
    <t>1814.05.17</t>
  </si>
  <si>
    <t>1814.05.18</t>
  </si>
  <si>
    <t>1814.05.19</t>
  </si>
  <si>
    <t>1814.05.20</t>
  </si>
  <si>
    <t>1814.05.21</t>
  </si>
  <si>
    <t>1814.05.22</t>
  </si>
  <si>
    <t>1814.05.23</t>
  </si>
  <si>
    <t>1814.05.24</t>
  </si>
  <si>
    <t>1814.05.25</t>
  </si>
  <si>
    <t>1814.05.26</t>
  </si>
  <si>
    <t>1814.05.27</t>
  </si>
  <si>
    <t>1814.05.28</t>
  </si>
  <si>
    <t>1814.05.29</t>
  </si>
  <si>
    <t>1814.05.30</t>
  </si>
  <si>
    <t>1814.05.31</t>
  </si>
  <si>
    <t>1814.06.01</t>
  </si>
  <si>
    <t>1814.06.02</t>
  </si>
  <si>
    <t>1814.06.03</t>
  </si>
  <si>
    <t>1814.06.04</t>
  </si>
  <si>
    <t>1814.06.05</t>
  </si>
  <si>
    <t>1814.06.06</t>
  </si>
  <si>
    <t>1814.06.07</t>
  </si>
  <si>
    <t>1814.06.08</t>
  </si>
  <si>
    <t>1814.06.09</t>
  </si>
  <si>
    <t>1814.06.10</t>
  </si>
  <si>
    <t>1814.06.11</t>
  </si>
  <si>
    <t>1814.06.12</t>
  </si>
  <si>
    <t>1814.06.13</t>
  </si>
  <si>
    <t>1814.06.14</t>
  </si>
  <si>
    <t>1814.06.15</t>
  </si>
  <si>
    <t>1814.06.16</t>
  </si>
  <si>
    <t>1814.06.17</t>
  </si>
  <si>
    <t>1814.06.18</t>
  </si>
  <si>
    <t>1814.06.19</t>
  </si>
  <si>
    <t>1814.06.20</t>
  </si>
  <si>
    <t>1814.06.21</t>
  </si>
  <si>
    <t>1814.06.22</t>
  </si>
  <si>
    <t>1814.06.23</t>
  </si>
  <si>
    <t>1814.06.24</t>
  </si>
  <si>
    <t>1814.06.25</t>
  </si>
  <si>
    <t>1814.06.26</t>
  </si>
  <si>
    <t>1814.06.27</t>
  </si>
  <si>
    <t>1814.06.28</t>
  </si>
  <si>
    <t>1814.06.29</t>
  </si>
  <si>
    <t>1814.06.30</t>
  </si>
  <si>
    <t>1814.07.01</t>
  </si>
  <si>
    <t>1814.07.02</t>
  </si>
  <si>
    <t>1814.07.03</t>
  </si>
  <si>
    <t>1814.07.04</t>
  </si>
  <si>
    <t>1814.07.05</t>
  </si>
  <si>
    <t>1814.07.06</t>
  </si>
  <si>
    <t>1814.07.07</t>
  </si>
  <si>
    <t>1814.07.08</t>
  </si>
  <si>
    <t>1814.07.09</t>
  </si>
  <si>
    <t>1814.07.10</t>
  </si>
  <si>
    <t>1814.07.11</t>
  </si>
  <si>
    <t>1814.07.12</t>
  </si>
  <si>
    <t>1814.07.13</t>
  </si>
  <si>
    <t>1814.07.14</t>
  </si>
  <si>
    <t>1814.07.15</t>
  </si>
  <si>
    <t>1814.07.16</t>
  </si>
  <si>
    <t>1814.07.17</t>
  </si>
  <si>
    <t>1814.07.18</t>
  </si>
  <si>
    <t>1814.07.19</t>
  </si>
  <si>
    <t>1814.07.20</t>
  </si>
  <si>
    <t>1814.07.21</t>
  </si>
  <si>
    <t>1814.07.22</t>
  </si>
  <si>
    <t>1814.07.23</t>
  </si>
  <si>
    <t>1814.07.24</t>
  </si>
  <si>
    <t>1814.07.25</t>
  </si>
  <si>
    <t>1814.07.26</t>
  </si>
  <si>
    <t>1814.07.27</t>
  </si>
  <si>
    <t>1814.07.28</t>
  </si>
  <si>
    <t>1814.07.29</t>
  </si>
  <si>
    <t>1814.07.30</t>
  </si>
  <si>
    <t>1814.07.31</t>
  </si>
  <si>
    <t>1814.08.01</t>
  </si>
  <si>
    <t>1814.08.02</t>
  </si>
  <si>
    <t>1814.08.03</t>
  </si>
  <si>
    <t>1814.08.04</t>
  </si>
  <si>
    <t>1814.08.05</t>
  </si>
  <si>
    <t>1814.08.06</t>
  </si>
  <si>
    <t>1814.08.07</t>
  </si>
  <si>
    <t>1814.08.08</t>
  </si>
  <si>
    <t>1814.08.09</t>
  </si>
  <si>
    <t>1814.08.10</t>
  </si>
  <si>
    <t>1814.08.11</t>
  </si>
  <si>
    <t>1814.08.12</t>
  </si>
  <si>
    <t>1814.08.13</t>
  </si>
  <si>
    <t>1814.08.14</t>
  </si>
  <si>
    <t>1814.08.15</t>
  </si>
  <si>
    <t>1814.08.16</t>
  </si>
  <si>
    <t>1814.08.17</t>
  </si>
  <si>
    <t>1814.08.18</t>
  </si>
  <si>
    <t>1814.08.19</t>
  </si>
  <si>
    <t>1814.08.20</t>
  </si>
  <si>
    <t>1814.08.21</t>
  </si>
  <si>
    <t>1814.08.22</t>
  </si>
  <si>
    <t>1814.08.23</t>
  </si>
  <si>
    <t>1814.08.24</t>
  </si>
  <si>
    <t>1814.08.25</t>
  </si>
  <si>
    <t>1814.08.26</t>
  </si>
  <si>
    <t>1814.08.27</t>
  </si>
  <si>
    <t>1814.08.28</t>
  </si>
  <si>
    <t>1814.08.29</t>
  </si>
  <si>
    <t>1814.08.30</t>
  </si>
  <si>
    <t>1814.08.31</t>
  </si>
  <si>
    <t>1814.09.01</t>
  </si>
  <si>
    <t>1814.09.02</t>
  </si>
  <si>
    <t>1814.09.03</t>
  </si>
  <si>
    <t>1814.09.04</t>
  </si>
  <si>
    <t>1814.09.05</t>
  </si>
  <si>
    <t>1814.09.06</t>
  </si>
  <si>
    <t>1814.09.07</t>
  </si>
  <si>
    <t>1814.09.08</t>
  </si>
  <si>
    <t>1814.09.09</t>
  </si>
  <si>
    <t>1814.09.10</t>
  </si>
  <si>
    <t>1814.09.11</t>
  </si>
  <si>
    <t>1814.09.12</t>
  </si>
  <si>
    <t>1814.09.13</t>
  </si>
  <si>
    <t>1814.09.14</t>
  </si>
  <si>
    <t>1814.09.15</t>
  </si>
  <si>
    <t>1814.09.16</t>
  </si>
  <si>
    <t>1814.09.17</t>
  </si>
  <si>
    <t>1814.09.18</t>
  </si>
  <si>
    <t>1814.09.19</t>
  </si>
  <si>
    <t>1814.09.20</t>
  </si>
  <si>
    <t>1814.09.21</t>
  </si>
  <si>
    <t>1814.09.22</t>
  </si>
  <si>
    <t>1814.09.23</t>
  </si>
  <si>
    <t>1814.09.24</t>
  </si>
  <si>
    <t>1814.09.25</t>
  </si>
  <si>
    <t>1814.09.26</t>
  </si>
  <si>
    <t>1814.09.27</t>
  </si>
  <si>
    <t>1814.09.28</t>
  </si>
  <si>
    <t>1814.09.29</t>
  </si>
  <si>
    <t>1814.09.30</t>
  </si>
  <si>
    <t>1814.10.01</t>
  </si>
  <si>
    <t>1814.10.02</t>
  </si>
  <si>
    <t>1814.10.03</t>
  </si>
  <si>
    <t>1814.10.04</t>
  </si>
  <si>
    <t>1814.10.05</t>
  </si>
  <si>
    <t>1814.10.06</t>
  </si>
  <si>
    <t>1814.10.07</t>
  </si>
  <si>
    <t>1814.10.08</t>
  </si>
  <si>
    <t>1814.10.09</t>
  </si>
  <si>
    <t>1814.10.10</t>
  </si>
  <si>
    <t>1814.10.11</t>
  </si>
  <si>
    <t>1814.10.12</t>
  </si>
  <si>
    <t>1814.10.13</t>
  </si>
  <si>
    <t>1814.10.14</t>
  </si>
  <si>
    <t>1814.10.15</t>
  </si>
  <si>
    <t>1814.10.16</t>
  </si>
  <si>
    <t>1814.10.17</t>
  </si>
  <si>
    <t>1814.10.18</t>
  </si>
  <si>
    <t>1814.10.19</t>
  </si>
  <si>
    <t>1814.10.20</t>
  </si>
  <si>
    <t>1814.10.21</t>
  </si>
  <si>
    <t>1814.10.22</t>
  </si>
  <si>
    <t>1814.10.23</t>
  </si>
  <si>
    <t>1814.10.24</t>
  </si>
  <si>
    <t>1814.10.25</t>
  </si>
  <si>
    <t>1814.10.26</t>
  </si>
  <si>
    <t>1814.10.27</t>
  </si>
  <si>
    <t>1814.10.28</t>
  </si>
  <si>
    <t>1814.10.29</t>
  </si>
  <si>
    <t>1814.10.30</t>
  </si>
  <si>
    <t>1814.10.31</t>
  </si>
  <si>
    <t>1814.11.01</t>
  </si>
  <si>
    <t>1814.11.02</t>
  </si>
  <si>
    <t>1814.11.03</t>
  </si>
  <si>
    <t>1814.11.04</t>
  </si>
  <si>
    <t>1814.11.05</t>
  </si>
  <si>
    <t>1814.11.06</t>
  </si>
  <si>
    <t>1814.11.07</t>
  </si>
  <si>
    <t>1814.11.08</t>
  </si>
  <si>
    <t>1814.11.09</t>
  </si>
  <si>
    <t>1814.11.10</t>
  </si>
  <si>
    <t>1814.11.11</t>
  </si>
  <si>
    <t>1814.11.12</t>
  </si>
  <si>
    <t>1814.11.13</t>
  </si>
  <si>
    <t>1814.11.14</t>
  </si>
  <si>
    <t>1814.11.15</t>
  </si>
  <si>
    <t>1814.11.16</t>
  </si>
  <si>
    <t>1814.11.17</t>
  </si>
  <si>
    <t>1814.11.18</t>
  </si>
  <si>
    <t>1814.11.19</t>
  </si>
  <si>
    <t>1814.11.20</t>
  </si>
  <si>
    <t>1814.11.21</t>
  </si>
  <si>
    <t>1814.11.22</t>
  </si>
  <si>
    <t>1814.11.23</t>
  </si>
  <si>
    <t>1814.11.24</t>
  </si>
  <si>
    <t>1814.11.25</t>
  </si>
  <si>
    <t>1814.11.26</t>
  </si>
  <si>
    <t>1814.11.27</t>
  </si>
  <si>
    <t>1814.11.28</t>
  </si>
  <si>
    <t>1814.11.29</t>
  </si>
  <si>
    <t>1814.11.30</t>
  </si>
  <si>
    <t>1814.12.01</t>
  </si>
  <si>
    <t>1814.12.02</t>
  </si>
  <si>
    <t>1814.12.03</t>
  </si>
  <si>
    <t>1814.12.04</t>
  </si>
  <si>
    <t>1814.12.05</t>
  </si>
  <si>
    <t>1814.12.06</t>
  </si>
  <si>
    <t>1814.12.07</t>
  </si>
  <si>
    <t>1814.12.08</t>
  </si>
  <si>
    <t>1814.12.09</t>
  </si>
  <si>
    <t>1814.12.10</t>
  </si>
  <si>
    <t>1814.12.11</t>
  </si>
  <si>
    <t>1814.12.12</t>
  </si>
  <si>
    <t>1814.12.13</t>
  </si>
  <si>
    <t>1814.12.14</t>
  </si>
  <si>
    <t>1814.12.15</t>
  </si>
  <si>
    <t>1814.12.16</t>
  </si>
  <si>
    <t>1814.12.17</t>
  </si>
  <si>
    <t>1814.12.18</t>
  </si>
  <si>
    <t>1814.12.19</t>
  </si>
  <si>
    <t>1814.12.20</t>
  </si>
  <si>
    <t>1814.12.21</t>
  </si>
  <si>
    <t>1814.12.22</t>
  </si>
  <si>
    <t>1814.12.23</t>
  </si>
  <si>
    <t>1814.12.24</t>
  </si>
  <si>
    <t>1814.12.25</t>
  </si>
  <si>
    <t>1814.12.26</t>
  </si>
  <si>
    <t>1814.12.27</t>
  </si>
  <si>
    <t>1814.12.28</t>
  </si>
  <si>
    <t>1814.12.29</t>
  </si>
  <si>
    <t>1814.12.30</t>
  </si>
  <si>
    <t>1814.12.31</t>
  </si>
  <si>
    <t>1815.01.01</t>
  </si>
  <si>
    <t>1815.01.02</t>
  </si>
  <si>
    <t>1815.01.03</t>
  </si>
  <si>
    <t>1815.01.04</t>
  </si>
  <si>
    <t>1815.01.05</t>
  </si>
  <si>
    <t>1815.01.06</t>
  </si>
  <si>
    <t>1815.01.07</t>
  </si>
  <si>
    <t>1815.01.08</t>
  </si>
  <si>
    <t>1815.01.09</t>
  </si>
  <si>
    <t>1815.01.10</t>
  </si>
  <si>
    <t>1815.01.11</t>
  </si>
  <si>
    <t>1815.01.12</t>
  </si>
  <si>
    <t>1815.01.13</t>
  </si>
  <si>
    <t>1815.01.14</t>
  </si>
  <si>
    <t>1815.01.15</t>
  </si>
  <si>
    <t>1815.01.16</t>
  </si>
  <si>
    <t>1815.01.17</t>
  </si>
  <si>
    <t>1815.01.18</t>
  </si>
  <si>
    <t>1815.01.19</t>
  </si>
  <si>
    <t>1815.01.20</t>
  </si>
  <si>
    <t>1815.01.21</t>
  </si>
  <si>
    <t>1815.01.22</t>
  </si>
  <si>
    <t>1815.01.23</t>
  </si>
  <si>
    <t>1815.01.24</t>
  </si>
  <si>
    <t>1815.01.25</t>
  </si>
  <si>
    <t>1815.01.26</t>
  </si>
  <si>
    <t>1815.01.27</t>
  </si>
  <si>
    <t>1815.01.28</t>
  </si>
  <si>
    <t>1815.01.29</t>
  </si>
  <si>
    <t>1815.01.30</t>
  </si>
  <si>
    <t>1815.01.31</t>
  </si>
  <si>
    <t>1815.02.01</t>
  </si>
  <si>
    <t>1815.02.02</t>
  </si>
  <si>
    <t>1815.02.03</t>
  </si>
  <si>
    <t>1815.02.04</t>
  </si>
  <si>
    <t>1815.02.05</t>
  </si>
  <si>
    <t>1815.02.06</t>
  </si>
  <si>
    <t>1815.02.07</t>
  </si>
  <si>
    <t>1815.02.08</t>
  </si>
  <si>
    <t>1815.02.09</t>
  </si>
  <si>
    <t>1815.02.10</t>
  </si>
  <si>
    <t>1815.02.11</t>
  </si>
  <si>
    <t>1815.02.12</t>
  </si>
  <si>
    <t>1815.02.13</t>
  </si>
  <si>
    <t>1815.02.14</t>
  </si>
  <si>
    <t>1815.02.15</t>
  </si>
  <si>
    <t>1815.02.16</t>
  </si>
  <si>
    <t>1815.02.17</t>
  </si>
  <si>
    <t>1815.02.18</t>
  </si>
  <si>
    <t>1815.02.19</t>
  </si>
  <si>
    <t>1815.02.20</t>
  </si>
  <si>
    <t>1815.02.21</t>
  </si>
  <si>
    <t>1815.02.22</t>
  </si>
  <si>
    <t>1815.02.23</t>
  </si>
  <si>
    <t>1815.02.24</t>
  </si>
  <si>
    <t>1815.02.25</t>
  </si>
  <si>
    <t>1815.02.26</t>
  </si>
  <si>
    <t>1815.02.27</t>
  </si>
  <si>
    <t>1815.02.28</t>
  </si>
  <si>
    <t>1815.03.01</t>
  </si>
  <si>
    <t>1815.03.02</t>
  </si>
  <si>
    <t>1815.03.03</t>
  </si>
  <si>
    <t>1815.03.04</t>
  </si>
  <si>
    <t>1815.03.05</t>
  </si>
  <si>
    <t>1815.03.06</t>
  </si>
  <si>
    <t>1815.03.07</t>
  </si>
  <si>
    <t>1815.03.08</t>
  </si>
  <si>
    <t>1815.03.09</t>
  </si>
  <si>
    <t>1815.03.10</t>
  </si>
  <si>
    <t>1815.03.11</t>
  </si>
  <si>
    <t>1815.03.12</t>
  </si>
  <si>
    <t>1815.03.13</t>
  </si>
  <si>
    <t>1815.03.14</t>
  </si>
  <si>
    <t>1815.03.15</t>
  </si>
  <si>
    <t>1815.03.16</t>
  </si>
  <si>
    <t>1815.03.17</t>
  </si>
  <si>
    <t>1815.03.18</t>
  </si>
  <si>
    <t>1815.03.19</t>
  </si>
  <si>
    <t>1815.03.20</t>
  </si>
  <si>
    <t>1815.03.21</t>
  </si>
  <si>
    <t>1815.03.22</t>
  </si>
  <si>
    <t>1815.03.23</t>
  </si>
  <si>
    <t>1815.03.24</t>
  </si>
  <si>
    <t>1815.03.25</t>
  </si>
  <si>
    <t>1815.03.26</t>
  </si>
  <si>
    <t>1815.03.27</t>
  </si>
  <si>
    <t>1815.03.28</t>
  </si>
  <si>
    <t>1815.03.29</t>
  </si>
  <si>
    <t>1815.03.30</t>
  </si>
  <si>
    <t>1815.03.31</t>
  </si>
  <si>
    <t>1815.04.01</t>
  </si>
  <si>
    <t>1815.04.02</t>
  </si>
  <si>
    <t>1815.04.03</t>
  </si>
  <si>
    <t>1815.04.04</t>
  </si>
  <si>
    <t>1815.04.05</t>
  </si>
  <si>
    <t>1815.04.06</t>
  </si>
  <si>
    <t>1815.04.07</t>
  </si>
  <si>
    <t>1815.04.08</t>
  </si>
  <si>
    <t>1815.04.09</t>
  </si>
  <si>
    <t>1815.04.10</t>
  </si>
  <si>
    <t>1815.04.11</t>
  </si>
  <si>
    <t>1815.04.12</t>
  </si>
  <si>
    <t>1815.04.13</t>
  </si>
  <si>
    <t>1815.04.14</t>
  </si>
  <si>
    <t>1815.04.15</t>
  </si>
  <si>
    <t>1815.04.16</t>
  </si>
  <si>
    <t>1815.04.17</t>
  </si>
  <si>
    <t>1815.04.18</t>
  </si>
  <si>
    <t>1815.04.19</t>
  </si>
  <si>
    <t>1815.04.20</t>
  </si>
  <si>
    <t>1815.04.21</t>
  </si>
  <si>
    <t>1815.04.22</t>
  </si>
  <si>
    <t>1815.04.23</t>
  </si>
  <si>
    <t>1815.04.24</t>
  </si>
  <si>
    <t>1815.04.25</t>
  </si>
  <si>
    <t>1815.04.26</t>
  </si>
  <si>
    <t>1815.04.27</t>
  </si>
  <si>
    <t>1815.04.28</t>
  </si>
  <si>
    <t>1815.04.29</t>
  </si>
  <si>
    <t>1815.04.30</t>
  </si>
  <si>
    <t>1815.05.01</t>
  </si>
  <si>
    <t>1815.05.02</t>
  </si>
  <si>
    <t>1815.05.03</t>
  </si>
  <si>
    <t>1815.05.04</t>
  </si>
  <si>
    <t>1815.05.05</t>
  </si>
  <si>
    <t>1815.05.06</t>
  </si>
  <si>
    <t>1815.05.07</t>
  </si>
  <si>
    <t>1815.05.08</t>
  </si>
  <si>
    <t>1815.05.09</t>
  </si>
  <si>
    <t>1815.05.10</t>
  </si>
  <si>
    <t>1815.05.11</t>
  </si>
  <si>
    <t>1815.05.12</t>
  </si>
  <si>
    <t>1815.05.13</t>
  </si>
  <si>
    <t>1815.05.14</t>
  </si>
  <si>
    <t>1815.05.15</t>
  </si>
  <si>
    <t>1815.05.16</t>
  </si>
  <si>
    <t>1815.05.17</t>
  </si>
  <si>
    <t>1815.05.18</t>
  </si>
  <si>
    <t>1815.05.19</t>
  </si>
  <si>
    <t>1815.05.20</t>
  </si>
  <si>
    <t>1815.05.21</t>
  </si>
  <si>
    <t>1815.05.22</t>
  </si>
  <si>
    <t>1815.05.23</t>
  </si>
  <si>
    <t>1815.05.24</t>
  </si>
  <si>
    <t>1815.05.25</t>
  </si>
  <si>
    <t>1815.05.26</t>
  </si>
  <si>
    <t>1815.05.27</t>
  </si>
  <si>
    <t>1815.05.28</t>
  </si>
  <si>
    <t>1815.05.29</t>
  </si>
  <si>
    <t>1815.05.30</t>
  </si>
  <si>
    <t>1815.05.31</t>
  </si>
  <si>
    <t>1815.06.01</t>
  </si>
  <si>
    <t>1815.06.02</t>
  </si>
  <si>
    <t>1815.06.03</t>
  </si>
  <si>
    <t>1815.06.04</t>
  </si>
  <si>
    <t>1815.06.05</t>
  </si>
  <si>
    <t>1815.06.06</t>
  </si>
  <si>
    <t>1815.06.07</t>
  </si>
  <si>
    <t>1815.06.08</t>
  </si>
  <si>
    <t>1815.06.09</t>
  </si>
  <si>
    <t>1815.06.10</t>
  </si>
  <si>
    <t>1815.06.11</t>
  </si>
  <si>
    <t>1815.06.12</t>
  </si>
  <si>
    <t>1815.06.13</t>
  </si>
  <si>
    <t>1815.06.14</t>
  </si>
  <si>
    <t>1815.06.15</t>
  </si>
  <si>
    <t>1815.06.16</t>
  </si>
  <si>
    <t>1815.06.17</t>
  </si>
  <si>
    <t>1815.06.18</t>
  </si>
  <si>
    <t>1815.06.19</t>
  </si>
  <si>
    <t>1815.06.20</t>
  </si>
  <si>
    <t>1815.06.21</t>
  </si>
  <si>
    <t>1815.06.22</t>
  </si>
  <si>
    <t>1815.06.23</t>
  </si>
  <si>
    <t>1815.06.24</t>
  </si>
  <si>
    <t>1815.06.25</t>
  </si>
  <si>
    <t>1815.06.26</t>
  </si>
  <si>
    <t>1815.06.27</t>
  </si>
  <si>
    <t>1815.06.28</t>
  </si>
  <si>
    <t>1815.06.29</t>
  </si>
  <si>
    <t>1815.06.30</t>
  </si>
  <si>
    <t>1815.07.01</t>
  </si>
  <si>
    <t>1815.07.02</t>
  </si>
  <si>
    <t>1815.07.03</t>
  </si>
  <si>
    <t>1815.07.04</t>
  </si>
  <si>
    <t>1815.07.05</t>
  </si>
  <si>
    <t>1815.07.06</t>
  </si>
  <si>
    <t>1815.07.07</t>
  </si>
  <si>
    <t>1815.07.08</t>
  </si>
  <si>
    <t>1815.07.09</t>
  </si>
  <si>
    <t>1815.07.10</t>
  </si>
  <si>
    <t>1815.07.11</t>
  </si>
  <si>
    <t>1815.07.12</t>
  </si>
  <si>
    <t>1815.07.13</t>
  </si>
  <si>
    <t>1815.07.14</t>
  </si>
  <si>
    <t>1815.07.15</t>
  </si>
  <si>
    <t>1815.07.16</t>
  </si>
  <si>
    <t>1815.07.17</t>
  </si>
  <si>
    <t>1815.07.18</t>
  </si>
  <si>
    <t>1815.07.19</t>
  </si>
  <si>
    <t>1815.07.20</t>
  </si>
  <si>
    <t>1815.07.21</t>
  </si>
  <si>
    <t>1815.07.22</t>
  </si>
  <si>
    <t>1815.07.23</t>
  </si>
  <si>
    <t>1815.07.24</t>
  </si>
  <si>
    <t>1815.07.25</t>
  </si>
  <si>
    <t>1815.07.26</t>
  </si>
  <si>
    <t>1815.07.27</t>
  </si>
  <si>
    <t>1815.07.28</t>
  </si>
  <si>
    <t>1815.07.29</t>
  </si>
  <si>
    <t>1815.07.30</t>
  </si>
  <si>
    <t>1815.07.31</t>
  </si>
  <si>
    <t>1815.08.01</t>
  </si>
  <si>
    <t>1815.08.02</t>
  </si>
  <si>
    <t>1815.08.03</t>
  </si>
  <si>
    <t>1815.08.04</t>
  </si>
  <si>
    <t>1815.08.05</t>
  </si>
  <si>
    <t>1815.08.06</t>
  </si>
  <si>
    <t>1815.08.07</t>
  </si>
  <si>
    <t>1815.08.08</t>
  </si>
  <si>
    <t>1815.08.09</t>
  </si>
  <si>
    <t>1815.08.10</t>
  </si>
  <si>
    <t>1815.08.11</t>
  </si>
  <si>
    <t>1815.08.12</t>
  </si>
  <si>
    <t>1815.08.13</t>
  </si>
  <si>
    <t>1815.08.14</t>
  </si>
  <si>
    <t>1815.08.15</t>
  </si>
  <si>
    <t>1815.08.16</t>
  </si>
  <si>
    <t>1815.08.17</t>
  </si>
  <si>
    <t>1815.08.18</t>
  </si>
  <si>
    <t>1815.08.19</t>
  </si>
  <si>
    <t>1815.08.20</t>
  </si>
  <si>
    <t>1815.08.21</t>
  </si>
  <si>
    <t>1815.08.22</t>
  </si>
  <si>
    <t>1815.08.23</t>
  </si>
  <si>
    <t>1815.08.24</t>
  </si>
  <si>
    <t>1815.08.25</t>
  </si>
  <si>
    <t>1815.08.26</t>
  </si>
  <si>
    <t>1815.08.27</t>
  </si>
  <si>
    <t>1815.08.28</t>
  </si>
  <si>
    <t>1815.08.29</t>
  </si>
  <si>
    <t>1815.08.30</t>
  </si>
  <si>
    <t>1815.08.31</t>
  </si>
  <si>
    <t>1815.09.01</t>
  </si>
  <si>
    <t>1815.09.02</t>
  </si>
  <si>
    <t>1815.09.03</t>
  </si>
  <si>
    <t>1815.09.04</t>
  </si>
  <si>
    <t>1815.09.05</t>
  </si>
  <si>
    <t>1815.09.06</t>
  </si>
  <si>
    <t>1815.09.07</t>
  </si>
  <si>
    <t>1815.09.08</t>
  </si>
  <si>
    <t>1815.09.09</t>
  </si>
  <si>
    <t>1815.09.10</t>
  </si>
  <si>
    <t>1815.09.11</t>
  </si>
  <si>
    <t>1815.09.12</t>
  </si>
  <si>
    <t>1815.09.13</t>
  </si>
  <si>
    <t>1815.09.14</t>
  </si>
  <si>
    <t>1815.09.15</t>
  </si>
  <si>
    <t>1815.09.16</t>
  </si>
  <si>
    <t>1815.09.17</t>
  </si>
  <si>
    <t>1815.09.18</t>
  </si>
  <si>
    <t>1815.09.19</t>
  </si>
  <si>
    <t>1815.09.20</t>
  </si>
  <si>
    <t>1815.09.21</t>
  </si>
  <si>
    <t>1815.09.22</t>
  </si>
  <si>
    <t>1815.09.23</t>
  </si>
  <si>
    <t>1815.09.24</t>
  </si>
  <si>
    <t>1815.09.25</t>
  </si>
  <si>
    <t>1815.09.26</t>
  </si>
  <si>
    <t>1815.09.27</t>
  </si>
  <si>
    <t>1815.09.28</t>
  </si>
  <si>
    <t>1815.09.29</t>
  </si>
  <si>
    <t>1815.09.30</t>
  </si>
  <si>
    <t>1815.10.01</t>
  </si>
  <si>
    <t>1815.10.02</t>
  </si>
  <si>
    <t>1815.10.03</t>
  </si>
  <si>
    <t>1815.10.04</t>
  </si>
  <si>
    <t>1815.10.05</t>
  </si>
  <si>
    <t>1815.10.06</t>
  </si>
  <si>
    <t>1815.10.07</t>
  </si>
  <si>
    <t>1815.10.08</t>
  </si>
  <si>
    <t>1815.10.09</t>
  </si>
  <si>
    <t>1815.10.10</t>
  </si>
  <si>
    <t>1815.10.11</t>
  </si>
  <si>
    <t>1815.10.12</t>
  </si>
  <si>
    <t>1815.10.13</t>
  </si>
  <si>
    <t>1815.10.14</t>
  </si>
  <si>
    <t>1815.10.15</t>
  </si>
  <si>
    <t>1815.10.16</t>
  </si>
  <si>
    <t>1815.10.17</t>
  </si>
  <si>
    <t>1815.10.18</t>
  </si>
  <si>
    <t>1815.10.19</t>
  </si>
  <si>
    <t>1815.10.20</t>
  </si>
  <si>
    <t>1815.10.21</t>
  </si>
  <si>
    <t>1815.10.22</t>
  </si>
  <si>
    <t>1815.10.23</t>
  </si>
  <si>
    <t>1815.10.24</t>
  </si>
  <si>
    <t>1815.10.25</t>
  </si>
  <si>
    <t>1815.10.26</t>
  </si>
  <si>
    <t>1815.10.27</t>
  </si>
  <si>
    <t>1815.10.28</t>
  </si>
  <si>
    <t>1815.10.29</t>
  </si>
  <si>
    <t>1815.10.30</t>
  </si>
  <si>
    <t>1815.10.31</t>
  </si>
  <si>
    <t>1815.11.01</t>
  </si>
  <si>
    <t>1815.11.02</t>
  </si>
  <si>
    <t>1815.11.03</t>
  </si>
  <si>
    <t>1815.11.04</t>
  </si>
  <si>
    <t>1815.11.05</t>
  </si>
  <si>
    <t>1815.11.06</t>
  </si>
  <si>
    <t>1815.11.07</t>
  </si>
  <si>
    <t>1815.11.08</t>
  </si>
  <si>
    <t>1815.11.09</t>
  </si>
  <si>
    <t>1815.11.10</t>
  </si>
  <si>
    <t>1815.11.11</t>
  </si>
  <si>
    <t>1815.11.12</t>
  </si>
  <si>
    <t>1815.11.13</t>
  </si>
  <si>
    <t>1815.11.14</t>
  </si>
  <si>
    <t>1815.11.15</t>
  </si>
  <si>
    <t>1815.11.16</t>
  </si>
  <si>
    <t>1815.11.17</t>
  </si>
  <si>
    <t>1815.11.18</t>
  </si>
  <si>
    <t>1815.11.19</t>
  </si>
  <si>
    <t>1815.11.20</t>
  </si>
  <si>
    <t>1815.11.21</t>
  </si>
  <si>
    <t>1815.11.22</t>
  </si>
  <si>
    <t>1815.11.23</t>
  </si>
  <si>
    <t>1815.11.24</t>
  </si>
  <si>
    <t>1815.11.25</t>
  </si>
  <si>
    <t>1815.11.26</t>
  </si>
  <si>
    <t>1815.11.27</t>
  </si>
  <si>
    <t>1815.11.28</t>
  </si>
  <si>
    <t>1815.11.29</t>
  </si>
  <si>
    <t>1815.11.30</t>
  </si>
  <si>
    <t>1815.12.01</t>
  </si>
  <si>
    <t>1815.12.02</t>
  </si>
  <si>
    <t>1815.12.03</t>
  </si>
  <si>
    <t>1815.12.04</t>
  </si>
  <si>
    <t>1815.12.05</t>
  </si>
  <si>
    <t>1815.12.06</t>
  </si>
  <si>
    <t>1815.12.07</t>
  </si>
  <si>
    <t>1815.12.08</t>
  </si>
  <si>
    <t>1815.12.09</t>
  </si>
  <si>
    <t>1815.12.10</t>
  </si>
  <si>
    <t>1815.12.11</t>
  </si>
  <si>
    <t>1815.12.12</t>
  </si>
  <si>
    <t>1815.12.13</t>
  </si>
  <si>
    <t>1815.12.14</t>
  </si>
  <si>
    <t>1815.12.15</t>
  </si>
  <si>
    <t>1815.12.16</t>
  </si>
  <si>
    <t>1815.12.17</t>
  </si>
  <si>
    <t>1815.12.18</t>
  </si>
  <si>
    <t>1815.12.19</t>
  </si>
  <si>
    <t>1815.12.20</t>
  </si>
  <si>
    <t>1815.12.21</t>
  </si>
  <si>
    <t>1815.12.22</t>
  </si>
  <si>
    <t>1815.12.23</t>
  </si>
  <si>
    <t>1815.12.24</t>
  </si>
  <si>
    <t>1815.12.25</t>
  </si>
  <si>
    <t>1815.12.26</t>
  </si>
  <si>
    <t>1815.12.27</t>
  </si>
  <si>
    <t>1815.12.28</t>
  </si>
  <si>
    <t>1815.12.29</t>
  </si>
  <si>
    <t>1815.12.30</t>
  </si>
  <si>
    <t>1815.12.31</t>
  </si>
  <si>
    <t>1816.01.01</t>
  </si>
  <si>
    <t>1816.01.02</t>
  </si>
  <si>
    <t>1816.01.03</t>
  </si>
  <si>
    <t>1816.01.04</t>
  </si>
  <si>
    <t>1816.01.05</t>
  </si>
  <si>
    <t>1816.01.06</t>
  </si>
  <si>
    <t>1816.01.07</t>
  </si>
  <si>
    <t>1816.01.08</t>
  </si>
  <si>
    <t>1816.01.09</t>
  </si>
  <si>
    <t>1816.01.10</t>
  </si>
  <si>
    <t>1816.01.11</t>
  </si>
  <si>
    <t>1816.01.12</t>
  </si>
  <si>
    <t>1816.01.13</t>
  </si>
  <si>
    <t>1816.01.14</t>
  </si>
  <si>
    <t>1816.01.15</t>
  </si>
  <si>
    <t>1816.01.16</t>
  </si>
  <si>
    <t>1816.01.17</t>
  </si>
  <si>
    <t>1816.01.18</t>
  </si>
  <si>
    <t>1816.01.19</t>
  </si>
  <si>
    <t>1816.01.20</t>
  </si>
  <si>
    <t>1816.01.21</t>
  </si>
  <si>
    <t>1816.01.22</t>
  </si>
  <si>
    <t>1816.01.23</t>
  </si>
  <si>
    <t>1816.01.24</t>
  </si>
  <si>
    <t>1816.01.25</t>
  </si>
  <si>
    <t>1816.01.26</t>
  </si>
  <si>
    <t>1816.01.27</t>
  </si>
  <si>
    <t>1816.01.28</t>
  </si>
  <si>
    <t>1816.01.29</t>
  </si>
  <si>
    <t>1816.01.30</t>
  </si>
  <si>
    <t>1816.01.31</t>
  </si>
  <si>
    <t>1816.02.01</t>
  </si>
  <si>
    <t>1816.02.02</t>
  </si>
  <si>
    <t>1816.02.03</t>
  </si>
  <si>
    <t>1816.02.04</t>
  </si>
  <si>
    <t>1816.02.05</t>
  </si>
  <si>
    <t>1816.02.06</t>
  </si>
  <si>
    <t>1816.02.07</t>
  </si>
  <si>
    <t>1816.02.08</t>
  </si>
  <si>
    <t>1816.02.09</t>
  </si>
  <si>
    <t>1816.02.10</t>
  </si>
  <si>
    <t>1816.02.11</t>
  </si>
  <si>
    <t>1816.02.12</t>
  </si>
  <si>
    <t>1816.02.13</t>
  </si>
  <si>
    <t>1816.02.14</t>
  </si>
  <si>
    <t>1816.02.15</t>
  </si>
  <si>
    <t>1816.02.16</t>
  </si>
  <si>
    <t>1816.02.17</t>
  </si>
  <si>
    <t>1816.02.18</t>
  </si>
  <si>
    <t>1816.02.19</t>
  </si>
  <si>
    <t>1816.02.20</t>
  </si>
  <si>
    <t>1816.02.21</t>
  </si>
  <si>
    <t>1816.02.22</t>
  </si>
  <si>
    <t>1816.02.23</t>
  </si>
  <si>
    <t>1816.02.24</t>
  </si>
  <si>
    <t>1816.02.25</t>
  </si>
  <si>
    <t>1816.02.26</t>
  </si>
  <si>
    <t>1816.02.27</t>
  </si>
  <si>
    <t>1816.02.28</t>
  </si>
  <si>
    <t>1816.02.29</t>
  </si>
  <si>
    <t>1816.03.01</t>
  </si>
  <si>
    <t>1816.03.02</t>
  </si>
  <si>
    <t>1816.03.03</t>
  </si>
  <si>
    <t>1816.03.04</t>
  </si>
  <si>
    <t>1816.03.05</t>
  </si>
  <si>
    <t>1816.03.06</t>
  </si>
  <si>
    <t>1816.03.07</t>
  </si>
  <si>
    <t>1816.03.08</t>
  </si>
  <si>
    <t>1816.03.09</t>
  </si>
  <si>
    <t>1816.03.10</t>
  </si>
  <si>
    <t>1816.03.11</t>
  </si>
  <si>
    <t>1816.03.12</t>
  </si>
  <si>
    <t>1816.03.13</t>
  </si>
  <si>
    <t>1816.03.14</t>
  </si>
  <si>
    <t>1816.03.15</t>
  </si>
  <si>
    <t>1816.03.16</t>
  </si>
  <si>
    <t>1816.03.17</t>
  </si>
  <si>
    <t>1816.03.18</t>
  </si>
  <si>
    <t>1816.03.19</t>
  </si>
  <si>
    <t>1816.03.20</t>
  </si>
  <si>
    <t>1816.03.21</t>
  </si>
  <si>
    <t>1816.03.22</t>
  </si>
  <si>
    <t>1816.03.23</t>
  </si>
  <si>
    <t>1816.03.24</t>
  </si>
  <si>
    <t>1816.03.25</t>
  </si>
  <si>
    <t>1816.03.26</t>
  </si>
  <si>
    <t>1816.03.27</t>
  </si>
  <si>
    <t>1816.03.28</t>
  </si>
  <si>
    <t>1816.03.29</t>
  </si>
  <si>
    <t>1816.03.30</t>
  </si>
  <si>
    <t>1816.03.31</t>
  </si>
  <si>
    <t>1816.04.01</t>
  </si>
  <si>
    <t>1816.04.02</t>
  </si>
  <si>
    <t>1816.04.03</t>
  </si>
  <si>
    <t>1816.04.04</t>
  </si>
  <si>
    <t>1816.04.05</t>
  </si>
  <si>
    <t>1816.04.06</t>
  </si>
  <si>
    <t>1816.04.07</t>
  </si>
  <si>
    <t>1816.04.08</t>
  </si>
  <si>
    <t>1816.04.09</t>
  </si>
  <si>
    <t>1816.04.10</t>
  </si>
  <si>
    <t>1816.04.11</t>
  </si>
  <si>
    <t>1816.04.12</t>
  </si>
  <si>
    <t>1816.04.13</t>
  </si>
  <si>
    <t>1816.04.14</t>
  </si>
  <si>
    <t>1816.04.15</t>
  </si>
  <si>
    <t>1816.04.16</t>
  </si>
  <si>
    <t>1816.04.17</t>
  </si>
  <si>
    <t>1816.04.18</t>
  </si>
  <si>
    <t>1816.04.19</t>
  </si>
  <si>
    <t>1816.04.20</t>
  </si>
  <si>
    <t>1816.04.21</t>
  </si>
  <si>
    <t>1816.04.22</t>
  </si>
  <si>
    <t>1816.04.23</t>
  </si>
  <si>
    <t>1816.04.24</t>
  </si>
  <si>
    <t>1816.04.25</t>
  </si>
  <si>
    <t>1816.04.26</t>
  </si>
  <si>
    <t>1816.04.27</t>
  </si>
  <si>
    <t>1816.04.28</t>
  </si>
  <si>
    <t>1816.04.29</t>
  </si>
  <si>
    <t>1816.04.30</t>
  </si>
  <si>
    <t>1816.05.01</t>
  </si>
  <si>
    <t>1816.05.02</t>
  </si>
  <si>
    <t>1816.05.03</t>
  </si>
  <si>
    <t>1816.05.04</t>
  </si>
  <si>
    <t>1816.05.05</t>
  </si>
  <si>
    <t>1816.05.06</t>
  </si>
  <si>
    <t>1816.05.07</t>
  </si>
  <si>
    <t>1816.05.08</t>
  </si>
  <si>
    <t>1816.05.09</t>
  </si>
  <si>
    <t>1816.05.10</t>
  </si>
  <si>
    <t>1816.05.11</t>
  </si>
  <si>
    <t>1816.05.12</t>
  </si>
  <si>
    <t>1816.05.13</t>
  </si>
  <si>
    <t>1816.05.14</t>
  </si>
  <si>
    <t>1816.05.15</t>
  </si>
  <si>
    <t>1816.05.16</t>
  </si>
  <si>
    <t>1816.05.17</t>
  </si>
  <si>
    <t>1816.05.18</t>
  </si>
  <si>
    <t>1816.05.19</t>
  </si>
  <si>
    <t>1816.05.20</t>
  </si>
  <si>
    <t>1816.05.21</t>
  </si>
  <si>
    <t>1816.05.22</t>
  </si>
  <si>
    <t>1816.05.23</t>
  </si>
  <si>
    <t>1816.05.24</t>
  </si>
  <si>
    <t>1816.05.25</t>
  </si>
  <si>
    <t>1816.05.26</t>
  </si>
  <si>
    <t>1816.05.27</t>
  </si>
  <si>
    <t>1816.05.28</t>
  </si>
  <si>
    <t>1816.05.29</t>
  </si>
  <si>
    <t>1816.05.30</t>
  </si>
  <si>
    <t>1816.05.31</t>
  </si>
  <si>
    <t>1816.06.01</t>
  </si>
  <si>
    <t>1816.06.02</t>
  </si>
  <si>
    <t>1816.06.03</t>
  </si>
  <si>
    <t>1816.06.04</t>
  </si>
  <si>
    <t>1816.06.05</t>
  </si>
  <si>
    <t>1816.06.06</t>
  </si>
  <si>
    <t>1816.06.07</t>
  </si>
  <si>
    <t>1816.06.08</t>
  </si>
  <si>
    <t>1816.06.09</t>
  </si>
  <si>
    <t>1816.06.10</t>
  </si>
  <si>
    <t>1816.06.11</t>
  </si>
  <si>
    <t>1816.06.12</t>
  </si>
  <si>
    <t>1816.06.13</t>
  </si>
  <si>
    <t>1816.06.14</t>
  </si>
  <si>
    <t>1816.06.15</t>
  </si>
  <si>
    <t>1816.06.16</t>
  </si>
  <si>
    <t>1816.06.17</t>
  </si>
  <si>
    <t>1816.06.18</t>
  </si>
  <si>
    <t>1816.06.19</t>
  </si>
  <si>
    <t>1816.06.20</t>
  </si>
  <si>
    <t>1816.06.21</t>
  </si>
  <si>
    <t>1816.06.22</t>
  </si>
  <si>
    <t>1816.06.23</t>
  </si>
  <si>
    <t>1816.06.24</t>
  </si>
  <si>
    <t>1816.06.25</t>
  </si>
  <si>
    <t>1816.06.26</t>
  </si>
  <si>
    <t>1816.06.27</t>
  </si>
  <si>
    <t>1816.06.28</t>
  </si>
  <si>
    <t>1816.06.29</t>
  </si>
  <si>
    <t>1816.06.30</t>
  </si>
  <si>
    <t>1816.07.01</t>
  </si>
  <si>
    <t>1816.07.02</t>
  </si>
  <si>
    <t>1816.07.03</t>
  </si>
  <si>
    <t>1816.07.04</t>
  </si>
  <si>
    <t>1816.07.05</t>
  </si>
  <si>
    <t>1816.07.06</t>
  </si>
  <si>
    <t>1816.07.07</t>
  </si>
  <si>
    <t>1816.07.08</t>
  </si>
  <si>
    <t>1816.07.09</t>
  </si>
  <si>
    <t>1816.07.10</t>
  </si>
  <si>
    <t>1816.07.11</t>
  </si>
  <si>
    <t>1816.07.12</t>
  </si>
  <si>
    <t>1816.07.13</t>
  </si>
  <si>
    <t>1816.07.14</t>
  </si>
  <si>
    <t>1816.07.15</t>
  </si>
  <si>
    <t>1816.07.16</t>
  </si>
  <si>
    <t>1816.07.17</t>
  </si>
  <si>
    <t>1816.07.18</t>
  </si>
  <si>
    <t>1816.07.19</t>
  </si>
  <si>
    <t>1816.07.20</t>
  </si>
  <si>
    <t>1816.07.21</t>
  </si>
  <si>
    <t>1816.07.22</t>
  </si>
  <si>
    <t>1816.07.23</t>
  </si>
  <si>
    <t>1816.07.24</t>
  </si>
  <si>
    <t>1816.07.25</t>
  </si>
  <si>
    <t>1816.07.26</t>
  </si>
  <si>
    <t>1816.07.27</t>
  </si>
  <si>
    <t>1816.07.28</t>
  </si>
  <si>
    <t>1816.07.29</t>
  </si>
  <si>
    <t>1816.07.30</t>
  </si>
  <si>
    <t>1816.07.31</t>
  </si>
  <si>
    <t>1816.08.01</t>
  </si>
  <si>
    <t>1816.08.02</t>
  </si>
  <si>
    <t>1816.08.03</t>
  </si>
  <si>
    <t>1816.08.04</t>
  </si>
  <si>
    <t>1816.08.05</t>
  </si>
  <si>
    <t>1816.08.06</t>
  </si>
  <si>
    <t>1816.08.07</t>
  </si>
  <si>
    <t>1816.08.08</t>
  </si>
  <si>
    <t>1816.08.09</t>
  </si>
  <si>
    <t>1816.08.10</t>
  </si>
  <si>
    <t>1816.08.11</t>
  </si>
  <si>
    <t>1816.08.12</t>
  </si>
  <si>
    <t>1816.08.13</t>
  </si>
  <si>
    <t>1816.08.14</t>
  </si>
  <si>
    <t>1816.08.15</t>
  </si>
  <si>
    <t>1816.08.16</t>
  </si>
  <si>
    <t>1816.08.17</t>
  </si>
  <si>
    <t>1816.08.18</t>
  </si>
  <si>
    <t>1816.08.19</t>
  </si>
  <si>
    <t>1816.08.20</t>
  </si>
  <si>
    <t>1816.08.21</t>
  </si>
  <si>
    <t>1816.08.22</t>
  </si>
  <si>
    <t>1816.08.23</t>
  </si>
  <si>
    <t>1816.08.24</t>
  </si>
  <si>
    <t>1816.08.25</t>
  </si>
  <si>
    <t>1816.08.26</t>
  </si>
  <si>
    <t>1816.08.27</t>
  </si>
  <si>
    <t>1816.08.28</t>
  </si>
  <si>
    <t>1816.08.29</t>
  </si>
  <si>
    <t>1816.08.30</t>
  </si>
  <si>
    <t>1816.08.31</t>
  </si>
  <si>
    <t>1816.09.01</t>
  </si>
  <si>
    <t>1816.09.02</t>
  </si>
  <si>
    <t>1816.09.03</t>
  </si>
  <si>
    <t>1816.09.04</t>
  </si>
  <si>
    <t>1816.09.05</t>
  </si>
  <si>
    <t>1816.09.06</t>
  </si>
  <si>
    <t>1816.09.07</t>
  </si>
  <si>
    <t>1816.09.08</t>
  </si>
  <si>
    <t>1816.09.09</t>
  </si>
  <si>
    <t>1816.09.10</t>
  </si>
  <si>
    <t>1816.09.11</t>
  </si>
  <si>
    <t>1816.09.12</t>
  </si>
  <si>
    <t>1816.09.13</t>
  </si>
  <si>
    <t>1816.09.14</t>
  </si>
  <si>
    <t>1816.09.15</t>
  </si>
  <si>
    <t>1816.09.16</t>
  </si>
  <si>
    <t>1816.09.17</t>
  </si>
  <si>
    <t>1816.09.18</t>
  </si>
  <si>
    <t>1816.09.19</t>
  </si>
  <si>
    <t>1816.09.20</t>
  </si>
  <si>
    <t>1816.09.21</t>
  </si>
  <si>
    <t>1816.09.22</t>
  </si>
  <si>
    <t>1816.09.23</t>
  </si>
  <si>
    <t>1816.09.24</t>
  </si>
  <si>
    <t>1816.09.25</t>
  </si>
  <si>
    <t>1816.09.26</t>
  </si>
  <si>
    <t>1816.09.27</t>
  </si>
  <si>
    <t>1816.09.28</t>
  </si>
  <si>
    <t>1816.09.29</t>
  </si>
  <si>
    <t>1816.09.30</t>
  </si>
  <si>
    <t>1816.10.01</t>
  </si>
  <si>
    <t>1816.10.02</t>
  </si>
  <si>
    <t>1816.10.03</t>
  </si>
  <si>
    <t>1816.10.04</t>
  </si>
  <si>
    <t>1816.10.05</t>
  </si>
  <si>
    <t>1816.10.06</t>
  </si>
  <si>
    <t>1816.10.07</t>
  </si>
  <si>
    <t>1816.10.08</t>
  </si>
  <si>
    <t>1816.10.09</t>
  </si>
  <si>
    <t>1816.10.10</t>
  </si>
  <si>
    <t>1816.10.11</t>
  </si>
  <si>
    <t>1816.10.12</t>
  </si>
  <si>
    <t>1816.10.13</t>
  </si>
  <si>
    <t>1816.10.14</t>
  </si>
  <si>
    <t>1816.10.15</t>
  </si>
  <si>
    <t>1816.10.16</t>
  </si>
  <si>
    <t>1816.10.17</t>
  </si>
  <si>
    <t>1816.10.18</t>
  </si>
  <si>
    <t>1816.10.19</t>
  </si>
  <si>
    <t>1816.10.20</t>
  </si>
  <si>
    <t>1816.10.21</t>
  </si>
  <si>
    <t>1816.10.22</t>
  </si>
  <si>
    <t>1816.10.23</t>
  </si>
  <si>
    <t>1816.10.24</t>
  </si>
  <si>
    <t>1816.10.25</t>
  </si>
  <si>
    <t>1816.10.26</t>
  </si>
  <si>
    <t>1816.10.27</t>
  </si>
  <si>
    <t>1816.10.28</t>
  </si>
  <si>
    <t>1816.10.29</t>
  </si>
  <si>
    <t>1816.10.30</t>
  </si>
  <si>
    <t>1816.10.31</t>
  </si>
  <si>
    <t>1816.11.01</t>
  </si>
  <si>
    <t>1816.11.02</t>
  </si>
  <si>
    <t>1816.11.03</t>
  </si>
  <si>
    <t>1816.11.04</t>
  </si>
  <si>
    <t>1816.11.05</t>
  </si>
  <si>
    <t>1816.11.06</t>
  </si>
  <si>
    <t>1816.11.07</t>
  </si>
  <si>
    <t>1816.11.08</t>
  </si>
  <si>
    <t>1816.11.09</t>
  </si>
  <si>
    <t>1816.11.10</t>
  </si>
  <si>
    <t>1816.11.11</t>
  </si>
  <si>
    <t>1816.11.12</t>
  </si>
  <si>
    <t>1816.11.13</t>
  </si>
  <si>
    <t>1816.11.14</t>
  </si>
  <si>
    <t>1816.11.15</t>
  </si>
  <si>
    <t>1816.11.16</t>
  </si>
  <si>
    <t>1816.11.17</t>
  </si>
  <si>
    <t>1816.11.18</t>
  </si>
  <si>
    <t>1816.11.19</t>
  </si>
  <si>
    <t>1816.11.20</t>
  </si>
  <si>
    <t>1816.11.21</t>
  </si>
  <si>
    <t>1816.11.22</t>
  </si>
  <si>
    <t>1816.11.23</t>
  </si>
  <si>
    <t>1816.11.24</t>
  </si>
  <si>
    <t>1816.11.25</t>
  </si>
  <si>
    <t>1816.11.26</t>
  </si>
  <si>
    <t>1816.11.27</t>
  </si>
  <si>
    <t>1816.11.28</t>
  </si>
  <si>
    <t>1816.11.29</t>
  </si>
  <si>
    <t>1816.11.30</t>
  </si>
  <si>
    <t>1816.12.01</t>
  </si>
  <si>
    <t>1816.12.02</t>
  </si>
  <si>
    <t>1816.12.03</t>
  </si>
  <si>
    <t>1816.12.04</t>
  </si>
  <si>
    <t>1816.12.05</t>
  </si>
  <si>
    <t>1816.12.06</t>
  </si>
  <si>
    <t>1816.12.07</t>
  </si>
  <si>
    <t>1816.12.08</t>
  </si>
  <si>
    <t>1816.12.09</t>
  </si>
  <si>
    <t>1816.12.10</t>
  </si>
  <si>
    <t>1816.12.11</t>
  </si>
  <si>
    <t>1816.12.12</t>
  </si>
  <si>
    <t>1816.12.13</t>
  </si>
  <si>
    <t>1816.12.14</t>
  </si>
  <si>
    <t>1816.12.15</t>
  </si>
  <si>
    <t>1816.12.16</t>
  </si>
  <si>
    <t>1816.12.17</t>
  </si>
  <si>
    <t>1816.12.18</t>
  </si>
  <si>
    <t>1816.12.19</t>
  </si>
  <si>
    <t>1816.12.20</t>
  </si>
  <si>
    <t>1816.12.21</t>
  </si>
  <si>
    <t>1816.12.22</t>
  </si>
  <si>
    <t>1816.12.23</t>
  </si>
  <si>
    <t>1816.12.24</t>
  </si>
  <si>
    <t>1816.12.25</t>
  </si>
  <si>
    <t>1816.12.26</t>
  </si>
  <si>
    <t>1816.12.27</t>
  </si>
  <si>
    <t>1816.12.28</t>
  </si>
  <si>
    <t>1816.12.29</t>
  </si>
  <si>
    <t>1816.12.30</t>
  </si>
  <si>
    <t>1816.12.31</t>
  </si>
  <si>
    <t>1817.01.01</t>
  </si>
  <si>
    <t>1817.01.02</t>
  </si>
  <si>
    <t>1817.01.03</t>
  </si>
  <si>
    <t>1817.01.04</t>
  </si>
  <si>
    <t>1817.01.05</t>
  </si>
  <si>
    <t>1817.01.06</t>
  </si>
  <si>
    <t>1817.01.07</t>
  </si>
  <si>
    <t>1817.01.08</t>
  </si>
  <si>
    <t>1817.01.09</t>
  </si>
  <si>
    <t>1817.01.10</t>
  </si>
  <si>
    <t>1817.01.11</t>
  </si>
  <si>
    <t>1817.01.12</t>
  </si>
  <si>
    <t>1817.01.13</t>
  </si>
  <si>
    <t>1817.01.14</t>
  </si>
  <si>
    <t>1817.01.15</t>
  </si>
  <si>
    <t>1817.01.16</t>
  </si>
  <si>
    <t>1817.01.17</t>
  </si>
  <si>
    <t>1817.01.18</t>
  </si>
  <si>
    <t>1817.01.19</t>
  </si>
  <si>
    <t>1817.01.20</t>
  </si>
  <si>
    <t>1817.01.21</t>
  </si>
  <si>
    <t>1817.01.22</t>
  </si>
  <si>
    <t>1817.01.23</t>
  </si>
  <si>
    <t>1817.01.24</t>
  </si>
  <si>
    <t>1817.01.25</t>
  </si>
  <si>
    <t>1817.01.26</t>
  </si>
  <si>
    <t>1817.01.27</t>
  </si>
  <si>
    <t>1817.01.28</t>
  </si>
  <si>
    <t>1817.01.29</t>
  </si>
  <si>
    <t>1817.01.30</t>
  </si>
  <si>
    <t>1817.01.31</t>
  </si>
  <si>
    <t>1817.02.01</t>
  </si>
  <si>
    <t>1817.02.02</t>
  </si>
  <si>
    <t>1817.02.03</t>
  </si>
  <si>
    <t>1817.02.04</t>
  </si>
  <si>
    <t>1817.02.05</t>
  </si>
  <si>
    <t>1817.02.06</t>
  </si>
  <si>
    <t>1817.02.07</t>
  </si>
  <si>
    <t>1817.02.08</t>
  </si>
  <si>
    <t>1817.02.09</t>
  </si>
  <si>
    <t>1817.02.10</t>
  </si>
  <si>
    <t>1817.02.11</t>
  </si>
  <si>
    <t>1817.02.12</t>
  </si>
  <si>
    <t>1817.02.13</t>
  </si>
  <si>
    <t>1817.02.14</t>
  </si>
  <si>
    <t>1817.02.15</t>
  </si>
  <si>
    <t>1817.02.16</t>
  </si>
  <si>
    <t>1817.02.17</t>
  </si>
  <si>
    <t>1817.02.18</t>
  </si>
  <si>
    <t>1817.02.19</t>
  </si>
  <si>
    <t>1817.02.20</t>
  </si>
  <si>
    <t>1817.02.21</t>
  </si>
  <si>
    <t>1817.02.22</t>
  </si>
  <si>
    <t>1817.02.23</t>
  </si>
  <si>
    <t>1817.02.24</t>
  </si>
  <si>
    <t>1817.02.25</t>
  </si>
  <si>
    <t>1817.02.26</t>
  </si>
  <si>
    <t>1817.02.27</t>
  </si>
  <si>
    <t>1817.02.28</t>
  </si>
  <si>
    <t>1817.03.01</t>
  </si>
  <si>
    <t>1817.03.02</t>
  </si>
  <si>
    <t>1817.03.03</t>
  </si>
  <si>
    <t>1817.03.04</t>
  </si>
  <si>
    <t>1817.03.05</t>
  </si>
  <si>
    <t>1817.03.06</t>
  </si>
  <si>
    <t>1817.03.07</t>
  </si>
  <si>
    <t>1817.03.08</t>
  </si>
  <si>
    <t>1817.03.09</t>
  </si>
  <si>
    <t>1817.03.10</t>
  </si>
  <si>
    <t>1817.03.11</t>
  </si>
  <si>
    <t>1817.03.12</t>
  </si>
  <si>
    <t>1817.03.13</t>
  </si>
  <si>
    <t>1817.03.14</t>
  </si>
  <si>
    <t>1817.03.15</t>
  </si>
  <si>
    <t>1817.03.16</t>
  </si>
  <si>
    <t>1817.03.17</t>
  </si>
  <si>
    <t>1817.03.18</t>
  </si>
  <si>
    <t>1817.03.19</t>
  </si>
  <si>
    <t>1817.03.20</t>
  </si>
  <si>
    <t>1817.03.21</t>
  </si>
  <si>
    <t>1817.03.22</t>
  </si>
  <si>
    <t>1817.03.23</t>
  </si>
  <si>
    <t>1817.03.24</t>
  </si>
  <si>
    <t>1817.03.25</t>
  </si>
  <si>
    <t>1817.03.26</t>
  </si>
  <si>
    <t>1817.03.27</t>
  </si>
  <si>
    <t>1817.03.28</t>
  </si>
  <si>
    <t>1817.03.29</t>
  </si>
  <si>
    <t>1817.03.30</t>
  </si>
  <si>
    <t>1817.03.31</t>
  </si>
  <si>
    <t>1817.04.01</t>
  </si>
  <si>
    <t>1817.04.02</t>
  </si>
  <si>
    <t>1817.04.03</t>
  </si>
  <si>
    <t>1817.04.04</t>
  </si>
  <si>
    <t>1817.04.05</t>
  </si>
  <si>
    <t>1817.04.06</t>
  </si>
  <si>
    <t>1817.04.07</t>
  </si>
  <si>
    <t>1817.04.08</t>
  </si>
  <si>
    <t>1817.04.09</t>
  </si>
  <si>
    <t>1817.04.10</t>
  </si>
  <si>
    <t>1817.04.11</t>
  </si>
  <si>
    <t>1817.04.12</t>
  </si>
  <si>
    <t>1817.04.13</t>
  </si>
  <si>
    <t>1817.04.14</t>
  </si>
  <si>
    <t>1817.04.15</t>
  </si>
  <si>
    <t>1817.04.16</t>
  </si>
  <si>
    <t>1817.04.17</t>
  </si>
  <si>
    <t>1817.04.18</t>
  </si>
  <si>
    <t>1817.04.19</t>
  </si>
  <si>
    <t>1817.04.20</t>
  </si>
  <si>
    <t>1817.04.21</t>
  </si>
  <si>
    <t>1817.04.22</t>
  </si>
  <si>
    <t>1817.04.23</t>
  </si>
  <si>
    <t>1817.04.24</t>
  </si>
  <si>
    <t>1817.04.25</t>
  </si>
  <si>
    <t>1817.04.26</t>
  </si>
  <si>
    <t>1817.04.27</t>
  </si>
  <si>
    <t>1817.04.28</t>
  </si>
  <si>
    <t>1817.04.29</t>
  </si>
  <si>
    <t>1817.04.30</t>
  </si>
  <si>
    <t>1817.05.01</t>
  </si>
  <si>
    <t>1817.05.02</t>
  </si>
  <si>
    <t>1817.05.03</t>
  </si>
  <si>
    <t>1817.05.04</t>
  </si>
  <si>
    <t>1817.05.05</t>
  </si>
  <si>
    <t>1817.05.06</t>
  </si>
  <si>
    <t>1817.05.07</t>
  </si>
  <si>
    <t>1817.05.08</t>
  </si>
  <si>
    <t>1817.05.09</t>
  </si>
  <si>
    <t>1817.05.10</t>
  </si>
  <si>
    <t>1817.05.11</t>
  </si>
  <si>
    <t>1817.05.12</t>
  </si>
  <si>
    <t>1817.05.13</t>
  </si>
  <si>
    <t>1817.05.14</t>
  </si>
  <si>
    <t>1817.05.15</t>
  </si>
  <si>
    <t>1817.05.16</t>
  </si>
  <si>
    <t>1817.05.17</t>
  </si>
  <si>
    <t>1817.05.18</t>
  </si>
  <si>
    <t>1817.05.19</t>
  </si>
  <si>
    <t>1817.05.20</t>
  </si>
  <si>
    <t>1817.05.21</t>
  </si>
  <si>
    <t>1817.05.22</t>
  </si>
  <si>
    <t>1817.05.23</t>
  </si>
  <si>
    <t>1817.05.24</t>
  </si>
  <si>
    <t>1817.05.25</t>
  </si>
  <si>
    <t>1817.05.26</t>
  </si>
  <si>
    <t>1817.05.27</t>
  </si>
  <si>
    <t>1817.05.28</t>
  </si>
  <si>
    <t>1817.05.29</t>
  </si>
  <si>
    <t>1817.05.30</t>
  </si>
  <si>
    <t>1817.05.31</t>
  </si>
  <si>
    <t>1817.06.01</t>
  </si>
  <si>
    <t>1817.06.02</t>
  </si>
  <si>
    <t>1817.06.03</t>
  </si>
  <si>
    <t>1817.06.04</t>
  </si>
  <si>
    <t>1817.06.05</t>
  </si>
  <si>
    <t>1817.06.06</t>
  </si>
  <si>
    <t>1817.06.07</t>
  </si>
  <si>
    <t>1817.06.08</t>
  </si>
  <si>
    <t>1817.06.09</t>
  </si>
  <si>
    <t>1817.06.10</t>
  </si>
  <si>
    <t>1817.06.11</t>
  </si>
  <si>
    <t>1817.06.12</t>
  </si>
  <si>
    <t>1817.06.13</t>
  </si>
  <si>
    <t>1817.06.14</t>
  </si>
  <si>
    <t>1817.06.15</t>
  </si>
  <si>
    <t>1817.06.16</t>
  </si>
  <si>
    <t>1817.06.17</t>
  </si>
  <si>
    <t>1817.06.18</t>
  </si>
  <si>
    <t>1817.06.19</t>
  </si>
  <si>
    <t>1817.06.20</t>
  </si>
  <si>
    <t>1817.06.21</t>
  </si>
  <si>
    <t>1817.06.22</t>
  </si>
  <si>
    <t>1817.06.23</t>
  </si>
  <si>
    <t>1817.06.24</t>
  </si>
  <si>
    <t>1817.06.25</t>
  </si>
  <si>
    <t>1817.06.26</t>
  </si>
  <si>
    <t>1817.06.27</t>
  </si>
  <si>
    <t>1817.06.28</t>
  </si>
  <si>
    <t>1817.06.29</t>
  </si>
  <si>
    <t>1817.06.30</t>
  </si>
  <si>
    <t>1817.07.01</t>
  </si>
  <si>
    <t>1817.07.02</t>
  </si>
  <si>
    <t>1817.07.03</t>
  </si>
  <si>
    <t>1817.07.04</t>
  </si>
  <si>
    <t>1817.07.05</t>
  </si>
  <si>
    <t>1817.07.06</t>
  </si>
  <si>
    <t>1817.07.07</t>
  </si>
  <si>
    <t>1817.07.08</t>
  </si>
  <si>
    <t>1817.07.09</t>
  </si>
  <si>
    <t>1817.07.10</t>
  </si>
  <si>
    <t>1817.07.11</t>
  </si>
  <si>
    <t>1817.07.12</t>
  </si>
  <si>
    <t>1817.07.13</t>
  </si>
  <si>
    <t>1817.07.14</t>
  </si>
  <si>
    <t>1817.07.15</t>
  </si>
  <si>
    <t>1817.07.16</t>
  </si>
  <si>
    <t>1817.07.17</t>
  </si>
  <si>
    <t>1817.07.18</t>
  </si>
  <si>
    <t>1817.07.19</t>
  </si>
  <si>
    <t>1817.07.20</t>
  </si>
  <si>
    <t>1817.07.21</t>
  </si>
  <si>
    <t>1817.07.22</t>
  </si>
  <si>
    <t>1817.07.23</t>
  </si>
  <si>
    <t>1817.07.24</t>
  </si>
  <si>
    <t>1817.07.25</t>
  </si>
  <si>
    <t>1817.07.26</t>
  </si>
  <si>
    <t>1817.07.27</t>
  </si>
  <si>
    <t>1817.07.28</t>
  </si>
  <si>
    <t>1817.07.29</t>
  </si>
  <si>
    <t>1817.07.30</t>
  </si>
  <si>
    <t>1817.07.31</t>
  </si>
  <si>
    <t>1817.08.01</t>
  </si>
  <si>
    <t>1817.08.02</t>
  </si>
  <si>
    <t>1817.08.03</t>
  </si>
  <si>
    <t>1817.08.04</t>
  </si>
  <si>
    <t>1817.08.05</t>
  </si>
  <si>
    <t>1817.08.06</t>
  </si>
  <si>
    <t>1817.08.07</t>
  </si>
  <si>
    <t>1817.08.08</t>
  </si>
  <si>
    <t>1817.08.09</t>
  </si>
  <si>
    <t>1817.08.10</t>
  </si>
  <si>
    <t>1817.08.11</t>
  </si>
  <si>
    <t>1817.08.12</t>
  </si>
  <si>
    <t>1817.08.13</t>
  </si>
  <si>
    <t>1817.08.14</t>
  </si>
  <si>
    <t>1817.08.15</t>
  </si>
  <si>
    <t>1817.08.16</t>
  </si>
  <si>
    <t>1817.08.17</t>
  </si>
  <si>
    <t>1817.08.18</t>
  </si>
  <si>
    <t>1817.08.19</t>
  </si>
  <si>
    <t>1817.08.20</t>
  </si>
  <si>
    <t>1817.08.21</t>
  </si>
  <si>
    <t>1817.08.22</t>
  </si>
  <si>
    <t>1817.08.23</t>
  </si>
  <si>
    <t>1817.08.24</t>
  </si>
  <si>
    <t>1817.08.25</t>
  </si>
  <si>
    <t>1817.08.26</t>
  </si>
  <si>
    <t>1817.08.27</t>
  </si>
  <si>
    <t>1817.08.28</t>
  </si>
  <si>
    <t>1817.08.29</t>
  </si>
  <si>
    <t>1817.08.30</t>
  </si>
  <si>
    <t>1817.08.31</t>
  </si>
  <si>
    <t>1817.09.01</t>
  </si>
  <si>
    <t>1817.09.02</t>
  </si>
  <si>
    <t>1817.09.03</t>
  </si>
  <si>
    <t>1817.09.04</t>
  </si>
  <si>
    <t>1817.09.05</t>
  </si>
  <si>
    <t>1817.09.06</t>
  </si>
  <si>
    <t>1817.09.07</t>
  </si>
  <si>
    <t>1817.09.08</t>
  </si>
  <si>
    <t>1817.09.09</t>
  </si>
  <si>
    <t>1817.09.10</t>
  </si>
  <si>
    <t>1817.09.11</t>
  </si>
  <si>
    <t>1817.09.12</t>
  </si>
  <si>
    <t>1817.09.13</t>
  </si>
  <si>
    <t>1817.09.14</t>
  </si>
  <si>
    <t>1817.09.15</t>
  </si>
  <si>
    <t>1817.09.16</t>
  </si>
  <si>
    <t>1817.09.17</t>
  </si>
  <si>
    <t>1817.09.18</t>
  </si>
  <si>
    <t>1817.09.19</t>
  </si>
  <si>
    <t>1817.09.20</t>
  </si>
  <si>
    <t>1817.09.21</t>
  </si>
  <si>
    <t>1817.09.22</t>
  </si>
  <si>
    <t>1817.09.23</t>
  </si>
  <si>
    <t>1817.09.24</t>
  </si>
  <si>
    <t>1817.09.25</t>
  </si>
  <si>
    <t>1817.09.26</t>
  </si>
  <si>
    <t>1817.09.27</t>
  </si>
  <si>
    <t>1817.09.28</t>
  </si>
  <si>
    <t>1817.09.29</t>
  </si>
  <si>
    <t>1817.09.30</t>
  </si>
  <si>
    <t>1817.10.01</t>
  </si>
  <si>
    <t>1817.10.02</t>
  </si>
  <si>
    <t>1817.10.03</t>
  </si>
  <si>
    <t>1817.10.04</t>
  </si>
  <si>
    <t>1817.10.05</t>
  </si>
  <si>
    <t>1817.10.06</t>
  </si>
  <si>
    <t>1817.10.07</t>
  </si>
  <si>
    <t>1817.10.08</t>
  </si>
  <si>
    <t>1817.10.09</t>
  </si>
  <si>
    <t>1817.10.10</t>
  </si>
  <si>
    <t>1817.10.11</t>
  </si>
  <si>
    <t>1817.10.12</t>
  </si>
  <si>
    <t>1817.10.13</t>
  </si>
  <si>
    <t>1817.10.14</t>
  </si>
  <si>
    <t>1817.10.15</t>
  </si>
  <si>
    <t>1817.10.16</t>
  </si>
  <si>
    <t>1817.10.17</t>
  </si>
  <si>
    <t>1817.10.18</t>
  </si>
  <si>
    <t>1817.10.19</t>
  </si>
  <si>
    <t>1817.10.20</t>
  </si>
  <si>
    <t>1817.10.21</t>
  </si>
  <si>
    <t>1817.10.22</t>
  </si>
  <si>
    <t>1817.10.23</t>
  </si>
  <si>
    <t>1817.10.24</t>
  </si>
  <si>
    <t>1817.10.25</t>
  </si>
  <si>
    <t>1817.10.26</t>
  </si>
  <si>
    <t>1817.10.27</t>
  </si>
  <si>
    <t>1817.10.28</t>
  </si>
  <si>
    <t>1817.10.29</t>
  </si>
  <si>
    <t>1817.10.30</t>
  </si>
  <si>
    <t>1817.10.31</t>
  </si>
  <si>
    <t>1817.11.01</t>
  </si>
  <si>
    <t>1817.11.02</t>
  </si>
  <si>
    <t>1817.11.03</t>
  </si>
  <si>
    <t>1817.11.04</t>
  </si>
  <si>
    <t>1817.11.05</t>
  </si>
  <si>
    <t>1817.11.06</t>
  </si>
  <si>
    <t>1817.11.07</t>
  </si>
  <si>
    <t>1817.11.08</t>
  </si>
  <si>
    <t>1817.11.09</t>
  </si>
  <si>
    <t>1817.11.10</t>
  </si>
  <si>
    <t>1817.11.11</t>
  </si>
  <si>
    <t>1817.11.12</t>
  </si>
  <si>
    <t>1817.11.13</t>
  </si>
  <si>
    <t>1817.11.14</t>
  </si>
  <si>
    <t>1817.11.15</t>
  </si>
  <si>
    <t>1817.11.16</t>
  </si>
  <si>
    <t>1817.11.17</t>
  </si>
  <si>
    <t>1817.11.18</t>
  </si>
  <si>
    <t>1817.11.19</t>
  </si>
  <si>
    <t>1817.11.20</t>
  </si>
  <si>
    <t>1817.11.21</t>
  </si>
  <si>
    <t>1817.11.22</t>
  </si>
  <si>
    <t>1817.11.23</t>
  </si>
  <si>
    <t>1817.11.24</t>
  </si>
  <si>
    <t>1817.11.25</t>
  </si>
  <si>
    <t>1817.11.26</t>
  </si>
  <si>
    <t>1817.11.27</t>
  </si>
  <si>
    <t>1817.11.28</t>
  </si>
  <si>
    <t>1817.11.29</t>
  </si>
  <si>
    <t>1817.11.30</t>
  </si>
  <si>
    <t>1817.12.01</t>
  </si>
  <si>
    <t>1817.12.02</t>
  </si>
  <si>
    <t>1817.12.03</t>
  </si>
  <si>
    <t>1817.12.04</t>
  </si>
  <si>
    <t>1817.12.05</t>
  </si>
  <si>
    <t>1817.12.06</t>
  </si>
  <si>
    <t>1817.12.07</t>
  </si>
  <si>
    <t>1817.12.08</t>
  </si>
  <si>
    <t>1817.12.09</t>
  </si>
  <si>
    <t>1817.12.10</t>
  </si>
  <si>
    <t>1817.12.11</t>
  </si>
  <si>
    <t>1817.12.12</t>
  </si>
  <si>
    <t>1817.12.13</t>
  </si>
  <si>
    <t>1817.12.14</t>
  </si>
  <si>
    <t>1817.12.15</t>
  </si>
  <si>
    <t>1817.12.16</t>
  </si>
  <si>
    <t>1817.12.17</t>
  </si>
  <si>
    <t>1817.12.18</t>
  </si>
  <si>
    <t>1817.12.19</t>
  </si>
  <si>
    <t>1817.12.20</t>
  </si>
  <si>
    <t>1817.12.21</t>
  </si>
  <si>
    <t>1817.12.22</t>
  </si>
  <si>
    <t>1817.12.23</t>
  </si>
  <si>
    <t>1817.12.24</t>
  </si>
  <si>
    <t>1817.12.25</t>
  </si>
  <si>
    <t>1817.12.26</t>
  </si>
  <si>
    <t>1817.12.27</t>
  </si>
  <si>
    <t>1817.12.28</t>
  </si>
  <si>
    <t>1817.12.29</t>
  </si>
  <si>
    <t>1817.12.30</t>
  </si>
  <si>
    <t>1817.12.31</t>
  </si>
  <si>
    <t>1818.01.01</t>
  </si>
  <si>
    <t>1818.01.02</t>
  </si>
  <si>
    <t>1818.01.03</t>
  </si>
  <si>
    <t>1818.01.04</t>
  </si>
  <si>
    <t>1818.01.05</t>
  </si>
  <si>
    <t>1818.01.06</t>
  </si>
  <si>
    <t>1818.01.07</t>
  </si>
  <si>
    <t>1818.01.08</t>
  </si>
  <si>
    <t>1818.01.09</t>
  </si>
  <si>
    <t>1818.01.10</t>
  </si>
  <si>
    <t>1818.01.11</t>
  </si>
  <si>
    <t>1818.01.12</t>
  </si>
  <si>
    <t>1818.01.13</t>
  </si>
  <si>
    <t>1818.01.14</t>
  </si>
  <si>
    <t>1818.01.15</t>
  </si>
  <si>
    <t>1818.01.16</t>
  </si>
  <si>
    <t>1818.01.17</t>
  </si>
  <si>
    <t>1818.01.18</t>
  </si>
  <si>
    <t>1818.01.19</t>
  </si>
  <si>
    <t>1818.01.20</t>
  </si>
  <si>
    <t>1818.01.21</t>
  </si>
  <si>
    <t>1818.01.22</t>
  </si>
  <si>
    <t>1818.01.23</t>
  </si>
  <si>
    <t>1818.01.24</t>
  </si>
  <si>
    <t>1818.01.25</t>
  </si>
  <si>
    <t>1818.01.26</t>
  </si>
  <si>
    <t>1818.01.27</t>
  </si>
  <si>
    <t>1818.01.28</t>
  </si>
  <si>
    <t>1818.01.29</t>
  </si>
  <si>
    <t>1818.01.30</t>
  </si>
  <si>
    <t>1818.01.31</t>
  </si>
  <si>
    <t>1818.02.01</t>
  </si>
  <si>
    <t>1818.02.02</t>
  </si>
  <si>
    <t>1818.02.03</t>
  </si>
  <si>
    <t>1818.02.04</t>
  </si>
  <si>
    <t>1818.02.05</t>
  </si>
  <si>
    <t>1818.02.06</t>
  </si>
  <si>
    <t>1818.02.07</t>
  </si>
  <si>
    <t>1818.02.08</t>
  </si>
  <si>
    <t>1818.02.09</t>
  </si>
  <si>
    <t>1818.02.10</t>
  </si>
  <si>
    <t>1818.02.11</t>
  </si>
  <si>
    <t>1818.02.12</t>
  </si>
  <si>
    <t>1818.02.13</t>
  </si>
  <si>
    <t>1818.02.14</t>
  </si>
  <si>
    <t>1818.02.15</t>
  </si>
  <si>
    <t>1818.02.16</t>
  </si>
  <si>
    <t>1818.02.17</t>
  </si>
  <si>
    <t>1818.02.18</t>
  </si>
  <si>
    <t>1818.02.19</t>
  </si>
  <si>
    <t>1818.02.20</t>
  </si>
  <si>
    <t>1818.02.21</t>
  </si>
  <si>
    <t>1818.02.22</t>
  </si>
  <si>
    <t>1818.02.23</t>
  </si>
  <si>
    <t>1818.02.24</t>
  </si>
  <si>
    <t>1818.02.25</t>
  </si>
  <si>
    <t>1818.02.26</t>
  </si>
  <si>
    <t>1818.02.27</t>
  </si>
  <si>
    <t>1818.02.28</t>
  </si>
  <si>
    <t>1818.03.01</t>
  </si>
  <si>
    <t>1818.03.02</t>
  </si>
  <si>
    <t>1818.03.03</t>
  </si>
  <si>
    <t>1818.03.04</t>
  </si>
  <si>
    <t>1818.03.05</t>
  </si>
  <si>
    <t>1818.03.06</t>
  </si>
  <si>
    <t>1818.03.07</t>
  </si>
  <si>
    <t>1818.03.08</t>
  </si>
  <si>
    <t>1818.03.09</t>
  </si>
  <si>
    <t>1818.03.10</t>
  </si>
  <si>
    <t>1818.03.11</t>
  </si>
  <si>
    <t>1818.03.12</t>
  </si>
  <si>
    <t>1818.03.13</t>
  </si>
  <si>
    <t>1818.03.14</t>
  </si>
  <si>
    <t>1818.03.15</t>
  </si>
  <si>
    <t>1818.03.16</t>
  </si>
  <si>
    <t>1818.03.17</t>
  </si>
  <si>
    <t>1818.03.18</t>
  </si>
  <si>
    <t>1818.03.19</t>
  </si>
  <si>
    <t>1818.03.20</t>
  </si>
  <si>
    <t>1818.03.21</t>
  </si>
  <si>
    <t>1818.03.22</t>
  </si>
  <si>
    <t>1818.03.23</t>
  </si>
  <si>
    <t>1818.03.24</t>
  </si>
  <si>
    <t>1818.03.25</t>
  </si>
  <si>
    <t>1818.03.26</t>
  </si>
  <si>
    <t>1818.03.27</t>
  </si>
  <si>
    <t>1818.03.28</t>
  </si>
  <si>
    <t>1818.03.29</t>
  </si>
  <si>
    <t>1818.03.30</t>
  </si>
  <si>
    <t>1818.03.31</t>
  </si>
  <si>
    <t>1818.04.01</t>
  </si>
  <si>
    <t>1818.04.02</t>
  </si>
  <si>
    <t>1818.04.03</t>
  </si>
  <si>
    <t>1818.04.04</t>
  </si>
  <si>
    <t>1818.04.05</t>
  </si>
  <si>
    <t>1818.04.06</t>
  </si>
  <si>
    <t>1818.04.07</t>
  </si>
  <si>
    <t>1818.04.08</t>
  </si>
  <si>
    <t>1818.04.09</t>
  </si>
  <si>
    <t>1818.04.10</t>
  </si>
  <si>
    <t>1818.04.11</t>
  </si>
  <si>
    <t>1818.04.12</t>
  </si>
  <si>
    <t>1818.04.13</t>
  </si>
  <si>
    <t>1818.04.14</t>
  </si>
  <si>
    <t>1818.04.15</t>
  </si>
  <si>
    <t>1818.04.16</t>
  </si>
  <si>
    <t>1818.04.17</t>
  </si>
  <si>
    <t>1818.04.18</t>
  </si>
  <si>
    <t>1818.04.19</t>
  </si>
  <si>
    <t>1818.04.20</t>
  </si>
  <si>
    <t>1818.04.21</t>
  </si>
  <si>
    <t>1818.04.22</t>
  </si>
  <si>
    <t>1818.04.23</t>
  </si>
  <si>
    <t>1818.04.24</t>
  </si>
  <si>
    <t>1818.04.25</t>
  </si>
  <si>
    <t>1818.04.26</t>
  </si>
  <si>
    <t>1818.04.27</t>
  </si>
  <si>
    <t>1818.04.28</t>
  </si>
  <si>
    <t>1818.04.29</t>
  </si>
  <si>
    <t>1818.04.30</t>
  </si>
  <si>
    <t>1818.05.01</t>
  </si>
  <si>
    <t>1818.05.02</t>
  </si>
  <si>
    <t>1818.05.03</t>
  </si>
  <si>
    <t>1818.05.04</t>
  </si>
  <si>
    <t>1818.05.05</t>
  </si>
  <si>
    <t>1818.05.06</t>
  </si>
  <si>
    <t>1818.05.07</t>
  </si>
  <si>
    <t>1818.05.08</t>
  </si>
  <si>
    <t>1818.05.09</t>
  </si>
  <si>
    <t>1818.05.10</t>
  </si>
  <si>
    <t>1818.05.11</t>
  </si>
  <si>
    <t>1818.05.12</t>
  </si>
  <si>
    <t>1818.05.13</t>
  </si>
  <si>
    <t>1818.05.14</t>
  </si>
  <si>
    <t>1818.05.15</t>
  </si>
  <si>
    <t>1818.05.16</t>
  </si>
  <si>
    <t>1818.05.17</t>
  </si>
  <si>
    <t>1818.05.18</t>
  </si>
  <si>
    <t>1818.05.19</t>
  </si>
  <si>
    <t>1818.05.20</t>
  </si>
  <si>
    <t>1818.05.21</t>
  </si>
  <si>
    <t>1818.05.22</t>
  </si>
  <si>
    <t>1818.05.23</t>
  </si>
  <si>
    <t>1818.05.24</t>
  </si>
  <si>
    <t>1818.05.25</t>
  </si>
  <si>
    <t>1818.05.26</t>
  </si>
  <si>
    <t>1818.05.27</t>
  </si>
  <si>
    <t>1818.05.28</t>
  </si>
  <si>
    <t>1818.05.29</t>
  </si>
  <si>
    <t>1818.05.30</t>
  </si>
  <si>
    <t>1818.05.31</t>
  </si>
  <si>
    <t>1818.06.01</t>
  </si>
  <si>
    <t>1818.06.02</t>
  </si>
  <si>
    <t>1818.06.03</t>
  </si>
  <si>
    <t>1818.06.04</t>
  </si>
  <si>
    <t>1818.06.05</t>
  </si>
  <si>
    <t>1818.06.06</t>
  </si>
  <si>
    <t>1818.06.07</t>
  </si>
  <si>
    <t>1818.06.08</t>
  </si>
  <si>
    <t>1818.06.09</t>
  </si>
  <si>
    <t>1818.06.10</t>
  </si>
  <si>
    <t>1818.06.11</t>
  </si>
  <si>
    <t>1818.06.12</t>
  </si>
  <si>
    <t>1818.06.13</t>
  </si>
  <si>
    <t>1818.06.14</t>
  </si>
  <si>
    <t>1818.06.15</t>
  </si>
  <si>
    <t>1818.06.16</t>
  </si>
  <si>
    <t>1818.06.17</t>
  </si>
  <si>
    <t>1818.06.18</t>
  </si>
  <si>
    <t>1818.06.19</t>
  </si>
  <si>
    <t>1818.06.20</t>
  </si>
  <si>
    <t>1818.06.21</t>
  </si>
  <si>
    <t>1818.06.22</t>
  </si>
  <si>
    <t>1818.06.23</t>
  </si>
  <si>
    <t>1818.06.24</t>
  </si>
  <si>
    <t>1818.06.25</t>
  </si>
  <si>
    <t>1818.06.26</t>
  </si>
  <si>
    <t>1818.06.27</t>
  </si>
  <si>
    <t>1818.06.28</t>
  </si>
  <si>
    <t>1818.06.29</t>
  </si>
  <si>
    <t>1818.06.30</t>
  </si>
  <si>
    <t>1818.07.01</t>
  </si>
  <si>
    <t>1818.07.02</t>
  </si>
  <si>
    <t>1818.07.03</t>
  </si>
  <si>
    <t>1818.07.04</t>
  </si>
  <si>
    <t>1818.07.05</t>
  </si>
  <si>
    <t>1818.07.06</t>
  </si>
  <si>
    <t>1818.07.07</t>
  </si>
  <si>
    <t>1818.07.08</t>
  </si>
  <si>
    <t>1818.07.09</t>
  </si>
  <si>
    <t>1818.07.10</t>
  </si>
  <si>
    <t>1818.07.11</t>
  </si>
  <si>
    <t>1818.07.12</t>
  </si>
  <si>
    <t>1818.07.13</t>
  </si>
  <si>
    <t>1818.07.14</t>
  </si>
  <si>
    <t>1818.07.15</t>
  </si>
  <si>
    <t>1818.07.16</t>
  </si>
  <si>
    <t>1818.07.17</t>
  </si>
  <si>
    <t>1818.07.18</t>
  </si>
  <si>
    <t>1818.07.19</t>
  </si>
  <si>
    <t>1818.07.20</t>
  </si>
  <si>
    <t>1818.07.21</t>
  </si>
  <si>
    <t>1818.07.22</t>
  </si>
  <si>
    <t>1818.07.23</t>
  </si>
  <si>
    <t>1818.07.24</t>
  </si>
  <si>
    <t>1818.07.25</t>
  </si>
  <si>
    <t>1818.07.26</t>
  </si>
  <si>
    <t>1818.07.27</t>
  </si>
  <si>
    <t>1818.07.28</t>
  </si>
  <si>
    <t>1818.07.29</t>
  </si>
  <si>
    <t>1818.07.30</t>
  </si>
  <si>
    <t>1818.07.31</t>
  </si>
  <si>
    <t>1818.08.01</t>
  </si>
  <si>
    <t>1818.08.02</t>
  </si>
  <si>
    <t>1818.08.03</t>
  </si>
  <si>
    <t>1818.08.04</t>
  </si>
  <si>
    <t>1818.08.05</t>
  </si>
  <si>
    <t>1818.08.06</t>
  </si>
  <si>
    <t>1818.08.07</t>
  </si>
  <si>
    <t>1818.08.08</t>
  </si>
  <si>
    <t>1818.08.09</t>
  </si>
  <si>
    <t>1818.08.10</t>
  </si>
  <si>
    <t>1818.08.11</t>
  </si>
  <si>
    <t>1818.08.12</t>
  </si>
  <si>
    <t>1818.08.13</t>
  </si>
  <si>
    <t>1818.08.14</t>
  </si>
  <si>
    <t>1818.08.15</t>
  </si>
  <si>
    <t>1818.08.16</t>
  </si>
  <si>
    <t>1818.08.17</t>
  </si>
  <si>
    <t>1818.08.18</t>
  </si>
  <si>
    <t>1818.08.19</t>
  </si>
  <si>
    <t>1818.08.20</t>
  </si>
  <si>
    <t>1818.08.21</t>
  </si>
  <si>
    <t>1818.08.22</t>
  </si>
  <si>
    <t>1818.08.23</t>
  </si>
  <si>
    <t>1818.08.24</t>
  </si>
  <si>
    <t>1818.08.25</t>
  </si>
  <si>
    <t>1818.08.26</t>
  </si>
  <si>
    <t>1818.08.27</t>
  </si>
  <si>
    <t>1818.08.28</t>
  </si>
  <si>
    <t>1818.08.29</t>
  </si>
  <si>
    <t>1818.08.30</t>
  </si>
  <si>
    <t>1818.08.31</t>
  </si>
  <si>
    <t>1818.09.01</t>
  </si>
  <si>
    <t>1818.09.02</t>
  </si>
  <si>
    <t>1818.09.03</t>
  </si>
  <si>
    <t>1818.09.04</t>
  </si>
  <si>
    <t>1818.09.05</t>
  </si>
  <si>
    <t>1818.09.06</t>
  </si>
  <si>
    <t>1818.09.07</t>
  </si>
  <si>
    <t>1818.09.08</t>
  </si>
  <si>
    <t>1818.09.09</t>
  </si>
  <si>
    <t>1818.09.10</t>
  </si>
  <si>
    <t>1818.09.11</t>
  </si>
  <si>
    <t>1818.09.12</t>
  </si>
  <si>
    <t>1818.09.13</t>
  </si>
  <si>
    <t>1818.09.14</t>
  </si>
  <si>
    <t>1818.09.15</t>
  </si>
  <si>
    <t>1818.09.16</t>
  </si>
  <si>
    <t>1818.09.17</t>
  </si>
  <si>
    <t>1818.09.18</t>
  </si>
  <si>
    <t>1818.09.19</t>
  </si>
  <si>
    <t>1818.09.20</t>
  </si>
  <si>
    <t>1818.09.21</t>
  </si>
  <si>
    <t>1818.09.22</t>
  </si>
  <si>
    <t>1818.09.23</t>
  </si>
  <si>
    <t>1818.09.24</t>
  </si>
  <si>
    <t>1818.09.25</t>
  </si>
  <si>
    <t>1818.09.26</t>
  </si>
  <si>
    <t>1818.09.27</t>
  </si>
  <si>
    <t>1818.09.28</t>
  </si>
  <si>
    <t>1818.09.29</t>
  </si>
  <si>
    <t>1818.09.30</t>
  </si>
  <si>
    <t>1818.10.01</t>
  </si>
  <si>
    <t>1818.10.02</t>
  </si>
  <si>
    <t>1818.10.03</t>
  </si>
  <si>
    <t>1818.10.04</t>
  </si>
  <si>
    <t>1818.10.05</t>
  </si>
  <si>
    <t>1818.10.06</t>
  </si>
  <si>
    <t>1818.10.07</t>
  </si>
  <si>
    <t>1818.10.08</t>
  </si>
  <si>
    <t>1818.10.09</t>
  </si>
  <si>
    <t>1818.10.10</t>
  </si>
  <si>
    <t>1818.10.11</t>
  </si>
  <si>
    <t>1818.10.12</t>
  </si>
  <si>
    <t>1818.10.13</t>
  </si>
  <si>
    <t>1818.10.14</t>
  </si>
  <si>
    <t>1818.10.15</t>
  </si>
  <si>
    <t>1818.10.16</t>
  </si>
  <si>
    <t>1818.10.17</t>
  </si>
  <si>
    <t>1818.10.18</t>
  </si>
  <si>
    <t>1818.10.19</t>
  </si>
  <si>
    <t>1818.10.20</t>
  </si>
  <si>
    <t>1818.10.21</t>
  </si>
  <si>
    <t>1818.10.22</t>
  </si>
  <si>
    <t>1818.10.23</t>
  </si>
  <si>
    <t>1818.10.24</t>
  </si>
  <si>
    <t>1818.10.25</t>
  </si>
  <si>
    <t>1818.10.26</t>
  </si>
  <si>
    <t>1818.10.27</t>
  </si>
  <si>
    <t>1818.10.28</t>
  </si>
  <si>
    <t>1818.10.29</t>
  </si>
  <si>
    <t>1818.10.30</t>
  </si>
  <si>
    <t>1818.10.31</t>
  </si>
  <si>
    <t>1818.11.01</t>
  </si>
  <si>
    <t>1818.11.02</t>
  </si>
  <si>
    <t>1818.11.03</t>
  </si>
  <si>
    <t>1818.11.04</t>
  </si>
  <si>
    <t>1818.11.05</t>
  </si>
  <si>
    <t>1818.11.06</t>
  </si>
  <si>
    <t>1818.11.07</t>
  </si>
  <si>
    <t>1818.11.08</t>
  </si>
  <si>
    <t>1818.11.09</t>
  </si>
  <si>
    <t>1818.11.10</t>
  </si>
  <si>
    <t>1818.11.11</t>
  </si>
  <si>
    <t>1818.11.12</t>
  </si>
  <si>
    <t>1818.11.13</t>
  </si>
  <si>
    <t>1818.11.14</t>
  </si>
  <si>
    <t>1818.11.15</t>
  </si>
  <si>
    <t>1818.11.16</t>
  </si>
  <si>
    <t>1818.11.17</t>
  </si>
  <si>
    <t>1818.11.18</t>
  </si>
  <si>
    <t>1818.11.19</t>
  </si>
  <si>
    <t>1818.11.20</t>
  </si>
  <si>
    <t>1818.11.21</t>
  </si>
  <si>
    <t>1818.11.22</t>
  </si>
  <si>
    <t>1818.11.23</t>
  </si>
  <si>
    <t>1818.11.24</t>
  </si>
  <si>
    <t>1818.11.25</t>
  </si>
  <si>
    <t>1818.11.26</t>
  </si>
  <si>
    <t>1818.11.27</t>
  </si>
  <si>
    <t>1818.11.28</t>
  </si>
  <si>
    <t>1818.11.29</t>
  </si>
  <si>
    <t>1818.11.30</t>
  </si>
  <si>
    <t>1818.12.01</t>
  </si>
  <si>
    <t>1818.12.02</t>
  </si>
  <si>
    <t>1818.12.03</t>
  </si>
  <si>
    <t>1818.12.04</t>
  </si>
  <si>
    <t>1818.12.05</t>
  </si>
  <si>
    <t>1818.12.06</t>
  </si>
  <si>
    <t>1818.12.07</t>
  </si>
  <si>
    <t>1818.12.08</t>
  </si>
  <si>
    <t>1818.12.09</t>
  </si>
  <si>
    <t>1818.12.10</t>
  </si>
  <si>
    <t>1818.12.11</t>
  </si>
  <si>
    <t>1818.12.12</t>
  </si>
  <si>
    <t>1818.12.13</t>
  </si>
  <si>
    <t>1818.12.14</t>
  </si>
  <si>
    <t>1818.12.15</t>
  </si>
  <si>
    <t>1818.12.16</t>
  </si>
  <si>
    <t>1818.12.17</t>
  </si>
  <si>
    <t>1818.12.18</t>
  </si>
  <si>
    <t>1818.12.19</t>
  </si>
  <si>
    <t>1818.12.20</t>
  </si>
  <si>
    <t>1818.12.21</t>
  </si>
  <si>
    <t>1818.12.22</t>
  </si>
  <si>
    <t>1818.12.23</t>
  </si>
  <si>
    <t>1818.12.24</t>
  </si>
  <si>
    <t>1818.12.25</t>
  </si>
  <si>
    <t>1818.12.26</t>
  </si>
  <si>
    <t>1818.12.27</t>
  </si>
  <si>
    <t>1818.12.28</t>
  </si>
  <si>
    <t>1818.12.29</t>
  </si>
  <si>
    <t>1818.12.30</t>
  </si>
  <si>
    <t>1818.12.31</t>
  </si>
  <si>
    <t>1819.01.01</t>
  </si>
  <si>
    <t>1819.01.02</t>
  </si>
  <si>
    <t>1819.01.03</t>
  </si>
  <si>
    <t>1819.01.04</t>
  </si>
  <si>
    <t>1819.01.05</t>
  </si>
  <si>
    <t>1819.01.06</t>
  </si>
  <si>
    <t>1819.01.07</t>
  </si>
  <si>
    <t>1819.01.08</t>
  </si>
  <si>
    <t>1819.01.09</t>
  </si>
  <si>
    <t>1819.01.10</t>
  </si>
  <si>
    <t>1819.01.11</t>
  </si>
  <si>
    <t>1819.01.12</t>
  </si>
  <si>
    <t>1819.01.13</t>
  </si>
  <si>
    <t>1819.01.14</t>
  </si>
  <si>
    <t>1819.01.15</t>
  </si>
  <si>
    <t>1819.01.16</t>
  </si>
  <si>
    <t>1819.01.17</t>
  </si>
  <si>
    <t>1819.01.18</t>
  </si>
  <si>
    <t>1819.01.19</t>
  </si>
  <si>
    <t>1819.01.20</t>
  </si>
  <si>
    <t>1819.01.21</t>
  </si>
  <si>
    <t>1819.01.22</t>
  </si>
  <si>
    <t>1819.01.23</t>
  </si>
  <si>
    <t>1819.01.24</t>
  </si>
  <si>
    <t>1819.01.25</t>
  </si>
  <si>
    <t>1819.01.26</t>
  </si>
  <si>
    <t>1819.01.27</t>
  </si>
  <si>
    <t>1819.01.28</t>
  </si>
  <si>
    <t>1819.01.29</t>
  </si>
  <si>
    <t>1819.01.30</t>
  </si>
  <si>
    <t>1819.01.31</t>
  </si>
  <si>
    <t>1819.02.01</t>
  </si>
  <si>
    <t>1819.02.02</t>
  </si>
  <si>
    <t>1819.02.03</t>
  </si>
  <si>
    <t>1819.02.04</t>
  </si>
  <si>
    <t>1819.02.05</t>
  </si>
  <si>
    <t>1819.02.06</t>
  </si>
  <si>
    <t>1819.02.07</t>
  </si>
  <si>
    <t>1819.02.08</t>
  </si>
  <si>
    <t>1819.02.09</t>
  </si>
  <si>
    <t>1819.02.10</t>
  </si>
  <si>
    <t>1819.02.11</t>
  </si>
  <si>
    <t>1819.02.12</t>
  </si>
  <si>
    <t>1819.02.13</t>
  </si>
  <si>
    <t>1819.02.14</t>
  </si>
  <si>
    <t>1819.02.15</t>
  </si>
  <si>
    <t>1819.02.16</t>
  </si>
  <si>
    <t>1819.02.17</t>
  </si>
  <si>
    <t>1819.02.18</t>
  </si>
  <si>
    <t>1819.02.19</t>
  </si>
  <si>
    <t>1819.02.20</t>
  </si>
  <si>
    <t>1819.02.21</t>
  </si>
  <si>
    <t>1819.02.22</t>
  </si>
  <si>
    <t>1819.02.23</t>
  </si>
  <si>
    <t>1819.02.24</t>
  </si>
  <si>
    <t>1819.02.25</t>
  </si>
  <si>
    <t>1819.02.26</t>
  </si>
  <si>
    <t>1819.02.27</t>
  </si>
  <si>
    <t>1819.02.28</t>
  </si>
  <si>
    <t>1819.03.01</t>
  </si>
  <si>
    <t>1819.03.02</t>
  </si>
  <si>
    <t>1819.03.03</t>
  </si>
  <si>
    <t>1819.03.04</t>
  </si>
  <si>
    <t>1819.03.05</t>
  </si>
  <si>
    <t>1819.03.06</t>
  </si>
  <si>
    <t>1819.03.07</t>
  </si>
  <si>
    <t>1819.03.08</t>
  </si>
  <si>
    <t>1819.03.09</t>
  </si>
  <si>
    <t>1819.03.10</t>
  </si>
  <si>
    <t>1819.03.11</t>
  </si>
  <si>
    <t>1819.03.12</t>
  </si>
  <si>
    <t>1819.03.13</t>
  </si>
  <si>
    <t>1819.03.14</t>
  </si>
  <si>
    <t>1819.03.15</t>
  </si>
  <si>
    <t>1819.03.16</t>
  </si>
  <si>
    <t>1819.03.17</t>
  </si>
  <si>
    <t>1819.03.18</t>
  </si>
  <si>
    <t>1819.03.19</t>
  </si>
  <si>
    <t>1819.03.20</t>
  </si>
  <si>
    <t>1819.03.21</t>
  </si>
  <si>
    <t>1819.03.22</t>
  </si>
  <si>
    <t>1819.03.23</t>
  </si>
  <si>
    <t>1819.03.24</t>
  </si>
  <si>
    <t>1819.03.25</t>
  </si>
  <si>
    <t>1819.03.26</t>
  </si>
  <si>
    <t>1819.03.27</t>
  </si>
  <si>
    <t>1819.03.28</t>
  </si>
  <si>
    <t>1819.03.29</t>
  </si>
  <si>
    <t>1819.03.30</t>
  </si>
  <si>
    <t>1819.03.31</t>
  </si>
  <si>
    <t>1819.04.01</t>
  </si>
  <si>
    <t>1819.04.02</t>
  </si>
  <si>
    <t>1819.04.03</t>
  </si>
  <si>
    <t>1819.04.04</t>
  </si>
  <si>
    <t>1819.04.05</t>
  </si>
  <si>
    <t>1819.04.06</t>
  </si>
  <si>
    <t>1819.04.07</t>
  </si>
  <si>
    <t>1819.04.08</t>
  </si>
  <si>
    <t>1819.04.09</t>
  </si>
  <si>
    <t>1819.04.10</t>
  </si>
  <si>
    <t>1819.04.11</t>
  </si>
  <si>
    <t>1819.04.12</t>
  </si>
  <si>
    <t>1819.04.13</t>
  </si>
  <si>
    <t>1819.04.14</t>
  </si>
  <si>
    <t>1819.04.15</t>
  </si>
  <si>
    <t>1819.04.16</t>
  </si>
  <si>
    <t>1819.04.17</t>
  </si>
  <si>
    <t>1819.04.18</t>
  </si>
  <si>
    <t>1819.04.19</t>
  </si>
  <si>
    <t>1819.04.20</t>
  </si>
  <si>
    <t>1819.04.21</t>
  </si>
  <si>
    <t>1819.04.22</t>
  </si>
  <si>
    <t>1819.04.23</t>
  </si>
  <si>
    <t>1819.04.24</t>
  </si>
  <si>
    <t>1819.04.25</t>
  </si>
  <si>
    <t>1819.04.26</t>
  </si>
  <si>
    <t>1819.04.27</t>
  </si>
  <si>
    <t>1819.04.28</t>
  </si>
  <si>
    <t>1819.04.29</t>
  </si>
  <si>
    <t>1819.04.30</t>
  </si>
  <si>
    <t>1819.05.01</t>
  </si>
  <si>
    <t>1819.05.02</t>
  </si>
  <si>
    <t>1819.05.03</t>
  </si>
  <si>
    <t>1819.05.04</t>
  </si>
  <si>
    <t>1819.05.05</t>
  </si>
  <si>
    <t>1819.05.06</t>
  </si>
  <si>
    <t>1819.05.07</t>
  </si>
  <si>
    <t>1819.05.08</t>
  </si>
  <si>
    <t>1819.05.09</t>
  </si>
  <si>
    <t>1819.05.10</t>
  </si>
  <si>
    <t>1819.05.11</t>
  </si>
  <si>
    <t>1819.05.12</t>
  </si>
  <si>
    <t>1819.05.13</t>
  </si>
  <si>
    <t>1819.05.14</t>
  </si>
  <si>
    <t>1819.05.15</t>
  </si>
  <si>
    <t>1819.05.16</t>
  </si>
  <si>
    <t>1819.05.17</t>
  </si>
  <si>
    <t>1819.05.18</t>
  </si>
  <si>
    <t>1819.05.19</t>
  </si>
  <si>
    <t>1819.05.20</t>
  </si>
  <si>
    <t>1819.05.21</t>
  </si>
  <si>
    <t>1819.05.22</t>
  </si>
  <si>
    <t>1819.05.23</t>
  </si>
  <si>
    <t>1819.05.24</t>
  </si>
  <si>
    <t>1819.05.25</t>
  </si>
  <si>
    <t>1819.05.26</t>
  </si>
  <si>
    <t>1819.05.27</t>
  </si>
  <si>
    <t>1819.05.28</t>
  </si>
  <si>
    <t>1819.05.29</t>
  </si>
  <si>
    <t>1819.05.30</t>
  </si>
  <si>
    <t>1819.05.31</t>
  </si>
  <si>
    <t>1819.06.01</t>
  </si>
  <si>
    <t>1819.06.02</t>
  </si>
  <si>
    <t>1819.06.03</t>
  </si>
  <si>
    <t>1819.06.04</t>
  </si>
  <si>
    <t>1819.06.05</t>
  </si>
  <si>
    <t>1819.06.06</t>
  </si>
  <si>
    <t>1819.06.07</t>
  </si>
  <si>
    <t>1819.06.08</t>
  </si>
  <si>
    <t>1819.06.09</t>
  </si>
  <si>
    <t>1819.06.10</t>
  </si>
  <si>
    <t>1819.06.11</t>
  </si>
  <si>
    <t>1819.06.12</t>
  </si>
  <si>
    <t>1819.06.13</t>
  </si>
  <si>
    <t>1819.06.14</t>
  </si>
  <si>
    <t>1819.06.15</t>
  </si>
  <si>
    <t>1819.06.16</t>
  </si>
  <si>
    <t>1819.06.17</t>
  </si>
  <si>
    <t>1819.06.18</t>
  </si>
  <si>
    <t>1819.06.19</t>
  </si>
  <si>
    <t>1819.06.20</t>
  </si>
  <si>
    <t>1819.06.21</t>
  </si>
  <si>
    <t>1819.06.22</t>
  </si>
  <si>
    <t>1819.06.23</t>
  </si>
  <si>
    <t>1819.06.24</t>
  </si>
  <si>
    <t>1819.06.25</t>
  </si>
  <si>
    <t>1819.06.26</t>
  </si>
  <si>
    <t>1819.06.27</t>
  </si>
  <si>
    <t>1819.06.28</t>
  </si>
  <si>
    <t>1819.06.29</t>
  </si>
  <si>
    <t>1819.06.30</t>
  </si>
  <si>
    <t>1819.07.01</t>
  </si>
  <si>
    <t>1819.07.02</t>
  </si>
  <si>
    <t>1819.07.03</t>
  </si>
  <si>
    <t>1819.07.04</t>
  </si>
  <si>
    <t>1819.07.05</t>
  </si>
  <si>
    <t>1819.07.06</t>
  </si>
  <si>
    <t>1819.07.07</t>
  </si>
  <si>
    <t>1819.07.08</t>
  </si>
  <si>
    <t>1819.07.09</t>
  </si>
  <si>
    <t>1819.07.10</t>
  </si>
  <si>
    <t>1819.07.11</t>
  </si>
  <si>
    <t>1819.07.12</t>
  </si>
  <si>
    <t>1819.07.13</t>
  </si>
  <si>
    <t>1819.07.14</t>
  </si>
  <si>
    <t>1819.07.15</t>
  </si>
  <si>
    <t>1819.07.16</t>
  </si>
  <si>
    <t>1819.07.17</t>
  </si>
  <si>
    <t>1819.07.18</t>
  </si>
  <si>
    <t>1819.07.19</t>
  </si>
  <si>
    <t>1819.07.20</t>
  </si>
  <si>
    <t>1819.07.21</t>
  </si>
  <si>
    <t>1819.07.22</t>
  </si>
  <si>
    <t>1819.07.23</t>
  </si>
  <si>
    <t>1819.07.24</t>
  </si>
  <si>
    <t>1819.07.25</t>
  </si>
  <si>
    <t>1819.07.26</t>
  </si>
  <si>
    <t>1819.07.27</t>
  </si>
  <si>
    <t>1819.07.28</t>
  </si>
  <si>
    <t>1819.07.29</t>
  </si>
  <si>
    <t>1819.07.30</t>
  </si>
  <si>
    <t>1819.07.31</t>
  </si>
  <si>
    <t>1819.08.01</t>
  </si>
  <si>
    <t>1819.08.02</t>
  </si>
  <si>
    <t>1819.08.03</t>
  </si>
  <si>
    <t>1819.08.04</t>
  </si>
  <si>
    <t>1819.08.05</t>
  </si>
  <si>
    <t>1819.08.06</t>
  </si>
  <si>
    <t>1819.08.07</t>
  </si>
  <si>
    <t>1819.08.08</t>
  </si>
  <si>
    <t>1819.08.09</t>
  </si>
  <si>
    <t>1819.08.10</t>
  </si>
  <si>
    <t>1819.08.11</t>
  </si>
  <si>
    <t>1819.08.12</t>
  </si>
  <si>
    <t>1819.08.13</t>
  </si>
  <si>
    <t>1819.08.14</t>
  </si>
  <si>
    <t>1819.08.15</t>
  </si>
  <si>
    <t>1819.08.16</t>
  </si>
  <si>
    <t>1819.08.17</t>
  </si>
  <si>
    <t>1819.08.18</t>
  </si>
  <si>
    <t>1819.08.19</t>
  </si>
  <si>
    <t>1819.08.20</t>
  </si>
  <si>
    <t>1819.08.21</t>
  </si>
  <si>
    <t>1819.08.22</t>
  </si>
  <si>
    <t>1819.08.23</t>
  </si>
  <si>
    <t>1819.08.24</t>
  </si>
  <si>
    <t>1819.08.25</t>
  </si>
  <si>
    <t>1819.08.26</t>
  </si>
  <si>
    <t>1819.08.27</t>
  </si>
  <si>
    <t>1819.08.28</t>
  </si>
  <si>
    <t>1819.08.29</t>
  </si>
  <si>
    <t>1819.08.30</t>
  </si>
  <si>
    <t>1819.08.31</t>
  </si>
  <si>
    <t>1819.09.01</t>
  </si>
  <si>
    <t>1819.09.02</t>
  </si>
  <si>
    <t>1819.09.03</t>
  </si>
  <si>
    <t>1819.09.04</t>
  </si>
  <si>
    <t>1819.09.05</t>
  </si>
  <si>
    <t>1819.09.06</t>
  </si>
  <si>
    <t>1819.09.07</t>
  </si>
  <si>
    <t>1819.09.08</t>
  </si>
  <si>
    <t>1819.09.09</t>
  </si>
  <si>
    <t>1819.09.10</t>
  </si>
  <si>
    <t>1819.09.11</t>
  </si>
  <si>
    <t>1819.09.12</t>
  </si>
  <si>
    <t>1819.09.13</t>
  </si>
  <si>
    <t>1819.09.14</t>
  </si>
  <si>
    <t>1819.09.15</t>
  </si>
  <si>
    <t>1819.09.16</t>
  </si>
  <si>
    <t>1819.09.17</t>
  </si>
  <si>
    <t>1819.09.18</t>
  </si>
  <si>
    <t>1819.09.19</t>
  </si>
  <si>
    <t>1819.09.20</t>
  </si>
  <si>
    <t>1819.09.21</t>
  </si>
  <si>
    <t>1819.09.22</t>
  </si>
  <si>
    <t>1819.09.23</t>
  </si>
  <si>
    <t>1819.09.24</t>
  </si>
  <si>
    <t>1819.09.25</t>
  </si>
  <si>
    <t>1819.09.26</t>
  </si>
  <si>
    <t>1819.09.27</t>
  </si>
  <si>
    <t>1819.09.28</t>
  </si>
  <si>
    <t>1819.09.29</t>
  </si>
  <si>
    <t>1819.09.30</t>
  </si>
  <si>
    <t>1819.10.01</t>
  </si>
  <si>
    <t>1819.10.02</t>
  </si>
  <si>
    <t>1819.10.03</t>
  </si>
  <si>
    <t>1819.10.04</t>
  </si>
  <si>
    <t>1819.10.05</t>
  </si>
  <si>
    <t>1819.10.06</t>
  </si>
  <si>
    <t>1819.10.07</t>
  </si>
  <si>
    <t>1819.10.08</t>
  </si>
  <si>
    <t>1819.10.09</t>
  </si>
  <si>
    <t>1819.10.10</t>
  </si>
  <si>
    <t>1819.10.11</t>
  </si>
  <si>
    <t>1819.10.12</t>
  </si>
  <si>
    <t>1819.10.13</t>
  </si>
  <si>
    <t>1819.10.14</t>
  </si>
  <si>
    <t>1819.10.15</t>
  </si>
  <si>
    <t>1819.10.16</t>
  </si>
  <si>
    <t>1819.10.17</t>
  </si>
  <si>
    <t>1819.10.18</t>
  </si>
  <si>
    <t>1819.10.19</t>
  </si>
  <si>
    <t>1819.10.20</t>
  </si>
  <si>
    <t>1819.10.21</t>
  </si>
  <si>
    <t>1819.10.22</t>
  </si>
  <si>
    <t>1819.10.23</t>
  </si>
  <si>
    <t>1819.10.24</t>
  </si>
  <si>
    <t>1819.10.25</t>
  </si>
  <si>
    <t>1819.10.26</t>
  </si>
  <si>
    <t>1819.10.27</t>
  </si>
  <si>
    <t>1819.10.28</t>
  </si>
  <si>
    <t>1819.10.29</t>
  </si>
  <si>
    <t>1819.10.30</t>
  </si>
  <si>
    <t>1819.10.31</t>
  </si>
  <si>
    <t>1819.11.01</t>
  </si>
  <si>
    <t>1819.11.02</t>
  </si>
  <si>
    <t>1819.11.03</t>
  </si>
  <si>
    <t>1819.11.04</t>
  </si>
  <si>
    <t>1819.11.05</t>
  </si>
  <si>
    <t>1819.11.06</t>
  </si>
  <si>
    <t>1819.11.07</t>
  </si>
  <si>
    <t>1819.11.08</t>
  </si>
  <si>
    <t>1819.11.09</t>
  </si>
  <si>
    <t>1819.11.10</t>
  </si>
  <si>
    <t>1819.11.11</t>
  </si>
  <si>
    <t>1819.11.12</t>
  </si>
  <si>
    <t>1819.11.13</t>
  </si>
  <si>
    <t>1819.11.14</t>
  </si>
  <si>
    <t>1819.11.15</t>
  </si>
  <si>
    <t>1819.11.16</t>
  </si>
  <si>
    <t>1819.11.17</t>
  </si>
  <si>
    <t>1819.11.18</t>
  </si>
  <si>
    <t>1819.11.19</t>
  </si>
  <si>
    <t>1819.11.20</t>
  </si>
  <si>
    <t>1819.11.21</t>
  </si>
  <si>
    <t>1819.11.22</t>
  </si>
  <si>
    <t>1819.11.23</t>
  </si>
  <si>
    <t>1819.11.24</t>
  </si>
  <si>
    <t>1819.11.25</t>
  </si>
  <si>
    <t>1819.11.26</t>
  </si>
  <si>
    <t>1819.11.27</t>
  </si>
  <si>
    <t>1819.11.28</t>
  </si>
  <si>
    <t>1819.11.29</t>
  </si>
  <si>
    <t>1819.11.30</t>
  </si>
  <si>
    <t>1819.12.01</t>
  </si>
  <si>
    <t>1819.12.02</t>
  </si>
  <si>
    <t>1819.12.03</t>
  </si>
  <si>
    <t>1819.12.04</t>
  </si>
  <si>
    <t>1819.12.05</t>
  </si>
  <si>
    <t>1819.12.06</t>
  </si>
  <si>
    <t>1819.12.07</t>
  </si>
  <si>
    <t>1819.12.08</t>
  </si>
  <si>
    <t>1819.12.09</t>
  </si>
  <si>
    <t>1819.12.10</t>
  </si>
  <si>
    <t>1819.12.11</t>
  </si>
  <si>
    <t>1819.12.12</t>
  </si>
  <si>
    <t>1819.12.13</t>
  </si>
  <si>
    <t>1819.12.14</t>
  </si>
  <si>
    <t>1819.12.15</t>
  </si>
  <si>
    <t>1819.12.16</t>
  </si>
  <si>
    <t>1819.12.17</t>
  </si>
  <si>
    <t>1819.12.18</t>
  </si>
  <si>
    <t>1819.12.19</t>
  </si>
  <si>
    <t>1819.12.20</t>
  </si>
  <si>
    <t>1819.12.21</t>
  </si>
  <si>
    <t>1819.12.22</t>
  </si>
  <si>
    <t>1819.12.23</t>
  </si>
  <si>
    <t>1819.12.24</t>
  </si>
  <si>
    <t>1819.12.25</t>
  </si>
  <si>
    <t>1819.12.26</t>
  </si>
  <si>
    <t>1819.12.27</t>
  </si>
  <si>
    <t>1819.12.28</t>
  </si>
  <si>
    <t>1819.12.29</t>
  </si>
  <si>
    <t>1819.12.30</t>
  </si>
  <si>
    <t>1819.12.31</t>
  </si>
  <si>
    <t>1820.01.01</t>
  </si>
  <si>
    <t>1820.01.02</t>
  </si>
  <si>
    <t>1820.01.03</t>
  </si>
  <si>
    <t>1820.01.04</t>
  </si>
  <si>
    <t>1820.01.05</t>
  </si>
  <si>
    <t>1820.01.06</t>
  </si>
  <si>
    <t>1820.01.07</t>
  </si>
  <si>
    <t>1820.01.08</t>
  </si>
  <si>
    <t>1820.01.09</t>
  </si>
  <si>
    <t>1820.01.10</t>
  </si>
  <si>
    <t>1820.01.11</t>
  </si>
  <si>
    <t>1820.01.12</t>
  </si>
  <si>
    <t>1820.01.13</t>
  </si>
  <si>
    <t>1820.01.14</t>
  </si>
  <si>
    <t>1820.01.15</t>
  </si>
  <si>
    <t>1820.01.16</t>
  </si>
  <si>
    <t>1820.01.17</t>
  </si>
  <si>
    <t>1820.01.18</t>
  </si>
  <si>
    <t>1820.01.19</t>
  </si>
  <si>
    <t>1820.01.20</t>
  </si>
  <si>
    <t>1820.01.21</t>
  </si>
  <si>
    <t>1820.01.22</t>
  </si>
  <si>
    <t>1820.01.23</t>
  </si>
  <si>
    <t>1820.01.24</t>
  </si>
  <si>
    <t>1820.01.25</t>
  </si>
  <si>
    <t>1820.01.26</t>
  </si>
  <si>
    <t>1820.01.27</t>
  </si>
  <si>
    <t>1820.01.28</t>
  </si>
  <si>
    <t>1820.01.29</t>
  </si>
  <si>
    <t>1820.01.30</t>
  </si>
  <si>
    <t>1820.01.31</t>
  </si>
  <si>
    <t>1820.02.01</t>
  </si>
  <si>
    <t>1820.02.02</t>
  </si>
  <si>
    <t>1820.02.03</t>
  </si>
  <si>
    <t>1820.02.04</t>
  </si>
  <si>
    <t>1820.02.05</t>
  </si>
  <si>
    <t>1820.02.06</t>
  </si>
  <si>
    <t>1820.02.07</t>
  </si>
  <si>
    <t>1820.02.08</t>
  </si>
  <si>
    <t>1820.02.09</t>
  </si>
  <si>
    <t>1820.02.10</t>
  </si>
  <si>
    <t>1820.02.11</t>
  </si>
  <si>
    <t>1820.02.12</t>
  </si>
  <si>
    <t>1820.02.13</t>
  </si>
  <si>
    <t>1820.02.14</t>
  </si>
  <si>
    <t>1820.02.15</t>
  </si>
  <si>
    <t>1820.02.16</t>
  </si>
  <si>
    <t>1820.02.17</t>
  </si>
  <si>
    <t>1820.02.18</t>
  </si>
  <si>
    <t>1820.02.19</t>
  </si>
  <si>
    <t>1820.02.20</t>
  </si>
  <si>
    <t>1820.02.21</t>
  </si>
  <si>
    <t>1820.02.22</t>
  </si>
  <si>
    <t>1820.02.23</t>
  </si>
  <si>
    <t>1820.02.24</t>
  </si>
  <si>
    <t>1820.02.25</t>
  </si>
  <si>
    <t>1820.02.26</t>
  </si>
  <si>
    <t>1820.02.27</t>
  </si>
  <si>
    <t>1820.02.28</t>
  </si>
  <si>
    <t>1820.02.29</t>
  </si>
  <si>
    <t>1820.03.01</t>
  </si>
  <si>
    <t>1820.03.02</t>
  </si>
  <si>
    <t>1820.03.03</t>
  </si>
  <si>
    <t>1820.03.04</t>
  </si>
  <si>
    <t>1820.03.05</t>
  </si>
  <si>
    <t>1820.03.06</t>
  </si>
  <si>
    <t>1820.03.07</t>
  </si>
  <si>
    <t>1820.03.08</t>
  </si>
  <si>
    <t>1820.03.09</t>
  </si>
  <si>
    <t>1820.03.10</t>
  </si>
  <si>
    <t>1820.03.11</t>
  </si>
  <si>
    <t>1820.03.12</t>
  </si>
  <si>
    <t>1820.03.13</t>
  </si>
  <si>
    <t>1820.03.14</t>
  </si>
  <si>
    <t>1820.03.15</t>
  </si>
  <si>
    <t>1820.03.16</t>
  </si>
  <si>
    <t>1820.03.17</t>
  </si>
  <si>
    <t>1820.03.18</t>
  </si>
  <si>
    <t>1820.03.19</t>
  </si>
  <si>
    <t>1820.03.20</t>
  </si>
  <si>
    <t>1820.03.21</t>
  </si>
  <si>
    <t>1820.03.22</t>
  </si>
  <si>
    <t>1820.03.23</t>
  </si>
  <si>
    <t>1820.03.24</t>
  </si>
  <si>
    <t>1820.03.25</t>
  </si>
  <si>
    <t>1820.03.26</t>
  </si>
  <si>
    <t>1820.03.27</t>
  </si>
  <si>
    <t>1820.03.28</t>
  </si>
  <si>
    <t>1820.03.29</t>
  </si>
  <si>
    <t>1820.03.30</t>
  </si>
  <si>
    <t>1820.03.31</t>
  </si>
  <si>
    <t>1820.04.01</t>
  </si>
  <si>
    <t>1820.04.02</t>
  </si>
  <si>
    <t>1820.04.03</t>
  </si>
  <si>
    <t>1820.04.04</t>
  </si>
  <si>
    <t>1820.04.05</t>
  </si>
  <si>
    <t>1820.04.06</t>
  </si>
  <si>
    <t>1820.04.07</t>
  </si>
  <si>
    <t>1820.04.08</t>
  </si>
  <si>
    <t>1820.04.09</t>
  </si>
  <si>
    <t>1820.04.10</t>
  </si>
  <si>
    <t>1820.04.11</t>
  </si>
  <si>
    <t>1820.04.12</t>
  </si>
  <si>
    <t>1820.04.13</t>
  </si>
  <si>
    <t>1820.04.14</t>
  </si>
  <si>
    <t>1820.04.15</t>
  </si>
  <si>
    <t>1820.04.16</t>
  </si>
  <si>
    <t>1820.04.17</t>
  </si>
  <si>
    <t>1820.04.18</t>
  </si>
  <si>
    <t>1820.04.19</t>
  </si>
  <si>
    <t>1820.04.20</t>
  </si>
  <si>
    <t>1820.04.21</t>
  </si>
  <si>
    <t>1820.04.22</t>
  </si>
  <si>
    <t>1820.04.23</t>
  </si>
  <si>
    <t>1820.04.24</t>
  </si>
  <si>
    <t>1820.04.25</t>
  </si>
  <si>
    <t>1820.04.26</t>
  </si>
  <si>
    <t>1820.04.27</t>
  </si>
  <si>
    <t>1820.04.28</t>
  </si>
  <si>
    <t>1820.04.29</t>
  </si>
  <si>
    <t>1820.04.30</t>
  </si>
  <si>
    <t>1820.05.01</t>
  </si>
  <si>
    <t>1820.05.02</t>
  </si>
  <si>
    <t>1820.05.03</t>
  </si>
  <si>
    <t>1820.05.04</t>
  </si>
  <si>
    <t>1820.05.05</t>
  </si>
  <si>
    <t>1820.05.06</t>
  </si>
  <si>
    <t>1820.05.07</t>
  </si>
  <si>
    <t>1820.05.08</t>
  </si>
  <si>
    <t>1820.05.09</t>
  </si>
  <si>
    <t>1820.05.10</t>
  </si>
  <si>
    <t>1820.05.11</t>
  </si>
  <si>
    <t>1820.05.12</t>
  </si>
  <si>
    <t>1820.05.13</t>
  </si>
  <si>
    <t>1820.05.14</t>
  </si>
  <si>
    <t>1820.05.15</t>
  </si>
  <si>
    <t>1820.05.16</t>
  </si>
  <si>
    <t>1820.05.17</t>
  </si>
  <si>
    <t>1820.05.18</t>
  </si>
  <si>
    <t>1820.05.19</t>
  </si>
  <si>
    <t>1820.05.20</t>
  </si>
  <si>
    <t>1820.05.21</t>
  </si>
  <si>
    <t>1820.05.22</t>
  </si>
  <si>
    <t>1820.05.23</t>
  </si>
  <si>
    <t>1820.05.24</t>
  </si>
  <si>
    <t>1820.05.25</t>
  </si>
  <si>
    <t>1820.05.26</t>
  </si>
  <si>
    <t>1820.05.27</t>
  </si>
  <si>
    <t>1820.05.28</t>
  </si>
  <si>
    <t>1820.05.29</t>
  </si>
  <si>
    <t>1820.05.30</t>
  </si>
  <si>
    <t>1820.05.31</t>
  </si>
  <si>
    <t>1820.06.01</t>
  </si>
  <si>
    <t>1820.06.02</t>
  </si>
  <si>
    <t>1820.06.03</t>
  </si>
  <si>
    <t>1820.06.04</t>
  </si>
  <si>
    <t>1820.06.05</t>
  </si>
  <si>
    <t>1820.06.06</t>
  </si>
  <si>
    <t>1820.06.07</t>
  </si>
  <si>
    <t>1820.06.08</t>
  </si>
  <si>
    <t>1820.06.09</t>
  </si>
  <si>
    <t>1820.06.10</t>
  </si>
  <si>
    <t>1820.06.11</t>
  </si>
  <si>
    <t>1820.06.12</t>
  </si>
  <si>
    <t>1820.06.13</t>
  </si>
  <si>
    <t>1820.06.14</t>
  </si>
  <si>
    <t>1820.06.15</t>
  </si>
  <si>
    <t>1820.06.16</t>
  </si>
  <si>
    <t>1820.06.17</t>
  </si>
  <si>
    <t>1820.06.18</t>
  </si>
  <si>
    <t>1820.06.19</t>
  </si>
  <si>
    <t>1820.06.20</t>
  </si>
  <si>
    <t>1820.06.21</t>
  </si>
  <si>
    <t>1820.06.22</t>
  </si>
  <si>
    <t>1820.06.23</t>
  </si>
  <si>
    <t>1820.06.24</t>
  </si>
  <si>
    <t>1820.06.25</t>
  </si>
  <si>
    <t>1820.06.26</t>
  </si>
  <si>
    <t>1820.06.27</t>
  </si>
  <si>
    <t>1820.06.28</t>
  </si>
  <si>
    <t>1820.06.29</t>
  </si>
  <si>
    <t>1820.06.30</t>
  </si>
  <si>
    <t>1820.07.01</t>
  </si>
  <si>
    <t>1820.07.02</t>
  </si>
  <si>
    <t>1820.07.03</t>
  </si>
  <si>
    <t>1820.07.04</t>
  </si>
  <si>
    <t>1820.07.05</t>
  </si>
  <si>
    <t>1820.07.06</t>
  </si>
  <si>
    <t>1820.07.07</t>
  </si>
  <si>
    <t>1820.07.08</t>
  </si>
  <si>
    <t>1820.07.09</t>
  </si>
  <si>
    <t>1820.07.10</t>
  </si>
  <si>
    <t>1820.07.11</t>
  </si>
  <si>
    <t>1820.07.12</t>
  </si>
  <si>
    <t>1820.07.13</t>
  </si>
  <si>
    <t>1820.07.14</t>
  </si>
  <si>
    <t>1820.07.15</t>
  </si>
  <si>
    <t>1820.07.16</t>
  </si>
  <si>
    <t>1820.07.17</t>
  </si>
  <si>
    <t>1820.07.18</t>
  </si>
  <si>
    <t>1820.07.19</t>
  </si>
  <si>
    <t>1820.07.20</t>
  </si>
  <si>
    <t>1820.07.21</t>
  </si>
  <si>
    <t>1820.07.22</t>
  </si>
  <si>
    <t>1820.07.23</t>
  </si>
  <si>
    <t>1820.07.24</t>
  </si>
  <si>
    <t>1820.07.25</t>
  </si>
  <si>
    <t>1820.07.26</t>
  </si>
  <si>
    <t>1820.07.27</t>
  </si>
  <si>
    <t>1820.07.28</t>
  </si>
  <si>
    <t>1820.07.29</t>
  </si>
  <si>
    <t>1820.07.30</t>
  </si>
  <si>
    <t>1820.07.31</t>
  </si>
  <si>
    <t>1820.08.01</t>
  </si>
  <si>
    <t>1820.08.02</t>
  </si>
  <si>
    <t>1820.08.03</t>
  </si>
  <si>
    <t>1820.08.04</t>
  </si>
  <si>
    <t>1820.08.05</t>
  </si>
  <si>
    <t>1820.08.06</t>
  </si>
  <si>
    <t>1820.08.07</t>
  </si>
  <si>
    <t>1820.08.08</t>
  </si>
  <si>
    <t>1820.08.09</t>
  </si>
  <si>
    <t>1820.08.10</t>
  </si>
  <si>
    <t>1820.08.11</t>
  </si>
  <si>
    <t>1820.08.12</t>
  </si>
  <si>
    <t>1820.08.13</t>
  </si>
  <si>
    <t>1820.08.14</t>
  </si>
  <si>
    <t>1820.08.15</t>
  </si>
  <si>
    <t>1820.08.16</t>
  </si>
  <si>
    <t>1820.08.17</t>
  </si>
  <si>
    <t>1820.08.18</t>
  </si>
  <si>
    <t>1820.08.19</t>
  </si>
  <si>
    <t>1820.08.20</t>
  </si>
  <si>
    <t>1820.08.21</t>
  </si>
  <si>
    <t>1820.08.22</t>
  </si>
  <si>
    <t>1820.08.23</t>
  </si>
  <si>
    <t>1820.08.24</t>
  </si>
  <si>
    <t>1820.08.25</t>
  </si>
  <si>
    <t>1820.08.26</t>
  </si>
  <si>
    <t>1820.08.27</t>
  </si>
  <si>
    <t>1820.08.28</t>
  </si>
  <si>
    <t>1820.08.29</t>
  </si>
  <si>
    <t>1820.08.30</t>
  </si>
  <si>
    <t>1820.08.31</t>
  </si>
  <si>
    <t>1820.09.01</t>
  </si>
  <si>
    <t>1820.09.02</t>
  </si>
  <si>
    <t>1820.09.03</t>
  </si>
  <si>
    <t>1820.09.04</t>
  </si>
  <si>
    <t>1820.09.05</t>
  </si>
  <si>
    <t>1820.09.06</t>
  </si>
  <si>
    <t>1820.09.07</t>
  </si>
  <si>
    <t>1820.09.08</t>
  </si>
  <si>
    <t>1820.09.09</t>
  </si>
  <si>
    <t>1820.09.10</t>
  </si>
  <si>
    <t>1820.09.11</t>
  </si>
  <si>
    <t>1820.09.12</t>
  </si>
  <si>
    <t>1820.09.13</t>
  </si>
  <si>
    <t>1820.09.14</t>
  </si>
  <si>
    <t>1820.09.15</t>
  </si>
  <si>
    <t>1820.09.16</t>
  </si>
  <si>
    <t>1820.09.17</t>
  </si>
  <si>
    <t>1820.09.18</t>
  </si>
  <si>
    <t>1820.09.19</t>
  </si>
  <si>
    <t>1820.09.20</t>
  </si>
  <si>
    <t>1820.09.21</t>
  </si>
  <si>
    <t>1820.09.22</t>
  </si>
  <si>
    <t>1820.09.23</t>
  </si>
  <si>
    <t>1820.09.24</t>
  </si>
  <si>
    <t>1820.09.25</t>
  </si>
  <si>
    <t>1820.09.26</t>
  </si>
  <si>
    <t>1820.09.27</t>
  </si>
  <si>
    <t>1820.09.28</t>
  </si>
  <si>
    <t>1820.09.29</t>
  </si>
  <si>
    <t>1820.09.30</t>
  </si>
  <si>
    <t>1820.10.01</t>
  </si>
  <si>
    <t>1820.10.02</t>
  </si>
  <si>
    <t>1820.10.03</t>
  </si>
  <si>
    <t>1820.10.04</t>
  </si>
  <si>
    <t>1820.10.05</t>
  </si>
  <si>
    <t>1820.10.06</t>
  </si>
  <si>
    <t>1820.10.07</t>
  </si>
  <si>
    <t>1820.10.08</t>
  </si>
  <si>
    <t>1820.10.09</t>
  </si>
  <si>
    <t>1820.10.10</t>
  </si>
  <si>
    <t>1820.10.11</t>
  </si>
  <si>
    <t>1820.10.12</t>
  </si>
  <si>
    <t>1820.10.13</t>
  </si>
  <si>
    <t>1820.10.14</t>
  </si>
  <si>
    <t>1820.10.15</t>
  </si>
  <si>
    <t>1820.10.16</t>
  </si>
  <si>
    <t>1820.10.17</t>
  </si>
  <si>
    <t>1820.10.18</t>
  </si>
  <si>
    <t>1820.10.19</t>
  </si>
  <si>
    <t>1820.10.20</t>
  </si>
  <si>
    <t>1820.10.21</t>
  </si>
  <si>
    <t>1820.10.22</t>
  </si>
  <si>
    <t>1820.10.23</t>
  </si>
  <si>
    <t>1820.10.24</t>
  </si>
  <si>
    <t>1820.10.25</t>
  </si>
  <si>
    <t>1820.10.26</t>
  </si>
  <si>
    <t>1820.10.27</t>
  </si>
  <si>
    <t>1820.10.28</t>
  </si>
  <si>
    <t>1820.10.29</t>
  </si>
  <si>
    <t>1820.10.30</t>
  </si>
  <si>
    <t>1820.10.31</t>
  </si>
  <si>
    <t>1820.11.01</t>
  </si>
  <si>
    <t>1820.11.02</t>
  </si>
  <si>
    <t>1820.11.03</t>
  </si>
  <si>
    <t>1820.11.04</t>
  </si>
  <si>
    <t>1820.11.05</t>
  </si>
  <si>
    <t>1820.11.06</t>
  </si>
  <si>
    <t>1820.11.07</t>
  </si>
  <si>
    <t>1820.11.08</t>
  </si>
  <si>
    <t>1820.11.09</t>
  </si>
  <si>
    <t>1820.11.10</t>
  </si>
  <si>
    <t>1820.11.11</t>
  </si>
  <si>
    <t>1820.11.12</t>
  </si>
  <si>
    <t>1820.11.13</t>
  </si>
  <si>
    <t>1820.11.14</t>
  </si>
  <si>
    <t>1820.11.15</t>
  </si>
  <si>
    <t>1820.11.16</t>
  </si>
  <si>
    <t>1820.11.17</t>
  </si>
  <si>
    <t>1820.11.18</t>
  </si>
  <si>
    <t>1820.11.19</t>
  </si>
  <si>
    <t>1820.11.20</t>
  </si>
  <si>
    <t>1820.11.21</t>
  </si>
  <si>
    <t>1820.11.22</t>
  </si>
  <si>
    <t>1820.11.23</t>
  </si>
  <si>
    <t>1820.11.24</t>
  </si>
  <si>
    <t>1820.11.25</t>
  </si>
  <si>
    <t>1820.11.26</t>
  </si>
  <si>
    <t>1820.11.27</t>
  </si>
  <si>
    <t>1820.11.28</t>
  </si>
  <si>
    <t>1820.11.29</t>
  </si>
  <si>
    <t>1820.11.30</t>
  </si>
  <si>
    <t>1820.12.01</t>
  </si>
  <si>
    <t>1820.12.02</t>
  </si>
  <si>
    <t>1820.12.03</t>
  </si>
  <si>
    <t>1820.12.04</t>
  </si>
  <si>
    <t>1820.12.05</t>
  </si>
  <si>
    <t>1820.12.06</t>
  </si>
  <si>
    <t>1820.12.07</t>
  </si>
  <si>
    <t>1820.12.08</t>
  </si>
  <si>
    <t>1820.12.09</t>
  </si>
  <si>
    <t>1820.12.10</t>
  </si>
  <si>
    <t>1820.12.11</t>
  </si>
  <si>
    <t>1820.12.12</t>
  </si>
  <si>
    <t>1820.12.13</t>
  </si>
  <si>
    <t>1820.12.14</t>
  </si>
  <si>
    <t>1820.12.15</t>
  </si>
  <si>
    <t>1820.12.16</t>
  </si>
  <si>
    <t>1820.12.17</t>
  </si>
  <si>
    <t>1820.12.18</t>
  </si>
  <si>
    <t>1820.12.19</t>
  </si>
  <si>
    <t>1820.12.20</t>
  </si>
  <si>
    <t>1820.12.21</t>
  </si>
  <si>
    <t>1820.12.22</t>
  </si>
  <si>
    <t>1820.12.23</t>
  </si>
  <si>
    <t>1820.12.24</t>
  </si>
  <si>
    <t>1820.12.25</t>
  </si>
  <si>
    <t>1820.12.26</t>
  </si>
  <si>
    <t>1820.12.27</t>
  </si>
  <si>
    <t>1820.12.28</t>
  </si>
  <si>
    <t>1820.12.29</t>
  </si>
  <si>
    <t>1820.12.30</t>
  </si>
  <si>
    <t>1820.12.31</t>
  </si>
  <si>
    <t>1821.01.01</t>
  </si>
  <si>
    <t>1821.01.02</t>
  </si>
  <si>
    <t>1821.01.03</t>
  </si>
  <si>
    <t>1821.01.04</t>
  </si>
  <si>
    <t>1821.01.05</t>
  </si>
  <si>
    <t>1821.01.06</t>
  </si>
  <si>
    <t>1821.01.07</t>
  </si>
  <si>
    <t>1821.01.08</t>
  </si>
  <si>
    <t>1821.01.09</t>
  </si>
  <si>
    <t>1821.01.10</t>
  </si>
  <si>
    <t>1821.01.11</t>
  </si>
  <si>
    <t>1821.01.12</t>
  </si>
  <si>
    <t>1821.01.13</t>
  </si>
  <si>
    <t>1821.01.14</t>
  </si>
  <si>
    <t>1821.01.15</t>
  </si>
  <si>
    <t>1821.01.16</t>
  </si>
  <si>
    <t>1821.01.17</t>
  </si>
  <si>
    <t>1821.01.18</t>
  </si>
  <si>
    <t>1821.01.19</t>
  </si>
  <si>
    <t>1821.01.20</t>
  </si>
  <si>
    <t>1821.01.21</t>
  </si>
  <si>
    <t>1821.01.22</t>
  </si>
  <si>
    <t>1821.01.23</t>
  </si>
  <si>
    <t>1821.01.24</t>
  </si>
  <si>
    <t>1821.01.25</t>
  </si>
  <si>
    <t>1821.01.26</t>
  </si>
  <si>
    <t>1821.01.27</t>
  </si>
  <si>
    <t>1821.01.28</t>
  </si>
  <si>
    <t>1821.01.29</t>
  </si>
  <si>
    <t>1821.01.30</t>
  </si>
  <si>
    <t>1821.01.31</t>
  </si>
  <si>
    <t>1821.02.01</t>
  </si>
  <si>
    <t>1821.02.02</t>
  </si>
  <si>
    <t>1821.02.03</t>
  </si>
  <si>
    <t>1821.02.04</t>
  </si>
  <si>
    <t>1821.02.05</t>
  </si>
  <si>
    <t>1821.02.06</t>
  </si>
  <si>
    <t>1821.02.07</t>
  </si>
  <si>
    <t>1821.02.08</t>
  </si>
  <si>
    <t>1821.02.09</t>
  </si>
  <si>
    <t>1821.02.10</t>
  </si>
  <si>
    <t>1821.02.11</t>
  </si>
  <si>
    <t>1821.02.12</t>
  </si>
  <si>
    <t>1821.02.13</t>
  </si>
  <si>
    <t>1821.02.14</t>
  </si>
  <si>
    <t>1821.02.15</t>
  </si>
  <si>
    <t>1821.02.16</t>
  </si>
  <si>
    <t>1821.02.17</t>
  </si>
  <si>
    <t>1821.02.18</t>
  </si>
  <si>
    <t>1821.02.19</t>
  </si>
  <si>
    <t>1821.02.20</t>
  </si>
  <si>
    <t>1821.02.21</t>
  </si>
  <si>
    <t>1821.02.22</t>
  </si>
  <si>
    <t>1821.02.23</t>
  </si>
  <si>
    <t>1821.02.24</t>
  </si>
  <si>
    <t>1821.02.25</t>
  </si>
  <si>
    <t>1821.02.26</t>
  </si>
  <si>
    <t>1821.02.27</t>
  </si>
  <si>
    <t>1821.02.28</t>
  </si>
  <si>
    <t>1821.03.01</t>
  </si>
  <si>
    <t>1821.03.02</t>
  </si>
  <si>
    <t>1821.03.03</t>
  </si>
  <si>
    <t>1821.03.04</t>
  </si>
  <si>
    <t>1821.03.05</t>
  </si>
  <si>
    <t>1821.03.06</t>
  </si>
  <si>
    <t>1821.03.07</t>
  </si>
  <si>
    <t>1821.03.08</t>
  </si>
  <si>
    <t>1821.03.09</t>
  </si>
  <si>
    <t>1821.03.10</t>
  </si>
  <si>
    <t>1821.03.11</t>
  </si>
  <si>
    <t>1821.03.12</t>
  </si>
  <si>
    <t>1821.03.13</t>
  </si>
  <si>
    <t>1821.03.14</t>
  </si>
  <si>
    <t>1821.03.15</t>
  </si>
  <si>
    <t>1821.03.16</t>
  </si>
  <si>
    <t>1821.03.17</t>
  </si>
  <si>
    <t>1821.03.18</t>
  </si>
  <si>
    <t>1821.03.19</t>
  </si>
  <si>
    <t>1821.03.20</t>
  </si>
  <si>
    <t>1821.03.21</t>
  </si>
  <si>
    <t>1821.03.22</t>
  </si>
  <si>
    <t>1821.03.23</t>
  </si>
  <si>
    <t>1821.03.24</t>
  </si>
  <si>
    <t>1821.03.25</t>
  </si>
  <si>
    <t>1821.03.26</t>
  </si>
  <si>
    <t>1821.03.27</t>
  </si>
  <si>
    <t>1821.03.28</t>
  </si>
  <si>
    <t>1821.03.29</t>
  </si>
  <si>
    <t>1821.03.30</t>
  </si>
  <si>
    <t>1821.03.31</t>
  </si>
  <si>
    <t>1821.04.01</t>
  </si>
  <si>
    <t>1821.04.02</t>
  </si>
  <si>
    <t>1821.04.03</t>
  </si>
  <si>
    <t>1821.04.04</t>
  </si>
  <si>
    <t>1821.04.05</t>
  </si>
  <si>
    <t>1821.04.06</t>
  </si>
  <si>
    <t>1821.04.07</t>
  </si>
  <si>
    <t>1821.04.08</t>
  </si>
  <si>
    <t>1821.04.09</t>
  </si>
  <si>
    <t>1821.04.10</t>
  </si>
  <si>
    <t>1821.04.11</t>
  </si>
  <si>
    <t>1821.04.12</t>
  </si>
  <si>
    <t>1821.04.13</t>
  </si>
  <si>
    <t>1821.04.14</t>
  </si>
  <si>
    <t>1821.04.15</t>
  </si>
  <si>
    <t>1821.04.16</t>
  </si>
  <si>
    <t>1821.04.17</t>
  </si>
  <si>
    <t>1821.04.18</t>
  </si>
  <si>
    <t>1821.04.19</t>
  </si>
  <si>
    <t>1821.04.20</t>
  </si>
  <si>
    <t>1821.04.21</t>
  </si>
  <si>
    <t>1821.04.22</t>
  </si>
  <si>
    <t>1821.04.23</t>
  </si>
  <si>
    <t>1821.04.24</t>
  </si>
  <si>
    <t>1821.04.25</t>
  </si>
  <si>
    <t>1821.04.26</t>
  </si>
  <si>
    <t>1821.04.27</t>
  </si>
  <si>
    <t>1821.04.28</t>
  </si>
  <si>
    <t>1821.04.29</t>
  </si>
  <si>
    <t>1821.04.30</t>
  </si>
  <si>
    <t>1821.05.01</t>
  </si>
  <si>
    <t>1821.05.02</t>
  </si>
  <si>
    <t>1821.05.03</t>
  </si>
  <si>
    <t>1821.05.04</t>
  </si>
  <si>
    <t>1821.05.05</t>
  </si>
  <si>
    <t>1821.05.06</t>
  </si>
  <si>
    <t>1821.05.07</t>
  </si>
  <si>
    <t>1821.05.08</t>
  </si>
  <si>
    <t>1821.05.09</t>
  </si>
  <si>
    <t>1821.05.10</t>
  </si>
  <si>
    <t>1821.05.11</t>
  </si>
  <si>
    <t>1821.05.12</t>
  </si>
  <si>
    <t>1821.05.13</t>
  </si>
  <si>
    <t>1821.05.14</t>
  </si>
  <si>
    <t>1821.05.15</t>
  </si>
  <si>
    <t>1821.05.16</t>
  </si>
  <si>
    <t>1821.05.17</t>
  </si>
  <si>
    <t>1821.05.18</t>
  </si>
  <si>
    <t>1821.05.19</t>
  </si>
  <si>
    <t>1821.05.20</t>
  </si>
  <si>
    <t>1821.05.21</t>
  </si>
  <si>
    <t>1821.05.22</t>
  </si>
  <si>
    <t>1821.05.23</t>
  </si>
  <si>
    <t>1821.05.24</t>
  </si>
  <si>
    <t>1821.05.25</t>
  </si>
  <si>
    <t>1821.05.26</t>
  </si>
  <si>
    <t>1821.05.27</t>
  </si>
  <si>
    <t>1821.05.28</t>
  </si>
  <si>
    <t>1821.05.29</t>
  </si>
  <si>
    <t>1821.05.30</t>
  </si>
  <si>
    <t>1821.05.31</t>
  </si>
  <si>
    <t>1821.06.01</t>
  </si>
  <si>
    <t>1821.06.02</t>
  </si>
  <si>
    <t>1821.06.03</t>
  </si>
  <si>
    <t>1821.06.04</t>
  </si>
  <si>
    <t>1821.06.05</t>
  </si>
  <si>
    <t>1821.06.06</t>
  </si>
  <si>
    <t>1821.06.07</t>
  </si>
  <si>
    <t>1821.06.08</t>
  </si>
  <si>
    <t>1821.06.09</t>
  </si>
  <si>
    <t>1821.06.10</t>
  </si>
  <si>
    <t>1821.06.11</t>
  </si>
  <si>
    <t>1821.06.12</t>
  </si>
  <si>
    <t>1821.06.13</t>
  </si>
  <si>
    <t>1821.06.14</t>
  </si>
  <si>
    <t>1821.06.15</t>
  </si>
  <si>
    <t>1821.06.16</t>
  </si>
  <si>
    <t>1821.06.17</t>
  </si>
  <si>
    <t>1821.06.18</t>
  </si>
  <si>
    <t>1821.06.19</t>
  </si>
  <si>
    <t>1821.06.20</t>
  </si>
  <si>
    <t>1821.06.21</t>
  </si>
  <si>
    <t>1821.06.22</t>
  </si>
  <si>
    <t>1821.06.23</t>
  </si>
  <si>
    <t>1821.06.24</t>
  </si>
  <si>
    <t>1821.06.25</t>
  </si>
  <si>
    <t>1821.06.26</t>
  </si>
  <si>
    <t>1821.06.27</t>
  </si>
  <si>
    <t>1821.06.28</t>
  </si>
  <si>
    <t>1821.06.29</t>
  </si>
  <si>
    <t>1821.06.30</t>
  </si>
  <si>
    <t>1821.07.01</t>
  </si>
  <si>
    <t>1821.07.02</t>
  </si>
  <si>
    <t>1821.07.03</t>
  </si>
  <si>
    <t>1821.07.04</t>
  </si>
  <si>
    <t>1821.07.05</t>
  </si>
  <si>
    <t>1821.07.06</t>
  </si>
  <si>
    <t>1821.07.07</t>
  </si>
  <si>
    <t>1821.07.08</t>
  </si>
  <si>
    <t>1821.07.09</t>
  </si>
  <si>
    <t>1821.07.10</t>
  </si>
  <si>
    <t>1821.07.11</t>
  </si>
  <si>
    <t>1821.07.12</t>
  </si>
  <si>
    <t>1821.07.13</t>
  </si>
  <si>
    <t>1821.07.14</t>
  </si>
  <si>
    <t>1821.07.15</t>
  </si>
  <si>
    <t>1821.07.16</t>
  </si>
  <si>
    <t>1821.07.17</t>
  </si>
  <si>
    <t>1821.07.18</t>
  </si>
  <si>
    <t>1821.07.19</t>
  </si>
  <si>
    <t>1821.07.20</t>
  </si>
  <si>
    <t>1821.07.21</t>
  </si>
  <si>
    <t>1821.07.22</t>
  </si>
  <si>
    <t>1821.07.23</t>
  </si>
  <si>
    <t>1821.07.24</t>
  </si>
  <si>
    <t>1821.07.25</t>
  </si>
  <si>
    <t>1821.07.26</t>
  </si>
  <si>
    <t>1821.07.27</t>
  </si>
  <si>
    <t>1821.07.28</t>
  </si>
  <si>
    <t>1821.07.29</t>
  </si>
  <si>
    <t>1821.07.30</t>
  </si>
  <si>
    <t>1821.07.31</t>
  </si>
  <si>
    <t>1821.08.01</t>
  </si>
  <si>
    <t>1821.08.02</t>
  </si>
  <si>
    <t>1821.08.03</t>
  </si>
  <si>
    <t>1821.08.04</t>
  </si>
  <si>
    <t>1821.08.05</t>
  </si>
  <si>
    <t>1821.08.06</t>
  </si>
  <si>
    <t>1821.08.07</t>
  </si>
  <si>
    <t>1821.08.08</t>
  </si>
  <si>
    <t>1821.08.09</t>
  </si>
  <si>
    <t>1821.08.10</t>
  </si>
  <si>
    <t>1821.08.11</t>
  </si>
  <si>
    <t>1821.08.12</t>
  </si>
  <si>
    <t>1821.08.13</t>
  </si>
  <si>
    <t>1821.08.14</t>
  </si>
  <si>
    <t>1821.08.15</t>
  </si>
  <si>
    <t>1821.08.16</t>
  </si>
  <si>
    <t>1821.08.17</t>
  </si>
  <si>
    <t>1821.08.18</t>
  </si>
  <si>
    <t>1821.08.19</t>
  </si>
  <si>
    <t>1821.08.20</t>
  </si>
  <si>
    <t>1821.08.21</t>
  </si>
  <si>
    <t>1821.08.22</t>
  </si>
  <si>
    <t>1821.08.23</t>
  </si>
  <si>
    <t>1821.08.24</t>
  </si>
  <si>
    <t>1821.08.25</t>
  </si>
  <si>
    <t>1821.08.26</t>
  </si>
  <si>
    <t>1821.08.27</t>
  </si>
  <si>
    <t>1821.08.28</t>
  </si>
  <si>
    <t>1821.08.29</t>
  </si>
  <si>
    <t>1821.08.30</t>
  </si>
  <si>
    <t>1821.08.31</t>
  </si>
  <si>
    <t>1821.09.01</t>
  </si>
  <si>
    <t>1821.09.02</t>
  </si>
  <si>
    <t>1821.09.03</t>
  </si>
  <si>
    <t>1821.09.04</t>
  </si>
  <si>
    <t>1821.09.05</t>
  </si>
  <si>
    <t>1821.09.06</t>
  </si>
  <si>
    <t>1821.09.07</t>
  </si>
  <si>
    <t>1821.09.08</t>
  </si>
  <si>
    <t>1821.09.09</t>
  </si>
  <si>
    <t>1821.09.10</t>
  </si>
  <si>
    <t>1821.09.11</t>
  </si>
  <si>
    <t>1821.09.12</t>
  </si>
  <si>
    <t>1821.09.13</t>
  </si>
  <si>
    <t>1821.09.14</t>
  </si>
  <si>
    <t>1821.09.15</t>
  </si>
  <si>
    <t>1821.09.16</t>
  </si>
  <si>
    <t>1821.09.17</t>
  </si>
  <si>
    <t>1821.09.18</t>
  </si>
  <si>
    <t>1821.09.19</t>
  </si>
  <si>
    <t>1821.09.20</t>
  </si>
  <si>
    <t>1821.09.21</t>
  </si>
  <si>
    <t>1821.09.22</t>
  </si>
  <si>
    <t>1821.09.23</t>
  </si>
  <si>
    <t>1821.09.24</t>
  </si>
  <si>
    <t>1821.09.25</t>
  </si>
  <si>
    <t>1821.09.26</t>
  </si>
  <si>
    <t>1821.09.27</t>
  </si>
  <si>
    <t>1821.09.28</t>
  </si>
  <si>
    <t>1821.09.29</t>
  </si>
  <si>
    <t>1821.09.30</t>
  </si>
  <si>
    <t>1821.10.01</t>
  </si>
  <si>
    <t>1821.10.02</t>
  </si>
  <si>
    <t>1821.10.03</t>
  </si>
  <si>
    <t>1821.10.04</t>
  </si>
  <si>
    <t>1821.10.05</t>
  </si>
  <si>
    <t>1821.10.06</t>
  </si>
  <si>
    <t>1821.10.07</t>
  </si>
  <si>
    <t>1821.10.08</t>
  </si>
  <si>
    <t>1821.10.09</t>
  </si>
  <si>
    <t>1821.10.10</t>
  </si>
  <si>
    <t>1821.10.11</t>
  </si>
  <si>
    <t>1821.10.12</t>
  </si>
  <si>
    <t>1821.10.13</t>
  </si>
  <si>
    <t>1821.10.14</t>
  </si>
  <si>
    <t>1821.10.15</t>
  </si>
  <si>
    <t>1821.10.16</t>
  </si>
  <si>
    <t>1821.10.17</t>
  </si>
  <si>
    <t>1821.10.18</t>
  </si>
  <si>
    <t>1821.10.19</t>
  </si>
  <si>
    <t>1821.10.20</t>
  </si>
  <si>
    <t>1821.10.21</t>
  </si>
  <si>
    <t>1821.10.22</t>
  </si>
  <si>
    <t>1821.10.23</t>
  </si>
  <si>
    <t>1821.10.24</t>
  </si>
  <si>
    <t>1821.10.25</t>
  </si>
  <si>
    <t>1821.10.26</t>
  </si>
  <si>
    <t>1821.10.27</t>
  </si>
  <si>
    <t>1821.10.28</t>
  </si>
  <si>
    <t>1821.10.29</t>
  </si>
  <si>
    <t>1821.10.30</t>
  </si>
  <si>
    <t>1821.10.31</t>
  </si>
  <si>
    <t>1821.11.01</t>
  </si>
  <si>
    <t>1821.11.02</t>
  </si>
  <si>
    <t>1821.11.03</t>
  </si>
  <si>
    <t>1821.11.04</t>
  </si>
  <si>
    <t>1821.11.05</t>
  </si>
  <si>
    <t>1821.11.06</t>
  </si>
  <si>
    <t>1821.11.07</t>
  </si>
  <si>
    <t>1821.11.08</t>
  </si>
  <si>
    <t>1821.11.09</t>
  </si>
  <si>
    <t>1821.11.10</t>
  </si>
  <si>
    <t>1821.11.11</t>
  </si>
  <si>
    <t>1821.11.12</t>
  </si>
  <si>
    <t>1821.11.13</t>
  </si>
  <si>
    <t>1821.11.14</t>
  </si>
  <si>
    <t>1821.11.15</t>
  </si>
  <si>
    <t>1821.11.16</t>
  </si>
  <si>
    <t>1821.11.17</t>
  </si>
  <si>
    <t>1821.11.18</t>
  </si>
  <si>
    <t>1821.11.19</t>
  </si>
  <si>
    <t>1821.11.20</t>
  </si>
  <si>
    <t>1821.11.21</t>
  </si>
  <si>
    <t>1821.11.22</t>
  </si>
  <si>
    <t>1821.11.23</t>
  </si>
  <si>
    <t>1821.11.24</t>
  </si>
  <si>
    <t>1821.11.25</t>
  </si>
  <si>
    <t>1821.11.26</t>
  </si>
  <si>
    <t>1821.11.27</t>
  </si>
  <si>
    <t>1821.11.28</t>
  </si>
  <si>
    <t>1821.11.29</t>
  </si>
  <si>
    <t>1821.11.30</t>
  </si>
  <si>
    <t>1821.12.01</t>
  </si>
  <si>
    <t>1821.12.02</t>
  </si>
  <si>
    <t>1821.12.03</t>
  </si>
  <si>
    <t>1821.12.04</t>
  </si>
  <si>
    <t>1821.12.05</t>
  </si>
  <si>
    <t>1821.12.06</t>
  </si>
  <si>
    <t>1821.12.07</t>
  </si>
  <si>
    <t>1821.12.08</t>
  </si>
  <si>
    <t>1821.12.09</t>
  </si>
  <si>
    <t>1821.12.10</t>
  </si>
  <si>
    <t>1821.12.11</t>
  </si>
  <si>
    <t>1821.12.12</t>
  </si>
  <si>
    <t>1821.12.13</t>
  </si>
  <si>
    <t>1821.12.14</t>
  </si>
  <si>
    <t>1821.12.15</t>
  </si>
  <si>
    <t>1821.12.16</t>
  </si>
  <si>
    <t>1821.12.17</t>
  </si>
  <si>
    <t>1821.12.18</t>
  </si>
  <si>
    <t>1821.12.19</t>
  </si>
  <si>
    <t>1821.12.20</t>
  </si>
  <si>
    <t>1821.12.21</t>
  </si>
  <si>
    <t>1821.12.22</t>
  </si>
  <si>
    <t>1821.12.23</t>
  </si>
  <si>
    <t>1821.12.24</t>
  </si>
  <si>
    <t>1821.12.25</t>
  </si>
  <si>
    <t>1821.12.26</t>
  </si>
  <si>
    <t>1821.12.27</t>
  </si>
  <si>
    <t>1821.12.28</t>
  </si>
  <si>
    <t>1821.12.29</t>
  </si>
  <si>
    <t>1821.12.30</t>
  </si>
  <si>
    <t>1821.12.31</t>
  </si>
  <si>
    <t>1822.01.01</t>
  </si>
  <si>
    <t>1822.01.02</t>
  </si>
  <si>
    <t>1822.01.03</t>
  </si>
  <si>
    <t>1822.01.04</t>
  </si>
  <si>
    <t>1822.01.05</t>
  </si>
  <si>
    <t>1822.01.06</t>
  </si>
  <si>
    <t>1822.01.07</t>
  </si>
  <si>
    <t>1822.01.08</t>
  </si>
  <si>
    <t>1822.01.09</t>
  </si>
  <si>
    <t>1822.01.10</t>
  </si>
  <si>
    <t>1822.01.11</t>
  </si>
  <si>
    <t>1822.01.12</t>
  </si>
  <si>
    <t>1822.01.13</t>
  </si>
  <si>
    <t>1822.01.14</t>
  </si>
  <si>
    <t>1822.01.15</t>
  </si>
  <si>
    <t>1822.01.16</t>
  </si>
  <si>
    <t>1822.01.17</t>
  </si>
  <si>
    <t>1822.01.18</t>
  </si>
  <si>
    <t>1822.01.19</t>
  </si>
  <si>
    <t>1822.01.20</t>
  </si>
  <si>
    <t>1822.01.21</t>
  </si>
  <si>
    <t>1822.01.22</t>
  </si>
  <si>
    <t>1822.01.23</t>
  </si>
  <si>
    <t>1822.01.24</t>
  </si>
  <si>
    <t>1822.01.25</t>
  </si>
  <si>
    <t>1822.01.26</t>
  </si>
  <si>
    <t>1822.01.27</t>
  </si>
  <si>
    <t>1822.01.28</t>
  </si>
  <si>
    <t>1822.01.29</t>
  </si>
  <si>
    <t>1822.01.30</t>
  </si>
  <si>
    <t>1822.01.31</t>
  </si>
  <si>
    <t>1822.02.01</t>
  </si>
  <si>
    <t>1822.02.02</t>
  </si>
  <si>
    <t>1822.02.03</t>
  </si>
  <si>
    <t>1822.02.04</t>
  </si>
  <si>
    <t>1822.02.05</t>
  </si>
  <si>
    <t>1822.02.06</t>
  </si>
  <si>
    <t>1822.02.07</t>
  </si>
  <si>
    <t>1822.02.08</t>
  </si>
  <si>
    <t>1822.02.09</t>
  </si>
  <si>
    <t>1822.02.10</t>
  </si>
  <si>
    <t>1822.02.11</t>
  </si>
  <si>
    <t>1822.02.12</t>
  </si>
  <si>
    <t>1822.02.13</t>
  </si>
  <si>
    <t>1822.02.14</t>
  </si>
  <si>
    <t>1822.02.15</t>
  </si>
  <si>
    <t>1822.02.16</t>
  </si>
  <si>
    <t>1822.02.17</t>
  </si>
  <si>
    <t>1822.02.18</t>
  </si>
  <si>
    <t>1822.02.19</t>
  </si>
  <si>
    <t>1822.02.20</t>
  </si>
  <si>
    <t>1822.02.21</t>
  </si>
  <si>
    <t>1822.02.22</t>
  </si>
  <si>
    <t>1822.02.23</t>
  </si>
  <si>
    <t>1822.02.24</t>
  </si>
  <si>
    <t>1822.02.25</t>
  </si>
  <si>
    <t>1822.02.26</t>
  </si>
  <si>
    <t>1822.02.27</t>
  </si>
  <si>
    <t>1822.02.28</t>
  </si>
  <si>
    <t>1822.03.01</t>
  </si>
  <si>
    <t>1822.03.02</t>
  </si>
  <si>
    <t>1822.03.03</t>
  </si>
  <si>
    <t>1822.03.04</t>
  </si>
  <si>
    <t>1822.03.05</t>
  </si>
  <si>
    <t>1822.03.06</t>
  </si>
  <si>
    <t>1822.03.07</t>
  </si>
  <si>
    <t>1822.03.08</t>
  </si>
  <si>
    <t>1822.03.09</t>
  </si>
  <si>
    <t>1822.03.10</t>
  </si>
  <si>
    <t>1822.03.11</t>
  </si>
  <si>
    <t>1822.03.12</t>
  </si>
  <si>
    <t>1822.03.13</t>
  </si>
  <si>
    <t>1822.03.14</t>
  </si>
  <si>
    <t>1822.03.15</t>
  </si>
  <si>
    <t>1822.03.16</t>
  </si>
  <si>
    <t>1822.03.17</t>
  </si>
  <si>
    <t>1822.03.18</t>
  </si>
  <si>
    <t>1822.03.19</t>
  </si>
  <si>
    <t>1822.03.20</t>
  </si>
  <si>
    <t>1822.03.21</t>
  </si>
  <si>
    <t>1822.03.22</t>
  </si>
  <si>
    <t>1822.03.23</t>
  </si>
  <si>
    <t>1822.03.24</t>
  </si>
  <si>
    <t>1822.03.25</t>
  </si>
  <si>
    <t>1822.03.26</t>
  </si>
  <si>
    <t>1822.03.27</t>
  </si>
  <si>
    <t>1822.03.28</t>
  </si>
  <si>
    <t>1822.03.29</t>
  </si>
  <si>
    <t>1822.03.30</t>
  </si>
  <si>
    <t>1822.03.31</t>
  </si>
  <si>
    <t>1822.04.01</t>
  </si>
  <si>
    <t>1822.04.02</t>
  </si>
  <si>
    <t>1822.04.03</t>
  </si>
  <si>
    <t>1822.04.04</t>
  </si>
  <si>
    <t>1822.04.05</t>
  </si>
  <si>
    <t>1822.04.06</t>
  </si>
  <si>
    <t>1822.04.07</t>
  </si>
  <si>
    <t>1822.04.08</t>
  </si>
  <si>
    <t>1822.04.09</t>
  </si>
  <si>
    <t>1822.04.10</t>
  </si>
  <si>
    <t>1822.04.11</t>
  </si>
  <si>
    <t>1822.04.12</t>
  </si>
  <si>
    <t>1822.04.13</t>
  </si>
  <si>
    <t>1822.04.14</t>
  </si>
  <si>
    <t>1822.04.15</t>
  </si>
  <si>
    <t>1822.04.16</t>
  </si>
  <si>
    <t>1822.04.17</t>
  </si>
  <si>
    <t>1822.04.18</t>
  </si>
  <si>
    <t>1822.04.19</t>
  </si>
  <si>
    <t>1822.04.20</t>
  </si>
  <si>
    <t>1822.04.21</t>
  </si>
  <si>
    <t>1822.04.22</t>
  </si>
  <si>
    <t>1822.04.23</t>
  </si>
  <si>
    <t>1822.04.24</t>
  </si>
  <si>
    <t>1822.04.25</t>
  </si>
  <si>
    <t>1822.04.26</t>
  </si>
  <si>
    <t>1822.04.27</t>
  </si>
  <si>
    <t>1822.04.28</t>
  </si>
  <si>
    <t>1822.04.29</t>
  </si>
  <si>
    <t>1822.04.30</t>
  </si>
  <si>
    <t>1822.05.01</t>
  </si>
  <si>
    <t>1822.05.02</t>
  </si>
  <si>
    <t>1822.05.03</t>
  </si>
  <si>
    <t>1822.05.04</t>
  </si>
  <si>
    <t>1822.05.05</t>
  </si>
  <si>
    <t>1822.05.06</t>
  </si>
  <si>
    <t>1822.05.07</t>
  </si>
  <si>
    <t>1822.05.08</t>
  </si>
  <si>
    <t>1822.05.09</t>
  </si>
  <si>
    <t>1822.05.10</t>
  </si>
  <si>
    <t>1822.05.11</t>
  </si>
  <si>
    <t>1822.05.12</t>
  </si>
  <si>
    <t>1822.05.13</t>
  </si>
  <si>
    <t>1822.05.14</t>
  </si>
  <si>
    <t>1822.05.15</t>
  </si>
  <si>
    <t>1822.05.16</t>
  </si>
  <si>
    <t>1822.05.17</t>
  </si>
  <si>
    <t>1822.05.18</t>
  </si>
  <si>
    <t>1822.05.19</t>
  </si>
  <si>
    <t>1822.05.20</t>
  </si>
  <si>
    <t>1822.05.21</t>
  </si>
  <si>
    <t>1822.05.22</t>
  </si>
  <si>
    <t>1822.05.23</t>
  </si>
  <si>
    <t>1822.05.24</t>
  </si>
  <si>
    <t>1822.05.25</t>
  </si>
  <si>
    <t>1822.05.26</t>
  </si>
  <si>
    <t>1822.05.27</t>
  </si>
  <si>
    <t>1822.05.28</t>
  </si>
  <si>
    <t>1822.05.29</t>
  </si>
  <si>
    <t>1822.05.30</t>
  </si>
  <si>
    <t>1822.05.31</t>
  </si>
  <si>
    <t>1822.06.01</t>
  </si>
  <si>
    <t>1822.06.02</t>
  </si>
  <si>
    <t>1822.06.03</t>
  </si>
  <si>
    <t>1822.06.04</t>
  </si>
  <si>
    <t>1822.06.05</t>
  </si>
  <si>
    <t>1822.06.06</t>
  </si>
  <si>
    <t>1822.06.07</t>
  </si>
  <si>
    <t>1822.06.08</t>
  </si>
  <si>
    <t>1822.06.09</t>
  </si>
  <si>
    <t>1822.06.10</t>
  </si>
  <si>
    <t>1822.06.11</t>
  </si>
  <si>
    <t>1822.06.12</t>
  </si>
  <si>
    <t>1822.06.13</t>
  </si>
  <si>
    <t>1822.06.14</t>
  </si>
  <si>
    <t>1822.06.15</t>
  </si>
  <si>
    <t>1822.06.16</t>
  </si>
  <si>
    <t>1822.06.17</t>
  </si>
  <si>
    <t>1822.06.18</t>
  </si>
  <si>
    <t>1822.06.19</t>
  </si>
  <si>
    <t>1822.06.20</t>
  </si>
  <si>
    <t>1822.06.21</t>
  </si>
  <si>
    <t>1822.06.22</t>
  </si>
  <si>
    <t>1822.06.23</t>
  </si>
  <si>
    <t>1822.06.24</t>
  </si>
  <si>
    <t>1822.06.25</t>
  </si>
  <si>
    <t>1822.06.26</t>
  </si>
  <si>
    <t>1822.06.27</t>
  </si>
  <si>
    <t>1822.06.28</t>
  </si>
  <si>
    <t>1822.06.29</t>
  </si>
  <si>
    <t>1822.06.30</t>
  </si>
  <si>
    <t>1822.07.01</t>
  </si>
  <si>
    <t>1822.07.02</t>
  </si>
  <si>
    <t>1822.07.03</t>
  </si>
  <si>
    <t>1822.07.04</t>
  </si>
  <si>
    <t>1822.07.05</t>
  </si>
  <si>
    <t>1822.07.06</t>
  </si>
  <si>
    <t>1822.07.07</t>
  </si>
  <si>
    <t>1822.07.08</t>
  </si>
  <si>
    <t>1822.07.09</t>
  </si>
  <si>
    <t>1822.07.10</t>
  </si>
  <si>
    <t>1822.07.11</t>
  </si>
  <si>
    <t>1822.07.12</t>
  </si>
  <si>
    <t>1822.07.13</t>
  </si>
  <si>
    <t>1822.07.14</t>
  </si>
  <si>
    <t>1822.07.15</t>
  </si>
  <si>
    <t>1822.07.16</t>
  </si>
  <si>
    <t>1822.07.17</t>
  </si>
  <si>
    <t>1822.07.18</t>
  </si>
  <si>
    <t>1822.07.19</t>
  </si>
  <si>
    <t>1822.07.20</t>
  </si>
  <si>
    <t>1822.07.21</t>
  </si>
  <si>
    <t>1822.07.22</t>
  </si>
  <si>
    <t>1822.07.23</t>
  </si>
  <si>
    <t>1822.07.24</t>
  </si>
  <si>
    <t>1822.07.25</t>
  </si>
  <si>
    <t>1822.07.26</t>
  </si>
  <si>
    <t>1822.07.27</t>
  </si>
  <si>
    <t>1822.07.28</t>
  </si>
  <si>
    <t>1822.07.29</t>
  </si>
  <si>
    <t>1822.07.30</t>
  </si>
  <si>
    <t>1822.07.31</t>
  </si>
  <si>
    <t>1822.08.01</t>
  </si>
  <si>
    <t>1822.08.02</t>
  </si>
  <si>
    <t>1822.08.03</t>
  </si>
  <si>
    <t>1822.08.04</t>
  </si>
  <si>
    <t>1822.08.05</t>
  </si>
  <si>
    <t>1822.08.06</t>
  </si>
  <si>
    <t>1822.08.07</t>
  </si>
  <si>
    <t>1822.08.08</t>
  </si>
  <si>
    <t>1822.08.09</t>
  </si>
  <si>
    <t>1822.08.10</t>
  </si>
  <si>
    <t>1822.08.11</t>
  </si>
  <si>
    <t>1822.08.12</t>
  </si>
  <si>
    <t>1822.08.13</t>
  </si>
  <si>
    <t>1822.08.14</t>
  </si>
  <si>
    <t>1822.08.15</t>
  </si>
  <si>
    <t>1822.08.16</t>
  </si>
  <si>
    <t>1822.08.17</t>
  </si>
  <si>
    <t>1822.08.18</t>
  </si>
  <si>
    <t>1822.08.19</t>
  </si>
  <si>
    <t>1822.08.20</t>
  </si>
  <si>
    <t>1822.08.21</t>
  </si>
  <si>
    <t>1822.08.22</t>
  </si>
  <si>
    <t>1822.08.23</t>
  </si>
  <si>
    <t>1822.08.24</t>
  </si>
  <si>
    <t>1822.08.25</t>
  </si>
  <si>
    <t>1822.08.26</t>
  </si>
  <si>
    <t>1822.08.27</t>
  </si>
  <si>
    <t>1822.08.28</t>
  </si>
  <si>
    <t>1822.08.29</t>
  </si>
  <si>
    <t>1822.08.30</t>
  </si>
  <si>
    <t>1822.08.31</t>
  </si>
  <si>
    <t>1822.09.01</t>
  </si>
  <si>
    <t>1822.09.02</t>
  </si>
  <si>
    <t>1822.09.03</t>
  </si>
  <si>
    <t>1822.09.04</t>
  </si>
  <si>
    <t>1822.09.05</t>
  </si>
  <si>
    <t>1822.09.06</t>
  </si>
  <si>
    <t>1822.09.07</t>
  </si>
  <si>
    <t>1822.09.08</t>
  </si>
  <si>
    <t>1822.09.09</t>
  </si>
  <si>
    <t>1822.09.10</t>
  </si>
  <si>
    <t>1822.09.11</t>
  </si>
  <si>
    <t>1822.09.12</t>
  </si>
  <si>
    <t>1822.09.13</t>
  </si>
  <si>
    <t>1822.09.14</t>
  </si>
  <si>
    <t>1822.09.15</t>
  </si>
  <si>
    <t>1822.09.16</t>
  </si>
  <si>
    <t>1822.09.17</t>
  </si>
  <si>
    <t>1822.09.18</t>
  </si>
  <si>
    <t>1822.09.19</t>
  </si>
  <si>
    <t>1822.09.20</t>
  </si>
  <si>
    <t>1822.09.21</t>
  </si>
  <si>
    <t>1822.09.22</t>
  </si>
  <si>
    <t>1822.09.23</t>
  </si>
  <si>
    <t>1822.09.24</t>
  </si>
  <si>
    <t>1822.09.25</t>
  </si>
  <si>
    <t>1822.09.26</t>
  </si>
  <si>
    <t>1822.09.27</t>
  </si>
  <si>
    <t>1822.09.28</t>
  </si>
  <si>
    <t>1822.09.29</t>
  </si>
  <si>
    <t>1822.09.30</t>
  </si>
  <si>
    <t>1822.10.01</t>
  </si>
  <si>
    <t>1822.10.02</t>
  </si>
  <si>
    <t>1822.10.03</t>
  </si>
  <si>
    <t>1822.10.04</t>
  </si>
  <si>
    <t>1822.10.05</t>
  </si>
  <si>
    <t>1822.10.06</t>
  </si>
  <si>
    <t>1822.10.07</t>
  </si>
  <si>
    <t>1822.10.08</t>
  </si>
  <si>
    <t>1822.10.09</t>
  </si>
  <si>
    <t>1822.10.10</t>
  </si>
  <si>
    <t>1822.10.11</t>
  </si>
  <si>
    <t>1822.10.12</t>
  </si>
  <si>
    <t>1822.10.13</t>
  </si>
  <si>
    <t>1822.10.14</t>
  </si>
  <si>
    <t>1822.10.15</t>
  </si>
  <si>
    <t>1822.10.16</t>
  </si>
  <si>
    <t>1822.10.17</t>
  </si>
  <si>
    <t>1822.10.18</t>
  </si>
  <si>
    <t>1822.10.19</t>
  </si>
  <si>
    <t>1822.10.20</t>
  </si>
  <si>
    <t>1822.10.21</t>
  </si>
  <si>
    <t>1822.10.22</t>
  </si>
  <si>
    <t>1822.10.23</t>
  </si>
  <si>
    <t>1822.10.24</t>
  </si>
  <si>
    <t>1822.10.25</t>
  </si>
  <si>
    <t>1822.10.26</t>
  </si>
  <si>
    <t>1822.10.27</t>
  </si>
  <si>
    <t>1822.10.28</t>
  </si>
  <si>
    <t>1822.10.29</t>
  </si>
  <si>
    <t>1822.10.30</t>
  </si>
  <si>
    <t>1822.10.31</t>
  </si>
  <si>
    <t>1822.11.01</t>
  </si>
  <si>
    <t>1822.11.02</t>
  </si>
  <si>
    <t>1822.11.03</t>
  </si>
  <si>
    <t>1822.11.04</t>
  </si>
  <si>
    <t>1822.11.05</t>
  </si>
  <si>
    <t>1822.11.06</t>
  </si>
  <si>
    <t>1822.11.07</t>
  </si>
  <si>
    <t>1822.11.08</t>
  </si>
  <si>
    <t>1822.11.09</t>
  </si>
  <si>
    <t>1822.11.10</t>
  </si>
  <si>
    <t>1822.11.11</t>
  </si>
  <si>
    <t>1822.11.12</t>
  </si>
  <si>
    <t>1822.11.13</t>
  </si>
  <si>
    <t>1822.11.14</t>
  </si>
  <si>
    <t>1822.11.15</t>
  </si>
  <si>
    <t>1822.11.16</t>
  </si>
  <si>
    <t>1822.11.17</t>
  </si>
  <si>
    <t>1822.11.18</t>
  </si>
  <si>
    <t>1822.11.19</t>
  </si>
  <si>
    <t>1822.11.20</t>
  </si>
  <si>
    <t>1822.11.21</t>
  </si>
  <si>
    <t>1822.11.22</t>
  </si>
  <si>
    <t>1822.11.23</t>
  </si>
  <si>
    <t>1822.11.24</t>
  </si>
  <si>
    <t>1822.11.25</t>
  </si>
  <si>
    <t>1822.11.26</t>
  </si>
  <si>
    <t>1822.11.27</t>
  </si>
  <si>
    <t>1822.11.28</t>
  </si>
  <si>
    <t>1822.11.29</t>
  </si>
  <si>
    <t>1822.11.30</t>
  </si>
  <si>
    <t>1822.12.01</t>
  </si>
  <si>
    <t>1822.12.02</t>
  </si>
  <si>
    <t>1822.12.03</t>
  </si>
  <si>
    <t>1822.12.04</t>
  </si>
  <si>
    <t>1822.12.05</t>
  </si>
  <si>
    <t>1822.12.06</t>
  </si>
  <si>
    <t>1822.12.07</t>
  </si>
  <si>
    <t>1822.12.08</t>
  </si>
  <si>
    <t>1822.12.09</t>
  </si>
  <si>
    <t>1822.12.10</t>
  </si>
  <si>
    <t>1822.12.11</t>
  </si>
  <si>
    <t>1822.12.12</t>
  </si>
  <si>
    <t>1822.12.13</t>
  </si>
  <si>
    <t>1822.12.14</t>
  </si>
  <si>
    <t>1822.12.15</t>
  </si>
  <si>
    <t>1822.12.16</t>
  </si>
  <si>
    <t>1822.12.17</t>
  </si>
  <si>
    <t>1822.12.18</t>
  </si>
  <si>
    <t>1822.12.19</t>
  </si>
  <si>
    <t>1822.12.20</t>
  </si>
  <si>
    <t>1822.12.21</t>
  </si>
  <si>
    <t>1822.12.22</t>
  </si>
  <si>
    <t>1822.12.23</t>
  </si>
  <si>
    <t>1822.12.24</t>
  </si>
  <si>
    <t>1822.12.25</t>
  </si>
  <si>
    <t>1822.12.26</t>
  </si>
  <si>
    <t>1822.12.27</t>
  </si>
  <si>
    <t>1822.12.28</t>
  </si>
  <si>
    <t>1822.12.29</t>
  </si>
  <si>
    <t>1822.12.30</t>
  </si>
  <si>
    <t>1822.12.31</t>
  </si>
  <si>
    <t>1823.01.01</t>
  </si>
  <si>
    <t>1823.01.02</t>
  </si>
  <si>
    <t>1823.01.03</t>
  </si>
  <si>
    <t>1823.01.04</t>
  </si>
  <si>
    <t>1823.01.05</t>
  </si>
  <si>
    <t>1823.01.06</t>
  </si>
  <si>
    <t>1823.01.07</t>
  </si>
  <si>
    <t>1823.01.08</t>
  </si>
  <si>
    <t>1823.01.09</t>
  </si>
  <si>
    <t>1823.01.10</t>
  </si>
  <si>
    <t>1823.01.11</t>
  </si>
  <si>
    <t>1823.01.12</t>
  </si>
  <si>
    <t>1823.01.13</t>
  </si>
  <si>
    <t>1823.01.14</t>
  </si>
  <si>
    <t>1823.01.15</t>
  </si>
  <si>
    <t>1823.01.16</t>
  </si>
  <si>
    <t>1823.01.17</t>
  </si>
  <si>
    <t>1823.01.18</t>
  </si>
  <si>
    <t>1823.01.19</t>
  </si>
  <si>
    <t>1823.01.20</t>
  </si>
  <si>
    <t>1823.01.21</t>
  </si>
  <si>
    <t>1823.01.22</t>
  </si>
  <si>
    <t>1823.01.23</t>
  </si>
  <si>
    <t>1823.01.24</t>
  </si>
  <si>
    <t>1823.01.25</t>
  </si>
  <si>
    <t>1823.01.26</t>
  </si>
  <si>
    <t>1823.01.27</t>
  </si>
  <si>
    <t>1823.01.28</t>
  </si>
  <si>
    <t>1823.01.29</t>
  </si>
  <si>
    <t>1823.01.30</t>
  </si>
  <si>
    <t>1823.01.31</t>
  </si>
  <si>
    <t>1823.02.01</t>
  </si>
  <si>
    <t>1823.02.02</t>
  </si>
  <si>
    <t>1823.02.03</t>
  </si>
  <si>
    <t>1823.02.04</t>
  </si>
  <si>
    <t>1823.02.05</t>
  </si>
  <si>
    <t>1823.02.06</t>
  </si>
  <si>
    <t>1823.02.07</t>
  </si>
  <si>
    <t>1823.02.08</t>
  </si>
  <si>
    <t>1823.02.09</t>
  </si>
  <si>
    <t>1823.02.10</t>
  </si>
  <si>
    <t>1823.02.11</t>
  </si>
  <si>
    <t>1823.02.12</t>
  </si>
  <si>
    <t>1823.02.13</t>
  </si>
  <si>
    <t>1823.02.14</t>
  </si>
  <si>
    <t>1823.02.15</t>
  </si>
  <si>
    <t>1823.02.16</t>
  </si>
  <si>
    <t>1823.02.17</t>
  </si>
  <si>
    <t>1823.02.18</t>
  </si>
  <si>
    <t>1823.02.19</t>
  </si>
  <si>
    <t>1823.02.20</t>
  </si>
  <si>
    <t>1823.02.21</t>
  </si>
  <si>
    <t>1823.02.22</t>
  </si>
  <si>
    <t>1823.02.23</t>
  </si>
  <si>
    <t>1823.02.24</t>
  </si>
  <si>
    <t>1823.02.25</t>
  </si>
  <si>
    <t>1823.02.26</t>
  </si>
  <si>
    <t>1823.02.27</t>
  </si>
  <si>
    <t>1823.02.28</t>
  </si>
  <si>
    <t>1823.03.01</t>
  </si>
  <si>
    <t>1823.03.02</t>
  </si>
  <si>
    <t>1823.03.03</t>
  </si>
  <si>
    <t>1823.03.04</t>
  </si>
  <si>
    <t>1823.03.05</t>
  </si>
  <si>
    <t>1823.03.06</t>
  </si>
  <si>
    <t>1823.03.07</t>
  </si>
  <si>
    <t>1823.03.08</t>
  </si>
  <si>
    <t>1823.03.09</t>
  </si>
  <si>
    <t>1823.03.10</t>
  </si>
  <si>
    <t>1823.03.11</t>
  </si>
  <si>
    <t>1823.03.12</t>
  </si>
  <si>
    <t>1823.03.13</t>
  </si>
  <si>
    <t>1823.03.14</t>
  </si>
  <si>
    <t>1823.03.15</t>
  </si>
  <si>
    <t>1823.03.16</t>
  </si>
  <si>
    <t>1823.03.17</t>
  </si>
  <si>
    <t>1823.03.18</t>
  </si>
  <si>
    <t>1823.03.19</t>
  </si>
  <si>
    <t>1823.03.20</t>
  </si>
  <si>
    <t>1823.03.21</t>
  </si>
  <si>
    <t>1823.03.22</t>
  </si>
  <si>
    <t>1823.03.23</t>
  </si>
  <si>
    <t>1823.03.24</t>
  </si>
  <si>
    <t>1823.03.25</t>
  </si>
  <si>
    <t>1823.03.26</t>
  </si>
  <si>
    <t>1823.03.27</t>
  </si>
  <si>
    <t>1823.03.28</t>
  </si>
  <si>
    <t>1823.03.29</t>
  </si>
  <si>
    <t>1823.03.30</t>
  </si>
  <si>
    <t>1823.03.31</t>
  </si>
  <si>
    <t>1823.04.01</t>
  </si>
  <si>
    <t>1823.04.02</t>
  </si>
  <si>
    <t>1823.04.03</t>
  </si>
  <si>
    <t>1823.04.04</t>
  </si>
  <si>
    <t>1823.04.05</t>
  </si>
  <si>
    <t>1823.04.06</t>
  </si>
  <si>
    <t>1823.04.07</t>
  </si>
  <si>
    <t>1823.04.08</t>
  </si>
  <si>
    <t>1823.04.09</t>
  </si>
  <si>
    <t>1823.04.10</t>
  </si>
  <si>
    <t>1823.04.11</t>
  </si>
  <si>
    <t>1823.04.12</t>
  </si>
  <si>
    <t>1823.04.13</t>
  </si>
  <si>
    <t>1823.04.14</t>
  </si>
  <si>
    <t>1823.04.15</t>
  </si>
  <si>
    <t>1823.04.16</t>
  </si>
  <si>
    <t>1823.04.17</t>
  </si>
  <si>
    <t>1823.04.18</t>
  </si>
  <si>
    <t>1823.04.19</t>
  </si>
  <si>
    <t>1823.04.20</t>
  </si>
  <si>
    <t>1823.04.21</t>
  </si>
  <si>
    <t>1823.04.22</t>
  </si>
  <si>
    <t>1823.04.23</t>
  </si>
  <si>
    <t>1823.04.24</t>
  </si>
  <si>
    <t>1823.04.25</t>
  </si>
  <si>
    <t>1823.04.26</t>
  </si>
  <si>
    <t>1823.04.27</t>
  </si>
  <si>
    <t>1823.04.28</t>
  </si>
  <si>
    <t>1823.04.29</t>
  </si>
  <si>
    <t>1823.04.30</t>
  </si>
  <si>
    <t>1823.05.01</t>
  </si>
  <si>
    <t>1823.05.02</t>
  </si>
  <si>
    <t>1823.05.03</t>
  </si>
  <si>
    <t>1823.05.04</t>
  </si>
  <si>
    <t>1823.05.05</t>
  </si>
  <si>
    <t>1823.05.06</t>
  </si>
  <si>
    <t>1823.05.07</t>
  </si>
  <si>
    <t>1823.05.08</t>
  </si>
  <si>
    <t>1823.05.09</t>
  </si>
  <si>
    <t>1823.05.10</t>
  </si>
  <si>
    <t>1823.05.11</t>
  </si>
  <si>
    <t>1823.05.12</t>
  </si>
  <si>
    <t>1823.05.13</t>
  </si>
  <si>
    <t>1823.05.14</t>
  </si>
  <si>
    <t>1823.05.15</t>
  </si>
  <si>
    <t>1823.05.16</t>
  </si>
  <si>
    <t>1823.05.17</t>
  </si>
  <si>
    <t>1823.05.18</t>
  </si>
  <si>
    <t>1823.05.19</t>
  </si>
  <si>
    <t>1823.05.20</t>
  </si>
  <si>
    <t>1823.05.21</t>
  </si>
  <si>
    <t>1823.05.22</t>
  </si>
  <si>
    <t>1823.05.23</t>
  </si>
  <si>
    <t>1823.05.24</t>
  </si>
  <si>
    <t>1823.05.25</t>
  </si>
  <si>
    <t>1823.05.26</t>
  </si>
  <si>
    <t>1823.05.27</t>
  </si>
  <si>
    <t>1823.05.28</t>
  </si>
  <si>
    <t>1823.05.29</t>
  </si>
  <si>
    <t>1823.05.30</t>
  </si>
  <si>
    <t>1823.05.31</t>
  </si>
  <si>
    <t>1823.06.01</t>
  </si>
  <si>
    <t>1823.06.02</t>
  </si>
  <si>
    <t>1823.06.03</t>
  </si>
  <si>
    <t>1823.06.04</t>
  </si>
  <si>
    <t>1823.06.05</t>
  </si>
  <si>
    <t>1823.06.06</t>
  </si>
  <si>
    <t>1823.06.07</t>
  </si>
  <si>
    <t>1823.06.08</t>
  </si>
  <si>
    <t>1823.06.09</t>
  </si>
  <si>
    <t>1823.06.10</t>
  </si>
  <si>
    <t>1823.06.11</t>
  </si>
  <si>
    <t>1823.06.12</t>
  </si>
  <si>
    <t>1823.06.13</t>
  </si>
  <si>
    <t>1823.06.14</t>
  </si>
  <si>
    <t>1823.06.15</t>
  </si>
  <si>
    <t>1823.06.16</t>
  </si>
  <si>
    <t>1823.06.17</t>
  </si>
  <si>
    <t>1823.06.18</t>
  </si>
  <si>
    <t>1823.06.19</t>
  </si>
  <si>
    <t>1823.06.20</t>
  </si>
  <si>
    <t>1823.06.21</t>
  </si>
  <si>
    <t>1823.06.22</t>
  </si>
  <si>
    <t>1823.06.23</t>
  </si>
  <si>
    <t>1823.06.24</t>
  </si>
  <si>
    <t>1823.06.25</t>
  </si>
  <si>
    <t>1823.06.26</t>
  </si>
  <si>
    <t>1823.06.27</t>
  </si>
  <si>
    <t>1823.06.28</t>
  </si>
  <si>
    <t>1823.06.29</t>
  </si>
  <si>
    <t>1823.06.30</t>
  </si>
  <si>
    <t>1823.07.01</t>
  </si>
  <si>
    <t>1823.07.02</t>
  </si>
  <si>
    <t>1823.07.03</t>
  </si>
  <si>
    <t>1823.07.04</t>
  </si>
  <si>
    <t>1823.07.05</t>
  </si>
  <si>
    <t>1823.07.06</t>
  </si>
  <si>
    <t>1823.07.07</t>
  </si>
  <si>
    <t>1823.07.08</t>
  </si>
  <si>
    <t>1823.07.09</t>
  </si>
  <si>
    <t>1823.07.10</t>
  </si>
  <si>
    <t>1823.07.11</t>
  </si>
  <si>
    <t>1823.07.12</t>
  </si>
  <si>
    <t>1823.07.13</t>
  </si>
  <si>
    <t>1823.07.14</t>
  </si>
  <si>
    <t>1823.07.15</t>
  </si>
  <si>
    <t>1823.07.16</t>
  </si>
  <si>
    <t>1823.07.17</t>
  </si>
  <si>
    <t>1823.07.18</t>
  </si>
  <si>
    <t>1823.07.19</t>
  </si>
  <si>
    <t>1823.07.20</t>
  </si>
  <si>
    <t>1823.07.21</t>
  </si>
  <si>
    <t>1823.07.22</t>
  </si>
  <si>
    <t>1823.07.23</t>
  </si>
  <si>
    <t>1823.07.24</t>
  </si>
  <si>
    <t>1823.07.25</t>
  </si>
  <si>
    <t>1823.07.26</t>
  </si>
  <si>
    <t>1823.07.27</t>
  </si>
  <si>
    <t>1823.07.28</t>
  </si>
  <si>
    <t>1823.07.29</t>
  </si>
  <si>
    <t>1823.07.30</t>
  </si>
  <si>
    <t>1823.07.31</t>
  </si>
  <si>
    <t>1823.08.01</t>
  </si>
  <si>
    <t>1823.08.02</t>
  </si>
  <si>
    <t>1823.08.03</t>
  </si>
  <si>
    <t>1823.08.04</t>
  </si>
  <si>
    <t>1823.08.05</t>
  </si>
  <si>
    <t>1823.08.06</t>
  </si>
  <si>
    <t>1823.08.07</t>
  </si>
  <si>
    <t>1823.08.08</t>
  </si>
  <si>
    <t>1823.08.09</t>
  </si>
  <si>
    <t>1823.08.10</t>
  </si>
  <si>
    <t>1823.08.11</t>
  </si>
  <si>
    <t>1823.08.12</t>
  </si>
  <si>
    <t>1823.08.13</t>
  </si>
  <si>
    <t>1823.08.14</t>
  </si>
  <si>
    <t>1823.08.15</t>
  </si>
  <si>
    <t>1823.08.16</t>
  </si>
  <si>
    <t>1823.08.17</t>
  </si>
  <si>
    <t>1823.08.18</t>
  </si>
  <si>
    <t>1823.08.19</t>
  </si>
  <si>
    <t>1823.08.20</t>
  </si>
  <si>
    <t>1823.08.21</t>
  </si>
  <si>
    <t>1823.08.22</t>
  </si>
  <si>
    <t>1823.08.23</t>
  </si>
  <si>
    <t>1823.08.24</t>
  </si>
  <si>
    <t>1823.08.25</t>
  </si>
  <si>
    <t>1823.08.26</t>
  </si>
  <si>
    <t>1823.08.27</t>
  </si>
  <si>
    <t>1823.08.28</t>
  </si>
  <si>
    <t>1823.08.29</t>
  </si>
  <si>
    <t>1823.08.30</t>
  </si>
  <si>
    <t>1823.08.31</t>
  </si>
  <si>
    <t>1823.09.01</t>
  </si>
  <si>
    <t>1823.09.02</t>
  </si>
  <si>
    <t>1823.09.03</t>
  </si>
  <si>
    <t>1823.09.04</t>
  </si>
  <si>
    <t>1823.09.05</t>
  </si>
  <si>
    <t>1823.09.06</t>
  </si>
  <si>
    <t>1823.09.07</t>
  </si>
  <si>
    <t>1823.09.08</t>
  </si>
  <si>
    <t>1823.09.09</t>
  </si>
  <si>
    <t>1823.09.10</t>
  </si>
  <si>
    <t>1823.09.11</t>
  </si>
  <si>
    <t>1823.09.12</t>
  </si>
  <si>
    <t>1823.09.13</t>
  </si>
  <si>
    <t>1823.09.14</t>
  </si>
  <si>
    <t>1823.09.15</t>
  </si>
  <si>
    <t>1823.09.16</t>
  </si>
  <si>
    <t>1823.09.17</t>
  </si>
  <si>
    <t>1823.09.18</t>
  </si>
  <si>
    <t>1823.09.19</t>
  </si>
  <si>
    <t>1823.09.20</t>
  </si>
  <si>
    <t>1823.09.21</t>
  </si>
  <si>
    <t>1823.09.22</t>
  </si>
  <si>
    <t>1823.09.23</t>
  </si>
  <si>
    <t>1823.09.24</t>
  </si>
  <si>
    <t>1823.09.25</t>
  </si>
  <si>
    <t>1823.09.26</t>
  </si>
  <si>
    <t>1823.09.27</t>
  </si>
  <si>
    <t>1823.09.28</t>
  </si>
  <si>
    <t>1823.09.29</t>
  </si>
  <si>
    <t>1823.09.30</t>
  </si>
  <si>
    <t>1823.10.01</t>
  </si>
  <si>
    <t>1823.10.02</t>
  </si>
  <si>
    <t>1823.10.03</t>
  </si>
  <si>
    <t>1823.10.04</t>
  </si>
  <si>
    <t>1823.10.05</t>
  </si>
  <si>
    <t>1823.10.06</t>
  </si>
  <si>
    <t>1823.10.07</t>
  </si>
  <si>
    <t>1823.10.08</t>
  </si>
  <si>
    <t>1823.10.09</t>
  </si>
  <si>
    <t>1823.10.10</t>
  </si>
  <si>
    <t>1823.10.11</t>
  </si>
  <si>
    <t>1823.10.12</t>
  </si>
  <si>
    <t>1823.10.13</t>
  </si>
  <si>
    <t>1823.10.14</t>
  </si>
  <si>
    <t>1823.10.15</t>
  </si>
  <si>
    <t>1823.10.16</t>
  </si>
  <si>
    <t>1823.10.17</t>
  </si>
  <si>
    <t>1823.10.18</t>
  </si>
  <si>
    <t>1823.10.19</t>
  </si>
  <si>
    <t>1823.10.20</t>
  </si>
  <si>
    <t>1823.10.21</t>
  </si>
  <si>
    <t>1823.10.22</t>
  </si>
  <si>
    <t>1823.10.23</t>
  </si>
  <si>
    <t>1823.10.24</t>
  </si>
  <si>
    <t>1823.10.25</t>
  </si>
  <si>
    <t>1823.10.26</t>
  </si>
  <si>
    <t>1823.10.27</t>
  </si>
  <si>
    <t>1823.10.28</t>
  </si>
  <si>
    <t>1823.10.29</t>
  </si>
  <si>
    <t>1823.10.30</t>
  </si>
  <si>
    <t>1823.10.31</t>
  </si>
  <si>
    <t>1823.11.01</t>
  </si>
  <si>
    <t>1823.11.02</t>
  </si>
  <si>
    <t>1823.11.03</t>
  </si>
  <si>
    <t>1823.11.04</t>
  </si>
  <si>
    <t>1823.11.05</t>
  </si>
  <si>
    <t>1823.11.06</t>
  </si>
  <si>
    <t>1823.11.07</t>
  </si>
  <si>
    <t>1823.11.08</t>
  </si>
  <si>
    <t>1823.11.09</t>
  </si>
  <si>
    <t>1823.11.10</t>
  </si>
  <si>
    <t>1823.11.11</t>
  </si>
  <si>
    <t>1823.11.12</t>
  </si>
  <si>
    <t>1823.11.13</t>
  </si>
  <si>
    <t>1823.11.14</t>
  </si>
  <si>
    <t>1823.11.15</t>
  </si>
  <si>
    <t>1823.11.16</t>
  </si>
  <si>
    <t>1823.11.17</t>
  </si>
  <si>
    <t>1823.11.18</t>
  </si>
  <si>
    <t>1823.11.19</t>
  </si>
  <si>
    <t>1823.11.20</t>
  </si>
  <si>
    <t>1823.11.21</t>
  </si>
  <si>
    <t>1823.11.22</t>
  </si>
  <si>
    <t>1823.11.23</t>
  </si>
  <si>
    <t>1823.11.24</t>
  </si>
  <si>
    <t>1823.11.25</t>
  </si>
  <si>
    <t>1823.11.26</t>
  </si>
  <si>
    <t>1823.11.27</t>
  </si>
  <si>
    <t>1823.11.28</t>
  </si>
  <si>
    <t>1823.11.29</t>
  </si>
  <si>
    <t>1823.11.30</t>
  </si>
  <si>
    <t>1823.12.01</t>
  </si>
  <si>
    <t>1823.12.02</t>
  </si>
  <si>
    <t>1823.12.03</t>
  </si>
  <si>
    <t>1823.12.04</t>
  </si>
  <si>
    <t>1823.12.05</t>
  </si>
  <si>
    <t>1823.12.06</t>
  </si>
  <si>
    <t>1823.12.07</t>
  </si>
  <si>
    <t>1823.12.08</t>
  </si>
  <si>
    <t>1823.12.09</t>
  </si>
  <si>
    <t>1823.12.10</t>
  </si>
  <si>
    <t>1823.12.11</t>
  </si>
  <si>
    <t>1823.12.12</t>
  </si>
  <si>
    <t>1823.12.13</t>
  </si>
  <si>
    <t>1823.12.14</t>
  </si>
  <si>
    <t>1823.12.15</t>
  </si>
  <si>
    <t>1823.12.16</t>
  </si>
  <si>
    <t>1823.12.17</t>
  </si>
  <si>
    <t>1823.12.18</t>
  </si>
  <si>
    <t>1823.12.19</t>
  </si>
  <si>
    <t>1823.12.20</t>
  </si>
  <si>
    <t>1823.12.21</t>
  </si>
  <si>
    <t>1823.12.22</t>
  </si>
  <si>
    <t>1823.12.23</t>
  </si>
  <si>
    <t>1823.12.24</t>
  </si>
  <si>
    <t>1823.12.25</t>
  </si>
  <si>
    <t>1823.12.26</t>
  </si>
  <si>
    <t>1823.12.27</t>
  </si>
  <si>
    <t>1823.12.28</t>
  </si>
  <si>
    <t>1823.12.29</t>
  </si>
  <si>
    <t>1823.12.30</t>
  </si>
  <si>
    <t>1823.12.31</t>
  </si>
  <si>
    <t>1824.01.01</t>
  </si>
  <si>
    <t>1824.01.02</t>
  </si>
  <si>
    <t>1824.01.03</t>
  </si>
  <si>
    <t>1824.01.04</t>
  </si>
  <si>
    <t>1824.01.05</t>
  </si>
  <si>
    <t>1824.01.06</t>
  </si>
  <si>
    <t>1824.01.07</t>
  </si>
  <si>
    <t>1824.01.08</t>
  </si>
  <si>
    <t>1824.01.09</t>
  </si>
  <si>
    <t>1824.01.10</t>
  </si>
  <si>
    <t>1824.01.11</t>
  </si>
  <si>
    <t>1824.01.12</t>
  </si>
  <si>
    <t>1824.01.13</t>
  </si>
  <si>
    <t>1824.01.14</t>
  </si>
  <si>
    <t>1824.01.15</t>
  </si>
  <si>
    <t>1824.01.16</t>
  </si>
  <si>
    <t>1824.01.17</t>
  </si>
  <si>
    <t>1824.01.18</t>
  </si>
  <si>
    <t>1824.01.19</t>
  </si>
  <si>
    <t>1824.01.20</t>
  </si>
  <si>
    <t>1824.01.21</t>
  </si>
  <si>
    <t>1824.01.22</t>
  </si>
  <si>
    <t>1824.01.23</t>
  </si>
  <si>
    <t>1824.01.24</t>
  </si>
  <si>
    <t>1824.01.25</t>
  </si>
  <si>
    <t>1824.01.26</t>
  </si>
  <si>
    <t>1824.01.27</t>
  </si>
  <si>
    <t>1824.01.28</t>
  </si>
  <si>
    <t>1824.01.29</t>
  </si>
  <si>
    <t>1824.01.30</t>
  </si>
  <si>
    <t>1824.01.31</t>
  </si>
  <si>
    <t>1824.02.01</t>
  </si>
  <si>
    <t>1824.02.02</t>
  </si>
  <si>
    <t>1824.02.03</t>
  </si>
  <si>
    <t>1824.02.04</t>
  </si>
  <si>
    <t>1824.02.05</t>
  </si>
  <si>
    <t>1824.02.06</t>
  </si>
  <si>
    <t>1824.02.07</t>
  </si>
  <si>
    <t>1824.02.08</t>
  </si>
  <si>
    <t>1824.02.09</t>
  </si>
  <si>
    <t>1824.02.10</t>
  </si>
  <si>
    <t>1824.02.11</t>
  </si>
  <si>
    <t>1824.02.12</t>
  </si>
  <si>
    <t>1824.02.13</t>
  </si>
  <si>
    <t>1824.02.14</t>
  </si>
  <si>
    <t>1824.02.15</t>
  </si>
  <si>
    <t>1824.02.16</t>
  </si>
  <si>
    <t>1824.02.17</t>
  </si>
  <si>
    <t>1824.02.18</t>
  </si>
  <si>
    <t>1824.02.19</t>
  </si>
  <si>
    <t>1824.02.20</t>
  </si>
  <si>
    <t>1824.02.21</t>
  </si>
  <si>
    <t>1824.02.22</t>
  </si>
  <si>
    <t>1824.02.23</t>
  </si>
  <si>
    <t>1824.02.24</t>
  </si>
  <si>
    <t>1824.02.25</t>
  </si>
  <si>
    <t>1824.02.26</t>
  </si>
  <si>
    <t>1824.02.27</t>
  </si>
  <si>
    <t>1824.02.28</t>
  </si>
  <si>
    <t>1824.02.29</t>
  </si>
  <si>
    <t>1824.03.01</t>
  </si>
  <si>
    <t>1824.03.02</t>
  </si>
  <si>
    <t>1824.03.03</t>
  </si>
  <si>
    <t>1824.03.04</t>
  </si>
  <si>
    <t>1824.03.05</t>
  </si>
  <si>
    <t>1824.03.06</t>
  </si>
  <si>
    <t>1824.03.07</t>
  </si>
  <si>
    <t>1824.03.08</t>
  </si>
  <si>
    <t>1824.03.09</t>
  </si>
  <si>
    <t>1824.03.10</t>
  </si>
  <si>
    <t>1824.03.11</t>
  </si>
  <si>
    <t>1824.03.12</t>
  </si>
  <si>
    <t>1824.03.13</t>
  </si>
  <si>
    <t>1824.03.14</t>
  </si>
  <si>
    <t>1824.03.15</t>
  </si>
  <si>
    <t>1824.03.16</t>
  </si>
  <si>
    <t>1824.03.17</t>
  </si>
  <si>
    <t>1824.03.18</t>
  </si>
  <si>
    <t>1824.03.19</t>
  </si>
  <si>
    <t>1824.03.20</t>
  </si>
  <si>
    <t>1824.03.21</t>
  </si>
  <si>
    <t>1824.03.22</t>
  </si>
  <si>
    <t>1824.03.23</t>
  </si>
  <si>
    <t>1824.03.24</t>
  </si>
  <si>
    <t>1824.03.25</t>
  </si>
  <si>
    <t>1824.03.26</t>
  </si>
  <si>
    <t>1824.03.27</t>
  </si>
  <si>
    <t>1824.03.28</t>
  </si>
  <si>
    <t>1824.03.29</t>
  </si>
  <si>
    <t>1824.03.30</t>
  </si>
  <si>
    <t>1824.03.31</t>
  </si>
  <si>
    <t>1824.04.01</t>
  </si>
  <si>
    <t>1824.04.02</t>
  </si>
  <si>
    <t>1824.04.03</t>
  </si>
  <si>
    <t>1824.04.04</t>
  </si>
  <si>
    <t>1824.04.05</t>
  </si>
  <si>
    <t>1824.04.06</t>
  </si>
  <si>
    <t>1824.04.07</t>
  </si>
  <si>
    <t>1824.04.08</t>
  </si>
  <si>
    <t>1824.04.09</t>
  </si>
  <si>
    <t>1824.04.10</t>
  </si>
  <si>
    <t>1824.04.11</t>
  </si>
  <si>
    <t>1824.04.12</t>
  </si>
  <si>
    <t>1824.04.13</t>
  </si>
  <si>
    <t>1824.04.14</t>
  </si>
  <si>
    <t>1824.04.15</t>
  </si>
  <si>
    <t>1824.04.16</t>
  </si>
  <si>
    <t>1824.04.17</t>
  </si>
  <si>
    <t>1824.04.18</t>
  </si>
  <si>
    <t>1824.04.19</t>
  </si>
  <si>
    <t>1824.04.20</t>
  </si>
  <si>
    <t>1824.04.21</t>
  </si>
  <si>
    <t>1824.04.22</t>
  </si>
  <si>
    <t>1824.04.23</t>
  </si>
  <si>
    <t>1824.04.24</t>
  </si>
  <si>
    <t>1824.04.25</t>
  </si>
  <si>
    <t>1824.04.26</t>
  </si>
  <si>
    <t>1824.04.27</t>
  </si>
  <si>
    <t>1824.04.28</t>
  </si>
  <si>
    <t>1824.04.29</t>
  </si>
  <si>
    <t>1824.04.30</t>
  </si>
  <si>
    <t>1824.05.01</t>
  </si>
  <si>
    <t>1824.05.02</t>
  </si>
  <si>
    <t>1824.05.03</t>
  </si>
  <si>
    <t>1824.05.04</t>
  </si>
  <si>
    <t>1824.05.05</t>
  </si>
  <si>
    <t>1824.05.06</t>
  </si>
  <si>
    <t>1824.05.07</t>
  </si>
  <si>
    <t>1824.05.08</t>
  </si>
  <si>
    <t>1824.05.09</t>
  </si>
  <si>
    <t>1824.05.10</t>
  </si>
  <si>
    <t>1824.05.11</t>
  </si>
  <si>
    <t>1824.05.12</t>
  </si>
  <si>
    <t>1824.05.13</t>
  </si>
  <si>
    <t>1824.05.14</t>
  </si>
  <si>
    <t>1824.05.15</t>
  </si>
  <si>
    <t>1824.05.16</t>
  </si>
  <si>
    <t>1824.05.17</t>
  </si>
  <si>
    <t>1824.05.18</t>
  </si>
  <si>
    <t>1824.05.19</t>
  </si>
  <si>
    <t>1824.05.20</t>
  </si>
  <si>
    <t>1824.05.21</t>
  </si>
  <si>
    <t>1824.05.22</t>
  </si>
  <si>
    <t>1824.05.23</t>
  </si>
  <si>
    <t>1824.05.24</t>
  </si>
  <si>
    <t>1824.05.25</t>
  </si>
  <si>
    <t>1824.05.26</t>
  </si>
  <si>
    <t>1824.05.27</t>
  </si>
  <si>
    <t>1824.05.28</t>
  </si>
  <si>
    <t>1824.05.29</t>
  </si>
  <si>
    <t>1824.05.30</t>
  </si>
  <si>
    <t>1824.05.31</t>
  </si>
  <si>
    <t>1824.06.01</t>
  </si>
  <si>
    <t>1824.06.02</t>
  </si>
  <si>
    <t>1824.06.03</t>
  </si>
  <si>
    <t>1824.06.04</t>
  </si>
  <si>
    <t>1824.06.05</t>
  </si>
  <si>
    <t>1824.06.06</t>
  </si>
  <si>
    <t>1824.06.07</t>
  </si>
  <si>
    <t>1824.06.08</t>
  </si>
  <si>
    <t>1824.06.09</t>
  </si>
  <si>
    <t>1824.06.10</t>
  </si>
  <si>
    <t>1824.06.11</t>
  </si>
  <si>
    <t>1824.06.12</t>
  </si>
  <si>
    <t>1824.06.13</t>
  </si>
  <si>
    <t>1824.06.14</t>
  </si>
  <si>
    <t>1824.06.15</t>
  </si>
  <si>
    <t>1824.06.16</t>
  </si>
  <si>
    <t>1824.06.17</t>
  </si>
  <si>
    <t>1824.06.18</t>
  </si>
  <si>
    <t>1824.06.19</t>
  </si>
  <si>
    <t>1824.06.20</t>
  </si>
  <si>
    <t>1824.06.21</t>
  </si>
  <si>
    <t>1824.06.22</t>
  </si>
  <si>
    <t>1824.06.23</t>
  </si>
  <si>
    <t>1824.06.24</t>
  </si>
  <si>
    <t>1824.06.25</t>
  </si>
  <si>
    <t>1824.06.26</t>
  </si>
  <si>
    <t>1824.06.27</t>
  </si>
  <si>
    <t>1824.06.28</t>
  </si>
  <si>
    <t>1824.06.29</t>
  </si>
  <si>
    <t>1824.06.30</t>
  </si>
  <si>
    <t>1824.07.01</t>
  </si>
  <si>
    <t>1824.07.02</t>
  </si>
  <si>
    <t>1824.07.03</t>
  </si>
  <si>
    <t>1824.07.04</t>
  </si>
  <si>
    <t>1824.07.05</t>
  </si>
  <si>
    <t>1824.07.06</t>
  </si>
  <si>
    <t>1824.07.07</t>
  </si>
  <si>
    <t>1824.07.08</t>
  </si>
  <si>
    <t>1824.07.09</t>
  </si>
  <si>
    <t>1824.07.10</t>
  </si>
  <si>
    <t>1824.07.11</t>
  </si>
  <si>
    <t>1824.07.12</t>
  </si>
  <si>
    <t>1824.07.13</t>
  </si>
  <si>
    <t>1824.07.14</t>
  </si>
  <si>
    <t>1824.07.15</t>
  </si>
  <si>
    <t>1824.07.16</t>
  </si>
  <si>
    <t>1824.07.17</t>
  </si>
  <si>
    <t>1824.07.18</t>
  </si>
  <si>
    <t>1824.07.19</t>
  </si>
  <si>
    <t>1824.07.20</t>
  </si>
  <si>
    <t>1824.07.21</t>
  </si>
  <si>
    <t>1824.07.22</t>
  </si>
  <si>
    <t>1824.07.23</t>
  </si>
  <si>
    <t>1824.07.24</t>
  </si>
  <si>
    <t>1824.07.25</t>
  </si>
  <si>
    <t>1824.07.26</t>
  </si>
  <si>
    <t>1824.07.27</t>
  </si>
  <si>
    <t>1824.07.28</t>
  </si>
  <si>
    <t>1824.07.29</t>
  </si>
  <si>
    <t>1824.07.30</t>
  </si>
  <si>
    <t>1824.07.31</t>
  </si>
  <si>
    <t>1824.08.01</t>
  </si>
  <si>
    <t>1824.08.02</t>
  </si>
  <si>
    <t>1824.08.03</t>
  </si>
  <si>
    <t>1824.08.04</t>
  </si>
  <si>
    <t>1824.08.05</t>
  </si>
  <si>
    <t>1824.08.06</t>
  </si>
  <si>
    <t>1824.08.07</t>
  </si>
  <si>
    <t>1824.08.08</t>
  </si>
  <si>
    <t>1824.08.09</t>
  </si>
  <si>
    <t>1824.08.10</t>
  </si>
  <si>
    <t>1824.08.11</t>
  </si>
  <si>
    <t>1824.08.12</t>
  </si>
  <si>
    <t>1824.08.13</t>
  </si>
  <si>
    <t>1824.08.14</t>
  </si>
  <si>
    <t>1824.08.15</t>
  </si>
  <si>
    <t>1824.08.16</t>
  </si>
  <si>
    <t>1824.08.17</t>
  </si>
  <si>
    <t>1824.08.18</t>
  </si>
  <si>
    <t>1824.08.19</t>
  </si>
  <si>
    <t>1824.08.20</t>
  </si>
  <si>
    <t>1824.08.21</t>
  </si>
  <si>
    <t>1824.08.22</t>
  </si>
  <si>
    <t>1824.08.23</t>
  </si>
  <si>
    <t>1824.08.24</t>
  </si>
  <si>
    <t>1824.08.25</t>
  </si>
  <si>
    <t>1824.08.26</t>
  </si>
  <si>
    <t>1824.08.27</t>
  </si>
  <si>
    <t>1824.08.28</t>
  </si>
  <si>
    <t>1824.08.29</t>
  </si>
  <si>
    <t>1824.08.30</t>
  </si>
  <si>
    <t>1824.08.31</t>
  </si>
  <si>
    <t>1824.09.01</t>
  </si>
  <si>
    <t>1824.09.02</t>
  </si>
  <si>
    <t>1824.09.03</t>
  </si>
  <si>
    <t>1824.09.04</t>
  </si>
  <si>
    <t>1824.09.05</t>
  </si>
  <si>
    <t>1824.09.06</t>
  </si>
  <si>
    <t>1824.09.07</t>
  </si>
  <si>
    <t>1824.09.08</t>
  </si>
  <si>
    <t>1824.09.09</t>
  </si>
  <si>
    <t>1824.09.10</t>
  </si>
  <si>
    <t>1824.09.11</t>
  </si>
  <si>
    <t>1824.09.12</t>
  </si>
  <si>
    <t>1824.09.13</t>
  </si>
  <si>
    <t>1824.09.14</t>
  </si>
  <si>
    <t>1824.09.15</t>
  </si>
  <si>
    <t>1824.09.16</t>
  </si>
  <si>
    <t>1824.09.17</t>
  </si>
  <si>
    <t>1824.09.18</t>
  </si>
  <si>
    <t>1824.09.19</t>
  </si>
  <si>
    <t>1824.09.20</t>
  </si>
  <si>
    <t>1824.09.21</t>
  </si>
  <si>
    <t>1824.09.22</t>
  </si>
  <si>
    <t>1824.09.23</t>
  </si>
  <si>
    <t>1824.09.24</t>
  </si>
  <si>
    <t>1824.09.25</t>
  </si>
  <si>
    <t>1824.09.26</t>
  </si>
  <si>
    <t>1824.09.27</t>
  </si>
  <si>
    <t>1824.09.28</t>
  </si>
  <si>
    <t>1824.09.29</t>
  </si>
  <si>
    <t>1824.09.30</t>
  </si>
  <si>
    <t>1824.10.01</t>
  </si>
  <si>
    <t>1824.10.02</t>
  </si>
  <si>
    <t>1824.10.03</t>
  </si>
  <si>
    <t>1824.10.04</t>
  </si>
  <si>
    <t>1824.10.05</t>
  </si>
  <si>
    <t>1824.10.06</t>
  </si>
  <si>
    <t>1824.10.07</t>
  </si>
  <si>
    <t>1824.10.08</t>
  </si>
  <si>
    <t>1824.10.09</t>
  </si>
  <si>
    <t>1824.10.10</t>
  </si>
  <si>
    <t>1824.10.11</t>
  </si>
  <si>
    <t>1824.10.12</t>
  </si>
  <si>
    <t>1824.10.13</t>
  </si>
  <si>
    <t>1824.10.14</t>
  </si>
  <si>
    <t>1824.10.15</t>
  </si>
  <si>
    <t>1824.10.16</t>
  </si>
  <si>
    <t>1824.10.17</t>
  </si>
  <si>
    <t>1824.10.18</t>
  </si>
  <si>
    <t>1824.10.19</t>
  </si>
  <si>
    <t>1824.10.20</t>
  </si>
  <si>
    <t>1824.10.21</t>
  </si>
  <si>
    <t>1824.10.22</t>
  </si>
  <si>
    <t>1824.10.23</t>
  </si>
  <si>
    <t>1824.10.24</t>
  </si>
  <si>
    <t>1824.10.25</t>
  </si>
  <si>
    <t>1824.10.26</t>
  </si>
  <si>
    <t>1824.10.27</t>
  </si>
  <si>
    <t>1824.10.28</t>
  </si>
  <si>
    <t>1824.10.29</t>
  </si>
  <si>
    <t>1824.10.30</t>
  </si>
  <si>
    <t>1824.10.31</t>
  </si>
  <si>
    <t>1824.11.01</t>
  </si>
  <si>
    <t>1824.11.02</t>
  </si>
  <si>
    <t>1824.11.03</t>
  </si>
  <si>
    <t>1824.11.04</t>
  </si>
  <si>
    <t>1824.11.05</t>
  </si>
  <si>
    <t>1824.11.06</t>
  </si>
  <si>
    <t>1824.11.07</t>
  </si>
  <si>
    <t>1824.11.08</t>
  </si>
  <si>
    <t>1824.11.09</t>
  </si>
  <si>
    <t>1824.11.10</t>
  </si>
  <si>
    <t>1824.11.11</t>
  </si>
  <si>
    <t>1824.11.12</t>
  </si>
  <si>
    <t>1824.11.13</t>
  </si>
  <si>
    <t>1824.11.14</t>
  </si>
  <si>
    <t>1824.11.15</t>
  </si>
  <si>
    <t>1824.11.16</t>
  </si>
  <si>
    <t>1824.11.17</t>
  </si>
  <si>
    <t>1824.11.18</t>
  </si>
  <si>
    <t>1824.11.19</t>
  </si>
  <si>
    <t>1824.11.20</t>
  </si>
  <si>
    <t>1824.11.21</t>
  </si>
  <si>
    <t>1824.11.22</t>
  </si>
  <si>
    <t>1824.11.23</t>
  </si>
  <si>
    <t>1824.11.24</t>
  </si>
  <si>
    <t>1824.11.25</t>
  </si>
  <si>
    <t>1824.11.26</t>
  </si>
  <si>
    <t>1824.11.27</t>
  </si>
  <si>
    <t>1824.11.28</t>
  </si>
  <si>
    <t>1824.11.29</t>
  </si>
  <si>
    <t>1824.11.30</t>
  </si>
  <si>
    <t>1824.12.01</t>
  </si>
  <si>
    <t>1824.12.02</t>
  </si>
  <si>
    <t>1824.12.03</t>
  </si>
  <si>
    <t>1824.12.04</t>
  </si>
  <si>
    <t>1824.12.05</t>
  </si>
  <si>
    <t>1824.12.06</t>
  </si>
  <si>
    <t>1824.12.07</t>
  </si>
  <si>
    <t>1824.12.08</t>
  </si>
  <si>
    <t>1824.12.09</t>
  </si>
  <si>
    <t>1824.12.10</t>
  </si>
  <si>
    <t>1824.12.11</t>
  </si>
  <si>
    <t>1824.12.12</t>
  </si>
  <si>
    <t>1824.12.13</t>
  </si>
  <si>
    <t>1824.12.14</t>
  </si>
  <si>
    <t>1824.12.15</t>
  </si>
  <si>
    <t>1824.12.16</t>
  </si>
  <si>
    <t>1824.12.17</t>
  </si>
  <si>
    <t>1824.12.18</t>
  </si>
  <si>
    <t>1824.12.19</t>
  </si>
  <si>
    <t>1824.12.20</t>
  </si>
  <si>
    <t>1824.12.21</t>
  </si>
  <si>
    <t>1824.12.22</t>
  </si>
  <si>
    <t>1824.12.23</t>
  </si>
  <si>
    <t>1824.12.24</t>
  </si>
  <si>
    <t>1824.12.25</t>
  </si>
  <si>
    <t>1824.12.26</t>
  </si>
  <si>
    <t>1824.12.27</t>
  </si>
  <si>
    <t>1824.12.28</t>
  </si>
  <si>
    <t>1824.12.29</t>
  </si>
  <si>
    <t>1824.12.30</t>
  </si>
  <si>
    <t>1824.12.31</t>
  </si>
  <si>
    <t>1825.01.01</t>
  </si>
  <si>
    <t>1825.01.02</t>
  </si>
  <si>
    <t>1825.01.03</t>
  </si>
  <si>
    <t>1825.01.04</t>
  </si>
  <si>
    <t>1825.01.05</t>
  </si>
  <si>
    <t>1825.01.06</t>
  </si>
  <si>
    <t>1825.01.07</t>
  </si>
  <si>
    <t>1825.01.08</t>
  </si>
  <si>
    <t>1825.01.09</t>
  </si>
  <si>
    <t>1825.01.10</t>
  </si>
  <si>
    <t>1825.01.11</t>
  </si>
  <si>
    <t>1825.01.12</t>
  </si>
  <si>
    <t>1825.01.13</t>
  </si>
  <si>
    <t>1825.01.14</t>
  </si>
  <si>
    <t>1825.01.15</t>
  </si>
  <si>
    <t>1825.01.16</t>
  </si>
  <si>
    <t>1825.01.17</t>
  </si>
  <si>
    <t>1825.01.18</t>
  </si>
  <si>
    <t>1825.01.19</t>
  </si>
  <si>
    <t>1825.01.20</t>
  </si>
  <si>
    <t>1825.01.21</t>
  </si>
  <si>
    <t>1825.01.22</t>
  </si>
  <si>
    <t>1825.01.23</t>
  </si>
  <si>
    <t>1825.01.24</t>
  </si>
  <si>
    <t>1825.01.25</t>
  </si>
  <si>
    <t>1825.01.26</t>
  </si>
  <si>
    <t>1825.01.27</t>
  </si>
  <si>
    <t>1825.01.28</t>
  </si>
  <si>
    <t>1825.01.29</t>
  </si>
  <si>
    <t>1825.01.30</t>
  </si>
  <si>
    <t>1825.01.31</t>
  </si>
  <si>
    <t>1825.02.01</t>
  </si>
  <si>
    <t>1825.02.02</t>
  </si>
  <si>
    <t>1825.02.03</t>
  </si>
  <si>
    <t>1825.02.04</t>
  </si>
  <si>
    <t>1825.02.05</t>
  </si>
  <si>
    <t>1825.02.06</t>
  </si>
  <si>
    <t>1825.02.07</t>
  </si>
  <si>
    <t>1825.02.08</t>
  </si>
  <si>
    <t>1825.02.09</t>
  </si>
  <si>
    <t>1825.02.10</t>
  </si>
  <si>
    <t>1825.02.11</t>
  </si>
  <si>
    <t>1825.02.12</t>
  </si>
  <si>
    <t>1825.02.13</t>
  </si>
  <si>
    <t>1825.02.14</t>
  </si>
  <si>
    <t>1825.02.15</t>
  </si>
  <si>
    <t>1825.02.16</t>
  </si>
  <si>
    <t>1825.02.17</t>
  </si>
  <si>
    <t>1825.02.18</t>
  </si>
  <si>
    <t>1825.02.19</t>
  </si>
  <si>
    <t>1825.02.20</t>
  </si>
  <si>
    <t>1825.02.21</t>
  </si>
  <si>
    <t>1825.02.22</t>
  </si>
  <si>
    <t>1825.02.23</t>
  </si>
  <si>
    <t>1825.02.24</t>
  </si>
  <si>
    <t>1825.02.25</t>
  </si>
  <si>
    <t>1825.02.26</t>
  </si>
  <si>
    <t>1825.02.27</t>
  </si>
  <si>
    <t>1825.02.28</t>
  </si>
  <si>
    <t>1825.03.01</t>
  </si>
  <si>
    <t>1825.03.02</t>
  </si>
  <si>
    <t>1825.03.03</t>
  </si>
  <si>
    <t>1825.03.04</t>
  </si>
  <si>
    <t>1825.03.05</t>
  </si>
  <si>
    <t>1825.03.06</t>
  </si>
  <si>
    <t>1825.03.07</t>
  </si>
  <si>
    <t>1825.03.08</t>
  </si>
  <si>
    <t>1825.03.09</t>
  </si>
  <si>
    <t>1825.03.10</t>
  </si>
  <si>
    <t>1825.03.11</t>
  </si>
  <si>
    <t>1825.03.12</t>
  </si>
  <si>
    <t>1825.03.13</t>
  </si>
  <si>
    <t>1825.03.14</t>
  </si>
  <si>
    <t>1825.03.15</t>
  </si>
  <si>
    <t>1825.03.16</t>
  </si>
  <si>
    <t>1825.03.17</t>
  </si>
  <si>
    <t>1825.03.18</t>
  </si>
  <si>
    <t>1825.03.19</t>
  </si>
  <si>
    <t>1825.03.20</t>
  </si>
  <si>
    <t>1825.03.21</t>
  </si>
  <si>
    <t>1825.03.22</t>
  </si>
  <si>
    <t>1825.03.23</t>
  </si>
  <si>
    <t>1825.03.24</t>
  </si>
  <si>
    <t>1825.03.25</t>
  </si>
  <si>
    <t>1825.03.26</t>
  </si>
  <si>
    <t>1825.03.27</t>
  </si>
  <si>
    <t>1825.03.28</t>
  </si>
  <si>
    <t>1825.03.29</t>
  </si>
  <si>
    <t>1825.03.30</t>
  </si>
  <si>
    <t>1825.03.31</t>
  </si>
  <si>
    <t>1825.04.01</t>
  </si>
  <si>
    <t>1825.04.02</t>
  </si>
  <si>
    <t>1825.04.03</t>
  </si>
  <si>
    <t>1825.04.04</t>
  </si>
  <si>
    <t>1825.04.05</t>
  </si>
  <si>
    <t>1825.04.06</t>
  </si>
  <si>
    <t>1825.04.07</t>
  </si>
  <si>
    <t>1825.04.08</t>
  </si>
  <si>
    <t>1825.04.09</t>
  </si>
  <si>
    <t>1825.04.10</t>
  </si>
  <si>
    <t>1825.04.11</t>
  </si>
  <si>
    <t>1825.04.12</t>
  </si>
  <si>
    <t>1825.04.13</t>
  </si>
  <si>
    <t>1825.04.14</t>
  </si>
  <si>
    <t>1825.04.15</t>
  </si>
  <si>
    <t>1825.04.16</t>
  </si>
  <si>
    <t>1825.04.17</t>
  </si>
  <si>
    <t>1825.04.18</t>
  </si>
  <si>
    <t>1825.04.19</t>
  </si>
  <si>
    <t>1825.04.20</t>
  </si>
  <si>
    <t>1825.04.21</t>
  </si>
  <si>
    <t>1825.04.22</t>
  </si>
  <si>
    <t>1825.04.23</t>
  </si>
  <si>
    <t>1825.04.24</t>
  </si>
  <si>
    <t>1825.04.25</t>
  </si>
  <si>
    <t>1825.04.26</t>
  </si>
  <si>
    <t>1825.04.27</t>
  </si>
  <si>
    <t>1825.04.28</t>
  </si>
  <si>
    <t>1825.04.29</t>
  </si>
  <si>
    <t>1825.04.30</t>
  </si>
  <si>
    <t>1825.05.01</t>
  </si>
  <si>
    <t>1825.05.02</t>
  </si>
  <si>
    <t>1825.05.03</t>
  </si>
  <si>
    <t>1825.05.04</t>
  </si>
  <si>
    <t>1825.05.05</t>
  </si>
  <si>
    <t>1825.05.06</t>
  </si>
  <si>
    <t>1825.05.07</t>
  </si>
  <si>
    <t>1825.05.08</t>
  </si>
  <si>
    <t>1825.05.09</t>
  </si>
  <si>
    <t>1825.05.10</t>
  </si>
  <si>
    <t>1825.05.11</t>
  </si>
  <si>
    <t>1825.05.12</t>
  </si>
  <si>
    <t>1825.05.13</t>
  </si>
  <si>
    <t>1825.05.14</t>
  </si>
  <si>
    <t>1825.05.15</t>
  </si>
  <si>
    <t>1825.05.16</t>
  </si>
  <si>
    <t>1825.05.17</t>
  </si>
  <si>
    <t>1825.05.18</t>
  </si>
  <si>
    <t>1825.05.19</t>
  </si>
  <si>
    <t>1825.05.20</t>
  </si>
  <si>
    <t>1825.05.21</t>
  </si>
  <si>
    <t>1825.05.22</t>
  </si>
  <si>
    <t>1825.05.23</t>
  </si>
  <si>
    <t>1825.05.24</t>
  </si>
  <si>
    <t>1825.05.25</t>
  </si>
  <si>
    <t>1825.05.26</t>
  </si>
  <si>
    <t>1825.05.27</t>
  </si>
  <si>
    <t>1825.05.28</t>
  </si>
  <si>
    <t>1825.05.29</t>
  </si>
  <si>
    <t>1825.05.30</t>
  </si>
  <si>
    <t>1825.05.31</t>
  </si>
  <si>
    <t>1825.06.01</t>
  </si>
  <si>
    <t>1825.06.02</t>
  </si>
  <si>
    <t>1825.06.03</t>
  </si>
  <si>
    <t>1825.06.04</t>
  </si>
  <si>
    <t>1825.06.05</t>
  </si>
  <si>
    <t>1825.06.06</t>
  </si>
  <si>
    <t>1825.06.07</t>
  </si>
  <si>
    <t>1825.06.08</t>
  </si>
  <si>
    <t>1825.06.09</t>
  </si>
  <si>
    <t>1825.06.10</t>
  </si>
  <si>
    <t>1825.06.11</t>
  </si>
  <si>
    <t>1825.06.12</t>
  </si>
  <si>
    <t>1825.06.13</t>
  </si>
  <si>
    <t>1825.06.14</t>
  </si>
  <si>
    <t>1825.06.15</t>
  </si>
  <si>
    <t>1825.06.16</t>
  </si>
  <si>
    <t>1825.06.17</t>
  </si>
  <si>
    <t>1825.06.18</t>
  </si>
  <si>
    <t>1825.06.19</t>
  </si>
  <si>
    <t>1825.06.20</t>
  </si>
  <si>
    <t>1825.06.21</t>
  </si>
  <si>
    <t>1825.06.22</t>
  </si>
  <si>
    <t>1825.06.23</t>
  </si>
  <si>
    <t>1825.06.24</t>
  </si>
  <si>
    <t>1825.06.25</t>
  </si>
  <si>
    <t>1825.06.26</t>
  </si>
  <si>
    <t>1825.06.27</t>
  </si>
  <si>
    <t>1825.06.28</t>
  </si>
  <si>
    <t>1825.06.29</t>
  </si>
  <si>
    <t>1825.06.30</t>
  </si>
  <si>
    <t>1825.07.01</t>
  </si>
  <si>
    <t>1825.07.02</t>
  </si>
  <si>
    <t>1825.07.03</t>
  </si>
  <si>
    <t>1825.07.04</t>
  </si>
  <si>
    <t>1825.07.05</t>
  </si>
  <si>
    <t>1825.07.06</t>
  </si>
  <si>
    <t>1825.07.07</t>
  </si>
  <si>
    <t>1825.07.08</t>
  </si>
  <si>
    <t>1825.07.09</t>
  </si>
  <si>
    <t>1825.07.10</t>
  </si>
  <si>
    <t>1825.07.11</t>
  </si>
  <si>
    <t>1825.07.12</t>
  </si>
  <si>
    <t>1825.07.13</t>
  </si>
  <si>
    <t>1825.07.14</t>
  </si>
  <si>
    <t>1825.07.15</t>
  </si>
  <si>
    <t>1825.07.16</t>
  </si>
  <si>
    <t>1825.07.17</t>
  </si>
  <si>
    <t>1825.07.18</t>
  </si>
  <si>
    <t>1825.07.19</t>
  </si>
  <si>
    <t>1825.07.20</t>
  </si>
  <si>
    <t>1825.07.21</t>
  </si>
  <si>
    <t>1825.07.22</t>
  </si>
  <si>
    <t>1825.07.23</t>
  </si>
  <si>
    <t>1825.07.24</t>
  </si>
  <si>
    <t>1825.07.25</t>
  </si>
  <si>
    <t>1825.07.26</t>
  </si>
  <si>
    <t>1825.07.27</t>
  </si>
  <si>
    <t>1825.07.28</t>
  </si>
  <si>
    <t>1825.07.29</t>
  </si>
  <si>
    <t>1825.07.30</t>
  </si>
  <si>
    <t>1825.07.31</t>
  </si>
  <si>
    <t>1825.08.01</t>
  </si>
  <si>
    <t>1825.08.02</t>
  </si>
  <si>
    <t>1825.08.03</t>
  </si>
  <si>
    <t>1825.08.04</t>
  </si>
  <si>
    <t>1825.08.05</t>
  </si>
  <si>
    <t>1825.08.06</t>
  </si>
  <si>
    <t>1825.08.07</t>
  </si>
  <si>
    <t>1825.08.08</t>
  </si>
  <si>
    <t>1825.08.09</t>
  </si>
  <si>
    <t>1825.08.10</t>
  </si>
  <si>
    <t>1825.08.11</t>
  </si>
  <si>
    <t>1825.08.12</t>
  </si>
  <si>
    <t>1825.08.13</t>
  </si>
  <si>
    <t>1825.08.14</t>
  </si>
  <si>
    <t>1825.08.15</t>
  </si>
  <si>
    <t>1825.08.16</t>
  </si>
  <si>
    <t>1825.08.17</t>
  </si>
  <si>
    <t>1825.08.18</t>
  </si>
  <si>
    <t>1825.08.19</t>
  </si>
  <si>
    <t>1825.08.20</t>
  </si>
  <si>
    <t>1825.08.21</t>
  </si>
  <si>
    <t>1825.08.22</t>
  </si>
  <si>
    <t>1825.08.23</t>
  </si>
  <si>
    <t>1825.08.24</t>
  </si>
  <si>
    <t>1825.08.25</t>
  </si>
  <si>
    <t>1825.08.26</t>
  </si>
  <si>
    <t>1825.08.27</t>
  </si>
  <si>
    <t>1825.08.28</t>
  </si>
  <si>
    <t>1825.08.29</t>
  </si>
  <si>
    <t>1825.08.30</t>
  </si>
  <si>
    <t>1825.08.31</t>
  </si>
  <si>
    <t>1825.09.01</t>
  </si>
  <si>
    <t>1825.09.02</t>
  </si>
  <si>
    <t>1825.09.03</t>
  </si>
  <si>
    <t>1825.09.04</t>
  </si>
  <si>
    <t>1825.09.05</t>
  </si>
  <si>
    <t>1825.09.06</t>
  </si>
  <si>
    <t>1825.09.07</t>
  </si>
  <si>
    <t>1825.09.08</t>
  </si>
  <si>
    <t>1825.09.09</t>
  </si>
  <si>
    <t>1825.09.10</t>
  </si>
  <si>
    <t>1825.09.11</t>
  </si>
  <si>
    <t>1825.09.12</t>
  </si>
  <si>
    <t>1825.09.13</t>
  </si>
  <si>
    <t>1825.09.14</t>
  </si>
  <si>
    <t>1825.09.15</t>
  </si>
  <si>
    <t>1825.09.16</t>
  </si>
  <si>
    <t>1825.09.17</t>
  </si>
  <si>
    <t>1825.09.18</t>
  </si>
  <si>
    <t>1825.09.19</t>
  </si>
  <si>
    <t>1825.09.20</t>
  </si>
  <si>
    <t>1825.09.21</t>
  </si>
  <si>
    <t>1825.09.22</t>
  </si>
  <si>
    <t>1825.09.23</t>
  </si>
  <si>
    <t>1825.09.24</t>
  </si>
  <si>
    <t>1825.09.25</t>
  </si>
  <si>
    <t>1825.09.26</t>
  </si>
  <si>
    <t>1825.09.27</t>
  </si>
  <si>
    <t>1825.09.28</t>
  </si>
  <si>
    <t>1825.09.29</t>
  </si>
  <si>
    <t>1825.09.30</t>
  </si>
  <si>
    <t>1825.10.01</t>
  </si>
  <si>
    <t>1825.10.02</t>
  </si>
  <si>
    <t>1825.10.03</t>
  </si>
  <si>
    <t>1825.10.04</t>
  </si>
  <si>
    <t>1825.10.05</t>
  </si>
  <si>
    <t>1825.10.06</t>
  </si>
  <si>
    <t>1825.10.07</t>
  </si>
  <si>
    <t>1825.10.08</t>
  </si>
  <si>
    <t>1825.10.09</t>
  </si>
  <si>
    <t>1825.10.10</t>
  </si>
  <si>
    <t>1825.10.11</t>
  </si>
  <si>
    <t>1825.10.12</t>
  </si>
  <si>
    <t>1825.10.13</t>
  </si>
  <si>
    <t>1825.10.14</t>
  </si>
  <si>
    <t>1825.10.15</t>
  </si>
  <si>
    <t>1825.10.16</t>
  </si>
  <si>
    <t>1825.10.17</t>
  </si>
  <si>
    <t>1825.10.18</t>
  </si>
  <si>
    <t>1825.10.19</t>
  </si>
  <si>
    <t>1825.10.20</t>
  </si>
  <si>
    <t>1825.10.21</t>
  </si>
  <si>
    <t>1825.10.22</t>
  </si>
  <si>
    <t>1825.10.23</t>
  </si>
  <si>
    <t>1825.10.24</t>
  </si>
  <si>
    <t>1825.10.25</t>
  </si>
  <si>
    <t>1825.10.26</t>
  </si>
  <si>
    <t>1825.10.27</t>
  </si>
  <si>
    <t>1825.10.28</t>
  </si>
  <si>
    <t>1825.10.29</t>
  </si>
  <si>
    <t>1825.10.30</t>
  </si>
  <si>
    <t>1825.10.31</t>
  </si>
  <si>
    <t>1825.11.01</t>
  </si>
  <si>
    <t>1825.11.02</t>
  </si>
  <si>
    <t>1825.11.03</t>
  </si>
  <si>
    <t>1825.11.04</t>
  </si>
  <si>
    <t>1825.11.05</t>
  </si>
  <si>
    <t>1825.11.06</t>
  </si>
  <si>
    <t>1825.11.07</t>
  </si>
  <si>
    <t>1825.11.08</t>
  </si>
  <si>
    <t>1825.11.09</t>
  </si>
  <si>
    <t>1825.11.10</t>
  </si>
  <si>
    <t>1825.11.11</t>
  </si>
  <si>
    <t>1825.11.12</t>
  </si>
  <si>
    <t>1825.11.13</t>
  </si>
  <si>
    <t>1825.11.14</t>
  </si>
  <si>
    <t>1825.11.15</t>
  </si>
  <si>
    <t>1825.11.16</t>
  </si>
  <si>
    <t>1825.11.17</t>
  </si>
  <si>
    <t>1825.11.18</t>
  </si>
  <si>
    <t>1825.11.19</t>
  </si>
  <si>
    <t>1825.11.20</t>
  </si>
  <si>
    <t>1825.11.21</t>
  </si>
  <si>
    <t>1825.11.22</t>
  </si>
  <si>
    <t>1825.11.23</t>
  </si>
  <si>
    <t>1825.11.24</t>
  </si>
  <si>
    <t>1825.11.25</t>
  </si>
  <si>
    <t>1825.11.26</t>
  </si>
  <si>
    <t>1825.11.27</t>
  </si>
  <si>
    <t>1825.11.28</t>
  </si>
  <si>
    <t>1825.11.29</t>
  </si>
  <si>
    <t>1825.11.30</t>
  </si>
  <si>
    <t>1825.12.01</t>
  </si>
  <si>
    <t>1825.12.02</t>
  </si>
  <si>
    <t>1825.12.03</t>
  </si>
  <si>
    <t>1825.12.04</t>
  </si>
  <si>
    <t>1825.12.05</t>
  </si>
  <si>
    <t>1825.12.06</t>
  </si>
  <si>
    <t>1825.12.07</t>
  </si>
  <si>
    <t>1825.12.08</t>
  </si>
  <si>
    <t>1825.12.09</t>
  </si>
  <si>
    <t>1825.12.10</t>
  </si>
  <si>
    <t>1825.12.11</t>
  </si>
  <si>
    <t>1825.12.12</t>
  </si>
  <si>
    <t>1825.12.13</t>
  </si>
  <si>
    <t>1825.12.14</t>
  </si>
  <si>
    <t>1825.12.15</t>
  </si>
  <si>
    <t>1825.12.16</t>
  </si>
  <si>
    <t>1825.12.17</t>
  </si>
  <si>
    <t>1825.12.18</t>
  </si>
  <si>
    <t>1825.12.19</t>
  </si>
  <si>
    <t>1825.12.20</t>
  </si>
  <si>
    <t>1825.12.21</t>
  </si>
  <si>
    <t>1825.12.22</t>
  </si>
  <si>
    <t>1825.12.23</t>
  </si>
  <si>
    <t>1825.12.24</t>
  </si>
  <si>
    <t>1825.12.25</t>
  </si>
  <si>
    <t>1825.12.26</t>
  </si>
  <si>
    <t>1825.12.27</t>
  </si>
  <si>
    <t>1825.12.28</t>
  </si>
  <si>
    <t>1825.12.29</t>
  </si>
  <si>
    <t>1825.12.30</t>
  </si>
  <si>
    <t>1825.12.31</t>
  </si>
  <si>
    <t>1826.01.01</t>
  </si>
  <si>
    <t>1826.01.02</t>
  </si>
  <si>
    <t>1826.01.03</t>
  </si>
  <si>
    <t>1826.01.04</t>
  </si>
  <si>
    <t>1826.01.05</t>
  </si>
  <si>
    <t>1826.01.06</t>
  </si>
  <si>
    <t>1826.01.07</t>
  </si>
  <si>
    <t>1826.01.08</t>
  </si>
  <si>
    <t>1826.01.09</t>
  </si>
  <si>
    <t>1826.01.10</t>
  </si>
  <si>
    <t>1826.01.11</t>
  </si>
  <si>
    <t>1826.01.12</t>
  </si>
  <si>
    <t>1826.01.13</t>
  </si>
  <si>
    <t>1826.01.14</t>
  </si>
  <si>
    <t>1826.01.15</t>
  </si>
  <si>
    <t>1826.01.16</t>
  </si>
  <si>
    <t>1826.01.17</t>
  </si>
  <si>
    <t>1826.01.18</t>
  </si>
  <si>
    <t>1826.01.19</t>
  </si>
  <si>
    <t>1826.01.20</t>
  </si>
  <si>
    <t>1826.01.21</t>
  </si>
  <si>
    <t>1826.01.22</t>
  </si>
  <si>
    <t>1826.01.23</t>
  </si>
  <si>
    <t>1826.01.24</t>
  </si>
  <si>
    <t>1826.01.25</t>
  </si>
  <si>
    <t>1826.01.26</t>
  </si>
  <si>
    <t>1826.01.27</t>
  </si>
  <si>
    <t>1826.01.28</t>
  </si>
  <si>
    <t>1826.01.29</t>
  </si>
  <si>
    <t>1826.01.30</t>
  </si>
  <si>
    <t>1826.01.31</t>
  </si>
  <si>
    <t>1826.02.01</t>
  </si>
  <si>
    <t>1826.02.02</t>
  </si>
  <si>
    <t>1826.02.03</t>
  </si>
  <si>
    <t>1826.02.04</t>
  </si>
  <si>
    <t>1826.02.05</t>
  </si>
  <si>
    <t>1826.02.06</t>
  </si>
  <si>
    <t>1826.02.07</t>
  </si>
  <si>
    <t>1826.02.08</t>
  </si>
  <si>
    <t>1826.02.09</t>
  </si>
  <si>
    <t>1826.02.10</t>
  </si>
  <si>
    <t>1826.02.11</t>
  </si>
  <si>
    <t>1826.02.12</t>
  </si>
  <si>
    <t>1826.02.13</t>
  </si>
  <si>
    <t>1826.02.14</t>
  </si>
  <si>
    <t>1826.02.15</t>
  </si>
  <si>
    <t>1826.02.16</t>
  </si>
  <si>
    <t>1826.02.17</t>
  </si>
  <si>
    <t>1826.02.18</t>
  </si>
  <si>
    <t>1826.02.19</t>
  </si>
  <si>
    <t>1826.02.20</t>
  </si>
  <si>
    <t>1826.02.21</t>
  </si>
  <si>
    <t>1826.02.22</t>
  </si>
  <si>
    <t>1826.02.23</t>
  </si>
  <si>
    <t>1826.02.24</t>
  </si>
  <si>
    <t>1826.02.25</t>
  </si>
  <si>
    <t>1826.02.26</t>
  </si>
  <si>
    <t>1826.02.27</t>
  </si>
  <si>
    <t>1826.02.28</t>
  </si>
  <si>
    <t>1826.03.01</t>
  </si>
  <si>
    <t>1826.03.02</t>
  </si>
  <si>
    <t>1826.03.03</t>
  </si>
  <si>
    <t>1826.03.04</t>
  </si>
  <si>
    <t>1826.03.05</t>
  </si>
  <si>
    <t>1826.03.06</t>
  </si>
  <si>
    <t>1826.03.07</t>
  </si>
  <si>
    <t>1826.03.08</t>
  </si>
  <si>
    <t>1826.03.09</t>
  </si>
  <si>
    <t>1826.03.10</t>
  </si>
  <si>
    <t>1826.03.11</t>
  </si>
  <si>
    <t>1826.03.12</t>
  </si>
  <si>
    <t>1826.03.13</t>
  </si>
  <si>
    <t>1826.03.14</t>
  </si>
  <si>
    <t>1826.03.15</t>
  </si>
  <si>
    <t>1826.03.16</t>
  </si>
  <si>
    <t>1826.03.17</t>
  </si>
  <si>
    <t>1826.03.18</t>
  </si>
  <si>
    <t>1826.03.19</t>
  </si>
  <si>
    <t>1826.03.20</t>
  </si>
  <si>
    <t>1826.03.21</t>
  </si>
  <si>
    <t>1826.03.22</t>
  </si>
  <si>
    <t>1826.03.23</t>
  </si>
  <si>
    <t>1826.03.24</t>
  </si>
  <si>
    <t>1826.03.25</t>
  </si>
  <si>
    <t>1826.03.26</t>
  </si>
  <si>
    <t>1826.03.27</t>
  </si>
  <si>
    <t>1826.03.28</t>
  </si>
  <si>
    <t>1826.03.29</t>
  </si>
  <si>
    <t>1826.03.30</t>
  </si>
  <si>
    <t>1826.03.31</t>
  </si>
  <si>
    <t>1826.04.01</t>
  </si>
  <si>
    <t>1826.04.02</t>
  </si>
  <si>
    <t>1826.04.03</t>
  </si>
  <si>
    <t>1826.04.04</t>
  </si>
  <si>
    <t>1826.04.05</t>
  </si>
  <si>
    <t>1826.04.06</t>
  </si>
  <si>
    <t>1826.04.07</t>
  </si>
  <si>
    <t>1826.04.08</t>
  </si>
  <si>
    <t>1826.04.09</t>
  </si>
  <si>
    <t>1826.04.10</t>
  </si>
  <si>
    <t>1826.04.11</t>
  </si>
  <si>
    <t>1826.04.12</t>
  </si>
  <si>
    <t>1826.04.13</t>
  </si>
  <si>
    <t>1826.04.14</t>
  </si>
  <si>
    <t>1826.04.15</t>
  </si>
  <si>
    <t>1826.04.16</t>
  </si>
  <si>
    <t>1826.04.17</t>
  </si>
  <si>
    <t>1826.04.18</t>
  </si>
  <si>
    <t>1826.04.19</t>
  </si>
  <si>
    <t>1826.04.20</t>
  </si>
  <si>
    <t>1826.04.21</t>
  </si>
  <si>
    <t>1826.04.22</t>
  </si>
  <si>
    <t>1826.04.23</t>
  </si>
  <si>
    <t>1826.04.24</t>
  </si>
  <si>
    <t>1826.04.25</t>
  </si>
  <si>
    <t>1826.04.26</t>
  </si>
  <si>
    <t>1826.04.27</t>
  </si>
  <si>
    <t>1826.04.28</t>
  </si>
  <si>
    <t>1826.04.29</t>
  </si>
  <si>
    <t>1826.04.30</t>
  </si>
  <si>
    <t>1826.05.01</t>
  </si>
  <si>
    <t>1826.05.02</t>
  </si>
  <si>
    <t>1826.05.03</t>
  </si>
  <si>
    <t>1826.05.04</t>
  </si>
  <si>
    <t>1826.05.05</t>
  </si>
  <si>
    <t>1826.05.06</t>
  </si>
  <si>
    <t>1826.05.07</t>
  </si>
  <si>
    <t>1826.05.08</t>
  </si>
  <si>
    <t>1826.05.09</t>
  </si>
  <si>
    <t>1826.05.10</t>
  </si>
  <si>
    <t>1826.05.11</t>
  </si>
  <si>
    <t>1826.05.12</t>
  </si>
  <si>
    <t>1826.05.13</t>
  </si>
  <si>
    <t>1826.05.14</t>
  </si>
  <si>
    <t>1826.05.15</t>
  </si>
  <si>
    <t>1826.05.16</t>
  </si>
  <si>
    <t>1826.05.17</t>
  </si>
  <si>
    <t>1826.05.18</t>
  </si>
  <si>
    <t>1826.05.19</t>
  </si>
  <si>
    <t>1826.05.20</t>
  </si>
  <si>
    <t>1826.05.21</t>
  </si>
  <si>
    <t>1826.05.22</t>
  </si>
  <si>
    <t>1826.05.23</t>
  </si>
  <si>
    <t>1826.05.24</t>
  </si>
  <si>
    <t>1826.05.25</t>
  </si>
  <si>
    <t>1826.05.26</t>
  </si>
  <si>
    <t>1826.05.27</t>
  </si>
  <si>
    <t>1826.05.28</t>
  </si>
  <si>
    <t>1826.05.29</t>
  </si>
  <si>
    <t>1826.05.30</t>
  </si>
  <si>
    <t>1826.05.31</t>
  </si>
  <si>
    <t>1826.06.01</t>
  </si>
  <si>
    <t>1826.06.02</t>
  </si>
  <si>
    <t>1826.06.03</t>
  </si>
  <si>
    <t>1826.06.04</t>
  </si>
  <si>
    <t>1826.06.05</t>
  </si>
  <si>
    <t>1826.06.06</t>
  </si>
  <si>
    <t>1826.06.07</t>
  </si>
  <si>
    <t>1826.06.08</t>
  </si>
  <si>
    <t>1826.06.09</t>
  </si>
  <si>
    <t>1826.06.10</t>
  </si>
  <si>
    <t>1826.06.11</t>
  </si>
  <si>
    <t>1826.06.12</t>
  </si>
  <si>
    <t>1826.06.13</t>
  </si>
  <si>
    <t>1826.06.14</t>
  </si>
  <si>
    <t>1826.06.15</t>
  </si>
  <si>
    <t>1826.06.16</t>
  </si>
  <si>
    <t>1826.06.17</t>
  </si>
  <si>
    <t>1826.06.18</t>
  </si>
  <si>
    <t>1826.06.19</t>
  </si>
  <si>
    <t>1826.06.20</t>
  </si>
  <si>
    <t>1826.06.21</t>
  </si>
  <si>
    <t>1826.06.22</t>
  </si>
  <si>
    <t>1826.06.23</t>
  </si>
  <si>
    <t>1826.06.24</t>
  </si>
  <si>
    <t>1826.06.25</t>
  </si>
  <si>
    <t>1826.06.26</t>
  </si>
  <si>
    <t>1826.06.27</t>
  </si>
  <si>
    <t>1826.06.28</t>
  </si>
  <si>
    <t>1826.06.29</t>
  </si>
  <si>
    <t>1826.06.30</t>
  </si>
  <si>
    <t>1826.07.01</t>
  </si>
  <si>
    <t>1826.07.02</t>
  </si>
  <si>
    <t>1826.07.03</t>
  </si>
  <si>
    <t>1826.07.04</t>
  </si>
  <si>
    <t>1826.07.05</t>
  </si>
  <si>
    <t>1826.07.06</t>
  </si>
  <si>
    <t>1826.07.07</t>
  </si>
  <si>
    <t>1826.07.08</t>
  </si>
  <si>
    <t>1826.07.09</t>
  </si>
  <si>
    <t>1826.07.10</t>
  </si>
  <si>
    <t>1826.07.11</t>
  </si>
  <si>
    <t>1826.07.12</t>
  </si>
  <si>
    <t>1826.07.13</t>
  </si>
  <si>
    <t>1826.07.14</t>
  </si>
  <si>
    <t>1826.07.15</t>
  </si>
  <si>
    <t>1826.07.16</t>
  </si>
  <si>
    <t>1826.07.17</t>
  </si>
  <si>
    <t>1826.07.18</t>
  </si>
  <si>
    <t>1826.07.19</t>
  </si>
  <si>
    <t>1826.07.20</t>
  </si>
  <si>
    <t>1826.07.21</t>
  </si>
  <si>
    <t>1826.07.22</t>
  </si>
  <si>
    <t>1826.07.23</t>
  </si>
  <si>
    <t>1826.07.24</t>
  </si>
  <si>
    <t>1826.07.25</t>
  </si>
  <si>
    <t>1826.07.26</t>
  </si>
  <si>
    <t>1826.07.27</t>
  </si>
  <si>
    <t>1826.07.28</t>
  </si>
  <si>
    <t>1826.07.29</t>
  </si>
  <si>
    <t>1826.07.30</t>
  </si>
  <si>
    <t>1826.07.31</t>
  </si>
  <si>
    <t>1826.08.01</t>
  </si>
  <si>
    <t>1826.08.02</t>
  </si>
  <si>
    <t>1826.08.03</t>
  </si>
  <si>
    <t>1826.08.04</t>
  </si>
  <si>
    <t>1826.08.05</t>
  </si>
  <si>
    <t>1826.08.06</t>
  </si>
  <si>
    <t>1826.08.07</t>
  </si>
  <si>
    <t>1826.08.08</t>
  </si>
  <si>
    <t>1826.08.09</t>
  </si>
  <si>
    <t>1826.08.10</t>
  </si>
  <si>
    <t>1826.08.11</t>
  </si>
  <si>
    <t>1826.08.12</t>
  </si>
  <si>
    <t>1826.08.13</t>
  </si>
  <si>
    <t>1826.08.14</t>
  </si>
  <si>
    <t>1826.08.15</t>
  </si>
  <si>
    <t>1826.08.16</t>
  </si>
  <si>
    <t>1826.08.17</t>
  </si>
  <si>
    <t>1826.08.18</t>
  </si>
  <si>
    <t>1826.08.19</t>
  </si>
  <si>
    <t>1826.08.20</t>
  </si>
  <si>
    <t>1826.08.21</t>
  </si>
  <si>
    <t>1826.08.22</t>
  </si>
  <si>
    <t>1826.08.23</t>
  </si>
  <si>
    <t>1826.08.24</t>
  </si>
  <si>
    <t>1826.08.25</t>
  </si>
  <si>
    <t>1826.08.26</t>
  </si>
  <si>
    <t>1826.08.27</t>
  </si>
  <si>
    <t>1826.08.28</t>
  </si>
  <si>
    <t>1826.08.29</t>
  </si>
  <si>
    <t>1826.08.30</t>
  </si>
  <si>
    <t>1826.08.31</t>
  </si>
  <si>
    <t>1826.09.01</t>
  </si>
  <si>
    <t>1826.09.02</t>
  </si>
  <si>
    <t>1826.09.03</t>
  </si>
  <si>
    <t>1826.09.04</t>
  </si>
  <si>
    <t>1826.09.05</t>
  </si>
  <si>
    <t>1826.09.06</t>
  </si>
  <si>
    <t>1826.09.07</t>
  </si>
  <si>
    <t>1826.09.08</t>
  </si>
  <si>
    <t>1826.09.09</t>
  </si>
  <si>
    <t>1826.09.10</t>
  </si>
  <si>
    <t>1826.09.11</t>
  </si>
  <si>
    <t>1826.09.12</t>
  </si>
  <si>
    <t>1826.09.13</t>
  </si>
  <si>
    <t>1826.09.14</t>
  </si>
  <si>
    <t>1826.09.15</t>
  </si>
  <si>
    <t>1826.09.16</t>
  </si>
  <si>
    <t>1826.09.17</t>
  </si>
  <si>
    <t>1826.09.18</t>
  </si>
  <si>
    <t>1826.09.19</t>
  </si>
  <si>
    <t>1826.09.20</t>
  </si>
  <si>
    <t>1826.09.21</t>
  </si>
  <si>
    <t>1826.09.22</t>
  </si>
  <si>
    <t>1826.09.23</t>
  </si>
  <si>
    <t>1826.09.24</t>
  </si>
  <si>
    <t>1826.09.25</t>
  </si>
  <si>
    <t>1826.09.26</t>
  </si>
  <si>
    <t>1826.09.27</t>
  </si>
  <si>
    <t>1826.09.28</t>
  </si>
  <si>
    <t>1826.09.29</t>
  </si>
  <si>
    <t>1826.09.30</t>
  </si>
  <si>
    <t>1826.10.01</t>
  </si>
  <si>
    <t>1826.10.02</t>
  </si>
  <si>
    <t>1826.10.03</t>
  </si>
  <si>
    <t>1826.10.04</t>
  </si>
  <si>
    <t>1826.10.05</t>
  </si>
  <si>
    <t>1826.10.06</t>
  </si>
  <si>
    <t>1826.10.07</t>
  </si>
  <si>
    <t>1826.10.08</t>
  </si>
  <si>
    <t>1826.10.09</t>
  </si>
  <si>
    <t>1826.10.10</t>
  </si>
  <si>
    <t>1826.10.11</t>
  </si>
  <si>
    <t>1826.10.12</t>
  </si>
  <si>
    <t>1826.10.13</t>
  </si>
  <si>
    <t>1826.10.14</t>
  </si>
  <si>
    <t>1826.10.15</t>
  </si>
  <si>
    <t>1826.10.16</t>
  </si>
  <si>
    <t>1826.10.17</t>
  </si>
  <si>
    <t>1826.10.18</t>
  </si>
  <si>
    <t>1826.10.19</t>
  </si>
  <si>
    <t>1826.10.20</t>
  </si>
  <si>
    <t>1826.10.21</t>
  </si>
  <si>
    <t>1826.10.22</t>
  </si>
  <si>
    <t>1826.10.23</t>
  </si>
  <si>
    <t>1826.10.24</t>
  </si>
  <si>
    <t>1826.10.25</t>
  </si>
  <si>
    <t>1826.10.26</t>
  </si>
  <si>
    <t>1826.10.27</t>
  </si>
  <si>
    <t>1826.10.28</t>
  </si>
  <si>
    <t>1826.10.29</t>
  </si>
  <si>
    <t>1826.10.30</t>
  </si>
  <si>
    <t>1826.10.31</t>
  </si>
  <si>
    <t>1826.11.01</t>
  </si>
  <si>
    <t>1826.11.02</t>
  </si>
  <si>
    <t>1826.11.03</t>
  </si>
  <si>
    <t>1826.11.04</t>
  </si>
  <si>
    <t>1826.11.05</t>
  </si>
  <si>
    <t>1826.11.06</t>
  </si>
  <si>
    <t>1826.11.07</t>
  </si>
  <si>
    <t>1826.11.08</t>
  </si>
  <si>
    <t>1826.11.09</t>
  </si>
  <si>
    <t>1826.11.10</t>
  </si>
  <si>
    <t>1826.11.11</t>
  </si>
  <si>
    <t>1826.11.12</t>
  </si>
  <si>
    <t>1826.11.13</t>
  </si>
  <si>
    <t>1826.11.14</t>
  </si>
  <si>
    <t>1826.11.15</t>
  </si>
  <si>
    <t>1826.11.16</t>
  </si>
  <si>
    <t>1826.11.17</t>
  </si>
  <si>
    <t>1826.11.18</t>
  </si>
  <si>
    <t>1826.11.19</t>
  </si>
  <si>
    <t>1826.11.20</t>
  </si>
  <si>
    <t>1826.11.21</t>
  </si>
  <si>
    <t>1826.11.22</t>
  </si>
  <si>
    <t>1826.11.23</t>
  </si>
  <si>
    <t>1826.11.24</t>
  </si>
  <si>
    <t>1826.11.25</t>
  </si>
  <si>
    <t>1826.11.26</t>
  </si>
  <si>
    <t>1826.11.27</t>
  </si>
  <si>
    <t>1826.11.28</t>
  </si>
  <si>
    <t>1826.11.29</t>
  </si>
  <si>
    <t>1826.11.30</t>
  </si>
  <si>
    <t>1826.12.01</t>
  </si>
  <si>
    <t>1826.12.02</t>
  </si>
  <si>
    <t>1826.12.03</t>
  </si>
  <si>
    <t>1826.12.04</t>
  </si>
  <si>
    <t>1826.12.05</t>
  </si>
  <si>
    <t>1826.12.06</t>
  </si>
  <si>
    <t>1826.12.07</t>
  </si>
  <si>
    <t>1826.12.08</t>
  </si>
  <si>
    <t>1826.12.09</t>
  </si>
  <si>
    <t>1826.12.10</t>
  </si>
  <si>
    <t>1826.12.11</t>
  </si>
  <si>
    <t>1826.12.12</t>
  </si>
  <si>
    <t>1826.12.13</t>
  </si>
  <si>
    <t>1826.12.14</t>
  </si>
  <si>
    <t>1826.12.15</t>
  </si>
  <si>
    <t>1826.12.16</t>
  </si>
  <si>
    <t>1826.12.17</t>
  </si>
  <si>
    <t>1826.12.18</t>
  </si>
  <si>
    <t>1826.12.19</t>
  </si>
  <si>
    <t>1826.12.20</t>
  </si>
  <si>
    <t>1826.12.21</t>
  </si>
  <si>
    <t>1826.12.22</t>
  </si>
  <si>
    <t>1826.12.23</t>
  </si>
  <si>
    <t>1826.12.24</t>
  </si>
  <si>
    <t>1826.12.25</t>
  </si>
  <si>
    <t>1826.12.26</t>
  </si>
  <si>
    <t>1826.12.27</t>
  </si>
  <si>
    <t>1826.12.28</t>
  </si>
  <si>
    <t>1826.12.29</t>
  </si>
  <si>
    <t>1826.12.30</t>
  </si>
  <si>
    <t>1826.12.31</t>
  </si>
  <si>
    <t>1827.01.01</t>
  </si>
  <si>
    <t>1827.01.02</t>
  </si>
  <si>
    <t>1827.01.03</t>
  </si>
  <si>
    <t>1827.01.04</t>
  </si>
  <si>
    <t>1827.01.05</t>
  </si>
  <si>
    <t>1827.01.06</t>
  </si>
  <si>
    <t>1827.01.07</t>
  </si>
  <si>
    <t>1827.01.08</t>
  </si>
  <si>
    <t>1827.01.09</t>
  </si>
  <si>
    <t>1827.01.10</t>
  </si>
  <si>
    <t>1827.01.11</t>
  </si>
  <si>
    <t>1827.01.12</t>
  </si>
  <si>
    <t>1827.01.13</t>
  </si>
  <si>
    <t>1827.01.14</t>
  </si>
  <si>
    <t>1827.01.15</t>
  </si>
  <si>
    <t>1827.01.16</t>
  </si>
  <si>
    <t>1827.01.17</t>
  </si>
  <si>
    <t>1827.01.18</t>
  </si>
  <si>
    <t>1827.01.19</t>
  </si>
  <si>
    <t>1827.01.20</t>
  </si>
  <si>
    <t>1827.01.21</t>
  </si>
  <si>
    <t>1827.01.22</t>
  </si>
  <si>
    <t>1827.01.23</t>
  </si>
  <si>
    <t>1827.01.24</t>
  </si>
  <si>
    <t>1827.01.25</t>
  </si>
  <si>
    <t>1827.01.26</t>
  </si>
  <si>
    <t>1827.01.27</t>
  </si>
  <si>
    <t>1827.01.28</t>
  </si>
  <si>
    <t>1827.01.29</t>
  </si>
  <si>
    <t>1827.01.30</t>
  </si>
  <si>
    <t>1827.01.31</t>
  </si>
  <si>
    <t>1827.02.01</t>
  </si>
  <si>
    <t>1827.02.02</t>
  </si>
  <si>
    <t>1827.02.03</t>
  </si>
  <si>
    <t>1827.02.04</t>
  </si>
  <si>
    <t>1827.02.05</t>
  </si>
  <si>
    <t>1827.02.06</t>
  </si>
  <si>
    <t>1827.02.07</t>
  </si>
  <si>
    <t>1827.02.08</t>
  </si>
  <si>
    <t>1827.02.09</t>
  </si>
  <si>
    <t>1827.02.10</t>
  </si>
  <si>
    <t>1827.02.11</t>
  </si>
  <si>
    <t>1827.02.12</t>
  </si>
  <si>
    <t>1827.02.13</t>
  </si>
  <si>
    <t>1827.02.14</t>
  </si>
  <si>
    <t>1827.02.15</t>
  </si>
  <si>
    <t>1827.02.16</t>
  </si>
  <si>
    <t>1827.02.17</t>
  </si>
  <si>
    <t>1827.02.18</t>
  </si>
  <si>
    <t>1827.02.19</t>
  </si>
  <si>
    <t>1827.02.20</t>
  </si>
  <si>
    <t>1827.02.21</t>
  </si>
  <si>
    <t>1827.02.22</t>
  </si>
  <si>
    <t>1827.02.23</t>
  </si>
  <si>
    <t>1827.02.24</t>
  </si>
  <si>
    <t>1827.02.25</t>
  </si>
  <si>
    <t>1827.02.26</t>
  </si>
  <si>
    <t>1827.02.27</t>
  </si>
  <si>
    <t>1827.02.28</t>
  </si>
  <si>
    <t>1827.03.01</t>
  </si>
  <si>
    <t>1827.03.02</t>
  </si>
  <si>
    <t>1827.03.03</t>
  </si>
  <si>
    <t>1827.03.04</t>
  </si>
  <si>
    <t>1827.03.05</t>
  </si>
  <si>
    <t>1827.03.06</t>
  </si>
  <si>
    <t>1827.03.07</t>
  </si>
  <si>
    <t>1827.03.08</t>
  </si>
  <si>
    <t>1827.03.09</t>
  </si>
  <si>
    <t>1827.03.10</t>
  </si>
  <si>
    <t>1827.03.11</t>
  </si>
  <si>
    <t>1827.03.12</t>
  </si>
  <si>
    <t>1827.03.13</t>
  </si>
  <si>
    <t>1827.03.14</t>
  </si>
  <si>
    <t>1827.03.15</t>
  </si>
  <si>
    <t>1827.03.16</t>
  </si>
  <si>
    <t>1827.03.17</t>
  </si>
  <si>
    <t>1827.03.18</t>
  </si>
  <si>
    <t>1827.03.19</t>
  </si>
  <si>
    <t>1827.03.20</t>
  </si>
  <si>
    <t>1827.03.21</t>
  </si>
  <si>
    <t>1827.03.22</t>
  </si>
  <si>
    <t>1827.03.23</t>
  </si>
  <si>
    <t>1827.03.24</t>
  </si>
  <si>
    <t>1827.03.25</t>
  </si>
  <si>
    <t>1827.03.26</t>
  </si>
  <si>
    <t>1827.03.27</t>
  </si>
  <si>
    <t>1827.03.28</t>
  </si>
  <si>
    <t>1827.03.29</t>
  </si>
  <si>
    <t>1827.03.30</t>
  </si>
  <si>
    <t>1827.03.31</t>
  </si>
  <si>
    <t>1827.04.01</t>
  </si>
  <si>
    <t>1827.04.02</t>
  </si>
  <si>
    <t>1827.04.03</t>
  </si>
  <si>
    <t>1827.04.04</t>
  </si>
  <si>
    <t>1827.04.05</t>
  </si>
  <si>
    <t>1827.04.06</t>
  </si>
  <si>
    <t>1827.04.07</t>
  </si>
  <si>
    <t>1827.04.08</t>
  </si>
  <si>
    <t>1827.04.09</t>
  </si>
  <si>
    <t>1827.04.10</t>
  </si>
  <si>
    <t>1827.04.11</t>
  </si>
  <si>
    <t>1827.04.12</t>
  </si>
  <si>
    <t>1827.04.13</t>
  </si>
  <si>
    <t>1827.04.14</t>
  </si>
  <si>
    <t>1827.04.15</t>
  </si>
  <si>
    <t>1827.04.16</t>
  </si>
  <si>
    <t>1827.04.17</t>
  </si>
  <si>
    <t>1827.04.18</t>
  </si>
  <si>
    <t>1827.04.19</t>
  </si>
  <si>
    <t>1827.04.20</t>
  </si>
  <si>
    <t>1827.04.21</t>
  </si>
  <si>
    <t>1827.04.22</t>
  </si>
  <si>
    <t>1827.04.23</t>
  </si>
  <si>
    <t>1827.04.24</t>
  </si>
  <si>
    <t>1827.04.25</t>
  </si>
  <si>
    <t>1827.04.26</t>
  </si>
  <si>
    <t>1827.04.27</t>
  </si>
  <si>
    <t>1827.04.28</t>
  </si>
  <si>
    <t>1827.04.29</t>
  </si>
  <si>
    <t>1827.04.30</t>
  </si>
  <si>
    <t>1827.05.01</t>
  </si>
  <si>
    <t>1827.05.02</t>
  </si>
  <si>
    <t>1827.05.03</t>
  </si>
  <si>
    <t>1827.05.04</t>
  </si>
  <si>
    <t>1827.05.05</t>
  </si>
  <si>
    <t>1827.05.06</t>
  </si>
  <si>
    <t>1827.05.07</t>
  </si>
  <si>
    <t>1827.05.08</t>
  </si>
  <si>
    <t>1827.05.09</t>
  </si>
  <si>
    <t>1827.05.10</t>
  </si>
  <si>
    <t>1827.05.11</t>
  </si>
  <si>
    <t>1827.05.12</t>
  </si>
  <si>
    <t>1827.05.13</t>
  </si>
  <si>
    <t>1827.05.14</t>
  </si>
  <si>
    <t>1827.05.15</t>
  </si>
  <si>
    <t>1827.05.16</t>
  </si>
  <si>
    <t>1827.05.17</t>
  </si>
  <si>
    <t>1827.05.18</t>
  </si>
  <si>
    <t>1827.05.19</t>
  </si>
  <si>
    <t>1827.05.20</t>
  </si>
  <si>
    <t>1827.05.21</t>
  </si>
  <si>
    <t>1827.05.22</t>
  </si>
  <si>
    <t>1827.05.23</t>
  </si>
  <si>
    <t>1827.05.24</t>
  </si>
  <si>
    <t>1827.05.25</t>
  </si>
  <si>
    <t>1827.05.26</t>
  </si>
  <si>
    <t>1827.05.27</t>
  </si>
  <si>
    <t>1827.05.28</t>
  </si>
  <si>
    <t>1827.05.29</t>
  </si>
  <si>
    <t>1827.05.30</t>
  </si>
  <si>
    <t>1827.05.31</t>
  </si>
  <si>
    <t>1827.06.01</t>
  </si>
  <si>
    <t>1827.06.02</t>
  </si>
  <si>
    <t>1827.06.03</t>
  </si>
  <si>
    <t>1827.06.04</t>
  </si>
  <si>
    <t>1827.06.05</t>
  </si>
  <si>
    <t>1827.06.06</t>
  </si>
  <si>
    <t>1827.06.07</t>
  </si>
  <si>
    <t>1827.06.08</t>
  </si>
  <si>
    <t>1827.06.09</t>
  </si>
  <si>
    <t>1827.06.10</t>
  </si>
  <si>
    <t>1827.06.11</t>
  </si>
  <si>
    <t>1827.06.12</t>
  </si>
  <si>
    <t>1827.06.13</t>
  </si>
  <si>
    <t>1827.06.14</t>
  </si>
  <si>
    <t>1827.06.15</t>
  </si>
  <si>
    <t>1827.06.16</t>
  </si>
  <si>
    <t>1827.06.17</t>
  </si>
  <si>
    <t>1827.06.18</t>
  </si>
  <si>
    <t>1827.06.19</t>
  </si>
  <si>
    <t>1827.06.20</t>
  </si>
  <si>
    <t>1827.06.21</t>
  </si>
  <si>
    <t>1827.06.22</t>
  </si>
  <si>
    <t>1827.06.23</t>
  </si>
  <si>
    <t>1827.06.24</t>
  </si>
  <si>
    <t>1827.06.25</t>
  </si>
  <si>
    <t>1827.06.26</t>
  </si>
  <si>
    <t>1827.06.27</t>
  </si>
  <si>
    <t>1827.06.28</t>
  </si>
  <si>
    <t>1827.06.29</t>
  </si>
  <si>
    <t>1827.06.30</t>
  </si>
  <si>
    <t>1827.07.01</t>
  </si>
  <si>
    <t>1827.07.02</t>
  </si>
  <si>
    <t>1827.07.03</t>
  </si>
  <si>
    <t>1827.07.04</t>
  </si>
  <si>
    <t>1827.07.05</t>
  </si>
  <si>
    <t>1827.07.06</t>
  </si>
  <si>
    <t>1827.07.07</t>
  </si>
  <si>
    <t>1827.07.08</t>
  </si>
  <si>
    <t>1827.07.09</t>
  </si>
  <si>
    <t>1827.07.10</t>
  </si>
  <si>
    <t>1827.07.11</t>
  </si>
  <si>
    <t>1827.07.12</t>
  </si>
  <si>
    <t>1827.07.13</t>
  </si>
  <si>
    <t>1827.07.14</t>
  </si>
  <si>
    <t>1827.07.15</t>
  </si>
  <si>
    <t>1827.07.16</t>
  </si>
  <si>
    <t>1827.07.17</t>
  </si>
  <si>
    <t>1827.07.18</t>
  </si>
  <si>
    <t>1827.07.19</t>
  </si>
  <si>
    <t>1827.07.20</t>
  </si>
  <si>
    <t>1827.07.21</t>
  </si>
  <si>
    <t>1827.07.22</t>
  </si>
  <si>
    <t>1827.07.23</t>
  </si>
  <si>
    <t>1827.07.24</t>
  </si>
  <si>
    <t>1827.07.25</t>
  </si>
  <si>
    <t>1827.07.26</t>
  </si>
  <si>
    <t>1827.07.27</t>
  </si>
  <si>
    <t>1827.07.28</t>
  </si>
  <si>
    <t>1827.07.29</t>
  </si>
  <si>
    <t>1827.07.30</t>
  </si>
  <si>
    <t>1827.07.31</t>
  </si>
  <si>
    <t>1827.08.01</t>
  </si>
  <si>
    <t>1827.08.02</t>
  </si>
  <si>
    <t>1827.08.03</t>
  </si>
  <si>
    <t>1827.08.04</t>
  </si>
  <si>
    <t>1827.08.05</t>
  </si>
  <si>
    <t>1827.08.06</t>
  </si>
  <si>
    <t>1827.08.07</t>
  </si>
  <si>
    <t>1827.08.08</t>
  </si>
  <si>
    <t>1827.08.09</t>
  </si>
  <si>
    <t>1827.08.10</t>
  </si>
  <si>
    <t>1827.08.11</t>
  </si>
  <si>
    <t>1827.08.12</t>
  </si>
  <si>
    <t>1827.08.13</t>
  </si>
  <si>
    <t>1827.08.14</t>
  </si>
  <si>
    <t>1827.08.15</t>
  </si>
  <si>
    <t>1827.08.16</t>
  </si>
  <si>
    <t>1827.08.17</t>
  </si>
  <si>
    <t>1827.08.18</t>
  </si>
  <si>
    <t>1827.08.19</t>
  </si>
  <si>
    <t>1827.08.20</t>
  </si>
  <si>
    <t>1827.08.21</t>
  </si>
  <si>
    <t>1827.08.22</t>
  </si>
  <si>
    <t>1827.08.23</t>
  </si>
  <si>
    <t>1827.08.24</t>
  </si>
  <si>
    <t>1827.08.25</t>
  </si>
  <si>
    <t>1827.08.26</t>
  </si>
  <si>
    <t>1827.08.27</t>
  </si>
  <si>
    <t>1827.08.28</t>
  </si>
  <si>
    <t>1827.08.29</t>
  </si>
  <si>
    <t>1827.08.30</t>
  </si>
  <si>
    <t>1827.08.31</t>
  </si>
  <si>
    <t>1827.09.01</t>
  </si>
  <si>
    <t>1827.09.02</t>
  </si>
  <si>
    <t>1827.09.03</t>
  </si>
  <si>
    <t>1827.09.04</t>
  </si>
  <si>
    <t>1827.09.05</t>
  </si>
  <si>
    <t>1827.09.06</t>
  </si>
  <si>
    <t>1827.09.07</t>
  </si>
  <si>
    <t>1827.09.08</t>
  </si>
  <si>
    <t>1827.09.09</t>
  </si>
  <si>
    <t>1827.09.10</t>
  </si>
  <si>
    <t>1827.09.11</t>
  </si>
  <si>
    <t>1827.09.12</t>
  </si>
  <si>
    <t>1827.09.13</t>
  </si>
  <si>
    <t>1827.09.14</t>
  </si>
  <si>
    <t>1827.09.15</t>
  </si>
  <si>
    <t>1827.09.16</t>
  </si>
  <si>
    <t>1827.09.17</t>
  </si>
  <si>
    <t>1827.09.18</t>
  </si>
  <si>
    <t>1827.09.19</t>
  </si>
  <si>
    <t>1827.09.20</t>
  </si>
  <si>
    <t>1827.09.21</t>
  </si>
  <si>
    <t>1827.09.22</t>
  </si>
  <si>
    <t>1827.09.23</t>
  </si>
  <si>
    <t>1827.09.24</t>
  </si>
  <si>
    <t>1827.09.25</t>
  </si>
  <si>
    <t>1827.09.26</t>
  </si>
  <si>
    <t>1827.09.27</t>
  </si>
  <si>
    <t>1827.09.28</t>
  </si>
  <si>
    <t>1827.09.29</t>
  </si>
  <si>
    <t>1827.09.30</t>
  </si>
  <si>
    <t>1827.10.01</t>
  </si>
  <si>
    <t>1827.10.02</t>
  </si>
  <si>
    <t>1827.10.03</t>
  </si>
  <si>
    <t>1827.10.04</t>
  </si>
  <si>
    <t>1827.10.05</t>
  </si>
  <si>
    <t>1827.10.06</t>
  </si>
  <si>
    <t>1827.10.07</t>
  </si>
  <si>
    <t>1827.10.08</t>
  </si>
  <si>
    <t>1827.10.09</t>
  </si>
  <si>
    <t>1827.10.10</t>
  </si>
  <si>
    <t>1827.10.11</t>
  </si>
  <si>
    <t>1827.10.12</t>
  </si>
  <si>
    <t>1827.10.13</t>
  </si>
  <si>
    <t>1827.10.14</t>
  </si>
  <si>
    <t>1827.10.15</t>
  </si>
  <si>
    <t>1827.10.16</t>
  </si>
  <si>
    <t>1827.10.17</t>
  </si>
  <si>
    <t>1827.10.18</t>
  </si>
  <si>
    <t>1827.10.19</t>
  </si>
  <si>
    <t>1827.10.20</t>
  </si>
  <si>
    <t>1827.10.21</t>
  </si>
  <si>
    <t>1827.10.22</t>
  </si>
  <si>
    <t>1827.10.23</t>
  </si>
  <si>
    <t>1827.10.24</t>
  </si>
  <si>
    <t>1827.10.25</t>
  </si>
  <si>
    <t>1827.10.26</t>
  </si>
  <si>
    <t>1827.10.27</t>
  </si>
  <si>
    <t>1827.10.28</t>
  </si>
  <si>
    <t>1827.10.29</t>
  </si>
  <si>
    <t>1827.10.30</t>
  </si>
  <si>
    <t>1827.10.31</t>
  </si>
  <si>
    <t>1827.11.01</t>
  </si>
  <si>
    <t>1827.11.02</t>
  </si>
  <si>
    <t>1827.11.03</t>
  </si>
  <si>
    <t>1827.11.04</t>
  </si>
  <si>
    <t>1827.11.05</t>
  </si>
  <si>
    <t>1827.11.06</t>
  </si>
  <si>
    <t>1827.11.07</t>
  </si>
  <si>
    <t>1827.11.08</t>
  </si>
  <si>
    <t>1827.11.09</t>
  </si>
  <si>
    <t>1827.11.10</t>
  </si>
  <si>
    <t>1827.11.11</t>
  </si>
  <si>
    <t>1827.11.12</t>
  </si>
  <si>
    <t>1827.11.13</t>
  </si>
  <si>
    <t>1827.11.14</t>
  </si>
  <si>
    <t>1827.11.15</t>
  </si>
  <si>
    <t>1827.11.16</t>
  </si>
  <si>
    <t>1827.11.17</t>
  </si>
  <si>
    <t>1827.11.18</t>
  </si>
  <si>
    <t>1827.11.19</t>
  </si>
  <si>
    <t>1827.11.20</t>
  </si>
  <si>
    <t>1827.11.21</t>
  </si>
  <si>
    <t>1827.11.22</t>
  </si>
  <si>
    <t>1827.11.23</t>
  </si>
  <si>
    <t>1827.11.24</t>
  </si>
  <si>
    <t>1827.11.25</t>
  </si>
  <si>
    <t>1827.11.26</t>
  </si>
  <si>
    <t>1827.11.27</t>
  </si>
  <si>
    <t>1827.11.28</t>
  </si>
  <si>
    <t>1827.11.29</t>
  </si>
  <si>
    <t>1827.11.30</t>
  </si>
  <si>
    <t>1827.12.01</t>
  </si>
  <si>
    <t>1827.12.02</t>
  </si>
  <si>
    <t>1827.12.03</t>
  </si>
  <si>
    <t>1827.12.04</t>
  </si>
  <si>
    <t>1827.12.05</t>
  </si>
  <si>
    <t>1827.12.06</t>
  </si>
  <si>
    <t>1827.12.07</t>
  </si>
  <si>
    <t>1827.12.08</t>
  </si>
  <si>
    <t>1827.12.09</t>
  </si>
  <si>
    <t>1827.12.10</t>
  </si>
  <si>
    <t>1827.12.11</t>
  </si>
  <si>
    <t>1827.12.12</t>
  </si>
  <si>
    <t>1827.12.13</t>
  </si>
  <si>
    <t>1827.12.14</t>
  </si>
  <si>
    <t>1827.12.15</t>
  </si>
  <si>
    <t>1827.12.16</t>
  </si>
  <si>
    <t>1827.12.17</t>
  </si>
  <si>
    <t>1827.12.18</t>
  </si>
  <si>
    <t>1827.12.19</t>
  </si>
  <si>
    <t>1827.12.20</t>
  </si>
  <si>
    <t>1827.12.21</t>
  </si>
  <si>
    <t>1827.12.22</t>
  </si>
  <si>
    <t>1827.12.23</t>
  </si>
  <si>
    <t>1827.12.24</t>
  </si>
  <si>
    <t>1827.12.25</t>
  </si>
  <si>
    <t>1827.12.26</t>
  </si>
  <si>
    <t>1827.12.27</t>
  </si>
  <si>
    <t>1827.12.28</t>
  </si>
  <si>
    <t>1827.12.29</t>
  </si>
  <si>
    <t>1827.12.30</t>
  </si>
  <si>
    <t>1827.12.31</t>
  </si>
  <si>
    <t>1828.01.01</t>
  </si>
  <si>
    <t>1828.01.02</t>
  </si>
  <si>
    <t>1828.01.03</t>
  </si>
  <si>
    <t>1828.01.04</t>
  </si>
  <si>
    <t>1828.01.05</t>
  </si>
  <si>
    <t>1828.01.06</t>
  </si>
  <si>
    <t>1828.01.07</t>
  </si>
  <si>
    <t>1828.01.08</t>
  </si>
  <si>
    <t>1828.01.09</t>
  </si>
  <si>
    <t>1828.01.10</t>
  </si>
  <si>
    <t>1828.01.11</t>
  </si>
  <si>
    <t>1828.01.12</t>
  </si>
  <si>
    <t>1828.01.13</t>
  </si>
  <si>
    <t>1828.01.14</t>
  </si>
  <si>
    <t>1828.01.15</t>
  </si>
  <si>
    <t>1828.01.16</t>
  </si>
  <si>
    <t>1828.01.17</t>
  </si>
  <si>
    <t>1828.01.18</t>
  </si>
  <si>
    <t>1828.01.19</t>
  </si>
  <si>
    <t>1828.01.20</t>
  </si>
  <si>
    <t>1828.01.21</t>
  </si>
  <si>
    <t>1828.01.22</t>
  </si>
  <si>
    <t>1828.01.23</t>
  </si>
  <si>
    <t>1828.01.24</t>
  </si>
  <si>
    <t>1828.01.25</t>
  </si>
  <si>
    <t>1828.01.26</t>
  </si>
  <si>
    <t>1828.01.27</t>
  </si>
  <si>
    <t>1828.01.28</t>
  </si>
  <si>
    <t>1828.01.29</t>
  </si>
  <si>
    <t>1828.01.30</t>
  </si>
  <si>
    <t>1828.01.31</t>
  </si>
  <si>
    <t>1828.02.01</t>
  </si>
  <si>
    <t>1828.02.02</t>
  </si>
  <si>
    <t>1828.02.03</t>
  </si>
  <si>
    <t>1828.02.04</t>
  </si>
  <si>
    <t>1828.02.05</t>
  </si>
  <si>
    <t>1828.02.06</t>
  </si>
  <si>
    <t>1828.02.07</t>
  </si>
  <si>
    <t>1828.02.08</t>
  </si>
  <si>
    <t>1828.02.09</t>
  </si>
  <si>
    <t>1828.02.10</t>
  </si>
  <si>
    <t>1828.02.11</t>
  </si>
  <si>
    <t>1828.02.12</t>
  </si>
  <si>
    <t>1828.02.13</t>
  </si>
  <si>
    <t>1828.02.14</t>
  </si>
  <si>
    <t>1828.02.15</t>
  </si>
  <si>
    <t>1828.02.16</t>
  </si>
  <si>
    <t>1828.02.17</t>
  </si>
  <si>
    <t>1828.02.18</t>
  </si>
  <si>
    <t>1828.02.19</t>
  </si>
  <si>
    <t>1828.02.20</t>
  </si>
  <si>
    <t>1828.02.21</t>
  </si>
  <si>
    <t>1828.02.22</t>
  </si>
  <si>
    <t>1828.02.23</t>
  </si>
  <si>
    <t>1828.02.24</t>
  </si>
  <si>
    <t>1828.02.25</t>
  </si>
  <si>
    <t>1828.02.26</t>
  </si>
  <si>
    <t>1828.02.27</t>
  </si>
  <si>
    <t>1828.02.28</t>
  </si>
  <si>
    <t>1828.02.29</t>
  </si>
  <si>
    <t>1828.03.01</t>
  </si>
  <si>
    <t>1828.03.02</t>
  </si>
  <si>
    <t>1828.03.03</t>
  </si>
  <si>
    <t>1828.03.04</t>
  </si>
  <si>
    <t>1828.03.05</t>
  </si>
  <si>
    <t>1828.03.06</t>
  </si>
  <si>
    <t>1828.03.07</t>
  </si>
  <si>
    <t>1828.03.08</t>
  </si>
  <si>
    <t>1828.03.09</t>
  </si>
  <si>
    <t>1828.03.10</t>
  </si>
  <si>
    <t>1828.03.11</t>
  </si>
  <si>
    <t>1828.03.12</t>
  </si>
  <si>
    <t>1828.03.13</t>
  </si>
  <si>
    <t>1828.03.14</t>
  </si>
  <si>
    <t>1828.03.15</t>
  </si>
  <si>
    <t>1828.03.16</t>
  </si>
  <si>
    <t>1828.03.17</t>
  </si>
  <si>
    <t>1828.03.18</t>
  </si>
  <si>
    <t>1828.03.19</t>
  </si>
  <si>
    <t>1828.03.20</t>
  </si>
  <si>
    <t>1828.03.21</t>
  </si>
  <si>
    <t>1828.03.22</t>
  </si>
  <si>
    <t>1828.03.23</t>
  </si>
  <si>
    <t>1828.03.24</t>
  </si>
  <si>
    <t>1828.03.25</t>
  </si>
  <si>
    <t>1828.03.26</t>
  </si>
  <si>
    <t>1828.03.27</t>
  </si>
  <si>
    <t>1828.03.28</t>
  </si>
  <si>
    <t>1828.03.29</t>
  </si>
  <si>
    <t>1828.03.30</t>
  </si>
  <si>
    <t>1828.03.31</t>
  </si>
  <si>
    <t>1828.04.01</t>
  </si>
  <si>
    <t>1828.04.02</t>
  </si>
  <si>
    <t>1828.04.03</t>
  </si>
  <si>
    <t>1828.04.04</t>
  </si>
  <si>
    <t>1828.04.05</t>
  </si>
  <si>
    <t>1828.04.06</t>
  </si>
  <si>
    <t>1828.04.07</t>
  </si>
  <si>
    <t>1828.04.08</t>
  </si>
  <si>
    <t>1828.04.09</t>
  </si>
  <si>
    <t>1828.04.10</t>
  </si>
  <si>
    <t>1828.04.11</t>
  </si>
  <si>
    <t>1828.04.12</t>
  </si>
  <si>
    <t>1828.04.13</t>
  </si>
  <si>
    <t>1828.04.14</t>
  </si>
  <si>
    <t>1828.04.15</t>
  </si>
  <si>
    <t>1828.04.16</t>
  </si>
  <si>
    <t>1828.04.17</t>
  </si>
  <si>
    <t>1828.04.18</t>
  </si>
  <si>
    <t>1828.04.19</t>
  </si>
  <si>
    <t>1828.04.20</t>
  </si>
  <si>
    <t>1828.04.21</t>
  </si>
  <si>
    <t>1828.04.22</t>
  </si>
  <si>
    <t>1828.04.23</t>
  </si>
  <si>
    <t>1828.04.24</t>
  </si>
  <si>
    <t>1828.04.25</t>
  </si>
  <si>
    <t>1828.04.26</t>
  </si>
  <si>
    <t>1828.04.27</t>
  </si>
  <si>
    <t>1828.04.28</t>
  </si>
  <si>
    <t>1828.04.29</t>
  </si>
  <si>
    <t>1828.04.30</t>
  </si>
  <si>
    <t>1828.05.01</t>
  </si>
  <si>
    <t>1828.05.02</t>
  </si>
  <si>
    <t>1828.05.03</t>
  </si>
  <si>
    <t>1828.05.04</t>
  </si>
  <si>
    <t>1828.05.05</t>
  </si>
  <si>
    <t>1828.05.06</t>
  </si>
  <si>
    <t>1828.05.07</t>
  </si>
  <si>
    <t>1828.05.08</t>
  </si>
  <si>
    <t>1828.05.09</t>
  </si>
  <si>
    <t>1828.05.10</t>
  </si>
  <si>
    <t>1828.05.11</t>
  </si>
  <si>
    <t>1828.05.12</t>
  </si>
  <si>
    <t>1828.05.13</t>
  </si>
  <si>
    <t>1828.05.14</t>
  </si>
  <si>
    <t>1828.05.15</t>
  </si>
  <si>
    <t>1828.05.16</t>
  </si>
  <si>
    <t>1828.05.17</t>
  </si>
  <si>
    <t>1828.05.18</t>
  </si>
  <si>
    <t>1828.05.19</t>
  </si>
  <si>
    <t>1828.05.20</t>
  </si>
  <si>
    <t>1828.05.21</t>
  </si>
  <si>
    <t>1828.05.22</t>
  </si>
  <si>
    <t>1828.05.23</t>
  </si>
  <si>
    <t>1828.05.24</t>
  </si>
  <si>
    <t>1828.05.25</t>
  </si>
  <si>
    <t>1828.05.26</t>
  </si>
  <si>
    <t>1828.05.27</t>
  </si>
  <si>
    <t>1828.05.28</t>
  </si>
  <si>
    <t>1828.05.29</t>
  </si>
  <si>
    <t>1828.05.30</t>
  </si>
  <si>
    <t>1828.05.31</t>
  </si>
  <si>
    <t>1828.06.01</t>
  </si>
  <si>
    <t>1828.06.02</t>
  </si>
  <si>
    <t>1828.06.03</t>
  </si>
  <si>
    <t>1828.06.04</t>
  </si>
  <si>
    <t>1828.06.05</t>
  </si>
  <si>
    <t>1828.06.06</t>
  </si>
  <si>
    <t>1828.06.07</t>
  </si>
  <si>
    <t>1828.06.08</t>
  </si>
  <si>
    <t>1828.06.09</t>
  </si>
  <si>
    <t>1828.06.10</t>
  </si>
  <si>
    <t>1828.06.11</t>
  </si>
  <si>
    <t>1828.06.12</t>
  </si>
  <si>
    <t>1828.06.13</t>
  </si>
  <si>
    <t>1828.06.14</t>
  </si>
  <si>
    <t>1828.06.15</t>
  </si>
  <si>
    <t>1828.06.16</t>
  </si>
  <si>
    <t>1828.06.17</t>
  </si>
  <si>
    <t>1828.06.18</t>
  </si>
  <si>
    <t>1828.06.19</t>
  </si>
  <si>
    <t>1828.06.20</t>
  </si>
  <si>
    <t>1828.06.21</t>
  </si>
  <si>
    <t>1828.06.22</t>
  </si>
  <si>
    <t>1828.06.23</t>
  </si>
  <si>
    <t>1828.06.24</t>
  </si>
  <si>
    <t>1828.06.25</t>
  </si>
  <si>
    <t>1828.06.26</t>
  </si>
  <si>
    <t>1828.06.27</t>
  </si>
  <si>
    <t>1828.06.28</t>
  </si>
  <si>
    <t>1828.06.29</t>
  </si>
  <si>
    <t>1828.06.30</t>
  </si>
  <si>
    <t>1828.07.01</t>
  </si>
  <si>
    <t>1828.07.02</t>
  </si>
  <si>
    <t>1828.07.03</t>
  </si>
  <si>
    <t>1828.07.04</t>
  </si>
  <si>
    <t>1828.07.05</t>
  </si>
  <si>
    <t>1828.07.06</t>
  </si>
  <si>
    <t>1828.07.07</t>
  </si>
  <si>
    <t>1828.07.08</t>
  </si>
  <si>
    <t>1828.07.09</t>
  </si>
  <si>
    <t>1828.07.10</t>
  </si>
  <si>
    <t>1828.07.11</t>
  </si>
  <si>
    <t>1828.07.12</t>
  </si>
  <si>
    <t>1828.07.13</t>
  </si>
  <si>
    <t>1828.07.14</t>
  </si>
  <si>
    <t>1828.07.15</t>
  </si>
  <si>
    <t>1828.07.16</t>
  </si>
  <si>
    <t>1828.07.17</t>
  </si>
  <si>
    <t>1828.07.18</t>
  </si>
  <si>
    <t>1828.07.19</t>
  </si>
  <si>
    <t>1828.07.20</t>
  </si>
  <si>
    <t>1828.07.21</t>
  </si>
  <si>
    <t>1828.07.22</t>
  </si>
  <si>
    <t>1828.07.23</t>
  </si>
  <si>
    <t>1828.07.24</t>
  </si>
  <si>
    <t>1828.07.25</t>
  </si>
  <si>
    <t>1828.07.26</t>
  </si>
  <si>
    <t>1828.07.27</t>
  </si>
  <si>
    <t>1828.07.28</t>
  </si>
  <si>
    <t>1828.07.29</t>
  </si>
  <si>
    <t>1828.07.30</t>
  </si>
  <si>
    <t>1828.07.31</t>
  </si>
  <si>
    <t>1828.08.01</t>
  </si>
  <si>
    <t>1828.08.02</t>
  </si>
  <si>
    <t>1828.08.03</t>
  </si>
  <si>
    <t>1828.08.04</t>
  </si>
  <si>
    <t>1828.08.05</t>
  </si>
  <si>
    <t>1828.08.06</t>
  </si>
  <si>
    <t>1828.08.07</t>
  </si>
  <si>
    <t>1828.08.08</t>
  </si>
  <si>
    <t>1828.08.09</t>
  </si>
  <si>
    <t>1828.08.10</t>
  </si>
  <si>
    <t>1828.08.11</t>
  </si>
  <si>
    <t>1828.08.12</t>
  </si>
  <si>
    <t>1828.08.13</t>
  </si>
  <si>
    <t>1828.08.14</t>
  </si>
  <si>
    <t>1828.08.15</t>
  </si>
  <si>
    <t>1828.08.16</t>
  </si>
  <si>
    <t>1828.08.17</t>
  </si>
  <si>
    <t>1828.08.18</t>
  </si>
  <si>
    <t>1828.08.19</t>
  </si>
  <si>
    <t>1828.08.20</t>
  </si>
  <si>
    <t>1828.08.21</t>
  </si>
  <si>
    <t>1828.08.22</t>
  </si>
  <si>
    <t>1828.08.23</t>
  </si>
  <si>
    <t>1828.08.24</t>
  </si>
  <si>
    <t>1828.08.25</t>
  </si>
  <si>
    <t>1828.08.26</t>
  </si>
  <si>
    <t>1828.08.27</t>
  </si>
  <si>
    <t>1828.08.28</t>
  </si>
  <si>
    <t>1828.08.29</t>
  </si>
  <si>
    <t>1828.08.30</t>
  </si>
  <si>
    <t>1828.08.31</t>
  </si>
  <si>
    <t>1828.09.01</t>
  </si>
  <si>
    <t>1828.09.02</t>
  </si>
  <si>
    <t>1828.09.03</t>
  </si>
  <si>
    <t>1828.09.04</t>
  </si>
  <si>
    <t>1828.09.05</t>
  </si>
  <si>
    <t>1828.09.06</t>
  </si>
  <si>
    <t>1828.09.07</t>
  </si>
  <si>
    <t>1828.09.08</t>
  </si>
  <si>
    <t>1828.09.09</t>
  </si>
  <si>
    <t>1828.09.10</t>
  </si>
  <si>
    <t>1828.09.11</t>
  </si>
  <si>
    <t>1828.09.12</t>
  </si>
  <si>
    <t>1828.09.13</t>
  </si>
  <si>
    <t>1828.09.14</t>
  </si>
  <si>
    <t>1828.09.15</t>
  </si>
  <si>
    <t>1828.09.16</t>
  </si>
  <si>
    <t>1828.09.17</t>
  </si>
  <si>
    <t>1828.09.18</t>
  </si>
  <si>
    <t>1828.09.19</t>
  </si>
  <si>
    <t>1828.09.20</t>
  </si>
  <si>
    <t>1828.09.21</t>
  </si>
  <si>
    <t>1828.09.22</t>
  </si>
  <si>
    <t>1828.09.23</t>
  </si>
  <si>
    <t>1828.09.24</t>
  </si>
  <si>
    <t>1828.09.25</t>
  </si>
  <si>
    <t>1828.09.26</t>
  </si>
  <si>
    <t>1828.09.27</t>
  </si>
  <si>
    <t>1828.09.28</t>
  </si>
  <si>
    <t>1828.09.29</t>
  </si>
  <si>
    <t>1828.09.30</t>
  </si>
  <si>
    <t>1828.10.01</t>
  </si>
  <si>
    <t>1828.10.02</t>
  </si>
  <si>
    <t>1828.10.03</t>
  </si>
  <si>
    <t>1828.10.04</t>
  </si>
  <si>
    <t>1828.10.05</t>
  </si>
  <si>
    <t>1828.10.06</t>
  </si>
  <si>
    <t>1828.10.07</t>
  </si>
  <si>
    <t>1828.10.08</t>
  </si>
  <si>
    <t>1828.10.09</t>
  </si>
  <si>
    <t>1828.10.10</t>
  </si>
  <si>
    <t>1828.10.11</t>
  </si>
  <si>
    <t>1828.10.12</t>
  </si>
  <si>
    <t>1828.10.13</t>
  </si>
  <si>
    <t>1828.10.14</t>
  </si>
  <si>
    <t>1828.10.15</t>
  </si>
  <si>
    <t>1828.10.16</t>
  </si>
  <si>
    <t>1828.10.17</t>
  </si>
  <si>
    <t>1828.10.18</t>
  </si>
  <si>
    <t>1828.10.19</t>
  </si>
  <si>
    <t>1828.10.20</t>
  </si>
  <si>
    <t>1828.10.21</t>
  </si>
  <si>
    <t>1828.10.22</t>
  </si>
  <si>
    <t>1828.10.23</t>
  </si>
  <si>
    <t>1828.10.24</t>
  </si>
  <si>
    <t>1828.10.25</t>
  </si>
  <si>
    <t>1828.10.26</t>
  </si>
  <si>
    <t>1828.10.27</t>
  </si>
  <si>
    <t>1828.10.28</t>
  </si>
  <si>
    <t>1828.10.29</t>
  </si>
  <si>
    <t>1828.10.30</t>
  </si>
  <si>
    <t>1828.10.31</t>
  </si>
  <si>
    <t>1828.11.01</t>
  </si>
  <si>
    <t>1828.11.02</t>
  </si>
  <si>
    <t>1828.11.03</t>
  </si>
  <si>
    <t>1828.11.04</t>
  </si>
  <si>
    <t>1828.11.05</t>
  </si>
  <si>
    <t>1828.11.06</t>
  </si>
  <si>
    <t>1828.11.07</t>
  </si>
  <si>
    <t>1828.11.08</t>
  </si>
  <si>
    <t>1828.11.09</t>
  </si>
  <si>
    <t>1828.11.10</t>
  </si>
  <si>
    <t>1828.11.11</t>
  </si>
  <si>
    <t>1828.11.12</t>
  </si>
  <si>
    <t>1828.11.13</t>
  </si>
  <si>
    <t>1828.11.14</t>
  </si>
  <si>
    <t>1828.11.15</t>
  </si>
  <si>
    <t>1828.11.16</t>
  </si>
  <si>
    <t>1828.11.17</t>
  </si>
  <si>
    <t>1828.11.18</t>
  </si>
  <si>
    <t>1828.11.19</t>
  </si>
  <si>
    <t>1828.11.20</t>
  </si>
  <si>
    <t>1828.11.21</t>
  </si>
  <si>
    <t>1828.11.22</t>
  </si>
  <si>
    <t>1828.11.23</t>
  </si>
  <si>
    <t>1828.11.24</t>
  </si>
  <si>
    <t>1828.11.25</t>
  </si>
  <si>
    <t>1828.11.26</t>
  </si>
  <si>
    <t>1828.11.27</t>
  </si>
  <si>
    <t>1828.11.28</t>
  </si>
  <si>
    <t>1828.11.29</t>
  </si>
  <si>
    <t>1828.11.30</t>
  </si>
  <si>
    <t>1828.12.01</t>
  </si>
  <si>
    <t>1828.12.02</t>
  </si>
  <si>
    <t>1828.12.03</t>
  </si>
  <si>
    <t>1828.12.04</t>
  </si>
  <si>
    <t>1828.12.05</t>
  </si>
  <si>
    <t>1828.12.06</t>
  </si>
  <si>
    <t>1828.12.07</t>
  </si>
  <si>
    <t>1828.12.08</t>
  </si>
  <si>
    <t>1828.12.09</t>
  </si>
  <si>
    <t>1828.12.10</t>
  </si>
  <si>
    <t>1828.12.11</t>
  </si>
  <si>
    <t>1828.12.12</t>
  </si>
  <si>
    <t>1828.12.13</t>
  </si>
  <si>
    <t>1828.12.14</t>
  </si>
  <si>
    <t>1828.12.15</t>
  </si>
  <si>
    <t>1828.12.16</t>
  </si>
  <si>
    <t>1828.12.17</t>
  </si>
  <si>
    <t>1828.12.18</t>
  </si>
  <si>
    <t>1828.12.19</t>
  </si>
  <si>
    <t>1828.12.20</t>
  </si>
  <si>
    <t>1828.12.21</t>
  </si>
  <si>
    <t>1828.12.22</t>
  </si>
  <si>
    <t>1828.12.23</t>
  </si>
  <si>
    <t>1828.12.24</t>
  </si>
  <si>
    <t>1828.12.25</t>
  </si>
  <si>
    <t>1828.12.26</t>
  </si>
  <si>
    <t>1828.12.27</t>
  </si>
  <si>
    <t>1828.12.28</t>
  </si>
  <si>
    <t>1828.12.29</t>
  </si>
  <si>
    <t>1828.12.30</t>
  </si>
  <si>
    <t>1828.12.31</t>
  </si>
  <si>
    <t>1829.01.01</t>
  </si>
  <si>
    <t>1829.01.02</t>
  </si>
  <si>
    <t>1829.01.03</t>
  </si>
  <si>
    <t>1829.01.04</t>
  </si>
  <si>
    <t>1829.01.05</t>
  </si>
  <si>
    <t>1829.01.06</t>
  </si>
  <si>
    <t>1829.01.07</t>
  </si>
  <si>
    <t>1829.01.08</t>
  </si>
  <si>
    <t>1829.01.09</t>
  </si>
  <si>
    <t>1829.01.10</t>
  </si>
  <si>
    <t>1829.01.11</t>
  </si>
  <si>
    <t>1829.01.12</t>
  </si>
  <si>
    <t>1829.01.13</t>
  </si>
  <si>
    <t>1829.01.14</t>
  </si>
  <si>
    <t>1829.01.15</t>
  </si>
  <si>
    <t>1829.01.16</t>
  </si>
  <si>
    <t>1829.01.17</t>
  </si>
  <si>
    <t>1829.01.18</t>
  </si>
  <si>
    <t>1829.01.19</t>
  </si>
  <si>
    <t>1829.01.20</t>
  </si>
  <si>
    <t>1829.01.21</t>
  </si>
  <si>
    <t>1829.01.22</t>
  </si>
  <si>
    <t>1829.01.23</t>
  </si>
  <si>
    <t>1829.01.24</t>
  </si>
  <si>
    <t>1829.01.25</t>
  </si>
  <si>
    <t>1829.01.26</t>
  </si>
  <si>
    <t>1829.01.27</t>
  </si>
  <si>
    <t>1829.01.28</t>
  </si>
  <si>
    <t>1829.01.29</t>
  </si>
  <si>
    <t>1829.01.30</t>
  </si>
  <si>
    <t>1829.01.31</t>
  </si>
  <si>
    <t>1829.02.01</t>
  </si>
  <si>
    <t>1829.02.02</t>
  </si>
  <si>
    <t>1829.02.03</t>
  </si>
  <si>
    <t>1829.02.04</t>
  </si>
  <si>
    <t>1829.02.05</t>
  </si>
  <si>
    <t>1829.02.06</t>
  </si>
  <si>
    <t>1829.02.07</t>
  </si>
  <si>
    <t>1829.02.08</t>
  </si>
  <si>
    <t>1829.02.09</t>
  </si>
  <si>
    <t>1829.02.10</t>
  </si>
  <si>
    <t>1829.02.11</t>
  </si>
  <si>
    <t>1829.02.12</t>
  </si>
  <si>
    <t>1829.02.13</t>
  </si>
  <si>
    <t>1829.02.14</t>
  </si>
  <si>
    <t>1829.02.15</t>
  </si>
  <si>
    <t>1829.02.16</t>
  </si>
  <si>
    <t>1829.02.17</t>
  </si>
  <si>
    <t>1829.02.18</t>
  </si>
  <si>
    <t>1829.02.19</t>
  </si>
  <si>
    <t>1829.02.20</t>
  </si>
  <si>
    <t>1829.02.21</t>
  </si>
  <si>
    <t>1829.02.22</t>
  </si>
  <si>
    <t>1829.02.23</t>
  </si>
  <si>
    <t>1829.02.24</t>
  </si>
  <si>
    <t>1829.02.25</t>
  </si>
  <si>
    <t>1829.02.26</t>
  </si>
  <si>
    <t>1829.02.27</t>
  </si>
  <si>
    <t>1829.02.28</t>
  </si>
  <si>
    <t>1829.03.01</t>
  </si>
  <si>
    <t>1829.03.02</t>
  </si>
  <si>
    <t>1829.03.03</t>
  </si>
  <si>
    <t>1829.03.04</t>
  </si>
  <si>
    <t>1829.03.05</t>
  </si>
  <si>
    <t>1829.03.06</t>
  </si>
  <si>
    <t>1829.03.07</t>
  </si>
  <si>
    <t>1829.03.08</t>
  </si>
  <si>
    <t>1829.03.09</t>
  </si>
  <si>
    <t>1829.03.10</t>
  </si>
  <si>
    <t>1829.03.11</t>
  </si>
  <si>
    <t>1829.03.12</t>
  </si>
  <si>
    <t>1829.03.13</t>
  </si>
  <si>
    <t>1829.03.14</t>
  </si>
  <si>
    <t>1829.03.15</t>
  </si>
  <si>
    <t>1829.03.16</t>
  </si>
  <si>
    <t>1829.03.17</t>
  </si>
  <si>
    <t>1829.03.18</t>
  </si>
  <si>
    <t>1829.03.19</t>
  </si>
  <si>
    <t>1829.03.20</t>
  </si>
  <si>
    <t>1829.03.21</t>
  </si>
  <si>
    <t>1829.03.22</t>
  </si>
  <si>
    <t>1829.03.23</t>
  </si>
  <si>
    <t>1829.03.24</t>
  </si>
  <si>
    <t>1829.03.25</t>
  </si>
  <si>
    <t>1829.03.26</t>
  </si>
  <si>
    <t>1829.03.27</t>
  </si>
  <si>
    <t>1829.03.28</t>
  </si>
  <si>
    <t>1829.03.29</t>
  </si>
  <si>
    <t>1829.03.30</t>
  </si>
  <si>
    <t>1829.03.31</t>
  </si>
  <si>
    <t>1829.04.01</t>
  </si>
  <si>
    <t>1829.04.02</t>
  </si>
  <si>
    <t>1829.04.03</t>
  </si>
  <si>
    <t>1829.04.04</t>
  </si>
  <si>
    <t>1829.04.05</t>
  </si>
  <si>
    <t>1829.04.06</t>
  </si>
  <si>
    <t>1829.04.07</t>
  </si>
  <si>
    <t>1829.04.08</t>
  </si>
  <si>
    <t>1829.04.09</t>
  </si>
  <si>
    <t>1829.04.10</t>
  </si>
  <si>
    <t>1829.04.11</t>
  </si>
  <si>
    <t>1829.04.12</t>
  </si>
  <si>
    <t>1829.04.13</t>
  </si>
  <si>
    <t>1829.04.14</t>
  </si>
  <si>
    <t>1829.04.15</t>
  </si>
  <si>
    <t>1829.04.16</t>
  </si>
  <si>
    <t>1829.04.17</t>
  </si>
  <si>
    <t>1829.04.18</t>
  </si>
  <si>
    <t>1829.04.19</t>
  </si>
  <si>
    <t>1829.04.20</t>
  </si>
  <si>
    <t>1829.04.21</t>
  </si>
  <si>
    <t>1829.04.22</t>
  </si>
  <si>
    <t>1829.04.23</t>
  </si>
  <si>
    <t>1829.04.24</t>
  </si>
  <si>
    <t>1829.04.25</t>
  </si>
  <si>
    <t>1829.04.26</t>
  </si>
  <si>
    <t>1829.04.27</t>
  </si>
  <si>
    <t>1829.04.28</t>
  </si>
  <si>
    <t>1829.04.29</t>
  </si>
  <si>
    <t>1829.04.30</t>
  </si>
  <si>
    <t>1829.05.01</t>
  </si>
  <si>
    <t>1829.05.02</t>
  </si>
  <si>
    <t>1829.05.03</t>
  </si>
  <si>
    <t>1829.05.04</t>
  </si>
  <si>
    <t>1829.05.05</t>
  </si>
  <si>
    <t>1829.05.06</t>
  </si>
  <si>
    <t>1829.05.07</t>
  </si>
  <si>
    <t>1829.05.08</t>
  </si>
  <si>
    <t>1829.05.09</t>
  </si>
  <si>
    <t>1829.05.10</t>
  </si>
  <si>
    <t>1829.05.11</t>
  </si>
  <si>
    <t>1829.05.12</t>
  </si>
  <si>
    <t>1829.05.13</t>
  </si>
  <si>
    <t>1829.05.14</t>
  </si>
  <si>
    <t>1829.05.15</t>
  </si>
  <si>
    <t>1829.05.16</t>
  </si>
  <si>
    <t>1829.05.17</t>
  </si>
  <si>
    <t>1829.05.18</t>
  </si>
  <si>
    <t>1829.05.19</t>
  </si>
  <si>
    <t>1829.05.20</t>
  </si>
  <si>
    <t>1829.05.21</t>
  </si>
  <si>
    <t>1829.05.22</t>
  </si>
  <si>
    <t>1829.05.23</t>
  </si>
  <si>
    <t>1829.05.24</t>
  </si>
  <si>
    <t>1829.05.25</t>
  </si>
  <si>
    <t>1829.05.26</t>
  </si>
  <si>
    <t>1829.05.27</t>
  </si>
  <si>
    <t>1829.05.28</t>
  </si>
  <si>
    <t>1829.05.29</t>
  </si>
  <si>
    <t>1829.05.30</t>
  </si>
  <si>
    <t>1829.05.31</t>
  </si>
  <si>
    <t>1829.06.01</t>
  </si>
  <si>
    <t>1829.06.02</t>
  </si>
  <si>
    <t>1829.06.03</t>
  </si>
  <si>
    <t>1829.06.04</t>
  </si>
  <si>
    <t>1829.06.05</t>
  </si>
  <si>
    <t>1829.06.06</t>
  </si>
  <si>
    <t>1829.06.07</t>
  </si>
  <si>
    <t>1829.06.08</t>
  </si>
  <si>
    <t>1829.06.09</t>
  </si>
  <si>
    <t>1829.06.10</t>
  </si>
  <si>
    <t>1829.06.11</t>
  </si>
  <si>
    <t>1829.06.12</t>
  </si>
  <si>
    <t>1829.06.13</t>
  </si>
  <si>
    <t>1829.06.14</t>
  </si>
  <si>
    <t>1829.06.15</t>
  </si>
  <si>
    <t>1829.06.16</t>
  </si>
  <si>
    <t>1829.06.17</t>
  </si>
  <si>
    <t>1829.06.18</t>
  </si>
  <si>
    <t>1829.06.19</t>
  </si>
  <si>
    <t>1829.06.20</t>
  </si>
  <si>
    <t>1829.06.21</t>
  </si>
  <si>
    <t>1829.06.22</t>
  </si>
  <si>
    <t>1829.06.23</t>
  </si>
  <si>
    <t>1829.06.24</t>
  </si>
  <si>
    <t>1829.06.25</t>
  </si>
  <si>
    <t>1829.06.26</t>
  </si>
  <si>
    <t>1829.06.27</t>
  </si>
  <si>
    <t>1829.06.28</t>
  </si>
  <si>
    <t>1829.06.29</t>
  </si>
  <si>
    <t>1829.06.30</t>
  </si>
  <si>
    <t>1829.07.01</t>
  </si>
  <si>
    <t>1829.07.02</t>
  </si>
  <si>
    <t>1829.07.03</t>
  </si>
  <si>
    <t>1829.07.04</t>
  </si>
  <si>
    <t>1829.07.05</t>
  </si>
  <si>
    <t>1829.07.06</t>
  </si>
  <si>
    <t>1829.07.07</t>
  </si>
  <si>
    <t>1829.07.08</t>
  </si>
  <si>
    <t>1829.07.09</t>
  </si>
  <si>
    <t>1829.07.10</t>
  </si>
  <si>
    <t>1829.07.11</t>
  </si>
  <si>
    <t>1829.07.12</t>
  </si>
  <si>
    <t>1829.07.13</t>
  </si>
  <si>
    <t>1829.07.14</t>
  </si>
  <si>
    <t>1829.07.15</t>
  </si>
  <si>
    <t>1829.07.16</t>
  </si>
  <si>
    <t>1829.07.17</t>
  </si>
  <si>
    <t>1829.07.18</t>
  </si>
  <si>
    <t>1829.07.19</t>
  </si>
  <si>
    <t>1829.07.20</t>
  </si>
  <si>
    <t>1829.07.21</t>
  </si>
  <si>
    <t>1829.07.22</t>
  </si>
  <si>
    <t>1829.07.23</t>
  </si>
  <si>
    <t>1829.07.24</t>
  </si>
  <si>
    <t>1829.07.25</t>
  </si>
  <si>
    <t>1829.07.26</t>
  </si>
  <si>
    <t>1829.07.27</t>
  </si>
  <si>
    <t>1829.07.28</t>
  </si>
  <si>
    <t>1829.07.29</t>
  </si>
  <si>
    <t>1829.07.30</t>
  </si>
  <si>
    <t>1829.07.31</t>
  </si>
  <si>
    <t>1829.08.01</t>
  </si>
  <si>
    <t>1829.08.02</t>
  </si>
  <si>
    <t>1829.08.03</t>
  </si>
  <si>
    <t>1829.08.04</t>
  </si>
  <si>
    <t>1829.08.05</t>
  </si>
  <si>
    <t>1829.08.06</t>
  </si>
  <si>
    <t>1829.08.07</t>
  </si>
  <si>
    <t>1829.08.08</t>
  </si>
  <si>
    <t>1829.08.09</t>
  </si>
  <si>
    <t>1829.08.10</t>
  </si>
  <si>
    <t>1829.08.11</t>
  </si>
  <si>
    <t>1829.08.12</t>
  </si>
  <si>
    <t>1829.08.13</t>
  </si>
  <si>
    <t>1829.08.14</t>
  </si>
  <si>
    <t>1829.08.15</t>
  </si>
  <si>
    <t>1829.08.16</t>
  </si>
  <si>
    <t>1829.08.17</t>
  </si>
  <si>
    <t>1829.08.18</t>
  </si>
  <si>
    <t>1829.08.19</t>
  </si>
  <si>
    <t>1829.08.20</t>
  </si>
  <si>
    <t>1829.08.21</t>
  </si>
  <si>
    <t>1829.08.22</t>
  </si>
  <si>
    <t>1829.08.23</t>
  </si>
  <si>
    <t>1829.08.24</t>
  </si>
  <si>
    <t>1829.08.25</t>
  </si>
  <si>
    <t>1829.08.26</t>
  </si>
  <si>
    <t>1829.08.27</t>
  </si>
  <si>
    <t>1829.08.28</t>
  </si>
  <si>
    <t>1829.08.29</t>
  </si>
  <si>
    <t>1829.08.30</t>
  </si>
  <si>
    <t>1829.08.31</t>
  </si>
  <si>
    <t>1829.09.01</t>
  </si>
  <si>
    <t>1829.09.02</t>
  </si>
  <si>
    <t>1829.09.03</t>
  </si>
  <si>
    <t>1829.09.04</t>
  </si>
  <si>
    <t>1829.09.05</t>
  </si>
  <si>
    <t>1829.09.06</t>
  </si>
  <si>
    <t>1829.09.07</t>
  </si>
  <si>
    <t>1829.09.08</t>
  </si>
  <si>
    <t>1829.09.09</t>
  </si>
  <si>
    <t>1829.09.10</t>
  </si>
  <si>
    <t>1829.09.11</t>
  </si>
  <si>
    <t>1829.09.12</t>
  </si>
  <si>
    <t>1829.09.13</t>
  </si>
  <si>
    <t>1829.09.14</t>
  </si>
  <si>
    <t>1829.09.15</t>
  </si>
  <si>
    <t>1829.09.16</t>
  </si>
  <si>
    <t>1829.09.17</t>
  </si>
  <si>
    <t>1829.09.18</t>
  </si>
  <si>
    <t>1829.09.19</t>
  </si>
  <si>
    <t>1829.09.20</t>
  </si>
  <si>
    <t>1829.09.21</t>
  </si>
  <si>
    <t>1829.09.22</t>
  </si>
  <si>
    <t>1829.09.23</t>
  </si>
  <si>
    <t>1829.09.24</t>
  </si>
  <si>
    <t>1829.09.25</t>
  </si>
  <si>
    <t>1829.09.26</t>
  </si>
  <si>
    <t>1829.09.27</t>
  </si>
  <si>
    <t>1829.09.28</t>
  </si>
  <si>
    <t>1829.09.29</t>
  </si>
  <si>
    <t>1829.09.30</t>
  </si>
  <si>
    <t>1829.10.01</t>
  </si>
  <si>
    <t>1829.10.02</t>
  </si>
  <si>
    <t>1829.10.03</t>
  </si>
  <si>
    <t>1829.10.04</t>
  </si>
  <si>
    <t>1829.10.05</t>
  </si>
  <si>
    <t>1829.10.06</t>
  </si>
  <si>
    <t>1829.10.07</t>
  </si>
  <si>
    <t>1829.10.08</t>
  </si>
  <si>
    <t>1829.10.09</t>
  </si>
  <si>
    <t>1829.10.10</t>
  </si>
  <si>
    <t>1829.10.11</t>
  </si>
  <si>
    <t>1829.10.12</t>
  </si>
  <si>
    <t>1829.10.13</t>
  </si>
  <si>
    <t>1829.10.14</t>
  </si>
  <si>
    <t>1829.10.15</t>
  </si>
  <si>
    <t>1829.10.16</t>
  </si>
  <si>
    <t>1829.10.17</t>
  </si>
  <si>
    <t>1829.10.18</t>
  </si>
  <si>
    <t>1829.10.19</t>
  </si>
  <si>
    <t>1829.10.20</t>
  </si>
  <si>
    <t>1829.10.21</t>
  </si>
  <si>
    <t>1829.10.22</t>
  </si>
  <si>
    <t>1829.10.23</t>
  </si>
  <si>
    <t>1829.10.24</t>
  </si>
  <si>
    <t>1829.10.25</t>
  </si>
  <si>
    <t>1829.10.26</t>
  </si>
  <si>
    <t>1829.10.27</t>
  </si>
  <si>
    <t>1829.10.28</t>
  </si>
  <si>
    <t>1829.10.29</t>
  </si>
  <si>
    <t>1829.10.30</t>
  </si>
  <si>
    <t>1829.10.31</t>
  </si>
  <si>
    <t>1829.11.01</t>
  </si>
  <si>
    <t>1829.11.02</t>
  </si>
  <si>
    <t>1829.11.03</t>
  </si>
  <si>
    <t>1829.11.04</t>
  </si>
  <si>
    <t>1829.11.05</t>
  </si>
  <si>
    <t>1829.11.06</t>
  </si>
  <si>
    <t>1829.11.07</t>
  </si>
  <si>
    <t>1829.11.08</t>
  </si>
  <si>
    <t>1829.11.09</t>
  </si>
  <si>
    <t>1829.11.10</t>
  </si>
  <si>
    <t>1829.11.11</t>
  </si>
  <si>
    <t>1829.11.12</t>
  </si>
  <si>
    <t>1829.11.13</t>
  </si>
  <si>
    <t>1829.11.14</t>
  </si>
  <si>
    <t>1829.11.15</t>
  </si>
  <si>
    <t>1829.11.16</t>
  </si>
  <si>
    <t>1829.11.17</t>
  </si>
  <si>
    <t>1829.11.18</t>
  </si>
  <si>
    <t>1829.11.19</t>
  </si>
  <si>
    <t>1829.11.20</t>
  </si>
  <si>
    <t>1829.11.21</t>
  </si>
  <si>
    <t>1829.11.22</t>
  </si>
  <si>
    <t>1829.11.23</t>
  </si>
  <si>
    <t>1829.11.24</t>
  </si>
  <si>
    <t>1829.11.25</t>
  </si>
  <si>
    <t>1829.11.26</t>
  </si>
  <si>
    <t>1829.11.27</t>
  </si>
  <si>
    <t>1829.11.28</t>
  </si>
  <si>
    <t>1829.11.29</t>
  </si>
  <si>
    <t>1829.11.30</t>
  </si>
  <si>
    <t>1829.12.01</t>
  </si>
  <si>
    <t>1829.12.02</t>
  </si>
  <si>
    <t>1829.12.03</t>
  </si>
  <si>
    <t>1829.12.04</t>
  </si>
  <si>
    <t>1829.12.05</t>
  </si>
  <si>
    <t>1829.12.06</t>
  </si>
  <si>
    <t>1829.12.07</t>
  </si>
  <si>
    <t>1829.12.08</t>
  </si>
  <si>
    <t>1829.12.09</t>
  </si>
  <si>
    <t>1829.12.10</t>
  </si>
  <si>
    <t>1829.12.11</t>
  </si>
  <si>
    <t>1829.12.12</t>
  </si>
  <si>
    <t>1829.12.13</t>
  </si>
  <si>
    <t>1829.12.14</t>
  </si>
  <si>
    <t>1829.12.15</t>
  </si>
  <si>
    <t>1829.12.16</t>
  </si>
  <si>
    <t>1829.12.17</t>
  </si>
  <si>
    <t>1829.12.18</t>
  </si>
  <si>
    <t>1829.12.19</t>
  </si>
  <si>
    <t>1829.12.20</t>
  </si>
  <si>
    <t>1829.12.21</t>
  </si>
  <si>
    <t>1829.12.22</t>
  </si>
  <si>
    <t>1829.12.23</t>
  </si>
  <si>
    <t>1829.12.24</t>
  </si>
  <si>
    <t>1829.12.25</t>
  </si>
  <si>
    <t>1829.12.26</t>
  </si>
  <si>
    <t>1829.12.27</t>
  </si>
  <si>
    <t>1829.12.28</t>
  </si>
  <si>
    <t>1829.12.29</t>
  </si>
  <si>
    <t>1829.12.30</t>
  </si>
  <si>
    <t>1829.12.31</t>
  </si>
  <si>
    <t>1830.01.01</t>
  </si>
  <si>
    <t>1830.01.02</t>
  </si>
  <si>
    <t>1830.01.03</t>
  </si>
  <si>
    <t>1830.01.04</t>
  </si>
  <si>
    <t>1830.01.05</t>
  </si>
  <si>
    <t>1830.01.06</t>
  </si>
  <si>
    <t>1830.01.07</t>
  </si>
  <si>
    <t>1830.01.08</t>
  </si>
  <si>
    <t>1830.01.09</t>
  </si>
  <si>
    <t>1830.01.10</t>
  </si>
  <si>
    <t>1830.01.11</t>
  </si>
  <si>
    <t>1830.01.12</t>
  </si>
  <si>
    <t>1830.01.13</t>
  </si>
  <si>
    <t>1830.01.14</t>
  </si>
  <si>
    <t>1830.01.15</t>
  </si>
  <si>
    <t>1830.01.16</t>
  </si>
  <si>
    <t>1830.01.17</t>
  </si>
  <si>
    <t>1830.01.18</t>
  </si>
  <si>
    <t>1830.01.19</t>
  </si>
  <si>
    <t>1830.01.20</t>
  </si>
  <si>
    <t>1830.01.21</t>
  </si>
  <si>
    <t>1830.01.22</t>
  </si>
  <si>
    <t>1830.01.23</t>
  </si>
  <si>
    <t>1830.01.24</t>
  </si>
  <si>
    <t>1830.01.25</t>
  </si>
  <si>
    <t>1830.01.26</t>
  </si>
  <si>
    <t>1830.01.27</t>
  </si>
  <si>
    <t>1830.01.28</t>
  </si>
  <si>
    <t>1830.01.29</t>
  </si>
  <si>
    <t>1830.01.30</t>
  </si>
  <si>
    <t>1830.01.31</t>
  </si>
  <si>
    <t>1830.02.01</t>
  </si>
  <si>
    <t>1830.02.02</t>
  </si>
  <si>
    <t>1830.02.03</t>
  </si>
  <si>
    <t>1830.02.04</t>
  </si>
  <si>
    <t>1830.02.05</t>
  </si>
  <si>
    <t>1830.02.06</t>
  </si>
  <si>
    <t>1830.02.07</t>
  </si>
  <si>
    <t>1830.02.08</t>
  </si>
  <si>
    <t>1830.02.09</t>
  </si>
  <si>
    <t>1830.02.10</t>
  </si>
  <si>
    <t>1830.02.11</t>
  </si>
  <si>
    <t>1830.02.12</t>
  </si>
  <si>
    <t>1830.02.13</t>
  </si>
  <si>
    <t>1830.02.14</t>
  </si>
  <si>
    <t>1830.02.15</t>
  </si>
  <si>
    <t>1830.02.16</t>
  </si>
  <si>
    <t>1830.02.17</t>
  </si>
  <si>
    <t>1830.02.18</t>
  </si>
  <si>
    <t>1830.02.19</t>
  </si>
  <si>
    <t>1830.02.20</t>
  </si>
  <si>
    <t>1830.02.21</t>
  </si>
  <si>
    <t>1830.02.22</t>
  </si>
  <si>
    <t>1830.02.23</t>
  </si>
  <si>
    <t>1830.02.24</t>
  </si>
  <si>
    <t>1830.02.25</t>
  </si>
  <si>
    <t>1830.02.26</t>
  </si>
  <si>
    <t>1830.02.27</t>
  </si>
  <si>
    <t>1830.02.28</t>
  </si>
  <si>
    <t>1830.03.01</t>
  </si>
  <si>
    <t>1830.03.02</t>
  </si>
  <si>
    <t>1830.03.03</t>
  </si>
  <si>
    <t>1830.03.04</t>
  </si>
  <si>
    <t>1830.03.05</t>
  </si>
  <si>
    <t>1830.03.06</t>
  </si>
  <si>
    <t>1830.03.07</t>
  </si>
  <si>
    <t>1830.03.08</t>
  </si>
  <si>
    <t>1830.03.09</t>
  </si>
  <si>
    <t>1830.03.10</t>
  </si>
  <si>
    <t>1830.03.11</t>
  </si>
  <si>
    <t>1830.03.12</t>
  </si>
  <si>
    <t>1830.03.13</t>
  </si>
  <si>
    <t>1830.03.14</t>
  </si>
  <si>
    <t>1830.03.15</t>
  </si>
  <si>
    <t>1830.03.16</t>
  </si>
  <si>
    <t>1830.03.17</t>
  </si>
  <si>
    <t>1830.03.18</t>
  </si>
  <si>
    <t>1830.03.19</t>
  </si>
  <si>
    <t>1830.03.20</t>
  </si>
  <si>
    <t>1830.03.21</t>
  </si>
  <si>
    <t>1830.03.22</t>
  </si>
  <si>
    <t>1830.03.23</t>
  </si>
  <si>
    <t>1830.03.24</t>
  </si>
  <si>
    <t>1830.03.25</t>
  </si>
  <si>
    <t>1830.03.26</t>
  </si>
  <si>
    <t>1830.03.27</t>
  </si>
  <si>
    <t>1830.03.28</t>
  </si>
  <si>
    <t>1830.03.29</t>
  </si>
  <si>
    <t>1830.03.30</t>
  </si>
  <si>
    <t>1830.03.31</t>
  </si>
  <si>
    <t>1830.04.01</t>
  </si>
  <si>
    <t>1830.04.02</t>
  </si>
  <si>
    <t>1830.04.03</t>
  </si>
  <si>
    <t>1830.04.04</t>
  </si>
  <si>
    <t>1830.04.05</t>
  </si>
  <si>
    <t>1830.04.06</t>
  </si>
  <si>
    <t>1830.04.07</t>
  </si>
  <si>
    <t>1830.04.08</t>
  </si>
  <si>
    <t>1830.04.09</t>
  </si>
  <si>
    <t>1830.04.10</t>
  </si>
  <si>
    <t>1830.04.11</t>
  </si>
  <si>
    <t>1830.04.12</t>
  </si>
  <si>
    <t>1830.04.13</t>
  </si>
  <si>
    <t>1830.04.14</t>
  </si>
  <si>
    <t>1830.04.15</t>
  </si>
  <si>
    <t>1830.04.16</t>
  </si>
  <si>
    <t>1830.04.17</t>
  </si>
  <si>
    <t>1830.04.18</t>
  </si>
  <si>
    <t>1830.04.19</t>
  </si>
  <si>
    <t>1830.04.20</t>
  </si>
  <si>
    <t>1830.04.21</t>
  </si>
  <si>
    <t>1830.04.22</t>
  </si>
  <si>
    <t>1830.04.23</t>
  </si>
  <si>
    <t>1830.04.24</t>
  </si>
  <si>
    <t>1830.04.25</t>
  </si>
  <si>
    <t>1830.04.26</t>
  </si>
  <si>
    <t>1830.04.27</t>
  </si>
  <si>
    <t>1830.04.28</t>
  </si>
  <si>
    <t>1830.04.29</t>
  </si>
  <si>
    <t>1830.04.30</t>
  </si>
  <si>
    <t>1830.05.01</t>
  </si>
  <si>
    <t>1830.05.02</t>
  </si>
  <si>
    <t>1830.05.03</t>
  </si>
  <si>
    <t>1830.05.04</t>
  </si>
  <si>
    <t>1830.05.05</t>
  </si>
  <si>
    <t>1830.05.06</t>
  </si>
  <si>
    <t>1830.05.07</t>
  </si>
  <si>
    <t>1830.05.08</t>
  </si>
  <si>
    <t>1830.05.09</t>
  </si>
  <si>
    <t>1830.05.10</t>
  </si>
  <si>
    <t>1830.05.11</t>
  </si>
  <si>
    <t>1830.05.12</t>
  </si>
  <si>
    <t>1830.05.13</t>
  </si>
  <si>
    <t>1830.05.14</t>
  </si>
  <si>
    <t>1830.05.15</t>
  </si>
  <si>
    <t>1830.05.16</t>
  </si>
  <si>
    <t>1830.05.17</t>
  </si>
  <si>
    <t>1830.05.18</t>
  </si>
  <si>
    <t>1830.05.19</t>
  </si>
  <si>
    <t>1830.05.20</t>
  </si>
  <si>
    <t>1830.05.21</t>
  </si>
  <si>
    <t>1830.05.22</t>
  </si>
  <si>
    <t>1830.05.23</t>
  </si>
  <si>
    <t>1830.05.24</t>
  </si>
  <si>
    <t>1830.05.25</t>
  </si>
  <si>
    <t>1830.05.26</t>
  </si>
  <si>
    <t>1830.05.27</t>
  </si>
  <si>
    <t>1830.05.28</t>
  </si>
  <si>
    <t>1830.05.29</t>
  </si>
  <si>
    <t>1830.05.30</t>
  </si>
  <si>
    <t>1830.05.31</t>
  </si>
  <si>
    <t>1830.06.01</t>
  </si>
  <si>
    <t>1830.06.02</t>
  </si>
  <si>
    <t>1830.06.03</t>
  </si>
  <si>
    <t>1830.06.04</t>
  </si>
  <si>
    <t>1830.06.05</t>
  </si>
  <si>
    <t>1830.06.06</t>
  </si>
  <si>
    <t>1830.06.07</t>
  </si>
  <si>
    <t>1830.06.08</t>
  </si>
  <si>
    <t>1830.06.09</t>
  </si>
  <si>
    <t>1830.06.10</t>
  </si>
  <si>
    <t>1830.06.11</t>
  </si>
  <si>
    <t>1830.06.12</t>
  </si>
  <si>
    <t>1830.06.13</t>
  </si>
  <si>
    <t>1830.06.14</t>
  </si>
  <si>
    <t>1830.06.15</t>
  </si>
  <si>
    <t>1830.06.16</t>
  </si>
  <si>
    <t>1830.06.17</t>
  </si>
  <si>
    <t>1830.06.18</t>
  </si>
  <si>
    <t>1830.06.19</t>
  </si>
  <si>
    <t>1830.06.20</t>
  </si>
  <si>
    <t>1830.06.21</t>
  </si>
  <si>
    <t>1830.06.22</t>
  </si>
  <si>
    <t>1830.06.23</t>
  </si>
  <si>
    <t>1830.06.24</t>
  </si>
  <si>
    <t>1830.06.25</t>
  </si>
  <si>
    <t>1830.06.26</t>
  </si>
  <si>
    <t>1830.06.27</t>
  </si>
  <si>
    <t>1830.06.28</t>
  </si>
  <si>
    <t>1830.06.29</t>
  </si>
  <si>
    <t>1830.06.30</t>
  </si>
  <si>
    <t>1830.07.01</t>
  </si>
  <si>
    <t>1830.07.02</t>
  </si>
  <si>
    <t>1830.07.03</t>
  </si>
  <si>
    <t>1830.07.04</t>
  </si>
  <si>
    <t>1830.07.05</t>
  </si>
  <si>
    <t>1830.07.06</t>
  </si>
  <si>
    <t>1830.07.07</t>
  </si>
  <si>
    <t>1830.07.08</t>
  </si>
  <si>
    <t>1830.07.09</t>
  </si>
  <si>
    <t>1830.07.10</t>
  </si>
  <si>
    <t>1830.07.11</t>
  </si>
  <si>
    <t>1830.07.12</t>
  </si>
  <si>
    <t>1830.07.13</t>
  </si>
  <si>
    <t>1830.07.14</t>
  </si>
  <si>
    <t>1830.07.15</t>
  </si>
  <si>
    <t>1830.07.16</t>
  </si>
  <si>
    <t>1830.07.17</t>
  </si>
  <si>
    <t>1830.07.18</t>
  </si>
  <si>
    <t>1830.07.19</t>
  </si>
  <si>
    <t>1830.07.20</t>
  </si>
  <si>
    <t>1830.07.21</t>
  </si>
  <si>
    <t>1830.07.22</t>
  </si>
  <si>
    <t>1830.07.23</t>
  </si>
  <si>
    <t>1830.07.24</t>
  </si>
  <si>
    <t>1830.07.25</t>
  </si>
  <si>
    <t>1830.07.26</t>
  </si>
  <si>
    <t>1830.07.27</t>
  </si>
  <si>
    <t>1830.07.28</t>
  </si>
  <si>
    <t>1830.07.29</t>
  </si>
  <si>
    <t>1830.07.30</t>
  </si>
  <si>
    <t>1830.07.31</t>
  </si>
  <si>
    <t>1830.08.01</t>
  </si>
  <si>
    <t>1830.08.02</t>
  </si>
  <si>
    <t>1830.08.03</t>
  </si>
  <si>
    <t>1830.08.04</t>
  </si>
  <si>
    <t>1830.08.05</t>
  </si>
  <si>
    <t>1830.08.06</t>
  </si>
  <si>
    <t>1830.08.07</t>
  </si>
  <si>
    <t>1830.08.08</t>
  </si>
  <si>
    <t>1830.08.09</t>
  </si>
  <si>
    <t>1830.08.10</t>
  </si>
  <si>
    <t>1830.08.11</t>
  </si>
  <si>
    <t>1830.08.12</t>
  </si>
  <si>
    <t>1830.08.13</t>
  </si>
  <si>
    <t>1830.08.14</t>
  </si>
  <si>
    <t>1830.08.15</t>
  </si>
  <si>
    <t>1830.08.16</t>
  </si>
  <si>
    <t>1830.08.17</t>
  </si>
  <si>
    <t>1830.08.18</t>
  </si>
  <si>
    <t>1830.08.19</t>
  </si>
  <si>
    <t>1830.08.20</t>
  </si>
  <si>
    <t>1830.08.21</t>
  </si>
  <si>
    <t>1830.08.22</t>
  </si>
  <si>
    <t>1830.08.23</t>
  </si>
  <si>
    <t>1830.08.24</t>
  </si>
  <si>
    <t>1830.08.25</t>
  </si>
  <si>
    <t>1830.08.26</t>
  </si>
  <si>
    <t>1830.08.27</t>
  </si>
  <si>
    <t>1830.08.28</t>
  </si>
  <si>
    <t>1830.08.29</t>
  </si>
  <si>
    <t>1830.08.30</t>
  </si>
  <si>
    <t>1830.08.31</t>
  </si>
  <si>
    <t>1830.09.01</t>
  </si>
  <si>
    <t>1830.09.02</t>
  </si>
  <si>
    <t>1830.09.03</t>
  </si>
  <si>
    <t>1830.09.04</t>
  </si>
  <si>
    <t>1830.09.05</t>
  </si>
  <si>
    <t>1830.09.06</t>
  </si>
  <si>
    <t>1830.09.07</t>
  </si>
  <si>
    <t>1830.09.08</t>
  </si>
  <si>
    <t>1830.09.09</t>
  </si>
  <si>
    <t>1830.09.10</t>
  </si>
  <si>
    <t>1830.09.11</t>
  </si>
  <si>
    <t>1830.09.12</t>
  </si>
  <si>
    <t>1830.09.13</t>
  </si>
  <si>
    <t>1830.09.14</t>
  </si>
  <si>
    <t>1830.09.15</t>
  </si>
  <si>
    <t>1830.09.16</t>
  </si>
  <si>
    <t>1830.09.17</t>
  </si>
  <si>
    <t>1830.09.18</t>
  </si>
  <si>
    <t>1830.09.19</t>
  </si>
  <si>
    <t>1830.09.20</t>
  </si>
  <si>
    <t>1830.09.21</t>
  </si>
  <si>
    <t>1830.09.22</t>
  </si>
  <si>
    <t>1830.09.23</t>
  </si>
  <si>
    <t>1830.09.24</t>
  </si>
  <si>
    <t>1830.09.25</t>
  </si>
  <si>
    <t>1830.09.26</t>
  </si>
  <si>
    <t>1830.09.27</t>
  </si>
  <si>
    <t>1830.09.28</t>
  </si>
  <si>
    <t>1830.09.29</t>
  </si>
  <si>
    <t>1830.09.30</t>
  </si>
  <si>
    <t>1830.10.01</t>
  </si>
  <si>
    <t>1830.10.02</t>
  </si>
  <si>
    <t>1830.10.03</t>
  </si>
  <si>
    <t>1830.10.04</t>
  </si>
  <si>
    <t>1830.10.05</t>
  </si>
  <si>
    <t>1830.10.06</t>
  </si>
  <si>
    <t>1830.10.07</t>
  </si>
  <si>
    <t>1830.10.08</t>
  </si>
  <si>
    <t>1830.10.09</t>
  </si>
  <si>
    <t>1830.10.10</t>
  </si>
  <si>
    <t>1830.10.11</t>
  </si>
  <si>
    <t>1830.10.12</t>
  </si>
  <si>
    <t>1830.10.13</t>
  </si>
  <si>
    <t>1830.10.14</t>
  </si>
  <si>
    <t>1830.10.15</t>
  </si>
  <si>
    <t>1830.10.16</t>
  </si>
  <si>
    <t>1830.10.17</t>
  </si>
  <si>
    <t>1830.10.18</t>
  </si>
  <si>
    <t>1830.10.19</t>
  </si>
  <si>
    <t>1830.10.20</t>
  </si>
  <si>
    <t>1830.10.21</t>
  </si>
  <si>
    <t>1830.10.22</t>
  </si>
  <si>
    <t>1830.10.23</t>
  </si>
  <si>
    <t>1830.10.24</t>
  </si>
  <si>
    <t>1830.10.25</t>
  </si>
  <si>
    <t>1830.10.26</t>
  </si>
  <si>
    <t>1830.10.27</t>
  </si>
  <si>
    <t>1830.10.28</t>
  </si>
  <si>
    <t>1830.10.29</t>
  </si>
  <si>
    <t>1830.10.30</t>
  </si>
  <si>
    <t>1830.10.31</t>
  </si>
  <si>
    <t>1830.11.01</t>
  </si>
  <si>
    <t>1830.11.02</t>
  </si>
  <si>
    <t>1830.11.03</t>
  </si>
  <si>
    <t>1830.11.04</t>
  </si>
  <si>
    <t>1830.11.05</t>
  </si>
  <si>
    <t>1830.11.06</t>
  </si>
  <si>
    <t>1830.11.07</t>
  </si>
  <si>
    <t>1830.11.08</t>
  </si>
  <si>
    <t>1830.11.09</t>
  </si>
  <si>
    <t>1830.11.10</t>
  </si>
  <si>
    <t>1830.11.11</t>
  </si>
  <si>
    <t>1830.11.12</t>
  </si>
  <si>
    <t>1830.11.13</t>
  </si>
  <si>
    <t>1830.11.14</t>
  </si>
  <si>
    <t>1830.11.15</t>
  </si>
  <si>
    <t>1830.11.16</t>
  </si>
  <si>
    <t>1830.11.17</t>
  </si>
  <si>
    <t>1830.11.18</t>
  </si>
  <si>
    <t>1830.11.19</t>
  </si>
  <si>
    <t>1830.11.20</t>
  </si>
  <si>
    <t>1830.11.21</t>
  </si>
  <si>
    <t>1830.11.22</t>
  </si>
  <si>
    <t>1830.11.23</t>
  </si>
  <si>
    <t>1830.11.24</t>
  </si>
  <si>
    <t>1830.11.25</t>
  </si>
  <si>
    <t>1830.11.26</t>
  </si>
  <si>
    <t>1830.11.27</t>
  </si>
  <si>
    <t>1830.11.28</t>
  </si>
  <si>
    <t>1830.11.29</t>
  </si>
  <si>
    <t>1830.11.30</t>
  </si>
  <si>
    <t>1830.12.01</t>
  </si>
  <si>
    <t>1830.12.02</t>
  </si>
  <si>
    <t>1830.12.03</t>
  </si>
  <si>
    <t>1830.12.04</t>
  </si>
  <si>
    <t>1830.12.05</t>
  </si>
  <si>
    <t>1830.12.06</t>
  </si>
  <si>
    <t>1830.12.07</t>
  </si>
  <si>
    <t>1830.12.08</t>
  </si>
  <si>
    <t>1830.12.09</t>
  </si>
  <si>
    <t>1830.12.10</t>
  </si>
  <si>
    <t>1830.12.11</t>
  </si>
  <si>
    <t>1830.12.12</t>
  </si>
  <si>
    <t>1830.12.13</t>
  </si>
  <si>
    <t>1830.12.14</t>
  </si>
  <si>
    <t>1830.12.15</t>
  </si>
  <si>
    <t>1830.12.16</t>
  </si>
  <si>
    <t>1830.12.17</t>
  </si>
  <si>
    <t>1830.12.18</t>
  </si>
  <si>
    <t>1830.12.19</t>
  </si>
  <si>
    <t>1830.12.20</t>
  </si>
  <si>
    <t>1830.12.21</t>
  </si>
  <si>
    <t>1830.12.22</t>
  </si>
  <si>
    <t>1830.12.23</t>
  </si>
  <si>
    <t>1830.12.24</t>
  </si>
  <si>
    <t>1830.12.25</t>
  </si>
  <si>
    <t>1830.12.26</t>
  </si>
  <si>
    <t>1830.12.27</t>
  </si>
  <si>
    <t>1830.12.28</t>
  </si>
  <si>
    <t>1830.12.29</t>
  </si>
  <si>
    <t>1830.12.30</t>
  </si>
  <si>
    <t>1830.12.31</t>
  </si>
  <si>
    <t>1831.01.01</t>
  </si>
  <si>
    <t>1831.01.02</t>
  </si>
  <si>
    <t>1831.01.03</t>
  </si>
  <si>
    <t>1831.01.04</t>
  </si>
  <si>
    <t>1831.01.05</t>
  </si>
  <si>
    <t>1831.01.06</t>
  </si>
  <si>
    <t>1831.01.07</t>
  </si>
  <si>
    <t>1831.01.08</t>
  </si>
  <si>
    <t>1831.01.09</t>
  </si>
  <si>
    <t>1831.01.10</t>
  </si>
  <si>
    <t>1831.01.11</t>
  </si>
  <si>
    <t>1831.01.12</t>
  </si>
  <si>
    <t>1831.01.13</t>
  </si>
  <si>
    <t>1831.01.14</t>
  </si>
  <si>
    <t>1831.01.15</t>
  </si>
  <si>
    <t>1831.01.16</t>
  </si>
  <si>
    <t>1831.01.17</t>
  </si>
  <si>
    <t>1831.01.18</t>
  </si>
  <si>
    <t>1831.01.19</t>
  </si>
  <si>
    <t>1831.01.20</t>
  </si>
  <si>
    <t>1831.01.21</t>
  </si>
  <si>
    <t>1831.01.22</t>
  </si>
  <si>
    <t>1831.01.23</t>
  </si>
  <si>
    <t>1831.01.24</t>
  </si>
  <si>
    <t>1831.01.25</t>
  </si>
  <si>
    <t>1831.01.26</t>
  </si>
  <si>
    <t>1831.01.27</t>
  </si>
  <si>
    <t>1831.01.28</t>
  </si>
  <si>
    <t>1831.01.29</t>
  </si>
  <si>
    <t>1831.01.30</t>
  </si>
  <si>
    <t>1831.01.31</t>
  </si>
  <si>
    <t>1831.02.01</t>
  </si>
  <si>
    <t>1831.02.02</t>
  </si>
  <si>
    <t>1831.02.03</t>
  </si>
  <si>
    <t>1831.02.04</t>
  </si>
  <si>
    <t>1831.02.05</t>
  </si>
  <si>
    <t>1831.02.06</t>
  </si>
  <si>
    <t>1831.02.07</t>
  </si>
  <si>
    <t>1831.02.08</t>
  </si>
  <si>
    <t>1831.02.09</t>
  </si>
  <si>
    <t>1831.02.10</t>
  </si>
  <si>
    <t>1831.02.11</t>
  </si>
  <si>
    <t>1831.02.12</t>
  </si>
  <si>
    <t>1831.02.13</t>
  </si>
  <si>
    <t>1831.02.14</t>
  </si>
  <si>
    <t>1831.02.15</t>
  </si>
  <si>
    <t>1831.02.16</t>
  </si>
  <si>
    <t>1831.02.17</t>
  </si>
  <si>
    <t>1831.02.18</t>
  </si>
  <si>
    <t>1831.02.19</t>
  </si>
  <si>
    <t>1831.02.20</t>
  </si>
  <si>
    <t>1831.02.21</t>
  </si>
  <si>
    <t>1831.02.22</t>
  </si>
  <si>
    <t>1831.02.23</t>
  </si>
  <si>
    <t>1831.02.24</t>
  </si>
  <si>
    <t>1831.02.25</t>
  </si>
  <si>
    <t>1831.02.26</t>
  </si>
  <si>
    <t>1831.02.27</t>
  </si>
  <si>
    <t>1831.02.28</t>
  </si>
  <si>
    <t>1831.03.01</t>
  </si>
  <si>
    <t>1831.03.02</t>
  </si>
  <si>
    <t>1831.03.03</t>
  </si>
  <si>
    <t>1831.03.04</t>
  </si>
  <si>
    <t>1831.03.05</t>
  </si>
  <si>
    <t>1831.03.06</t>
  </si>
  <si>
    <t>1831.03.07</t>
  </si>
  <si>
    <t>1831.03.08</t>
  </si>
  <si>
    <t>1831.03.09</t>
  </si>
  <si>
    <t>1831.03.10</t>
  </si>
  <si>
    <t>1831.03.11</t>
  </si>
  <si>
    <t>1831.03.12</t>
  </si>
  <si>
    <t>1831.03.13</t>
  </si>
  <si>
    <t>1831.03.14</t>
  </si>
  <si>
    <t>1831.03.15</t>
  </si>
  <si>
    <t>1831.03.16</t>
  </si>
  <si>
    <t>1831.03.17</t>
  </si>
  <si>
    <t>1831.03.18</t>
  </si>
  <si>
    <t>1831.03.19</t>
  </si>
  <si>
    <t>1831.03.20</t>
  </si>
  <si>
    <t>1831.03.21</t>
  </si>
  <si>
    <t>1831.03.22</t>
  </si>
  <si>
    <t>1831.03.23</t>
  </si>
  <si>
    <t>1831.03.24</t>
  </si>
  <si>
    <t>1831.03.25</t>
  </si>
  <si>
    <t>1831.03.26</t>
  </si>
  <si>
    <t>1831.03.27</t>
  </si>
  <si>
    <t>1831.03.28</t>
  </si>
  <si>
    <t>1831.03.29</t>
  </si>
  <si>
    <t>1831.03.30</t>
  </si>
  <si>
    <t>1831.03.31</t>
  </si>
  <si>
    <t>1831.04.01</t>
  </si>
  <si>
    <t>1831.04.02</t>
  </si>
  <si>
    <t>1831.04.03</t>
  </si>
  <si>
    <t>1831.04.04</t>
  </si>
  <si>
    <t>1831.04.05</t>
  </si>
  <si>
    <t>1831.04.06</t>
  </si>
  <si>
    <t>1831.04.07</t>
  </si>
  <si>
    <t>1831.04.08</t>
  </si>
  <si>
    <t>1831.04.09</t>
  </si>
  <si>
    <t>1831.04.10</t>
  </si>
  <si>
    <t>1831.04.11</t>
  </si>
  <si>
    <t>1831.04.12</t>
  </si>
  <si>
    <t>1831.04.13</t>
  </si>
  <si>
    <t>1831.04.14</t>
  </si>
  <si>
    <t>1831.04.15</t>
  </si>
  <si>
    <t>1831.04.16</t>
  </si>
  <si>
    <t>1831.04.17</t>
  </si>
  <si>
    <t>1831.04.18</t>
  </si>
  <si>
    <t>1831.04.19</t>
  </si>
  <si>
    <t>1831.04.20</t>
  </si>
  <si>
    <t>1831.04.21</t>
  </si>
  <si>
    <t>1831.04.22</t>
  </si>
  <si>
    <t>1831.04.23</t>
  </si>
  <si>
    <t>1831.04.24</t>
  </si>
  <si>
    <t>1831.04.25</t>
  </si>
  <si>
    <t>1831.04.26</t>
  </si>
  <si>
    <t>1831.04.27</t>
  </si>
  <si>
    <t>1831.04.28</t>
  </si>
  <si>
    <t>1831.04.29</t>
  </si>
  <si>
    <t>1831.04.30</t>
  </si>
  <si>
    <t>1831.05.01</t>
  </si>
  <si>
    <t>1831.05.02</t>
  </si>
  <si>
    <t>1831.05.03</t>
  </si>
  <si>
    <t>1831.05.04</t>
  </si>
  <si>
    <t>1831.05.05</t>
  </si>
  <si>
    <t>1831.05.06</t>
  </si>
  <si>
    <t>1831.05.07</t>
  </si>
  <si>
    <t>1831.05.08</t>
  </si>
  <si>
    <t>1831.05.09</t>
  </si>
  <si>
    <t>1831.05.10</t>
  </si>
  <si>
    <t>1831.05.11</t>
  </si>
  <si>
    <t>1831.05.12</t>
  </si>
  <si>
    <t>1831.05.13</t>
  </si>
  <si>
    <t>1831.05.14</t>
  </si>
  <si>
    <t>1831.05.15</t>
  </si>
  <si>
    <t>1831.05.16</t>
  </si>
  <si>
    <t>1831.05.17</t>
  </si>
  <si>
    <t>1831.05.18</t>
  </si>
  <si>
    <t>1831.05.19</t>
  </si>
  <si>
    <t>1831.05.20</t>
  </si>
  <si>
    <t>1831.05.21</t>
  </si>
  <si>
    <t>1831.05.22</t>
  </si>
  <si>
    <t>1831.05.23</t>
  </si>
  <si>
    <t>1831.05.24</t>
  </si>
  <si>
    <t>1831.05.25</t>
  </si>
  <si>
    <t>1831.05.26</t>
  </si>
  <si>
    <t>1831.05.27</t>
  </si>
  <si>
    <t>1831.05.28</t>
  </si>
  <si>
    <t>1831.05.29</t>
  </si>
  <si>
    <t>1831.05.30</t>
  </si>
  <si>
    <t>1831.05.31</t>
  </si>
  <si>
    <t>1831.06.01</t>
  </si>
  <si>
    <t>1831.06.02</t>
  </si>
  <si>
    <t>1831.06.03</t>
  </si>
  <si>
    <t>1831.06.04</t>
  </si>
  <si>
    <t>1831.06.05</t>
  </si>
  <si>
    <t>1831.06.06</t>
  </si>
  <si>
    <t>1831.06.07</t>
  </si>
  <si>
    <t>1831.06.08</t>
  </si>
  <si>
    <t>1831.06.09</t>
  </si>
  <si>
    <t>1831.06.10</t>
  </si>
  <si>
    <t>1831.06.11</t>
  </si>
  <si>
    <t>1831.06.12</t>
  </si>
  <si>
    <t>1831.06.13</t>
  </si>
  <si>
    <t>1831.06.14</t>
  </si>
  <si>
    <t>1831.06.15</t>
  </si>
  <si>
    <t>1831.06.16</t>
  </si>
  <si>
    <t>1831.06.17</t>
  </si>
  <si>
    <t>1831.06.18</t>
  </si>
  <si>
    <t>1831.06.19</t>
  </si>
  <si>
    <t>1831.06.20</t>
  </si>
  <si>
    <t>1831.06.21</t>
  </si>
  <si>
    <t>1831.06.22</t>
  </si>
  <si>
    <t>1831.06.23</t>
  </si>
  <si>
    <t>1831.06.24</t>
  </si>
  <si>
    <t>1831.06.25</t>
  </si>
  <si>
    <t>1831.06.26</t>
  </si>
  <si>
    <t>1831.06.27</t>
  </si>
  <si>
    <t>1831.06.28</t>
  </si>
  <si>
    <t>1831.06.29</t>
  </si>
  <si>
    <t>1831.06.30</t>
  </si>
  <si>
    <t>1831.07.01</t>
  </si>
  <si>
    <t>1831.07.02</t>
  </si>
  <si>
    <t>1831.07.03</t>
  </si>
  <si>
    <t>1831.07.04</t>
  </si>
  <si>
    <t>1831.07.05</t>
  </si>
  <si>
    <t>1831.07.06</t>
  </si>
  <si>
    <t>1831.07.07</t>
  </si>
  <si>
    <t>1831.07.08</t>
  </si>
  <si>
    <t>1831.07.09</t>
  </si>
  <si>
    <t>1831.07.10</t>
  </si>
  <si>
    <t>1831.07.11</t>
  </si>
  <si>
    <t>1831.07.12</t>
  </si>
  <si>
    <t>1831.07.13</t>
  </si>
  <si>
    <t>1831.07.14</t>
  </si>
  <si>
    <t>1831.07.15</t>
  </si>
  <si>
    <t>1831.07.16</t>
  </si>
  <si>
    <t>1831.07.17</t>
  </si>
  <si>
    <t>1831.07.18</t>
  </si>
  <si>
    <t>1831.07.19</t>
  </si>
  <si>
    <t>1831.07.20</t>
  </si>
  <si>
    <t>1831.07.21</t>
  </si>
  <si>
    <t>1831.07.22</t>
  </si>
  <si>
    <t>1831.07.23</t>
  </si>
  <si>
    <t>1831.07.24</t>
  </si>
  <si>
    <t>1831.07.25</t>
  </si>
  <si>
    <t>1831.07.26</t>
  </si>
  <si>
    <t>1831.07.27</t>
  </si>
  <si>
    <t>1831.07.28</t>
  </si>
  <si>
    <t>1831.07.29</t>
  </si>
  <si>
    <t>1831.07.30</t>
  </si>
  <si>
    <t>1831.07.31</t>
  </si>
  <si>
    <t>1831.08.01</t>
  </si>
  <si>
    <t>1831.08.02</t>
  </si>
  <si>
    <t>1831.08.03</t>
  </si>
  <si>
    <t>1831.08.04</t>
  </si>
  <si>
    <t>1831.08.05</t>
  </si>
  <si>
    <t>1831.08.06</t>
  </si>
  <si>
    <t>1831.08.07</t>
  </si>
  <si>
    <t>1831.08.08</t>
  </si>
  <si>
    <t>1831.08.09</t>
  </si>
  <si>
    <t>1831.08.10</t>
  </si>
  <si>
    <t>1831.08.11</t>
  </si>
  <si>
    <t>1831.08.12</t>
  </si>
  <si>
    <t>1831.08.13</t>
  </si>
  <si>
    <t>1831.08.14</t>
  </si>
  <si>
    <t>1831.08.15</t>
  </si>
  <si>
    <t>1831.08.16</t>
  </si>
  <si>
    <t>1831.08.17</t>
  </si>
  <si>
    <t>1831.08.18</t>
  </si>
  <si>
    <t>1831.08.19</t>
  </si>
  <si>
    <t>1831.08.20</t>
  </si>
  <si>
    <t>1831.08.21</t>
  </si>
  <si>
    <t>1831.08.22</t>
  </si>
  <si>
    <t>1831.08.23</t>
  </si>
  <si>
    <t>1831.08.24</t>
  </si>
  <si>
    <t>1831.08.25</t>
  </si>
  <si>
    <t>1831.08.26</t>
  </si>
  <si>
    <t>1831.08.27</t>
  </si>
  <si>
    <t>1831.08.28</t>
  </si>
  <si>
    <t>1831.08.29</t>
  </si>
  <si>
    <t>1831.08.30</t>
  </si>
  <si>
    <t>1831.08.31</t>
  </si>
  <si>
    <t>1831.09.01</t>
  </si>
  <si>
    <t>1831.09.02</t>
  </si>
  <si>
    <t>1831.09.03</t>
  </si>
  <si>
    <t>1831.09.04</t>
  </si>
  <si>
    <t>1831.09.05</t>
  </si>
  <si>
    <t>1831.09.06</t>
  </si>
  <si>
    <t>1831.09.07</t>
  </si>
  <si>
    <t>1831.09.08</t>
  </si>
  <si>
    <t>1831.09.09</t>
  </si>
  <si>
    <t>1831.09.10</t>
  </si>
  <si>
    <t>1831.09.11</t>
  </si>
  <si>
    <t>1831.09.12</t>
  </si>
  <si>
    <t>1831.09.13</t>
  </si>
  <si>
    <t>1831.09.14</t>
  </si>
  <si>
    <t>1831.09.15</t>
  </si>
  <si>
    <t>1831.09.16</t>
  </si>
  <si>
    <t>1831.09.17</t>
  </si>
  <si>
    <t>1831.09.18</t>
  </si>
  <si>
    <t>1831.09.19</t>
  </si>
  <si>
    <t>1831.09.20</t>
  </si>
  <si>
    <t>1831.09.21</t>
  </si>
  <si>
    <t>1831.09.22</t>
  </si>
  <si>
    <t>1831.09.23</t>
  </si>
  <si>
    <t>1831.09.24</t>
  </si>
  <si>
    <t>1831.09.25</t>
  </si>
  <si>
    <t>1831.09.26</t>
  </si>
  <si>
    <t>1831.09.27</t>
  </si>
  <si>
    <t>1831.09.28</t>
  </si>
  <si>
    <t>1831.09.29</t>
  </si>
  <si>
    <t>1831.09.30</t>
  </si>
  <si>
    <t>1831.10.01</t>
  </si>
  <si>
    <t>1831.10.02</t>
  </si>
  <si>
    <t>1831.10.03</t>
  </si>
  <si>
    <t>1831.10.04</t>
  </si>
  <si>
    <t>1831.10.05</t>
  </si>
  <si>
    <t>1831.10.06</t>
  </si>
  <si>
    <t>1831.10.07</t>
  </si>
  <si>
    <t>1831.10.08</t>
  </si>
  <si>
    <t>1831.10.09</t>
  </si>
  <si>
    <t>1831.10.10</t>
  </si>
  <si>
    <t>1831.10.11</t>
  </si>
  <si>
    <t>1831.10.12</t>
  </si>
  <si>
    <t>1831.10.13</t>
  </si>
  <si>
    <t>1831.10.14</t>
  </si>
  <si>
    <t>1831.10.15</t>
  </si>
  <si>
    <t>1831.10.16</t>
  </si>
  <si>
    <t>1831.10.17</t>
  </si>
  <si>
    <t>1831.10.18</t>
  </si>
  <si>
    <t>1831.10.19</t>
  </si>
  <si>
    <t>1831.10.20</t>
  </si>
  <si>
    <t>1831.10.21</t>
  </si>
  <si>
    <t>1831.10.22</t>
  </si>
  <si>
    <t>1831.10.23</t>
  </si>
  <si>
    <t>1831.10.24</t>
  </si>
  <si>
    <t>1831.10.25</t>
  </si>
  <si>
    <t>1831.10.26</t>
  </si>
  <si>
    <t>1831.10.27</t>
  </si>
  <si>
    <t>1831.10.28</t>
  </si>
  <si>
    <t>1831.10.29</t>
  </si>
  <si>
    <t>1831.10.30</t>
  </si>
  <si>
    <t>1831.10.31</t>
  </si>
  <si>
    <t>1831.11.01</t>
  </si>
  <si>
    <t>1831.11.02</t>
  </si>
  <si>
    <t>1831.11.03</t>
  </si>
  <si>
    <t>1831.11.04</t>
  </si>
  <si>
    <t>1831.11.05</t>
  </si>
  <si>
    <t>1831.11.06</t>
  </si>
  <si>
    <t>1831.11.07</t>
  </si>
  <si>
    <t>1831.11.08</t>
  </si>
  <si>
    <t>1831.11.09</t>
  </si>
  <si>
    <t>1831.11.10</t>
  </si>
  <si>
    <t>1831.11.11</t>
  </si>
  <si>
    <t>1831.11.12</t>
  </si>
  <si>
    <t>1831.11.13</t>
  </si>
  <si>
    <t>1831.11.14</t>
  </si>
  <si>
    <t>1831.11.15</t>
  </si>
  <si>
    <t>1831.11.16</t>
  </si>
  <si>
    <t>1831.11.17</t>
  </si>
  <si>
    <t>1831.11.18</t>
  </si>
  <si>
    <t>1831.11.19</t>
  </si>
  <si>
    <t>1831.11.20</t>
  </si>
  <si>
    <t>1831.11.21</t>
  </si>
  <si>
    <t>1831.11.22</t>
  </si>
  <si>
    <t>1831.11.23</t>
  </si>
  <si>
    <t>1831.11.24</t>
  </si>
  <si>
    <t>1831.11.25</t>
  </si>
  <si>
    <t>1831.11.26</t>
  </si>
  <si>
    <t>1831.11.27</t>
  </si>
  <si>
    <t>1831.11.28</t>
  </si>
  <si>
    <t>1831.11.29</t>
  </si>
  <si>
    <t>1831.11.30</t>
  </si>
  <si>
    <t>1831.12.01</t>
  </si>
  <si>
    <t>1831.12.02</t>
  </si>
  <si>
    <t>1831.12.03</t>
  </si>
  <si>
    <t>1831.12.04</t>
  </si>
  <si>
    <t>1831.12.05</t>
  </si>
  <si>
    <t>1831.12.06</t>
  </si>
  <si>
    <t>1831.12.07</t>
  </si>
  <si>
    <t>1831.12.08</t>
  </si>
  <si>
    <t>1831.12.09</t>
  </si>
  <si>
    <t>1831.12.10</t>
  </si>
  <si>
    <t>1831.12.11</t>
  </si>
  <si>
    <t>1831.12.12</t>
  </si>
  <si>
    <t>1831.12.13</t>
  </si>
  <si>
    <t>1831.12.14</t>
  </si>
  <si>
    <t>1831.12.15</t>
  </si>
  <si>
    <t>1831.12.16</t>
  </si>
  <si>
    <t>1831.12.17</t>
  </si>
  <si>
    <t>1831.12.18</t>
  </si>
  <si>
    <t>1831.12.19</t>
  </si>
  <si>
    <t>1831.12.20</t>
  </si>
  <si>
    <t>1831.12.21</t>
  </si>
  <si>
    <t>1831.12.22</t>
  </si>
  <si>
    <t>1831.12.23</t>
  </si>
  <si>
    <t>1831.12.24</t>
  </si>
  <si>
    <t>1831.12.25</t>
  </si>
  <si>
    <t>1831.12.26</t>
  </si>
  <si>
    <t>1831.12.27</t>
  </si>
  <si>
    <t>1831.12.28</t>
  </si>
  <si>
    <t>1831.12.29</t>
  </si>
  <si>
    <t>1831.12.30</t>
  </si>
  <si>
    <t>1831.12.31</t>
  </si>
  <si>
    <t>1832.01.01</t>
  </si>
  <si>
    <t>1832.01.02</t>
  </si>
  <si>
    <t>1832.01.03</t>
  </si>
  <si>
    <t>1832.01.04</t>
  </si>
  <si>
    <t>1832.01.05</t>
  </si>
  <si>
    <t>1832.01.06</t>
  </si>
  <si>
    <t>1832.01.07</t>
  </si>
  <si>
    <t>1832.01.08</t>
  </si>
  <si>
    <t>1832.01.09</t>
  </si>
  <si>
    <t>1832.01.10</t>
  </si>
  <si>
    <t>1832.01.11</t>
  </si>
  <si>
    <t>1832.01.12</t>
  </si>
  <si>
    <t>1832.01.13</t>
  </si>
  <si>
    <t>1832.01.14</t>
  </si>
  <si>
    <t>1832.01.15</t>
  </si>
  <si>
    <t>1832.01.16</t>
  </si>
  <si>
    <t>1832.01.17</t>
  </si>
  <si>
    <t>1832.01.18</t>
  </si>
  <si>
    <t>1832.01.19</t>
  </si>
  <si>
    <t>1832.01.20</t>
  </si>
  <si>
    <t>1832.01.21</t>
  </si>
  <si>
    <t>1832.01.22</t>
  </si>
  <si>
    <t>1832.01.23</t>
  </si>
  <si>
    <t>1832.01.24</t>
  </si>
  <si>
    <t>1832.01.25</t>
  </si>
  <si>
    <t>1832.01.26</t>
  </si>
  <si>
    <t>1832.01.27</t>
  </si>
  <si>
    <t>1832.01.28</t>
  </si>
  <si>
    <t>1832.01.29</t>
  </si>
  <si>
    <t>1832.01.30</t>
  </si>
  <si>
    <t>1832.01.31</t>
  </si>
  <si>
    <t>1832.02.01</t>
  </si>
  <si>
    <t>1832.02.02</t>
  </si>
  <si>
    <t>1832.02.03</t>
  </si>
  <si>
    <t>1832.02.04</t>
  </si>
  <si>
    <t>1832.02.05</t>
  </si>
  <si>
    <t>1832.02.06</t>
  </si>
  <si>
    <t>1832.02.07</t>
  </si>
  <si>
    <t>1832.02.08</t>
  </si>
  <si>
    <t>1832.02.09</t>
  </si>
  <si>
    <t>1832.02.10</t>
  </si>
  <si>
    <t>1832.02.11</t>
  </si>
  <si>
    <t>1832.02.12</t>
  </si>
  <si>
    <t>1832.02.13</t>
  </si>
  <si>
    <t>1832.02.14</t>
  </si>
  <si>
    <t>1832.02.15</t>
  </si>
  <si>
    <t>1832.02.16</t>
  </si>
  <si>
    <t>1832.02.17</t>
  </si>
  <si>
    <t>1832.02.18</t>
  </si>
  <si>
    <t>1832.02.19</t>
  </si>
  <si>
    <t>1832.02.20</t>
  </si>
  <si>
    <t>1832.02.21</t>
  </si>
  <si>
    <t>1832.02.22</t>
  </si>
  <si>
    <t>1832.02.23</t>
  </si>
  <si>
    <t>1832.02.24</t>
  </si>
  <si>
    <t>1832.02.25</t>
  </si>
  <si>
    <t>1832.02.26</t>
  </si>
  <si>
    <t>1832.02.27</t>
  </si>
  <si>
    <t>1832.02.28</t>
  </si>
  <si>
    <t>1832.02.29</t>
  </si>
  <si>
    <t>1832.03.01</t>
  </si>
  <si>
    <t>1832.03.02</t>
  </si>
  <si>
    <t>1832.03.03</t>
  </si>
  <si>
    <t>1832.03.04</t>
  </si>
  <si>
    <t>1832.03.05</t>
  </si>
  <si>
    <t>1832.03.06</t>
  </si>
  <si>
    <t>1832.03.07</t>
  </si>
  <si>
    <t>1832.03.08</t>
  </si>
  <si>
    <t>1832.03.09</t>
  </si>
  <si>
    <t>1832.03.10</t>
  </si>
  <si>
    <t>1832.03.11</t>
  </si>
  <si>
    <t>1832.03.12</t>
  </si>
  <si>
    <t>1832.03.13</t>
  </si>
  <si>
    <t>1832.03.14</t>
  </si>
  <si>
    <t>1832.03.15</t>
  </si>
  <si>
    <t>1832.03.16</t>
  </si>
  <si>
    <t>1832.03.17</t>
  </si>
  <si>
    <t>1832.03.18</t>
  </si>
  <si>
    <t>1832.03.19</t>
  </si>
  <si>
    <t>1832.03.20</t>
  </si>
  <si>
    <t>1832.03.21</t>
  </si>
  <si>
    <t>1832.03.22</t>
  </si>
  <si>
    <t>1832.03.23</t>
  </si>
  <si>
    <t>1832.03.24</t>
  </si>
  <si>
    <t>1832.03.25</t>
  </si>
  <si>
    <t>1832.03.26</t>
  </si>
  <si>
    <t>1832.03.27</t>
  </si>
  <si>
    <t>1832.03.28</t>
  </si>
  <si>
    <t>1832.03.29</t>
  </si>
  <si>
    <t>1832.03.30</t>
  </si>
  <si>
    <t>1832.03.31</t>
  </si>
  <si>
    <t>1832.04.01</t>
  </si>
  <si>
    <t>1832.04.02</t>
  </si>
  <si>
    <t>1832.04.03</t>
  </si>
  <si>
    <t>1832.04.04</t>
  </si>
  <si>
    <t>1832.04.05</t>
  </si>
  <si>
    <t>1832.04.06</t>
  </si>
  <si>
    <t>1832.04.07</t>
  </si>
  <si>
    <t>1832.04.08</t>
  </si>
  <si>
    <t>1832.04.09</t>
  </si>
  <si>
    <t>1832.04.10</t>
  </si>
  <si>
    <t>1832.04.11</t>
  </si>
  <si>
    <t>1832.04.12</t>
  </si>
  <si>
    <t>1832.04.13</t>
  </si>
  <si>
    <t>1832.04.14</t>
  </si>
  <si>
    <t>1832.04.15</t>
  </si>
  <si>
    <t>1832.04.16</t>
  </si>
  <si>
    <t>1832.04.17</t>
  </si>
  <si>
    <t>1832.04.18</t>
  </si>
  <si>
    <t>1832.04.19</t>
  </si>
  <si>
    <t>1832.04.20</t>
  </si>
  <si>
    <t>1832.04.21</t>
  </si>
  <si>
    <t>1832.04.22</t>
  </si>
  <si>
    <t>1832.04.23</t>
  </si>
  <si>
    <t>1832.04.24</t>
  </si>
  <si>
    <t>1832.04.25</t>
  </si>
  <si>
    <t>1832.04.26</t>
  </si>
  <si>
    <t>1832.04.27</t>
  </si>
  <si>
    <t>1832.04.28</t>
  </si>
  <si>
    <t>1832.04.29</t>
  </si>
  <si>
    <t>1832.04.30</t>
  </si>
  <si>
    <t>1832.05.01</t>
  </si>
  <si>
    <t>1832.05.02</t>
  </si>
  <si>
    <t>1832.05.03</t>
  </si>
  <si>
    <t>1832.05.04</t>
  </si>
  <si>
    <t>1832.05.05</t>
  </si>
  <si>
    <t>1832.05.06</t>
  </si>
  <si>
    <t>1832.05.07</t>
  </si>
  <si>
    <t>1832.05.08</t>
  </si>
  <si>
    <t>1832.05.09</t>
  </si>
  <si>
    <t>1832.05.10</t>
  </si>
  <si>
    <t>1832.05.11</t>
  </si>
  <si>
    <t>1832.05.12</t>
  </si>
  <si>
    <t>1832.05.13</t>
  </si>
  <si>
    <t>1832.05.14</t>
  </si>
  <si>
    <t>1832.05.15</t>
  </si>
  <si>
    <t>1832.05.16</t>
  </si>
  <si>
    <t>1832.05.17</t>
  </si>
  <si>
    <t>1832.05.18</t>
  </si>
  <si>
    <t>1832.05.19</t>
  </si>
  <si>
    <t>1832.05.20</t>
  </si>
  <si>
    <t>1832.05.21</t>
  </si>
  <si>
    <t>1832.05.22</t>
  </si>
  <si>
    <t>1832.05.23</t>
  </si>
  <si>
    <t>1832.05.24</t>
  </si>
  <si>
    <t>1832.05.25</t>
  </si>
  <si>
    <t>1832.05.26</t>
  </si>
  <si>
    <t>1832.05.27</t>
  </si>
  <si>
    <t>1832.05.28</t>
  </si>
  <si>
    <t>1832.05.29</t>
  </si>
  <si>
    <t>1832.05.30</t>
  </si>
  <si>
    <t>1832.05.31</t>
  </si>
  <si>
    <t>1832.06.01</t>
  </si>
  <si>
    <t>1832.06.02</t>
  </si>
  <si>
    <t>1832.06.03</t>
  </si>
  <si>
    <t>1832.06.04</t>
  </si>
  <si>
    <t>1832.06.05</t>
  </si>
  <si>
    <t>1832.06.06</t>
  </si>
  <si>
    <t>1832.06.07</t>
  </si>
  <si>
    <t>1832.06.08</t>
  </si>
  <si>
    <t>1832.06.09</t>
  </si>
  <si>
    <t>1832.06.10</t>
  </si>
  <si>
    <t>1832.06.11</t>
  </si>
  <si>
    <t>1832.06.12</t>
  </si>
  <si>
    <t>1832.06.13</t>
  </si>
  <si>
    <t>1832.06.14</t>
  </si>
  <si>
    <t>1832.06.15</t>
  </si>
  <si>
    <t>1832.06.16</t>
  </si>
  <si>
    <t>1832.06.17</t>
  </si>
  <si>
    <t>1832.06.18</t>
  </si>
  <si>
    <t>1832.06.19</t>
  </si>
  <si>
    <t>1832.06.20</t>
  </si>
  <si>
    <t>1832.06.21</t>
  </si>
  <si>
    <t>1832.06.22</t>
  </si>
  <si>
    <t>1832.06.23</t>
  </si>
  <si>
    <t>1832.06.24</t>
  </si>
  <si>
    <t>1832.06.25</t>
  </si>
  <si>
    <t>1832.06.26</t>
  </si>
  <si>
    <t>1832.06.27</t>
  </si>
  <si>
    <t>1832.06.28</t>
  </si>
  <si>
    <t>1832.06.29</t>
  </si>
  <si>
    <t>1832.06.30</t>
  </si>
  <si>
    <t>1832.07.01</t>
  </si>
  <si>
    <t>1832.07.02</t>
  </si>
  <si>
    <t>1832.07.03</t>
  </si>
  <si>
    <t>1832.07.04</t>
  </si>
  <si>
    <t>1832.07.05</t>
  </si>
  <si>
    <t>1832.07.06</t>
  </si>
  <si>
    <t>1832.07.07</t>
  </si>
  <si>
    <t>1832.07.08</t>
  </si>
  <si>
    <t>1832.07.09</t>
  </si>
  <si>
    <t>1832.07.10</t>
  </si>
  <si>
    <t>1832.07.11</t>
  </si>
  <si>
    <t>1832.07.12</t>
  </si>
  <si>
    <t>1832.07.13</t>
  </si>
  <si>
    <t>1832.07.14</t>
  </si>
  <si>
    <t>1832.07.15</t>
  </si>
  <si>
    <t>1832.07.16</t>
  </si>
  <si>
    <t>1832.07.17</t>
  </si>
  <si>
    <t>1832.07.18</t>
  </si>
  <si>
    <t>1832.07.19</t>
  </si>
  <si>
    <t>1832.07.20</t>
  </si>
  <si>
    <t>1832.07.21</t>
  </si>
  <si>
    <t>1832.07.22</t>
  </si>
  <si>
    <t>1832.07.23</t>
  </si>
  <si>
    <t>1832.07.24</t>
  </si>
  <si>
    <t>1832.07.25</t>
  </si>
  <si>
    <t>1832.07.26</t>
  </si>
  <si>
    <t>1832.07.27</t>
  </si>
  <si>
    <t>1832.07.28</t>
  </si>
  <si>
    <t>1832.07.29</t>
  </si>
  <si>
    <t>1832.07.30</t>
  </si>
  <si>
    <t>1832.07.31</t>
  </si>
  <si>
    <t>1832.08.01</t>
  </si>
  <si>
    <t>1832.08.02</t>
  </si>
  <si>
    <t>1832.08.03</t>
  </si>
  <si>
    <t>1832.08.04</t>
  </si>
  <si>
    <t>1832.08.05</t>
  </si>
  <si>
    <t>1832.08.06</t>
  </si>
  <si>
    <t>1832.08.07</t>
  </si>
  <si>
    <t>1832.08.08</t>
  </si>
  <si>
    <t>1832.08.09</t>
  </si>
  <si>
    <t>1832.08.10</t>
  </si>
  <si>
    <t>1832.08.11</t>
  </si>
  <si>
    <t>1832.08.12</t>
  </si>
  <si>
    <t>1832.08.13</t>
  </si>
  <si>
    <t>1832.08.14</t>
  </si>
  <si>
    <t>1832.08.15</t>
  </si>
  <si>
    <t>1832.08.16</t>
  </si>
  <si>
    <t>1832.08.17</t>
  </si>
  <si>
    <t>1832.08.18</t>
  </si>
  <si>
    <t>1832.08.19</t>
  </si>
  <si>
    <t>1832.08.20</t>
  </si>
  <si>
    <t>1832.08.21</t>
  </si>
  <si>
    <t>1832.08.22</t>
  </si>
  <si>
    <t>1832.08.23</t>
  </si>
  <si>
    <t>1832.08.24</t>
  </si>
  <si>
    <t>1832.08.25</t>
  </si>
  <si>
    <t>1832.08.26</t>
  </si>
  <si>
    <t>1832.08.27</t>
  </si>
  <si>
    <t>1832.08.28</t>
  </si>
  <si>
    <t>1832.08.29</t>
  </si>
  <si>
    <t>1832.08.30</t>
  </si>
  <si>
    <t>1832.08.31</t>
  </si>
  <si>
    <t>1832.09.01</t>
  </si>
  <si>
    <t>1832.09.02</t>
  </si>
  <si>
    <t>1832.09.03</t>
  </si>
  <si>
    <t>1832.09.04</t>
  </si>
  <si>
    <t>1832.09.05</t>
  </si>
  <si>
    <t>1832.09.06</t>
  </si>
  <si>
    <t>1832.09.07</t>
  </si>
  <si>
    <t>1832.09.08</t>
  </si>
  <si>
    <t>1832.09.09</t>
  </si>
  <si>
    <t>1832.09.10</t>
  </si>
  <si>
    <t>1832.09.11</t>
  </si>
  <si>
    <t>1832.09.12</t>
  </si>
  <si>
    <t>1832.09.13</t>
  </si>
  <si>
    <t>1832.09.14</t>
  </si>
  <si>
    <t>1832.09.15</t>
  </si>
  <si>
    <t>1832.09.16</t>
  </si>
  <si>
    <t>1832.09.17</t>
  </si>
  <si>
    <t>1832.09.18</t>
  </si>
  <si>
    <t>1832.09.19</t>
  </si>
  <si>
    <t>1832.09.20</t>
  </si>
  <si>
    <t>1832.09.21</t>
  </si>
  <si>
    <t>1832.09.22</t>
  </si>
  <si>
    <t>1832.09.23</t>
  </si>
  <si>
    <t>1832.09.24</t>
  </si>
  <si>
    <t>1832.09.25</t>
  </si>
  <si>
    <t>1832.09.26</t>
  </si>
  <si>
    <t>1832.09.27</t>
  </si>
  <si>
    <t>1832.09.28</t>
  </si>
  <si>
    <t>1832.09.29</t>
  </si>
  <si>
    <t>1832.09.30</t>
  </si>
  <si>
    <t>1832.10.01</t>
  </si>
  <si>
    <t>1832.10.02</t>
  </si>
  <si>
    <t>1832.10.03</t>
  </si>
  <si>
    <t>1832.10.04</t>
  </si>
  <si>
    <t>1832.10.05</t>
  </si>
  <si>
    <t>1832.10.06</t>
  </si>
  <si>
    <t>1832.10.07</t>
  </si>
  <si>
    <t>1832.10.08</t>
  </si>
  <si>
    <t>1832.10.09</t>
  </si>
  <si>
    <t>1832.10.10</t>
  </si>
  <si>
    <t>1832.10.11</t>
  </si>
  <si>
    <t>1832.10.12</t>
  </si>
  <si>
    <t>1832.10.13</t>
  </si>
  <si>
    <t>1832.10.14</t>
  </si>
  <si>
    <t>1832.10.15</t>
  </si>
  <si>
    <t>1832.10.16</t>
  </si>
  <si>
    <t>1832.10.17</t>
  </si>
  <si>
    <t>1832.10.18</t>
  </si>
  <si>
    <t>1832.10.19</t>
  </si>
  <si>
    <t>1832.10.20</t>
  </si>
  <si>
    <t>1832.10.21</t>
  </si>
  <si>
    <t>1832.10.22</t>
  </si>
  <si>
    <t>1832.10.23</t>
  </si>
  <si>
    <t>1832.10.24</t>
  </si>
  <si>
    <t>1832.10.25</t>
  </si>
  <si>
    <t>1832.10.26</t>
  </si>
  <si>
    <t>1832.10.27</t>
  </si>
  <si>
    <t>1832.10.28</t>
  </si>
  <si>
    <t>1832.10.29</t>
  </si>
  <si>
    <t>1832.10.30</t>
  </si>
  <si>
    <t>1832.10.31</t>
  </si>
  <si>
    <t>1832.11.01</t>
  </si>
  <si>
    <t>1832.11.02</t>
  </si>
  <si>
    <t>1832.11.03</t>
  </si>
  <si>
    <t>1832.11.04</t>
  </si>
  <si>
    <t>1832.11.05</t>
  </si>
  <si>
    <t>1832.11.06</t>
  </si>
  <si>
    <t>1832.11.07</t>
  </si>
  <si>
    <t>1832.11.08</t>
  </si>
  <si>
    <t>1832.11.09</t>
  </si>
  <si>
    <t>1832.11.10</t>
  </si>
  <si>
    <t>1832.11.11</t>
  </si>
  <si>
    <t>1832.11.12</t>
  </si>
  <si>
    <t>1832.11.13</t>
  </si>
  <si>
    <t>1832.11.14</t>
  </si>
  <si>
    <t>1832.11.15</t>
  </si>
  <si>
    <t>1832.11.16</t>
  </si>
  <si>
    <t>1832.11.17</t>
  </si>
  <si>
    <t>1832.11.18</t>
  </si>
  <si>
    <t>1832.11.19</t>
  </si>
  <si>
    <t>1832.11.20</t>
  </si>
  <si>
    <t>1832.11.21</t>
  </si>
  <si>
    <t>1832.11.22</t>
  </si>
  <si>
    <t>1832.11.23</t>
  </si>
  <si>
    <t>1832.11.24</t>
  </si>
  <si>
    <t>1832.11.25</t>
  </si>
  <si>
    <t>1832.11.26</t>
  </si>
  <si>
    <t>1832.11.27</t>
  </si>
  <si>
    <t>1832.11.28</t>
  </si>
  <si>
    <t>1832.11.29</t>
  </si>
  <si>
    <t>1832.11.30</t>
  </si>
  <si>
    <t>1832.12.01</t>
  </si>
  <si>
    <t>1832.12.02</t>
  </si>
  <si>
    <t>1832.12.03</t>
  </si>
  <si>
    <t>1832.12.04</t>
  </si>
  <si>
    <t>1832.12.05</t>
  </si>
  <si>
    <t>1832.12.06</t>
  </si>
  <si>
    <t>1832.12.07</t>
  </si>
  <si>
    <t>1832.12.08</t>
  </si>
  <si>
    <t>1832.12.09</t>
  </si>
  <si>
    <t>1832.12.10</t>
  </si>
  <si>
    <t>1832.12.11</t>
  </si>
  <si>
    <t>1832.12.12</t>
  </si>
  <si>
    <t>1832.12.13</t>
  </si>
  <si>
    <t>1832.12.14</t>
  </si>
  <si>
    <t>1832.12.15</t>
  </si>
  <si>
    <t>1832.12.16</t>
  </si>
  <si>
    <t>1832.12.17</t>
  </si>
  <si>
    <t>1832.12.18</t>
  </si>
  <si>
    <t>1832.12.19</t>
  </si>
  <si>
    <t>1832.12.20</t>
  </si>
  <si>
    <t>1832.12.21</t>
  </si>
  <si>
    <t>1832.12.22</t>
  </si>
  <si>
    <t>1832.12.23</t>
  </si>
  <si>
    <t>1832.12.24</t>
  </si>
  <si>
    <t>1832.12.25</t>
  </si>
  <si>
    <t>1832.12.26</t>
  </si>
  <si>
    <t>1832.12.27</t>
  </si>
  <si>
    <t>1832.12.28</t>
  </si>
  <si>
    <t>1832.12.29</t>
  </si>
  <si>
    <t>1832.12.30</t>
  </si>
  <si>
    <t>1832.12.31</t>
  </si>
  <si>
    <t>1833.01.01</t>
  </si>
  <si>
    <t>1833.01.02</t>
  </si>
  <si>
    <t>1833.01.03</t>
  </si>
  <si>
    <t>1833.01.04</t>
  </si>
  <si>
    <t>1833.01.05</t>
  </si>
  <si>
    <t>1833.01.06</t>
  </si>
  <si>
    <t>1833.01.07</t>
  </si>
  <si>
    <t>1833.01.08</t>
  </si>
  <si>
    <t>1833.01.09</t>
  </si>
  <si>
    <t>1833.01.10</t>
  </si>
  <si>
    <t>1833.01.11</t>
  </si>
  <si>
    <t>1833.01.12</t>
  </si>
  <si>
    <t>1833.01.13</t>
  </si>
  <si>
    <t>1833.01.14</t>
  </si>
  <si>
    <t>1833.01.15</t>
  </si>
  <si>
    <t>1833.01.16</t>
  </si>
  <si>
    <t>1833.01.17</t>
  </si>
  <si>
    <t>1833.01.18</t>
  </si>
  <si>
    <t>1833.01.19</t>
  </si>
  <si>
    <t>1833.01.20</t>
  </si>
  <si>
    <t>1833.01.21</t>
  </si>
  <si>
    <t>1833.01.22</t>
  </si>
  <si>
    <t>1833.01.23</t>
  </si>
  <si>
    <t>1833.01.24</t>
  </si>
  <si>
    <t>1833.01.25</t>
  </si>
  <si>
    <t>1833.01.26</t>
  </si>
  <si>
    <t>1833.01.27</t>
  </si>
  <si>
    <t>1833.01.28</t>
  </si>
  <si>
    <t>1833.01.29</t>
  </si>
  <si>
    <t>1833.01.30</t>
  </si>
  <si>
    <t>1833.01.31</t>
  </si>
  <si>
    <t>1833.02.01</t>
  </si>
  <si>
    <t>1833.02.02</t>
  </si>
  <si>
    <t>1833.02.03</t>
  </si>
  <si>
    <t>1833.02.04</t>
  </si>
  <si>
    <t>1833.02.05</t>
  </si>
  <si>
    <t>1833.02.06</t>
  </si>
  <si>
    <t>1833.02.07</t>
  </si>
  <si>
    <t>1833.02.08</t>
  </si>
  <si>
    <t>1833.02.09</t>
  </si>
  <si>
    <t>1833.02.10</t>
  </si>
  <si>
    <t>1833.02.11</t>
  </si>
  <si>
    <t>1833.02.12</t>
  </si>
  <si>
    <t>1833.02.13</t>
  </si>
  <si>
    <t>1833.02.14</t>
  </si>
  <si>
    <t>1833.02.15</t>
  </si>
  <si>
    <t>1833.02.16</t>
  </si>
  <si>
    <t>1833.02.17</t>
  </si>
  <si>
    <t>1833.02.18</t>
  </si>
  <si>
    <t>1833.02.19</t>
  </si>
  <si>
    <t>1833.02.20</t>
  </si>
  <si>
    <t>1833.02.21</t>
  </si>
  <si>
    <t>1833.02.22</t>
  </si>
  <si>
    <t>1833.02.23</t>
  </si>
  <si>
    <t>1833.02.24</t>
  </si>
  <si>
    <t>1833.02.25</t>
  </si>
  <si>
    <t>1833.02.26</t>
  </si>
  <si>
    <t>1833.02.27</t>
  </si>
  <si>
    <t>1833.02.28</t>
  </si>
  <si>
    <t>1833.03.01</t>
  </si>
  <si>
    <t>1833.03.02</t>
  </si>
  <si>
    <t>1833.03.03</t>
  </si>
  <si>
    <t>1833.03.04</t>
  </si>
  <si>
    <t>1833.03.05</t>
  </si>
  <si>
    <t>1833.03.06</t>
  </si>
  <si>
    <t>1833.03.07</t>
  </si>
  <si>
    <t>1833.03.08</t>
  </si>
  <si>
    <t>1833.03.09</t>
  </si>
  <si>
    <t>1833.03.10</t>
  </si>
  <si>
    <t>1833.03.11</t>
  </si>
  <si>
    <t>1833.03.12</t>
  </si>
  <si>
    <t>1833.03.13</t>
  </si>
  <si>
    <t>1833.03.14</t>
  </si>
  <si>
    <t>1833.03.15</t>
  </si>
  <si>
    <t>1833.03.16</t>
  </si>
  <si>
    <t>1833.03.17</t>
  </si>
  <si>
    <t>1833.03.18</t>
  </si>
  <si>
    <t>1833.03.19</t>
  </si>
  <si>
    <t>1833.03.20</t>
  </si>
  <si>
    <t>1833.03.21</t>
  </si>
  <si>
    <t>1833.03.22</t>
  </si>
  <si>
    <t>1833.03.23</t>
  </si>
  <si>
    <t>1833.03.24</t>
  </si>
  <si>
    <t>1833.03.25</t>
  </si>
  <si>
    <t>1833.03.26</t>
  </si>
  <si>
    <t>1833.03.27</t>
  </si>
  <si>
    <t>1833.03.28</t>
  </si>
  <si>
    <t>1833.03.29</t>
  </si>
  <si>
    <t>1833.03.30</t>
  </si>
  <si>
    <t>1833.03.31</t>
  </si>
  <si>
    <t>1833.04.01</t>
  </si>
  <si>
    <t>1833.04.02</t>
  </si>
  <si>
    <t>1833.04.03</t>
  </si>
  <si>
    <t>1833.04.04</t>
  </si>
  <si>
    <t>1833.04.05</t>
  </si>
  <si>
    <t>1833.04.06</t>
  </si>
  <si>
    <t>1833.04.07</t>
  </si>
  <si>
    <t>1833.04.08</t>
  </si>
  <si>
    <t>1833.04.09</t>
  </si>
  <si>
    <t>1833.04.10</t>
  </si>
  <si>
    <t>1833.04.11</t>
  </si>
  <si>
    <t>1833.04.12</t>
  </si>
  <si>
    <t>1833.04.13</t>
  </si>
  <si>
    <t>1833.04.14</t>
  </si>
  <si>
    <t>1833.04.15</t>
  </si>
  <si>
    <t>1833.04.16</t>
  </si>
  <si>
    <t>1833.04.17</t>
  </si>
  <si>
    <t>1833.04.18</t>
  </si>
  <si>
    <t>1833.04.19</t>
  </si>
  <si>
    <t>1833.04.20</t>
  </si>
  <si>
    <t>1833.04.21</t>
  </si>
  <si>
    <t>1833.04.22</t>
  </si>
  <si>
    <t>1833.04.23</t>
  </si>
  <si>
    <t>1833.04.24</t>
  </si>
  <si>
    <t>1833.04.25</t>
  </si>
  <si>
    <t>1833.04.26</t>
  </si>
  <si>
    <t>1833.04.27</t>
  </si>
  <si>
    <t>1833.04.28</t>
  </si>
  <si>
    <t>1833.04.29</t>
  </si>
  <si>
    <t>1833.04.30</t>
  </si>
  <si>
    <t>1833.05.01</t>
  </si>
  <si>
    <t>1833.05.02</t>
  </si>
  <si>
    <t>1833.05.03</t>
  </si>
  <si>
    <t>1833.05.04</t>
  </si>
  <si>
    <t>1833.05.05</t>
  </si>
  <si>
    <t>1833.05.06</t>
  </si>
  <si>
    <t>1833.05.07</t>
  </si>
  <si>
    <t>1833.05.08</t>
  </si>
  <si>
    <t>1833.05.09</t>
  </si>
  <si>
    <t>1833.05.10</t>
  </si>
  <si>
    <t>1833.05.11</t>
  </si>
  <si>
    <t>1833.05.12</t>
  </si>
  <si>
    <t>1833.05.13</t>
  </si>
  <si>
    <t>1833.05.14</t>
  </si>
  <si>
    <t>1833.05.15</t>
  </si>
  <si>
    <t>1833.05.16</t>
  </si>
  <si>
    <t>1833.05.17</t>
  </si>
  <si>
    <t>1833.05.18</t>
  </si>
  <si>
    <t>1833.05.19</t>
  </si>
  <si>
    <t>1833.05.20</t>
  </si>
  <si>
    <t>1833.05.21</t>
  </si>
  <si>
    <t>1833.05.22</t>
  </si>
  <si>
    <t>1833.05.23</t>
  </si>
  <si>
    <t>1833.05.24</t>
  </si>
  <si>
    <t>1833.05.25</t>
  </si>
  <si>
    <t>1833.05.26</t>
  </si>
  <si>
    <t>1833.05.27</t>
  </si>
  <si>
    <t>1833.05.28</t>
  </si>
  <si>
    <t>1833.05.29</t>
  </si>
  <si>
    <t>1833.05.30</t>
  </si>
  <si>
    <t>1833.05.31</t>
  </si>
  <si>
    <t>1833.06.01</t>
  </si>
  <si>
    <t>1833.06.02</t>
  </si>
  <si>
    <t>1833.06.03</t>
  </si>
  <si>
    <t>1833.06.04</t>
  </si>
  <si>
    <t>1833.06.05</t>
  </si>
  <si>
    <t>1833.06.06</t>
  </si>
  <si>
    <t>1833.06.07</t>
  </si>
  <si>
    <t>1833.06.08</t>
  </si>
  <si>
    <t>1833.06.09</t>
  </si>
  <si>
    <t>1833.06.10</t>
  </si>
  <si>
    <t>1833.06.11</t>
  </si>
  <si>
    <t>1833.06.12</t>
  </si>
  <si>
    <t>1833.06.13</t>
  </si>
  <si>
    <t>1833.06.14</t>
  </si>
  <si>
    <t>1833.06.15</t>
  </si>
  <si>
    <t>1833.06.16</t>
  </si>
  <si>
    <t>1833.06.17</t>
  </si>
  <si>
    <t>1833.06.18</t>
  </si>
  <si>
    <t>1833.06.19</t>
  </si>
  <si>
    <t>1833.06.20</t>
  </si>
  <si>
    <t>1833.06.21</t>
  </si>
  <si>
    <t>1833.06.22</t>
  </si>
  <si>
    <t>1833.06.23</t>
  </si>
  <si>
    <t>1833.06.24</t>
  </si>
  <si>
    <t>1833.06.25</t>
  </si>
  <si>
    <t>1833.06.26</t>
  </si>
  <si>
    <t>1833.06.27</t>
  </si>
  <si>
    <t>1833.06.28</t>
  </si>
  <si>
    <t>1833.06.29</t>
  </si>
  <si>
    <t>1833.06.30</t>
  </si>
  <si>
    <t>1833.07.01</t>
  </si>
  <si>
    <t>1833.07.02</t>
  </si>
  <si>
    <t>1833.07.03</t>
  </si>
  <si>
    <t>1833.07.04</t>
  </si>
  <si>
    <t>1833.07.05</t>
  </si>
  <si>
    <t>1833.07.06</t>
  </si>
  <si>
    <t>1833.07.07</t>
  </si>
  <si>
    <t>1833.07.08</t>
  </si>
  <si>
    <t>1833.07.09</t>
  </si>
  <si>
    <t>1833.07.10</t>
  </si>
  <si>
    <t>1833.07.11</t>
  </si>
  <si>
    <t>1833.07.12</t>
  </si>
  <si>
    <t>1833.07.13</t>
  </si>
  <si>
    <t>1833.07.14</t>
  </si>
  <si>
    <t>1833.07.15</t>
  </si>
  <si>
    <t>1833.07.16</t>
  </si>
  <si>
    <t>1833.07.17</t>
  </si>
  <si>
    <t>1833.07.18</t>
  </si>
  <si>
    <t>1833.07.19</t>
  </si>
  <si>
    <t>1833.07.20</t>
  </si>
  <si>
    <t>1833.07.21</t>
  </si>
  <si>
    <t>1833.07.22</t>
  </si>
  <si>
    <t>1833.07.23</t>
  </si>
  <si>
    <t>1833.07.24</t>
  </si>
  <si>
    <t>1833.07.25</t>
  </si>
  <si>
    <t>1833.07.26</t>
  </si>
  <si>
    <t>1833.07.27</t>
  </si>
  <si>
    <t>1833.07.28</t>
  </si>
  <si>
    <t>1833.07.29</t>
  </si>
  <si>
    <t>1833.07.30</t>
  </si>
  <si>
    <t>1833.07.31</t>
  </si>
  <si>
    <t>1833.08.01</t>
  </si>
  <si>
    <t>1833.08.02</t>
  </si>
  <si>
    <t>1833.08.03</t>
  </si>
  <si>
    <t>1833.08.04</t>
  </si>
  <si>
    <t>1833.08.05</t>
  </si>
  <si>
    <t>1833.08.06</t>
  </si>
  <si>
    <t>1833.08.07</t>
  </si>
  <si>
    <t>1833.08.08</t>
  </si>
  <si>
    <t>1833.08.09</t>
  </si>
  <si>
    <t>1833.08.10</t>
  </si>
  <si>
    <t>1833.08.11</t>
  </si>
  <si>
    <t>1833.08.12</t>
  </si>
  <si>
    <t>1833.08.13</t>
  </si>
  <si>
    <t>1833.08.14</t>
  </si>
  <si>
    <t>1833.08.15</t>
  </si>
  <si>
    <t>1833.08.16</t>
  </si>
  <si>
    <t>1833.08.17</t>
  </si>
  <si>
    <t>1833.08.18</t>
  </si>
  <si>
    <t>1833.08.19</t>
  </si>
  <si>
    <t>1833.08.20</t>
  </si>
  <si>
    <t>1833.08.21</t>
  </si>
  <si>
    <t>1833.08.22</t>
  </si>
  <si>
    <t>1833.08.23</t>
  </si>
  <si>
    <t>1833.08.24</t>
  </si>
  <si>
    <t>1833.08.25</t>
  </si>
  <si>
    <t>1833.08.26</t>
  </si>
  <si>
    <t>1833.08.27</t>
  </si>
  <si>
    <t>1833.08.28</t>
  </si>
  <si>
    <t>1833.08.29</t>
  </si>
  <si>
    <t>1833.08.30</t>
  </si>
  <si>
    <t>1833.08.31</t>
  </si>
  <si>
    <t>1833.09.01</t>
  </si>
  <si>
    <t>1833.09.02</t>
  </si>
  <si>
    <t>1833.09.03</t>
  </si>
  <si>
    <t>1833.09.04</t>
  </si>
  <si>
    <t>1833.09.05</t>
  </si>
  <si>
    <t>1833.09.06</t>
  </si>
  <si>
    <t>1833.09.07</t>
  </si>
  <si>
    <t>1833.09.08</t>
  </si>
  <si>
    <t>1833.09.09</t>
  </si>
  <si>
    <t>1833.09.10</t>
  </si>
  <si>
    <t>1833.09.11</t>
  </si>
  <si>
    <t>1833.09.12</t>
  </si>
  <si>
    <t>1833.09.13</t>
  </si>
  <si>
    <t>1833.09.14</t>
  </si>
  <si>
    <t>1833.09.15</t>
  </si>
  <si>
    <t>1833.09.16</t>
  </si>
  <si>
    <t>1833.09.17</t>
  </si>
  <si>
    <t>1833.09.18</t>
  </si>
  <si>
    <t>1833.09.19</t>
  </si>
  <si>
    <t>1833.09.20</t>
  </si>
  <si>
    <t>1833.09.21</t>
  </si>
  <si>
    <t>1833.09.22</t>
  </si>
  <si>
    <t>1833.09.23</t>
  </si>
  <si>
    <t>1833.09.24</t>
  </si>
  <si>
    <t>1833.09.25</t>
  </si>
  <si>
    <t>1833.09.26</t>
  </si>
  <si>
    <t>1833.09.27</t>
  </si>
  <si>
    <t>1833.09.28</t>
  </si>
  <si>
    <t>1833.09.29</t>
  </si>
  <si>
    <t>1833.09.30</t>
  </si>
  <si>
    <t>1833.10.01</t>
  </si>
  <si>
    <t>1833.10.02</t>
  </si>
  <si>
    <t>1833.10.03</t>
  </si>
  <si>
    <t>1833.10.04</t>
  </si>
  <si>
    <t>1833.10.05</t>
  </si>
  <si>
    <t>1833.10.06</t>
  </si>
  <si>
    <t>1833.10.07</t>
  </si>
  <si>
    <t>1833.10.08</t>
  </si>
  <si>
    <t>1833.10.09</t>
  </si>
  <si>
    <t>1833.10.10</t>
  </si>
  <si>
    <t>1833.10.11</t>
  </si>
  <si>
    <t>1833.10.12</t>
  </si>
  <si>
    <t>1833.10.13</t>
  </si>
  <si>
    <t>1833.10.14</t>
  </si>
  <si>
    <t>1833.10.15</t>
  </si>
  <si>
    <t>1833.10.16</t>
  </si>
  <si>
    <t>1833.10.17</t>
  </si>
  <si>
    <t>1833.10.18</t>
  </si>
  <si>
    <t>1833.10.19</t>
  </si>
  <si>
    <t>1833.10.20</t>
  </si>
  <si>
    <t>1833.10.21</t>
  </si>
  <si>
    <t>1833.10.22</t>
  </si>
  <si>
    <t>1833.10.23</t>
  </si>
  <si>
    <t>1833.10.24</t>
  </si>
  <si>
    <t>1833.10.25</t>
  </si>
  <si>
    <t>1833.10.26</t>
  </si>
  <si>
    <t>1833.10.27</t>
  </si>
  <si>
    <t>1833.10.28</t>
  </si>
  <si>
    <t>1833.10.29</t>
  </si>
  <si>
    <t>1833.10.30</t>
  </si>
  <si>
    <t>1833.10.31</t>
  </si>
  <si>
    <t>1833.11.01</t>
  </si>
  <si>
    <t>1833.11.02</t>
  </si>
  <si>
    <t>1833.11.03</t>
  </si>
  <si>
    <t>1833.11.04</t>
  </si>
  <si>
    <t>1833.11.05</t>
  </si>
  <si>
    <t>1833.11.06</t>
  </si>
  <si>
    <t>1833.11.07</t>
  </si>
  <si>
    <t>1833.11.08</t>
  </si>
  <si>
    <t>1833.11.09</t>
  </si>
  <si>
    <t>1833.11.10</t>
  </si>
  <si>
    <t>1833.11.11</t>
  </si>
  <si>
    <t>1833.11.12</t>
  </si>
  <si>
    <t>1833.11.13</t>
  </si>
  <si>
    <t>1833.11.14</t>
  </si>
  <si>
    <t>1833.11.15</t>
  </si>
  <si>
    <t>1833.11.16</t>
  </si>
  <si>
    <t>1833.11.17</t>
  </si>
  <si>
    <t>1833.11.18</t>
  </si>
  <si>
    <t>1833.11.19</t>
  </si>
  <si>
    <t>1833.11.20</t>
  </si>
  <si>
    <t>1833.11.21</t>
  </si>
  <si>
    <t>1833.11.22</t>
  </si>
  <si>
    <t>1833.11.23</t>
  </si>
  <si>
    <t>1833.11.24</t>
  </si>
  <si>
    <t>1833.11.25</t>
  </si>
  <si>
    <t>1833.11.26</t>
  </si>
  <si>
    <t>1833.11.27</t>
  </si>
  <si>
    <t>1833.11.28</t>
  </si>
  <si>
    <t>1833.11.29</t>
  </si>
  <si>
    <t>1833.11.30</t>
  </si>
  <si>
    <t>1833.12.01</t>
  </si>
  <si>
    <t>1833.12.02</t>
  </si>
  <si>
    <t>1833.12.03</t>
  </si>
  <si>
    <t>1833.12.04</t>
  </si>
  <si>
    <t>1833.12.05</t>
  </si>
  <si>
    <t>1833.12.06</t>
  </si>
  <si>
    <t>1833.12.07</t>
  </si>
  <si>
    <t>1833.12.08</t>
  </si>
  <si>
    <t>1833.12.09</t>
  </si>
  <si>
    <t>1833.12.10</t>
  </si>
  <si>
    <t>1833.12.11</t>
  </si>
  <si>
    <t>1833.12.12</t>
  </si>
  <si>
    <t>1833.12.13</t>
  </si>
  <si>
    <t>1833.12.14</t>
  </si>
  <si>
    <t>1833.12.15</t>
  </si>
  <si>
    <t>1833.12.16</t>
  </si>
  <si>
    <t>1833.12.17</t>
  </si>
  <si>
    <t>1833.12.18</t>
  </si>
  <si>
    <t>1833.12.19</t>
  </si>
  <si>
    <t>1833.12.20</t>
  </si>
  <si>
    <t>1833.12.21</t>
  </si>
  <si>
    <t>1833.12.22</t>
  </si>
  <si>
    <t>1833.12.23</t>
  </si>
  <si>
    <t>1833.12.24</t>
  </si>
  <si>
    <t>1833.12.25</t>
  </si>
  <si>
    <t>1833.12.26</t>
  </si>
  <si>
    <t>1833.12.27</t>
  </si>
  <si>
    <t>1833.12.28</t>
  </si>
  <si>
    <t>1833.12.29</t>
  </si>
  <si>
    <t>1833.12.30</t>
  </si>
  <si>
    <t>1833.12.31</t>
  </si>
  <si>
    <t>1834.01.01</t>
  </si>
  <si>
    <t>1834.01.02</t>
  </si>
  <si>
    <t>1834.01.03</t>
  </si>
  <si>
    <t>1834.01.04</t>
  </si>
  <si>
    <t>1834.01.05</t>
  </si>
  <si>
    <t>1834.01.06</t>
  </si>
  <si>
    <t>1834.01.07</t>
  </si>
  <si>
    <t>1834.01.08</t>
  </si>
  <si>
    <t>1834.01.09</t>
  </si>
  <si>
    <t>1834.01.10</t>
  </si>
  <si>
    <t>1834.01.11</t>
  </si>
  <si>
    <t>1834.01.12</t>
  </si>
  <si>
    <t>1834.01.13</t>
  </si>
  <si>
    <t>1834.01.14</t>
  </si>
  <si>
    <t>1834.01.15</t>
  </si>
  <si>
    <t>1834.01.16</t>
  </si>
  <si>
    <t>1834.01.17</t>
  </si>
  <si>
    <t>1834.01.18</t>
  </si>
  <si>
    <t>1834.01.19</t>
  </si>
  <si>
    <t>1834.01.20</t>
  </si>
  <si>
    <t>1834.01.21</t>
  </si>
  <si>
    <t>1834.01.22</t>
  </si>
  <si>
    <t>1834.01.23</t>
  </si>
  <si>
    <t>1834.01.24</t>
  </si>
  <si>
    <t>1834.01.25</t>
  </si>
  <si>
    <t>1834.01.26</t>
  </si>
  <si>
    <t>1834.01.27</t>
  </si>
  <si>
    <t>1834.01.28</t>
  </si>
  <si>
    <t>1834.01.29</t>
  </si>
  <si>
    <t>1834.01.30</t>
  </si>
  <si>
    <t>1834.01.31</t>
  </si>
  <si>
    <t>1834.02.01</t>
  </si>
  <si>
    <t>1834.02.02</t>
  </si>
  <si>
    <t>1834.02.03</t>
  </si>
  <si>
    <t>1834.02.04</t>
  </si>
  <si>
    <t>1834.02.05</t>
  </si>
  <si>
    <t>1834.02.06</t>
  </si>
  <si>
    <t>1834.02.07</t>
  </si>
  <si>
    <t>1834.02.08</t>
  </si>
  <si>
    <t>1834.02.09</t>
  </si>
  <si>
    <t>1834.02.10</t>
  </si>
  <si>
    <t>1834.02.11</t>
  </si>
  <si>
    <t>1834.02.12</t>
  </si>
  <si>
    <t>1834.02.13</t>
  </si>
  <si>
    <t>1834.02.14</t>
  </si>
  <si>
    <t>1834.02.15</t>
  </si>
  <si>
    <t>1834.02.16</t>
  </si>
  <si>
    <t>1834.02.17</t>
  </si>
  <si>
    <t>1834.02.18</t>
  </si>
  <si>
    <t>1834.02.19</t>
  </si>
  <si>
    <t>1834.02.20</t>
  </si>
  <si>
    <t>1834.02.21</t>
  </si>
  <si>
    <t>1834.02.22</t>
  </si>
  <si>
    <t>1834.02.23</t>
  </si>
  <si>
    <t>1834.02.24</t>
  </si>
  <si>
    <t>1834.02.25</t>
  </si>
  <si>
    <t>1834.02.26</t>
  </si>
  <si>
    <t>1834.02.27</t>
  </si>
  <si>
    <t>1834.02.28</t>
  </si>
  <si>
    <t>1834.03.01</t>
  </si>
  <si>
    <t>1834.03.02</t>
  </si>
  <si>
    <t>1834.03.03</t>
  </si>
  <si>
    <t>1834.03.04</t>
  </si>
  <si>
    <t>1834.03.05</t>
  </si>
  <si>
    <t>1834.03.06</t>
  </si>
  <si>
    <t>1834.03.07</t>
  </si>
  <si>
    <t>1834.03.08</t>
  </si>
  <si>
    <t>1834.03.09</t>
  </si>
  <si>
    <t>1834.03.10</t>
  </si>
  <si>
    <t>1834.03.11</t>
  </si>
  <si>
    <t>1834.03.12</t>
  </si>
  <si>
    <t>1834.03.13</t>
  </si>
  <si>
    <t>1834.03.14</t>
  </si>
  <si>
    <t>1834.03.15</t>
  </si>
  <si>
    <t>1834.03.16</t>
  </si>
  <si>
    <t>1834.03.17</t>
  </si>
  <si>
    <t>1834.03.18</t>
  </si>
  <si>
    <t>1834.03.19</t>
  </si>
  <si>
    <t>1834.03.20</t>
  </si>
  <si>
    <t>1834.03.21</t>
  </si>
  <si>
    <t>1834.03.22</t>
  </si>
  <si>
    <t>1834.03.23</t>
  </si>
  <si>
    <t>1834.03.24</t>
  </si>
  <si>
    <t>1834.03.25</t>
  </si>
  <si>
    <t>1834.03.26</t>
  </si>
  <si>
    <t>1834.03.27</t>
  </si>
  <si>
    <t>1834.03.28</t>
  </si>
  <si>
    <t>1834.03.29</t>
  </si>
  <si>
    <t>1834.03.30</t>
  </si>
  <si>
    <t>1834.03.31</t>
  </si>
  <si>
    <t>1834.04.01</t>
  </si>
  <si>
    <t>1834.04.02</t>
  </si>
  <si>
    <t>1834.04.03</t>
  </si>
  <si>
    <t>1834.04.04</t>
  </si>
  <si>
    <t>1834.04.05</t>
  </si>
  <si>
    <t>1834.04.06</t>
  </si>
  <si>
    <t>1834.04.07</t>
  </si>
  <si>
    <t>1834.04.08</t>
  </si>
  <si>
    <t>1834.04.09</t>
  </si>
  <si>
    <t>1834.04.10</t>
  </si>
  <si>
    <t>1834.04.11</t>
  </si>
  <si>
    <t>1834.04.12</t>
  </si>
  <si>
    <t>1834.04.13</t>
  </si>
  <si>
    <t>1834.04.14</t>
  </si>
  <si>
    <t>1834.04.15</t>
  </si>
  <si>
    <t>1834.04.16</t>
  </si>
  <si>
    <t>1834.04.17</t>
  </si>
  <si>
    <t>1834.04.18</t>
  </si>
  <si>
    <t>1834.04.19</t>
  </si>
  <si>
    <t>1834.04.20</t>
  </si>
  <si>
    <t>1834.04.21</t>
  </si>
  <si>
    <t>1834.04.22</t>
  </si>
  <si>
    <t>1834.04.23</t>
  </si>
  <si>
    <t>1834.04.24</t>
  </si>
  <si>
    <t>1834.04.25</t>
  </si>
  <si>
    <t>1834.04.26</t>
  </si>
  <si>
    <t>1834.04.27</t>
  </si>
  <si>
    <t>1834.04.28</t>
  </si>
  <si>
    <t>1834.04.29</t>
  </si>
  <si>
    <t>1834.04.30</t>
  </si>
  <si>
    <t>1834.05.01</t>
  </si>
  <si>
    <t>1834.05.02</t>
  </si>
  <si>
    <t>1834.05.03</t>
  </si>
  <si>
    <t>1834.05.04</t>
  </si>
  <si>
    <t>1834.05.05</t>
  </si>
  <si>
    <t>1834.05.06</t>
  </si>
  <si>
    <t>1834.05.07</t>
  </si>
  <si>
    <t>1834.05.08</t>
  </si>
  <si>
    <t>1834.05.09</t>
  </si>
  <si>
    <t>1834.05.10</t>
  </si>
  <si>
    <t>1834.05.11</t>
  </si>
  <si>
    <t>1834.05.12</t>
  </si>
  <si>
    <t>1834.05.13</t>
  </si>
  <si>
    <t>1834.05.14</t>
  </si>
  <si>
    <t>1834.05.15</t>
  </si>
  <si>
    <t>1834.05.16</t>
  </si>
  <si>
    <t>1834.05.17</t>
  </si>
  <si>
    <t>1834.05.18</t>
  </si>
  <si>
    <t>1834.05.19</t>
  </si>
  <si>
    <t>1834.05.20</t>
  </si>
  <si>
    <t>1834.05.21</t>
  </si>
  <si>
    <t>1834.05.22</t>
  </si>
  <si>
    <t>1834.05.23</t>
  </si>
  <si>
    <t>1834.05.24</t>
  </si>
  <si>
    <t>1834.05.25</t>
  </si>
  <si>
    <t>1834.05.26</t>
  </si>
  <si>
    <t>1834.05.27</t>
  </si>
  <si>
    <t>1834.05.28</t>
  </si>
  <si>
    <t>1834.05.29</t>
  </si>
  <si>
    <t>1834.05.30</t>
  </si>
  <si>
    <t>1834.05.31</t>
  </si>
  <si>
    <t>1834.06.01</t>
  </si>
  <si>
    <t>1834.06.02</t>
  </si>
  <si>
    <t>1834.06.03</t>
  </si>
  <si>
    <t>1834.06.04</t>
  </si>
  <si>
    <t>1834.06.05</t>
  </si>
  <si>
    <t>1834.06.06</t>
  </si>
  <si>
    <t>1834.06.07</t>
  </si>
  <si>
    <t>1834.06.08</t>
  </si>
  <si>
    <t>1834.06.09</t>
  </si>
  <si>
    <t>1834.06.10</t>
  </si>
  <si>
    <t>1834.06.11</t>
  </si>
  <si>
    <t>1834.06.12</t>
  </si>
  <si>
    <t>1834.06.13</t>
  </si>
  <si>
    <t>1834.06.14</t>
  </si>
  <si>
    <t>1834.06.15</t>
  </si>
  <si>
    <t>1834.06.16</t>
  </si>
  <si>
    <t>1834.06.17</t>
  </si>
  <si>
    <t>1834.06.18</t>
  </si>
  <si>
    <t>1834.06.19</t>
  </si>
  <si>
    <t>1834.06.20</t>
  </si>
  <si>
    <t>1834.06.21</t>
  </si>
  <si>
    <t>1834.06.22</t>
  </si>
  <si>
    <t>1834.06.23</t>
  </si>
  <si>
    <t>1834.06.24</t>
  </si>
  <si>
    <t>1834.06.25</t>
  </si>
  <si>
    <t>1834.06.26</t>
  </si>
  <si>
    <t>1834.06.27</t>
  </si>
  <si>
    <t>1834.06.28</t>
  </si>
  <si>
    <t>1834.06.29</t>
  </si>
  <si>
    <t>1834.06.30</t>
  </si>
  <si>
    <t>1834.07.01</t>
  </si>
  <si>
    <t>1834.07.02</t>
  </si>
  <si>
    <t>1834.07.03</t>
  </si>
  <si>
    <t>1834.07.04</t>
  </si>
  <si>
    <t>1834.07.05</t>
  </si>
  <si>
    <t>1834.07.06</t>
  </si>
  <si>
    <t>1834.07.07</t>
  </si>
  <si>
    <t>1834.07.08</t>
  </si>
  <si>
    <t>1834.07.09</t>
  </si>
  <si>
    <t>1834.07.10</t>
  </si>
  <si>
    <t>1834.07.11</t>
  </si>
  <si>
    <t>1834.07.12</t>
  </si>
  <si>
    <t>1834.07.13</t>
  </si>
  <si>
    <t>1834.07.14</t>
  </si>
  <si>
    <t>1834.07.15</t>
  </si>
  <si>
    <t>1834.07.16</t>
  </si>
  <si>
    <t>1834.07.17</t>
  </si>
  <si>
    <t>1834.07.18</t>
  </si>
  <si>
    <t>1834.07.19</t>
  </si>
  <si>
    <t>1834.07.20</t>
  </si>
  <si>
    <t>1834.07.21</t>
  </si>
  <si>
    <t>1834.07.22</t>
  </si>
  <si>
    <t>1834.07.23</t>
  </si>
  <si>
    <t>1834.07.24</t>
  </si>
  <si>
    <t>1834.07.25</t>
  </si>
  <si>
    <t>1834.07.26</t>
  </si>
  <si>
    <t>1834.07.27</t>
  </si>
  <si>
    <t>1834.07.28</t>
  </si>
  <si>
    <t>1834.07.29</t>
  </si>
  <si>
    <t>1834.07.30</t>
  </si>
  <si>
    <t>1834.07.31</t>
  </si>
  <si>
    <t>1834.08.01</t>
  </si>
  <si>
    <t>1834.08.02</t>
  </si>
  <si>
    <t>1834.08.03</t>
  </si>
  <si>
    <t>1834.08.04</t>
  </si>
  <si>
    <t>1834.08.05</t>
  </si>
  <si>
    <t>1834.08.06</t>
  </si>
  <si>
    <t>1834.08.07</t>
  </si>
  <si>
    <t>1834.08.08</t>
  </si>
  <si>
    <t>1834.08.09</t>
  </si>
  <si>
    <t>1834.08.10</t>
  </si>
  <si>
    <t>1834.08.11</t>
  </si>
  <si>
    <t>1834.08.12</t>
  </si>
  <si>
    <t>1834.08.13</t>
  </si>
  <si>
    <t>1834.08.14</t>
  </si>
  <si>
    <t>1834.08.15</t>
  </si>
  <si>
    <t>1834.08.16</t>
  </si>
  <si>
    <t>1834.08.17</t>
  </si>
  <si>
    <t>1834.08.18</t>
  </si>
  <si>
    <t>1834.08.19</t>
  </si>
  <si>
    <t>1834.08.20</t>
  </si>
  <si>
    <t>1834.08.21</t>
  </si>
  <si>
    <t>1834.08.22</t>
  </si>
  <si>
    <t>1834.08.23</t>
  </si>
  <si>
    <t>1834.08.24</t>
  </si>
  <si>
    <t>1834.08.25</t>
  </si>
  <si>
    <t>1834.08.26</t>
  </si>
  <si>
    <t>1834.08.27</t>
  </si>
  <si>
    <t>1834.08.28</t>
  </si>
  <si>
    <t>1834.08.29</t>
  </si>
  <si>
    <t>1834.08.30</t>
  </si>
  <si>
    <t>1834.08.31</t>
  </si>
  <si>
    <t>1834.09.01</t>
  </si>
  <si>
    <t>1834.09.02</t>
  </si>
  <si>
    <t>1834.09.03</t>
  </si>
  <si>
    <t>1834.09.04</t>
  </si>
  <si>
    <t>1834.09.05</t>
  </si>
  <si>
    <t>1834.09.06</t>
  </si>
  <si>
    <t>1834.09.07</t>
  </si>
  <si>
    <t>1834.09.08</t>
  </si>
  <si>
    <t>1834.09.09</t>
  </si>
  <si>
    <t>1834.09.10</t>
  </si>
  <si>
    <t>1834.09.11</t>
  </si>
  <si>
    <t>1834.09.12</t>
  </si>
  <si>
    <t>1834.09.13</t>
  </si>
  <si>
    <t>1834.09.14</t>
  </si>
  <si>
    <t>1834.09.15</t>
  </si>
  <si>
    <t>1834.09.16</t>
  </si>
  <si>
    <t>1834.09.17</t>
  </si>
  <si>
    <t>1834.09.18</t>
  </si>
  <si>
    <t>1834.09.19</t>
  </si>
  <si>
    <t>1834.09.20</t>
  </si>
  <si>
    <t>1834.09.21</t>
  </si>
  <si>
    <t>1834.09.22</t>
  </si>
  <si>
    <t>1834.09.23</t>
  </si>
  <si>
    <t>1834.09.24</t>
  </si>
  <si>
    <t>1834.09.25</t>
  </si>
  <si>
    <t>1834.09.26</t>
  </si>
  <si>
    <t>1834.09.27</t>
  </si>
  <si>
    <t>1834.09.28</t>
  </si>
  <si>
    <t>1834.09.29</t>
  </si>
  <si>
    <t>1834.09.30</t>
  </si>
  <si>
    <t>1834.10.01</t>
  </si>
  <si>
    <t>1834.10.02</t>
  </si>
  <si>
    <t>1834.10.03</t>
  </si>
  <si>
    <t>1834.10.04</t>
  </si>
  <si>
    <t>1834.10.05</t>
  </si>
  <si>
    <t>1834.10.06</t>
  </si>
  <si>
    <t>1834.10.07</t>
  </si>
  <si>
    <t>1834.10.08</t>
  </si>
  <si>
    <t>1834.10.09</t>
  </si>
  <si>
    <t>1834.10.10</t>
  </si>
  <si>
    <t>1834.10.11</t>
  </si>
  <si>
    <t>1834.10.12</t>
  </si>
  <si>
    <t>1834.10.13</t>
  </si>
  <si>
    <t>1834.10.14</t>
  </si>
  <si>
    <t>1834.10.15</t>
  </si>
  <si>
    <t>1834.10.16</t>
  </si>
  <si>
    <t>1834.10.17</t>
  </si>
  <si>
    <t>1834.10.18</t>
  </si>
  <si>
    <t>1834.10.19</t>
  </si>
  <si>
    <t>1834.10.20</t>
  </si>
  <si>
    <t>1834.10.21</t>
  </si>
  <si>
    <t>1834.10.22</t>
  </si>
  <si>
    <t>1834.10.23</t>
  </si>
  <si>
    <t>1834.10.24</t>
  </si>
  <si>
    <t>1834.10.25</t>
  </si>
  <si>
    <t>1834.10.26</t>
  </si>
  <si>
    <t>1834.10.27</t>
  </si>
  <si>
    <t>1834.10.28</t>
  </si>
  <si>
    <t>1834.10.29</t>
  </si>
  <si>
    <t>1834.10.30</t>
  </si>
  <si>
    <t>1834.10.31</t>
  </si>
  <si>
    <t>1834.11.01</t>
  </si>
  <si>
    <t>1834.11.02</t>
  </si>
  <si>
    <t>1834.11.03</t>
  </si>
  <si>
    <t>1834.11.04</t>
  </si>
  <si>
    <t>1834.11.05</t>
  </si>
  <si>
    <t>1834.11.06</t>
  </si>
  <si>
    <t>1834.11.07</t>
  </si>
  <si>
    <t>1834.11.08</t>
  </si>
  <si>
    <t>1834.11.09</t>
  </si>
  <si>
    <t>1834.11.10</t>
  </si>
  <si>
    <t>1834.11.11</t>
  </si>
  <si>
    <t>1834.11.12</t>
  </si>
  <si>
    <t>1834.11.13</t>
  </si>
  <si>
    <t>1834.11.14</t>
  </si>
  <si>
    <t>1834.11.15</t>
  </si>
  <si>
    <t>1834.11.16</t>
  </si>
  <si>
    <t>1834.11.17</t>
  </si>
  <si>
    <t>1834.11.18</t>
  </si>
  <si>
    <t>1834.11.19</t>
  </si>
  <si>
    <t>1834.11.20</t>
  </si>
  <si>
    <t>1834.11.21</t>
  </si>
  <si>
    <t>1834.11.22</t>
  </si>
  <si>
    <t>1834.11.23</t>
  </si>
  <si>
    <t>1834.11.24</t>
  </si>
  <si>
    <t>1834.11.25</t>
  </si>
  <si>
    <t>1834.11.26</t>
  </si>
  <si>
    <t>1834.11.27</t>
  </si>
  <si>
    <t>1834.11.28</t>
  </si>
  <si>
    <t>1834.11.29</t>
  </si>
  <si>
    <t>1834.11.30</t>
  </si>
  <si>
    <t>1834.12.01</t>
  </si>
  <si>
    <t>1834.12.02</t>
  </si>
  <si>
    <t>1834.12.03</t>
  </si>
  <si>
    <t>1834.12.04</t>
  </si>
  <si>
    <t>1834.12.05</t>
  </si>
  <si>
    <t>1834.12.06</t>
  </si>
  <si>
    <t>1834.12.07</t>
  </si>
  <si>
    <t>1834.12.08</t>
  </si>
  <si>
    <t>1834.12.09</t>
  </si>
  <si>
    <t>1834.12.10</t>
  </si>
  <si>
    <t>1834.12.11</t>
  </si>
  <si>
    <t>1834.12.12</t>
  </si>
  <si>
    <t>1834.12.13</t>
  </si>
  <si>
    <t>1834.12.14</t>
  </si>
  <si>
    <t>1834.12.15</t>
  </si>
  <si>
    <t>1834.12.16</t>
  </si>
  <si>
    <t>1834.12.17</t>
  </si>
  <si>
    <t>1834.12.18</t>
  </si>
  <si>
    <t>1834.12.19</t>
  </si>
  <si>
    <t>1834.12.20</t>
  </si>
  <si>
    <t>1834.12.21</t>
  </si>
  <si>
    <t>1834.12.22</t>
  </si>
  <si>
    <t>1834.12.23</t>
  </si>
  <si>
    <t>1834.12.24</t>
  </si>
  <si>
    <t>1834.12.25</t>
  </si>
  <si>
    <t>1834.12.26</t>
  </si>
  <si>
    <t>1834.12.27</t>
  </si>
  <si>
    <t>1834.12.28</t>
  </si>
  <si>
    <t>1834.12.29</t>
  </si>
  <si>
    <t>1834.12.30</t>
  </si>
  <si>
    <t>1834.12.31</t>
  </si>
  <si>
    <t>1835.01.01</t>
  </si>
  <si>
    <t>1835.01.02</t>
  </si>
  <si>
    <t>1835.01.03</t>
  </si>
  <si>
    <t>1835.01.04</t>
  </si>
  <si>
    <t>1835.01.05</t>
  </si>
  <si>
    <t>1835.01.06</t>
  </si>
  <si>
    <t>1835.01.07</t>
  </si>
  <si>
    <t>1835.01.08</t>
  </si>
  <si>
    <t>1835.01.09</t>
  </si>
  <si>
    <t>1835.01.10</t>
  </si>
  <si>
    <t>1835.01.11</t>
  </si>
  <si>
    <t>1835.01.12</t>
  </si>
  <si>
    <t>1835.01.13</t>
  </si>
  <si>
    <t>1835.01.14</t>
  </si>
  <si>
    <t>1835.01.15</t>
  </si>
  <si>
    <t>1835.01.16</t>
  </si>
  <si>
    <t>1835.01.17</t>
  </si>
  <si>
    <t>1835.01.18</t>
  </si>
  <si>
    <t>1835.01.19</t>
  </si>
  <si>
    <t>1835.01.20</t>
  </si>
  <si>
    <t>1835.01.21</t>
  </si>
  <si>
    <t>1835.01.22</t>
  </si>
  <si>
    <t>1835.01.23</t>
  </si>
  <si>
    <t>1835.01.24</t>
  </si>
  <si>
    <t>1835.01.25</t>
  </si>
  <si>
    <t>1835.01.26</t>
  </si>
  <si>
    <t>1835.01.27</t>
  </si>
  <si>
    <t>1835.01.28</t>
  </si>
  <si>
    <t>1835.01.29</t>
  </si>
  <si>
    <t>1835.01.30</t>
  </si>
  <si>
    <t>1835.01.31</t>
  </si>
  <si>
    <t>1835.02.01</t>
  </si>
  <si>
    <t>1835.02.02</t>
  </si>
  <si>
    <t>1835.02.03</t>
  </si>
  <si>
    <t>1835.02.04</t>
  </si>
  <si>
    <t>1835.02.05</t>
  </si>
  <si>
    <t>1835.02.06</t>
  </si>
  <si>
    <t>1835.02.07</t>
  </si>
  <si>
    <t>1835.02.08</t>
  </si>
  <si>
    <t>1835.02.09</t>
  </si>
  <si>
    <t>1835.02.10</t>
  </si>
  <si>
    <t>1835.02.11</t>
  </si>
  <si>
    <t>1835.02.12</t>
  </si>
  <si>
    <t>1835.02.13</t>
  </si>
  <si>
    <t>1835.02.14</t>
  </si>
  <si>
    <t>1835.02.15</t>
  </si>
  <si>
    <t>1835.02.16</t>
  </si>
  <si>
    <t>1835.02.17</t>
  </si>
  <si>
    <t>1835.02.18</t>
  </si>
  <si>
    <t>1835.02.19</t>
  </si>
  <si>
    <t>1835.02.20</t>
  </si>
  <si>
    <t>1835.02.21</t>
  </si>
  <si>
    <t>1835.02.22</t>
  </si>
  <si>
    <t>1835.02.23</t>
  </si>
  <si>
    <t>1835.02.24</t>
  </si>
  <si>
    <t>1835.02.25</t>
  </si>
  <si>
    <t>1835.02.26</t>
  </si>
  <si>
    <t>1835.02.27</t>
  </si>
  <si>
    <t>1835.02.28</t>
  </si>
  <si>
    <t>1835.03.01</t>
  </si>
  <si>
    <t>1835.03.02</t>
  </si>
  <si>
    <t>1835.03.03</t>
  </si>
  <si>
    <t>1835.03.04</t>
  </si>
  <si>
    <t>1835.03.05</t>
  </si>
  <si>
    <t>1835.03.06</t>
  </si>
  <si>
    <t>1835.03.07</t>
  </si>
  <si>
    <t>1835.03.08</t>
  </si>
  <si>
    <t>1835.03.09</t>
  </si>
  <si>
    <t>1835.03.10</t>
  </si>
  <si>
    <t>1835.03.11</t>
  </si>
  <si>
    <t>1835.03.12</t>
  </si>
  <si>
    <t>1835.03.13</t>
  </si>
  <si>
    <t>1835.03.14</t>
  </si>
  <si>
    <t>1835.03.15</t>
  </si>
  <si>
    <t>1835.03.16</t>
  </si>
  <si>
    <t>1835.03.17</t>
  </si>
  <si>
    <t>1835.03.18</t>
  </si>
  <si>
    <t>1835.03.19</t>
  </si>
  <si>
    <t>1835.03.20</t>
  </si>
  <si>
    <t>1835.03.21</t>
  </si>
  <si>
    <t>1835.03.22</t>
  </si>
  <si>
    <t>1835.03.23</t>
  </si>
  <si>
    <t>1835.03.24</t>
  </si>
  <si>
    <t>1835.03.25</t>
  </si>
  <si>
    <t>1835.03.26</t>
  </si>
  <si>
    <t>1835.03.27</t>
  </si>
  <si>
    <t>1835.03.28</t>
  </si>
  <si>
    <t>1835.03.29</t>
  </si>
  <si>
    <t>1835.03.30</t>
  </si>
  <si>
    <t>1835.03.31</t>
  </si>
  <si>
    <t>1835.04.01</t>
  </si>
  <si>
    <t>1835.04.02</t>
  </si>
  <si>
    <t>1835.04.03</t>
  </si>
  <si>
    <t>1835.04.04</t>
  </si>
  <si>
    <t>1835.04.05</t>
  </si>
  <si>
    <t>1835.04.06</t>
  </si>
  <si>
    <t>1835.04.07</t>
  </si>
  <si>
    <t>1835.04.08</t>
  </si>
  <si>
    <t>1835.04.09</t>
  </si>
  <si>
    <t>1835.04.10</t>
  </si>
  <si>
    <t>1835.04.11</t>
  </si>
  <si>
    <t>1835.04.12</t>
  </si>
  <si>
    <t>1835.04.13</t>
  </si>
  <si>
    <t>1835.04.14</t>
  </si>
  <si>
    <t>1835.04.15</t>
  </si>
  <si>
    <t>1835.04.16</t>
  </si>
  <si>
    <t>1835.04.17</t>
  </si>
  <si>
    <t>1835.04.18</t>
  </si>
  <si>
    <t>1835.04.19</t>
  </si>
  <si>
    <t>1835.04.20</t>
  </si>
  <si>
    <t>1835.04.21</t>
  </si>
  <si>
    <t>1835.04.22</t>
  </si>
  <si>
    <t>1835.04.23</t>
  </si>
  <si>
    <t>1835.04.24</t>
  </si>
  <si>
    <t>1835.04.25</t>
  </si>
  <si>
    <t>1835.04.26</t>
  </si>
  <si>
    <t>1835.04.27</t>
  </si>
  <si>
    <t>1835.04.28</t>
  </si>
  <si>
    <t>1835.04.29</t>
  </si>
  <si>
    <t>1835.04.30</t>
  </si>
  <si>
    <t>1835.05.01</t>
  </si>
  <si>
    <t>1835.05.02</t>
  </si>
  <si>
    <t>1835.05.03</t>
  </si>
  <si>
    <t>1835.05.04</t>
  </si>
  <si>
    <t>1835.05.05</t>
  </si>
  <si>
    <t>1835.05.06</t>
  </si>
  <si>
    <t>1835.05.07</t>
  </si>
  <si>
    <t>1835.05.08</t>
  </si>
  <si>
    <t>1835.05.09</t>
  </si>
  <si>
    <t>1835.05.10</t>
  </si>
  <si>
    <t>1835.05.11</t>
  </si>
  <si>
    <t>1835.05.12</t>
  </si>
  <si>
    <t>1835.05.13</t>
  </si>
  <si>
    <t>1835.05.14</t>
  </si>
  <si>
    <t>1835.05.15</t>
  </si>
  <si>
    <t>1835.05.16</t>
  </si>
  <si>
    <t>1835.05.17</t>
  </si>
  <si>
    <t>1835.05.18</t>
  </si>
  <si>
    <t>1835.05.19</t>
  </si>
  <si>
    <t>1835.05.20</t>
  </si>
  <si>
    <t>1835.05.21</t>
  </si>
  <si>
    <t>1835.05.22</t>
  </si>
  <si>
    <t>1835.05.23</t>
  </si>
  <si>
    <t>1835.05.24</t>
  </si>
  <si>
    <t>1835.05.25</t>
  </si>
  <si>
    <t>1835.05.26</t>
  </si>
  <si>
    <t>1835.05.27</t>
  </si>
  <si>
    <t>1835.05.28</t>
  </si>
  <si>
    <t>1835.05.29</t>
  </si>
  <si>
    <t>1835.05.30</t>
  </si>
  <si>
    <t>1835.05.31</t>
  </si>
  <si>
    <t>1835.06.01</t>
  </si>
  <si>
    <t>1835.06.02</t>
  </si>
  <si>
    <t>1835.06.03</t>
  </si>
  <si>
    <t>1835.06.04</t>
  </si>
  <si>
    <t>1835.06.05</t>
  </si>
  <si>
    <t>1835.06.06</t>
  </si>
  <si>
    <t>1835.06.07</t>
  </si>
  <si>
    <t>1835.06.08</t>
  </si>
  <si>
    <t>1835.06.09</t>
  </si>
  <si>
    <t>1835.06.10</t>
  </si>
  <si>
    <t>1835.06.11</t>
  </si>
  <si>
    <t>1835.06.12</t>
  </si>
  <si>
    <t>1835.06.13</t>
  </si>
  <si>
    <t>1835.06.14</t>
  </si>
  <si>
    <t>1835.06.15</t>
  </si>
  <si>
    <t>1835.06.16</t>
  </si>
  <si>
    <t>1835.06.17</t>
  </si>
  <si>
    <t>1835.06.18</t>
  </si>
  <si>
    <t>1835.06.19</t>
  </si>
  <si>
    <t>1835.06.20</t>
  </si>
  <si>
    <t>1835.06.21</t>
  </si>
  <si>
    <t>1835.06.22</t>
  </si>
  <si>
    <t>1835.06.23</t>
  </si>
  <si>
    <t>1835.06.24</t>
  </si>
  <si>
    <t>1835.06.25</t>
  </si>
  <si>
    <t>1835.06.26</t>
  </si>
  <si>
    <t>1835.06.27</t>
  </si>
  <si>
    <t>1835.06.28</t>
  </si>
  <si>
    <t>1835.06.29</t>
  </si>
  <si>
    <t>1835.06.30</t>
  </si>
  <si>
    <t>1835.07.01</t>
  </si>
  <si>
    <t>1835.07.02</t>
  </si>
  <si>
    <t>1835.07.03</t>
  </si>
  <si>
    <t>1835.07.04</t>
  </si>
  <si>
    <t>1835.07.05</t>
  </si>
  <si>
    <t>1835.07.06</t>
  </si>
  <si>
    <t>1835.07.07</t>
  </si>
  <si>
    <t>1835.07.08</t>
  </si>
  <si>
    <t>1835.07.09</t>
  </si>
  <si>
    <t>1835.07.10</t>
  </si>
  <si>
    <t>1835.07.11</t>
  </si>
  <si>
    <t>1835.07.12</t>
  </si>
  <si>
    <t>1835.07.13</t>
  </si>
  <si>
    <t>1835.07.14</t>
  </si>
  <si>
    <t>1835.07.15</t>
  </si>
  <si>
    <t>1835.07.16</t>
  </si>
  <si>
    <t>1835.07.17</t>
  </si>
  <si>
    <t>1835.07.18</t>
  </si>
  <si>
    <t>1835.07.19</t>
  </si>
  <si>
    <t>1835.07.20</t>
  </si>
  <si>
    <t>1835.07.21</t>
  </si>
  <si>
    <t>1835.07.22</t>
  </si>
  <si>
    <t>1835.07.23</t>
  </si>
  <si>
    <t>1835.07.24</t>
  </si>
  <si>
    <t>1835.07.25</t>
  </si>
  <si>
    <t>1835.07.26</t>
  </si>
  <si>
    <t>1835.07.27</t>
  </si>
  <si>
    <t>1835.07.28</t>
  </si>
  <si>
    <t>1835.07.29</t>
  </si>
  <si>
    <t>1835.07.30</t>
  </si>
  <si>
    <t>1835.07.31</t>
  </si>
  <si>
    <t>1835.08.01</t>
  </si>
  <si>
    <t>1835.08.02</t>
  </si>
  <si>
    <t>1835.08.03</t>
  </si>
  <si>
    <t>1835.08.04</t>
  </si>
  <si>
    <t>1835.08.05</t>
  </si>
  <si>
    <t>1835.08.06</t>
  </si>
  <si>
    <t>1835.08.07</t>
  </si>
  <si>
    <t>1835.08.08</t>
  </si>
  <si>
    <t>1835.08.09</t>
  </si>
  <si>
    <t>1835.08.10</t>
  </si>
  <si>
    <t>1835.08.11</t>
  </si>
  <si>
    <t>1835.08.12</t>
  </si>
  <si>
    <t>1835.08.13</t>
  </si>
  <si>
    <t>1835.08.14</t>
  </si>
  <si>
    <t>1835.08.15</t>
  </si>
  <si>
    <t>1835.08.16</t>
  </si>
  <si>
    <t>1835.08.17</t>
  </si>
  <si>
    <t>1835.08.18</t>
  </si>
  <si>
    <t>1835.08.19</t>
  </si>
  <si>
    <t>1835.08.20</t>
  </si>
  <si>
    <t>1835.08.21</t>
  </si>
  <si>
    <t>1835.08.22</t>
  </si>
  <si>
    <t>1835.08.23</t>
  </si>
  <si>
    <t>1835.08.24</t>
  </si>
  <si>
    <t>1835.08.25</t>
  </si>
  <si>
    <t>1835.08.26</t>
  </si>
  <si>
    <t>1835.08.27</t>
  </si>
  <si>
    <t>1835.08.28</t>
  </si>
  <si>
    <t>1835.08.29</t>
  </si>
  <si>
    <t>1835.08.30</t>
  </si>
  <si>
    <t>1835.08.31</t>
  </si>
  <si>
    <t>1835.09.01</t>
  </si>
  <si>
    <t>1835.09.02</t>
  </si>
  <si>
    <t>1835.09.03</t>
  </si>
  <si>
    <t>1835.09.04</t>
  </si>
  <si>
    <t>1835.09.05</t>
  </si>
  <si>
    <t>1835.09.06</t>
  </si>
  <si>
    <t>1835.09.07</t>
  </si>
  <si>
    <t>1835.09.08</t>
  </si>
  <si>
    <t>1835.09.09</t>
  </si>
  <si>
    <t>1835.09.10</t>
  </si>
  <si>
    <t>1835.09.11</t>
  </si>
  <si>
    <t>1835.09.12</t>
  </si>
  <si>
    <t>1835.09.13</t>
  </si>
  <si>
    <t>1835.09.14</t>
  </si>
  <si>
    <t>1835.09.15</t>
  </si>
  <si>
    <t>1835.09.16</t>
  </si>
  <si>
    <t>1835.09.17</t>
  </si>
  <si>
    <t>1835.09.18</t>
  </si>
  <si>
    <t>1835.09.19</t>
  </si>
  <si>
    <t>1835.09.20</t>
  </si>
  <si>
    <t>1835.09.21</t>
  </si>
  <si>
    <t>1835.09.22</t>
  </si>
  <si>
    <t>1835.09.23</t>
  </si>
  <si>
    <t>1835.09.24</t>
  </si>
  <si>
    <t>1835.09.25</t>
  </si>
  <si>
    <t>1835.09.26</t>
  </si>
  <si>
    <t>1835.09.27</t>
  </si>
  <si>
    <t>1835.09.28</t>
  </si>
  <si>
    <t>1835.09.29</t>
  </si>
  <si>
    <t>1835.09.30</t>
  </si>
  <si>
    <t>1835.10.01</t>
  </si>
  <si>
    <t>1835.10.02</t>
  </si>
  <si>
    <t>1835.10.03</t>
  </si>
  <si>
    <t>1835.10.04</t>
  </si>
  <si>
    <t>1835.10.05</t>
  </si>
  <si>
    <t>1835.10.06</t>
  </si>
  <si>
    <t>1835.10.07</t>
  </si>
  <si>
    <t>1835.10.08</t>
  </si>
  <si>
    <t>1835.10.09</t>
  </si>
  <si>
    <t>1835.10.10</t>
  </si>
  <si>
    <t>1835.10.11</t>
  </si>
  <si>
    <t>1835.10.12</t>
  </si>
  <si>
    <t>1835.10.13</t>
  </si>
  <si>
    <t>1835.10.14</t>
  </si>
  <si>
    <t>1835.10.15</t>
  </si>
  <si>
    <t>1835.10.16</t>
  </si>
  <si>
    <t>1835.10.17</t>
  </si>
  <si>
    <t>1835.10.18</t>
  </si>
  <si>
    <t>1835.10.19</t>
  </si>
  <si>
    <t>1835.10.20</t>
  </si>
  <si>
    <t>1835.10.21</t>
  </si>
  <si>
    <t>1835.10.22</t>
  </si>
  <si>
    <t>1835.10.23</t>
  </si>
  <si>
    <t>1835.10.24</t>
  </si>
  <si>
    <t>1835.10.25</t>
  </si>
  <si>
    <t>1835.10.26</t>
  </si>
  <si>
    <t>1835.10.27</t>
  </si>
  <si>
    <t>1835.10.28</t>
  </si>
  <si>
    <t>1835.10.29</t>
  </si>
  <si>
    <t>1835.10.30</t>
  </si>
  <si>
    <t>1835.10.31</t>
  </si>
  <si>
    <t>1835.11.01</t>
  </si>
  <si>
    <t>1835.11.02</t>
  </si>
  <si>
    <t>1835.11.03</t>
  </si>
  <si>
    <t>1835.11.04</t>
  </si>
  <si>
    <t>1835.11.05</t>
  </si>
  <si>
    <t>1835.11.06</t>
  </si>
  <si>
    <t>1835.11.07</t>
  </si>
  <si>
    <t>1835.11.08</t>
  </si>
  <si>
    <t>1835.11.09</t>
  </si>
  <si>
    <t>1835.11.10</t>
  </si>
  <si>
    <t>1835.11.11</t>
  </si>
  <si>
    <t>1835.11.12</t>
  </si>
  <si>
    <t>1835.11.13</t>
  </si>
  <si>
    <t>1835.11.14</t>
  </si>
  <si>
    <t>1835.11.15</t>
  </si>
  <si>
    <t>1835.11.16</t>
  </si>
  <si>
    <t>1835.11.17</t>
  </si>
  <si>
    <t>1835.11.18</t>
  </si>
  <si>
    <t>1835.11.19</t>
  </si>
  <si>
    <t>1835.11.20</t>
  </si>
  <si>
    <t>1835.11.21</t>
  </si>
  <si>
    <t>1835.11.22</t>
  </si>
  <si>
    <t>1835.11.23</t>
  </si>
  <si>
    <t>1835.11.24</t>
  </si>
  <si>
    <t>1835.11.25</t>
  </si>
  <si>
    <t>1835.11.26</t>
  </si>
  <si>
    <t>1835.11.27</t>
  </si>
  <si>
    <t>1835.11.28</t>
  </si>
  <si>
    <t>1835.11.29</t>
  </si>
  <si>
    <t>1835.11.30</t>
  </si>
  <si>
    <t>1835.12.01</t>
  </si>
  <si>
    <t>1835.12.02</t>
  </si>
  <si>
    <t>1835.12.03</t>
  </si>
  <si>
    <t>1835.12.04</t>
  </si>
  <si>
    <t>1835.12.05</t>
  </si>
  <si>
    <t>1835.12.06</t>
  </si>
  <si>
    <t>1835.12.07</t>
  </si>
  <si>
    <t>1835.12.08</t>
  </si>
  <si>
    <t>1835.12.09</t>
  </si>
  <si>
    <t>1835.12.10</t>
  </si>
  <si>
    <t>1835.12.11</t>
  </si>
  <si>
    <t>1835.12.12</t>
  </si>
  <si>
    <t>1835.12.13</t>
  </si>
  <si>
    <t>1835.12.14</t>
  </si>
  <si>
    <t>1835.12.15</t>
  </si>
  <si>
    <t>1835.12.16</t>
  </si>
  <si>
    <t>1835.12.17</t>
  </si>
  <si>
    <t>1835.12.18</t>
  </si>
  <si>
    <t>1835.12.19</t>
  </si>
  <si>
    <t>1835.12.20</t>
  </si>
  <si>
    <t>1835.12.21</t>
  </si>
  <si>
    <t>1835.12.22</t>
  </si>
  <si>
    <t>1835.12.23</t>
  </si>
  <si>
    <t>1835.12.24</t>
  </si>
  <si>
    <t>1835.12.25</t>
  </si>
  <si>
    <t>1835.12.26</t>
  </si>
  <si>
    <t>1835.12.27</t>
  </si>
  <si>
    <t>1835.12.28</t>
  </si>
  <si>
    <t>1835.12.29</t>
  </si>
  <si>
    <t>1835.12.30</t>
  </si>
  <si>
    <t>1835.12.31</t>
  </si>
  <si>
    <t>1836.01.01</t>
  </si>
  <si>
    <t>1836.01.02</t>
  </si>
  <si>
    <t>1836.01.03</t>
  </si>
  <si>
    <t>1836.01.04</t>
  </si>
  <si>
    <t>1836.01.05</t>
  </si>
  <si>
    <t>1836.01.06</t>
  </si>
  <si>
    <t>1836.01.07</t>
  </si>
  <si>
    <t>1836.01.08</t>
  </si>
  <si>
    <t>1836.01.09</t>
  </si>
  <si>
    <t>1836.01.10</t>
  </si>
  <si>
    <t>1836.01.11</t>
  </si>
  <si>
    <t>1836.01.12</t>
  </si>
  <si>
    <t>1836.01.13</t>
  </si>
  <si>
    <t>1836.01.14</t>
  </si>
  <si>
    <t>1836.01.15</t>
  </si>
  <si>
    <t>1836.01.16</t>
  </si>
  <si>
    <t>1836.01.17</t>
  </si>
  <si>
    <t>1836.01.18</t>
  </si>
  <si>
    <t>1836.01.19</t>
  </si>
  <si>
    <t>1836.01.20</t>
  </si>
  <si>
    <t>1836.01.21</t>
  </si>
  <si>
    <t>1836.01.22</t>
  </si>
  <si>
    <t>1836.01.23</t>
  </si>
  <si>
    <t>1836.01.24</t>
  </si>
  <si>
    <t>1836.01.25</t>
  </si>
  <si>
    <t>1836.01.26</t>
  </si>
  <si>
    <t>1836.01.27</t>
  </si>
  <si>
    <t>1836.01.28</t>
  </si>
  <si>
    <t>1836.01.29</t>
  </si>
  <si>
    <t>1836.01.30</t>
  </si>
  <si>
    <t>1836.01.31</t>
  </si>
  <si>
    <t>1836.02.01</t>
  </si>
  <si>
    <t>1836.02.02</t>
  </si>
  <si>
    <t>1836.02.03</t>
  </si>
  <si>
    <t>1836.02.04</t>
  </si>
  <si>
    <t>1836.02.05</t>
  </si>
  <si>
    <t>1836.02.06</t>
  </si>
  <si>
    <t>1836.02.07</t>
  </si>
  <si>
    <t>1836.02.08</t>
  </si>
  <si>
    <t>1836.02.09</t>
  </si>
  <si>
    <t>1836.02.10</t>
  </si>
  <si>
    <t>1836.02.11</t>
  </si>
  <si>
    <t>1836.02.12</t>
  </si>
  <si>
    <t>1836.02.13</t>
  </si>
  <si>
    <t>1836.02.14</t>
  </si>
  <si>
    <t>1836.02.15</t>
  </si>
  <si>
    <t>1836.02.16</t>
  </si>
  <si>
    <t>1836.02.17</t>
  </si>
  <si>
    <t>1836.02.18</t>
  </si>
  <si>
    <t>1836.02.19</t>
  </si>
  <si>
    <t>1836.02.20</t>
  </si>
  <si>
    <t>1836.02.21</t>
  </si>
  <si>
    <t>1836.02.22</t>
  </si>
  <si>
    <t>1836.02.23</t>
  </si>
  <si>
    <t>1836.02.24</t>
  </si>
  <si>
    <t>1836.02.25</t>
  </si>
  <si>
    <t>1836.02.26</t>
  </si>
  <si>
    <t>1836.02.27</t>
  </si>
  <si>
    <t>1836.02.28</t>
  </si>
  <si>
    <t>1836.02.29</t>
  </si>
  <si>
    <t>1836.03.01</t>
  </si>
  <si>
    <t>1836.03.02</t>
  </si>
  <si>
    <t>1836.03.03</t>
  </si>
  <si>
    <t>1836.03.04</t>
  </si>
  <si>
    <t>1836.03.05</t>
  </si>
  <si>
    <t>1836.03.06</t>
  </si>
  <si>
    <t>1836.03.07</t>
  </si>
  <si>
    <t>1836.03.08</t>
  </si>
  <si>
    <t>1836.03.09</t>
  </si>
  <si>
    <t>1836.03.10</t>
  </si>
  <si>
    <t>1836.03.11</t>
  </si>
  <si>
    <t>1836.03.12</t>
  </si>
  <si>
    <t>1836.03.13</t>
  </si>
  <si>
    <t>1836.03.14</t>
  </si>
  <si>
    <t>1836.03.15</t>
  </si>
  <si>
    <t>1836.03.16</t>
  </si>
  <si>
    <t>1836.03.17</t>
  </si>
  <si>
    <t>1836.03.18</t>
  </si>
  <si>
    <t>1836.03.19</t>
  </si>
  <si>
    <t>1836.03.20</t>
  </si>
  <si>
    <t>1836.03.21</t>
  </si>
  <si>
    <t>1836.03.22</t>
  </si>
  <si>
    <t>1836.03.23</t>
  </si>
  <si>
    <t>1836.03.24</t>
  </si>
  <si>
    <t>1836.03.25</t>
  </si>
  <si>
    <t>1836.03.26</t>
  </si>
  <si>
    <t>1836.03.27</t>
  </si>
  <si>
    <t>1836.03.28</t>
  </si>
  <si>
    <t>1836.03.29</t>
  </si>
  <si>
    <t>1836.03.30</t>
  </si>
  <si>
    <t>1836.03.31</t>
  </si>
  <si>
    <t>1836.04.01</t>
  </si>
  <si>
    <t>1836.04.02</t>
  </si>
  <si>
    <t>1836.04.03</t>
  </si>
  <si>
    <t>1836.04.04</t>
  </si>
  <si>
    <t>1836.04.05</t>
  </si>
  <si>
    <t>1836.04.06</t>
  </si>
  <si>
    <t>1836.04.07</t>
  </si>
  <si>
    <t>1836.04.08</t>
  </si>
  <si>
    <t>1836.04.09</t>
  </si>
  <si>
    <t>1836.04.10</t>
  </si>
  <si>
    <t>1836.04.11</t>
  </si>
  <si>
    <t>1836.04.12</t>
  </si>
  <si>
    <t>1836.04.13</t>
  </si>
  <si>
    <t>1836.04.14</t>
  </si>
  <si>
    <t>1836.04.15</t>
  </si>
  <si>
    <t>1836.04.16</t>
  </si>
  <si>
    <t>1836.04.17</t>
  </si>
  <si>
    <t>1836.04.18</t>
  </si>
  <si>
    <t>1836.04.19</t>
  </si>
  <si>
    <t>1836.04.20</t>
  </si>
  <si>
    <t>1836.04.21</t>
  </si>
  <si>
    <t>1836.04.22</t>
  </si>
  <si>
    <t>1836.04.23</t>
  </si>
  <si>
    <t>1836.04.24</t>
  </si>
  <si>
    <t>1836.04.25</t>
  </si>
  <si>
    <t>1836.04.26</t>
  </si>
  <si>
    <t>1836.04.27</t>
  </si>
  <si>
    <t>1836.04.28</t>
  </si>
  <si>
    <t>1836.04.29</t>
  </si>
  <si>
    <t>1836.04.30</t>
  </si>
  <si>
    <t>1836.05.01</t>
  </si>
  <si>
    <t>1836.05.02</t>
  </si>
  <si>
    <t>1836.05.03</t>
  </si>
  <si>
    <t>1836.05.04</t>
  </si>
  <si>
    <t>1836.05.05</t>
  </si>
  <si>
    <t>1836.05.06</t>
  </si>
  <si>
    <t>1836.05.07</t>
  </si>
  <si>
    <t>1836.05.08</t>
  </si>
  <si>
    <t>1836.05.09</t>
  </si>
  <si>
    <t>1836.05.10</t>
  </si>
  <si>
    <t>1836.05.11</t>
  </si>
  <si>
    <t>1836.05.12</t>
  </si>
  <si>
    <t>1836.05.13</t>
  </si>
  <si>
    <t>1836.05.14</t>
  </si>
  <si>
    <t>1836.05.15</t>
  </si>
  <si>
    <t>1836.05.16</t>
  </si>
  <si>
    <t>1836.05.17</t>
  </si>
  <si>
    <t>1836.05.18</t>
  </si>
  <si>
    <t>1836.05.19</t>
  </si>
  <si>
    <t>1836.05.20</t>
  </si>
  <si>
    <t>1836.05.21</t>
  </si>
  <si>
    <t>1836.05.22</t>
  </si>
  <si>
    <t>1836.05.23</t>
  </si>
  <si>
    <t>1836.05.24</t>
  </si>
  <si>
    <t>1836.05.25</t>
  </si>
  <si>
    <t>1836.05.26</t>
  </si>
  <si>
    <t>1836.05.27</t>
  </si>
  <si>
    <t>1836.05.28</t>
  </si>
  <si>
    <t>1836.05.29</t>
  </si>
  <si>
    <t>1836.05.30</t>
  </si>
  <si>
    <t>1836.05.31</t>
  </si>
  <si>
    <t>1836.06.01</t>
  </si>
  <si>
    <t>1836.06.02</t>
  </si>
  <si>
    <t>1836.06.03</t>
  </si>
  <si>
    <t>1836.06.04</t>
  </si>
  <si>
    <t>1836.06.05</t>
  </si>
  <si>
    <t>1836.06.06</t>
  </si>
  <si>
    <t>1836.06.07</t>
  </si>
  <si>
    <t>1836.06.08</t>
  </si>
  <si>
    <t>1836.06.09</t>
  </si>
  <si>
    <t>1836.06.10</t>
  </si>
  <si>
    <t>1836.06.11</t>
  </si>
  <si>
    <t>1836.06.12</t>
  </si>
  <si>
    <t>1836.06.13</t>
  </si>
  <si>
    <t>1836.06.14</t>
  </si>
  <si>
    <t>1836.06.15</t>
  </si>
  <si>
    <t>1836.06.16</t>
  </si>
  <si>
    <t>1836.06.17</t>
  </si>
  <si>
    <t>1836.06.18</t>
  </si>
  <si>
    <t>1836.06.19</t>
  </si>
  <si>
    <t>1836.06.20</t>
  </si>
  <si>
    <t>1836.06.21</t>
  </si>
  <si>
    <t>1836.06.22</t>
  </si>
  <si>
    <t>1836.06.23</t>
  </si>
  <si>
    <t>1836.06.24</t>
  </si>
  <si>
    <t>1836.06.25</t>
  </si>
  <si>
    <t>1836.06.26</t>
  </si>
  <si>
    <t>1836.06.27</t>
  </si>
  <si>
    <t>1836.06.28</t>
  </si>
  <si>
    <t>1836.06.29</t>
  </si>
  <si>
    <t>1836.06.30</t>
  </si>
  <si>
    <t>1836.07.01</t>
  </si>
  <si>
    <t>1836.07.02</t>
  </si>
  <si>
    <t>1836.07.03</t>
  </si>
  <si>
    <t>1836.07.04</t>
  </si>
  <si>
    <t>1836.07.05</t>
  </si>
  <si>
    <t>1836.07.06</t>
  </si>
  <si>
    <t>1836.07.07</t>
  </si>
  <si>
    <t>1836.07.08</t>
  </si>
  <si>
    <t>1836.07.09</t>
  </si>
  <si>
    <t>1836.07.10</t>
  </si>
  <si>
    <t>1836.07.11</t>
  </si>
  <si>
    <t>1836.07.12</t>
  </si>
  <si>
    <t>1836.07.13</t>
  </si>
  <si>
    <t>1836.07.14</t>
  </si>
  <si>
    <t>1836.07.15</t>
  </si>
  <si>
    <t>1836.07.16</t>
  </si>
  <si>
    <t>1836.07.17</t>
  </si>
  <si>
    <t>1836.07.18</t>
  </si>
  <si>
    <t>1836.07.19</t>
  </si>
  <si>
    <t>1836.07.20</t>
  </si>
  <si>
    <t>1836.07.21</t>
  </si>
  <si>
    <t>1836.07.22</t>
  </si>
  <si>
    <t>1836.07.23</t>
  </si>
  <si>
    <t>1836.07.24</t>
  </si>
  <si>
    <t>1836.07.25</t>
  </si>
  <si>
    <t>1836.07.26</t>
  </si>
  <si>
    <t>1836.07.27</t>
  </si>
  <si>
    <t>1836.07.28</t>
  </si>
  <si>
    <t>1836.07.29</t>
  </si>
  <si>
    <t>1836.07.30</t>
  </si>
  <si>
    <t>1836.07.31</t>
  </si>
  <si>
    <t>1836.08.01</t>
  </si>
  <si>
    <t>1836.08.02</t>
  </si>
  <si>
    <t>1836.08.03</t>
  </si>
  <si>
    <t>1836.08.04</t>
  </si>
  <si>
    <t>1836.08.05</t>
  </si>
  <si>
    <t>1836.08.06</t>
  </si>
  <si>
    <t>1836.08.07</t>
  </si>
  <si>
    <t>1836.08.08</t>
  </si>
  <si>
    <t>1836.08.09</t>
  </si>
  <si>
    <t>1836.08.10</t>
  </si>
  <si>
    <t>1836.08.11</t>
  </si>
  <si>
    <t>1836.08.12</t>
  </si>
  <si>
    <t>1836.08.13</t>
  </si>
  <si>
    <t>1836.08.14</t>
  </si>
  <si>
    <t>1836.08.15</t>
  </si>
  <si>
    <t>1836.08.16</t>
  </si>
  <si>
    <t>1836.08.17</t>
  </si>
  <si>
    <t>1836.08.18</t>
  </si>
  <si>
    <t>1836.08.19</t>
  </si>
  <si>
    <t>1836.08.20</t>
  </si>
  <si>
    <t>1836.08.21</t>
  </si>
  <si>
    <t>1836.08.22</t>
  </si>
  <si>
    <t>1836.08.23</t>
  </si>
  <si>
    <t>1836.08.24</t>
  </si>
  <si>
    <t>1836.08.25</t>
  </si>
  <si>
    <t>1836.08.26</t>
  </si>
  <si>
    <t>1836.08.27</t>
  </si>
  <si>
    <t>1836.08.28</t>
  </si>
  <si>
    <t>1836.08.29</t>
  </si>
  <si>
    <t>1836.08.30</t>
  </si>
  <si>
    <t>1836.08.31</t>
  </si>
  <si>
    <t>1836.09.01</t>
  </si>
  <si>
    <t>1836.09.02</t>
  </si>
  <si>
    <t>1836.09.03</t>
  </si>
  <si>
    <t>1836.09.04</t>
  </si>
  <si>
    <t>1836.09.05</t>
  </si>
  <si>
    <t>1836.09.06</t>
  </si>
  <si>
    <t>1836.09.07</t>
  </si>
  <si>
    <t>1836.09.08</t>
  </si>
  <si>
    <t>1836.09.09</t>
  </si>
  <si>
    <t>1836.09.10</t>
  </si>
  <si>
    <t>1836.09.11</t>
  </si>
  <si>
    <t>1836.09.12</t>
  </si>
  <si>
    <t>1836.09.13</t>
  </si>
  <si>
    <t>1836.09.14</t>
  </si>
  <si>
    <t>1836.09.15</t>
  </si>
  <si>
    <t>1836.09.16</t>
  </si>
  <si>
    <t>1836.09.17</t>
  </si>
  <si>
    <t>1836.09.18</t>
  </si>
  <si>
    <t>1836.09.19</t>
  </si>
  <si>
    <t>1836.09.20</t>
  </si>
  <si>
    <t>1836.09.21</t>
  </si>
  <si>
    <t>1836.09.22</t>
  </si>
  <si>
    <t>1836.09.23</t>
  </si>
  <si>
    <t>1836.09.24</t>
  </si>
  <si>
    <t>1836.09.25</t>
  </si>
  <si>
    <t>1836.09.26</t>
  </si>
  <si>
    <t>1836.09.27</t>
  </si>
  <si>
    <t>1836.09.28</t>
  </si>
  <si>
    <t>1836.09.29</t>
  </si>
  <si>
    <t>1836.09.30</t>
  </si>
  <si>
    <t>1836.10.01</t>
  </si>
  <si>
    <t>1836.10.02</t>
  </si>
  <si>
    <t>1836.10.03</t>
  </si>
  <si>
    <t>1836.10.04</t>
  </si>
  <si>
    <t>1836.10.05</t>
  </si>
  <si>
    <t>1836.10.06</t>
  </si>
  <si>
    <t>1836.10.07</t>
  </si>
  <si>
    <t>1836.10.08</t>
  </si>
  <si>
    <t>1836.10.09</t>
  </si>
  <si>
    <t>1836.10.10</t>
  </si>
  <si>
    <t>1836.10.11</t>
  </si>
  <si>
    <t>1836.10.12</t>
  </si>
  <si>
    <t>1836.10.13</t>
  </si>
  <si>
    <t>1836.10.14</t>
  </si>
  <si>
    <t>1836.10.15</t>
  </si>
  <si>
    <t>1836.10.16</t>
  </si>
  <si>
    <t>1836.10.17</t>
  </si>
  <si>
    <t>1836.10.18</t>
  </si>
  <si>
    <t>1836.10.19</t>
  </si>
  <si>
    <t>1836.10.20</t>
  </si>
  <si>
    <t>1836.10.21</t>
  </si>
  <si>
    <t>1836.10.22</t>
  </si>
  <si>
    <t>1836.10.23</t>
  </si>
  <si>
    <t>1836.10.24</t>
  </si>
  <si>
    <t>1836.10.25</t>
  </si>
  <si>
    <t>1836.10.26</t>
  </si>
  <si>
    <t>1836.10.27</t>
  </si>
  <si>
    <t>1836.10.28</t>
  </si>
  <si>
    <t>1836.10.29</t>
  </si>
  <si>
    <t>1836.10.30</t>
  </si>
  <si>
    <t>1836.10.31</t>
  </si>
  <si>
    <t>1836.11.01</t>
  </si>
  <si>
    <t>1836.11.02</t>
  </si>
  <si>
    <t>1836.11.03</t>
  </si>
  <si>
    <t>1836.11.04</t>
  </si>
  <si>
    <t>1836.11.05</t>
  </si>
  <si>
    <t>1836.11.06</t>
  </si>
  <si>
    <t>1836.11.07</t>
  </si>
  <si>
    <t>1836.11.08</t>
  </si>
  <si>
    <t>1836.11.09</t>
  </si>
  <si>
    <t>1836.11.10</t>
  </si>
  <si>
    <t>1836.11.11</t>
  </si>
  <si>
    <t>1836.11.12</t>
  </si>
  <si>
    <t>1836.11.13</t>
  </si>
  <si>
    <t>1836.11.14</t>
  </si>
  <si>
    <t>1836.11.15</t>
  </si>
  <si>
    <t>1836.11.16</t>
  </si>
  <si>
    <t>1836.11.17</t>
  </si>
  <si>
    <t>1836.11.18</t>
  </si>
  <si>
    <t>1836.11.19</t>
  </si>
  <si>
    <t>1836.11.20</t>
  </si>
  <si>
    <t>1836.11.21</t>
  </si>
  <si>
    <t>1836.11.22</t>
  </si>
  <si>
    <t>1836.11.23</t>
  </si>
  <si>
    <t>1836.11.24</t>
  </si>
  <si>
    <t>1836.11.25</t>
  </si>
  <si>
    <t>1836.11.26</t>
  </si>
  <si>
    <t>1836.11.27</t>
  </si>
  <si>
    <t>1836.11.28</t>
  </si>
  <si>
    <t>1836.11.29</t>
  </si>
  <si>
    <t>1836.11.30</t>
  </si>
  <si>
    <t>1836.12.01</t>
  </si>
  <si>
    <t>1836.12.02</t>
  </si>
  <si>
    <t>1836.12.03</t>
  </si>
  <si>
    <t>1836.12.04</t>
  </si>
  <si>
    <t>1836.12.05</t>
  </si>
  <si>
    <t>1836.12.06</t>
  </si>
  <si>
    <t>1836.12.07</t>
  </si>
  <si>
    <t>1836.12.08</t>
  </si>
  <si>
    <t>1836.12.09</t>
  </si>
  <si>
    <t>1836.12.10</t>
  </si>
  <si>
    <t>1836.12.11</t>
  </si>
  <si>
    <t>1836.12.12</t>
  </si>
  <si>
    <t>1836.12.13</t>
  </si>
  <si>
    <t>1836.12.14</t>
  </si>
  <si>
    <t>1836.12.15</t>
  </si>
  <si>
    <t>1836.12.16</t>
  </si>
  <si>
    <t>1836.12.17</t>
  </si>
  <si>
    <t>1836.12.18</t>
  </si>
  <si>
    <t>1836.12.19</t>
  </si>
  <si>
    <t>1836.12.20</t>
  </si>
  <si>
    <t>1836.12.21</t>
  </si>
  <si>
    <t>1836.12.22</t>
  </si>
  <si>
    <t>1836.12.23</t>
  </si>
  <si>
    <t>1836.12.24</t>
  </si>
  <si>
    <t>1836.12.25</t>
  </si>
  <si>
    <t>1836.12.26</t>
  </si>
  <si>
    <t>1836.12.27</t>
  </si>
  <si>
    <t>1836.12.28</t>
  </si>
  <si>
    <t>1836.12.29</t>
  </si>
  <si>
    <t>1836.12.30</t>
  </si>
  <si>
    <t>1836.12.31</t>
  </si>
  <si>
    <t>1837.01.01</t>
  </si>
  <si>
    <t>1837.01.02</t>
  </si>
  <si>
    <t>1837.01.03</t>
  </si>
  <si>
    <t>1837.01.04</t>
  </si>
  <si>
    <t>1837.01.05</t>
  </si>
  <si>
    <t>1837.01.06</t>
  </si>
  <si>
    <t>1837.01.07</t>
  </si>
  <si>
    <t>1837.01.08</t>
  </si>
  <si>
    <t>1837.01.09</t>
  </si>
  <si>
    <t>1837.01.10</t>
  </si>
  <si>
    <t>1837.01.11</t>
  </si>
  <si>
    <t>1837.01.12</t>
  </si>
  <si>
    <t>1837.01.13</t>
  </si>
  <si>
    <t>1837.01.14</t>
  </si>
  <si>
    <t>1837.01.15</t>
  </si>
  <si>
    <t>1837.01.16</t>
  </si>
  <si>
    <t>1837.01.17</t>
  </si>
  <si>
    <t>1837.01.18</t>
  </si>
  <si>
    <t>1837.01.19</t>
  </si>
  <si>
    <t>1837.01.20</t>
  </si>
  <si>
    <t>1837.01.21</t>
  </si>
  <si>
    <t>1837.01.22</t>
  </si>
  <si>
    <t>1837.01.23</t>
  </si>
  <si>
    <t>1837.01.24</t>
  </si>
  <si>
    <t>1837.01.25</t>
  </si>
  <si>
    <t>1837.01.26</t>
  </si>
  <si>
    <t>1837.01.27</t>
  </si>
  <si>
    <t>1837.01.28</t>
  </si>
  <si>
    <t>1837.01.29</t>
  </si>
  <si>
    <t>1837.01.30</t>
  </si>
  <si>
    <t>1837.01.31</t>
  </si>
  <si>
    <t>1837.02.01</t>
  </si>
  <si>
    <t>1837.02.02</t>
  </si>
  <si>
    <t>1837.02.03</t>
  </si>
  <si>
    <t>1837.02.04</t>
  </si>
  <si>
    <t>1837.02.05</t>
  </si>
  <si>
    <t>1837.02.06</t>
  </si>
  <si>
    <t>1837.02.07</t>
  </si>
  <si>
    <t>1837.02.08</t>
  </si>
  <si>
    <t>1837.02.09</t>
  </si>
  <si>
    <t>1837.02.10</t>
  </si>
  <si>
    <t>1837.02.11</t>
  </si>
  <si>
    <t>1837.02.12</t>
  </si>
  <si>
    <t>1837.02.13</t>
  </si>
  <si>
    <t>1837.02.14</t>
  </si>
  <si>
    <t>1837.02.15</t>
  </si>
  <si>
    <t>1837.02.16</t>
  </si>
  <si>
    <t>1837.02.17</t>
  </si>
  <si>
    <t>1837.02.18</t>
  </si>
  <si>
    <t>1837.02.19</t>
  </si>
  <si>
    <t>1837.02.20</t>
  </si>
  <si>
    <t>1837.02.21</t>
  </si>
  <si>
    <t>1837.02.22</t>
  </si>
  <si>
    <t>1837.02.23</t>
  </si>
  <si>
    <t>1837.02.24</t>
  </si>
  <si>
    <t>1837.02.25</t>
  </si>
  <si>
    <t>1837.02.26</t>
  </si>
  <si>
    <t>1837.02.27</t>
  </si>
  <si>
    <t>1837.02.28</t>
  </si>
  <si>
    <t>1837.03.01</t>
  </si>
  <si>
    <t>1837.03.02</t>
  </si>
  <si>
    <t>1837.03.03</t>
  </si>
  <si>
    <t>1837.03.04</t>
  </si>
  <si>
    <t>1837.03.05</t>
  </si>
  <si>
    <t>1837.03.06</t>
  </si>
  <si>
    <t>1837.03.07</t>
  </si>
  <si>
    <t>1837.03.08</t>
  </si>
  <si>
    <t>1837.03.09</t>
  </si>
  <si>
    <t>1837.03.10</t>
  </si>
  <si>
    <t>1837.03.11</t>
  </si>
  <si>
    <t>1837.03.12</t>
  </si>
  <si>
    <t>1837.03.13</t>
  </si>
  <si>
    <t>1837.03.14</t>
  </si>
  <si>
    <t>1837.03.15</t>
  </si>
  <si>
    <t>1837.03.16</t>
  </si>
  <si>
    <t>1837.03.17</t>
  </si>
  <si>
    <t>1837.03.18</t>
  </si>
  <si>
    <t>1837.03.19</t>
  </si>
  <si>
    <t>1837.03.20</t>
  </si>
  <si>
    <t>1837.03.21</t>
  </si>
  <si>
    <t>1837.03.22</t>
  </si>
  <si>
    <t>1837.03.23</t>
  </si>
  <si>
    <t>1837.03.24</t>
  </si>
  <si>
    <t>1837.03.25</t>
  </si>
  <si>
    <t>1837.03.26</t>
  </si>
  <si>
    <t>1837.03.27</t>
  </si>
  <si>
    <t>1837.03.28</t>
  </si>
  <si>
    <t>1837.03.29</t>
  </si>
  <si>
    <t>1837.03.30</t>
  </si>
  <si>
    <t>1837.03.31</t>
  </si>
  <si>
    <t>1837.04.01</t>
  </si>
  <si>
    <t>1837.04.02</t>
  </si>
  <si>
    <t>1837.04.03</t>
  </si>
  <si>
    <t>1837.04.04</t>
  </si>
  <si>
    <t>1837.04.05</t>
  </si>
  <si>
    <t>1837.04.06</t>
  </si>
  <si>
    <t>1837.04.07</t>
  </si>
  <si>
    <t>1837.04.08</t>
  </si>
  <si>
    <t>1837.04.09</t>
  </si>
  <si>
    <t>1837.04.10</t>
  </si>
  <si>
    <t>1837.04.11</t>
  </si>
  <si>
    <t>1837.04.12</t>
  </si>
  <si>
    <t>1837.04.13</t>
  </si>
  <si>
    <t>1837.04.14</t>
  </si>
  <si>
    <t>1837.04.15</t>
  </si>
  <si>
    <t>1837.04.16</t>
  </si>
  <si>
    <t>1837.04.17</t>
  </si>
  <si>
    <t>1837.04.18</t>
  </si>
  <si>
    <t>1837.04.19</t>
  </si>
  <si>
    <t>1837.04.20</t>
  </si>
  <si>
    <t>1837.04.21</t>
  </si>
  <si>
    <t>1837.04.22</t>
  </si>
  <si>
    <t>1837.04.23</t>
  </si>
  <si>
    <t>1837.04.24</t>
  </si>
  <si>
    <t>1837.04.25</t>
  </si>
  <si>
    <t>1837.04.26</t>
  </si>
  <si>
    <t>1837.04.27</t>
  </si>
  <si>
    <t>1837.04.28</t>
  </si>
  <si>
    <t>1837.04.29</t>
  </si>
  <si>
    <t>1837.04.30</t>
  </si>
  <si>
    <t>1837.05.01</t>
  </si>
  <si>
    <t>1837.05.02</t>
  </si>
  <si>
    <t>1837.05.03</t>
  </si>
  <si>
    <t>1837.05.04</t>
  </si>
  <si>
    <t>1837.05.05</t>
  </si>
  <si>
    <t>1837.05.06</t>
  </si>
  <si>
    <t>1837.05.07</t>
  </si>
  <si>
    <t>1837.05.08</t>
  </si>
  <si>
    <t>1837.05.09</t>
  </si>
  <si>
    <t>1837.05.10</t>
  </si>
  <si>
    <t>1837.05.11</t>
  </si>
  <si>
    <t>1837.05.12</t>
  </si>
  <si>
    <t>1837.05.13</t>
  </si>
  <si>
    <t>1837.05.14</t>
  </si>
  <si>
    <t>1837.05.15</t>
  </si>
  <si>
    <t>1837.05.16</t>
  </si>
  <si>
    <t>1837.05.17</t>
  </si>
  <si>
    <t>1837.05.18</t>
  </si>
  <si>
    <t>1837.05.19</t>
  </si>
  <si>
    <t>1837.05.20</t>
  </si>
  <si>
    <t>1837.05.21</t>
  </si>
  <si>
    <t>1837.05.22</t>
  </si>
  <si>
    <t>1837.05.23</t>
  </si>
  <si>
    <t>1837.05.24</t>
  </si>
  <si>
    <t>1837.05.25</t>
  </si>
  <si>
    <t>1837.05.26</t>
  </si>
  <si>
    <t>1837.05.27</t>
  </si>
  <si>
    <t>1837.05.28</t>
  </si>
  <si>
    <t>1837.05.29</t>
  </si>
  <si>
    <t>1837.05.30</t>
  </si>
  <si>
    <t>1837.05.31</t>
  </si>
  <si>
    <t>1837.06.01</t>
  </si>
  <si>
    <t>1837.06.02</t>
  </si>
  <si>
    <t>1837.06.03</t>
  </si>
  <si>
    <t>1837.06.04</t>
  </si>
  <si>
    <t>1837.06.05</t>
  </si>
  <si>
    <t>1837.06.06</t>
  </si>
  <si>
    <t>1837.06.07</t>
  </si>
  <si>
    <t>1837.06.08</t>
  </si>
  <si>
    <t>1837.06.09</t>
  </si>
  <si>
    <t>1837.06.10</t>
  </si>
  <si>
    <t>1837.06.11</t>
  </si>
  <si>
    <t>1837.06.12</t>
  </si>
  <si>
    <t>1837.06.13</t>
  </si>
  <si>
    <t>1837.06.14</t>
  </si>
  <si>
    <t>1837.06.15</t>
  </si>
  <si>
    <t>1837.06.16</t>
  </si>
  <si>
    <t>1837.06.17</t>
  </si>
  <si>
    <t>1837.06.18</t>
  </si>
  <si>
    <t>1837.06.19</t>
  </si>
  <si>
    <t>1837.06.20</t>
  </si>
  <si>
    <t>1837.06.21</t>
  </si>
  <si>
    <t>1837.06.22</t>
  </si>
  <si>
    <t>1837.06.23</t>
  </si>
  <si>
    <t>1837.06.24</t>
  </si>
  <si>
    <t>1837.06.25</t>
  </si>
  <si>
    <t>1837.06.26</t>
  </si>
  <si>
    <t>1837.06.27</t>
  </si>
  <si>
    <t>1837.06.28</t>
  </si>
  <si>
    <t>1837.06.29</t>
  </si>
  <si>
    <t>1837.06.30</t>
  </si>
  <si>
    <t>1837.07.01</t>
  </si>
  <si>
    <t>1837.07.02</t>
  </si>
  <si>
    <t>1837.07.03</t>
  </si>
  <si>
    <t>1837.07.04</t>
  </si>
  <si>
    <t>1837.07.05</t>
  </si>
  <si>
    <t>1837.07.06</t>
  </si>
  <si>
    <t>1837.07.07</t>
  </si>
  <si>
    <t>1837.07.08</t>
  </si>
  <si>
    <t>1837.07.09</t>
  </si>
  <si>
    <t>1837.07.10</t>
  </si>
  <si>
    <t>1837.07.11</t>
  </si>
  <si>
    <t>1837.07.12</t>
  </si>
  <si>
    <t>1837.07.13</t>
  </si>
  <si>
    <t>1837.07.14</t>
  </si>
  <si>
    <t>1837.07.15</t>
  </si>
  <si>
    <t>1837.07.16</t>
  </si>
  <si>
    <t>1837.07.17</t>
  </si>
  <si>
    <t>1837.07.18</t>
  </si>
  <si>
    <t>1837.07.19</t>
  </si>
  <si>
    <t>1837.07.20</t>
  </si>
  <si>
    <t>1837.07.21</t>
  </si>
  <si>
    <t>1837.07.22</t>
  </si>
  <si>
    <t>1837.07.23</t>
  </si>
  <si>
    <t>1837.07.24</t>
  </si>
  <si>
    <t>1837.07.25</t>
  </si>
  <si>
    <t>1837.07.26</t>
  </si>
  <si>
    <t>1837.07.27</t>
  </si>
  <si>
    <t>1837.07.28</t>
  </si>
  <si>
    <t>1837.07.29</t>
  </si>
  <si>
    <t>1837.07.30</t>
  </si>
  <si>
    <t>1837.07.31</t>
  </si>
  <si>
    <t>1837.08.01</t>
  </si>
  <si>
    <t>1837.08.02</t>
  </si>
  <si>
    <t>1837.08.03</t>
  </si>
  <si>
    <t>1837.08.04</t>
  </si>
  <si>
    <t>1837.08.05</t>
  </si>
  <si>
    <t>1837.08.06</t>
  </si>
  <si>
    <t>1837.08.07</t>
  </si>
  <si>
    <t>1837.08.08</t>
  </si>
  <si>
    <t>1837.08.09</t>
  </si>
  <si>
    <t>1837.08.10</t>
  </si>
  <si>
    <t>1837.08.11</t>
  </si>
  <si>
    <t>1837.08.12</t>
  </si>
  <si>
    <t>1837.08.13</t>
  </si>
  <si>
    <t>1837.08.14</t>
  </si>
  <si>
    <t>1837.08.15</t>
  </si>
  <si>
    <t>1837.08.16</t>
  </si>
  <si>
    <t>1837.08.17</t>
  </si>
  <si>
    <t>1837.08.18</t>
  </si>
  <si>
    <t>1837.08.19</t>
  </si>
  <si>
    <t>1837.08.20</t>
  </si>
  <si>
    <t>1837.08.21</t>
  </si>
  <si>
    <t>1837.08.22</t>
  </si>
  <si>
    <t>1837.08.23</t>
  </si>
  <si>
    <t>1837.08.24</t>
  </si>
  <si>
    <t>1837.08.25</t>
  </si>
  <si>
    <t>1837.08.26</t>
  </si>
  <si>
    <t>1837.08.27</t>
  </si>
  <si>
    <t>1837.08.28</t>
  </si>
  <si>
    <t>1837.08.29</t>
  </si>
  <si>
    <t>1837.08.30</t>
  </si>
  <si>
    <t>1837.08.31</t>
  </si>
  <si>
    <t>1837.09.01</t>
  </si>
  <si>
    <t>1837.09.02</t>
  </si>
  <si>
    <t>1837.09.03</t>
  </si>
  <si>
    <t>1837.09.04</t>
  </si>
  <si>
    <t>1837.09.05</t>
  </si>
  <si>
    <t>1837.09.06</t>
  </si>
  <si>
    <t>1837.09.07</t>
  </si>
  <si>
    <t>1837.09.08</t>
  </si>
  <si>
    <t>1837.09.09</t>
  </si>
  <si>
    <t>1837.09.10</t>
  </si>
  <si>
    <t>1837.09.11</t>
  </si>
  <si>
    <t>1837.09.12</t>
  </si>
  <si>
    <t>1837.09.13</t>
  </si>
  <si>
    <t>1837.09.14</t>
  </si>
  <si>
    <t>1837.09.15</t>
  </si>
  <si>
    <t>1837.09.16</t>
  </si>
  <si>
    <t>1837.09.17</t>
  </si>
  <si>
    <t>1837.09.18</t>
  </si>
  <si>
    <t>1837.09.19</t>
  </si>
  <si>
    <t>1837.09.20</t>
  </si>
  <si>
    <t>1837.09.21</t>
  </si>
  <si>
    <t>1837.09.22</t>
  </si>
  <si>
    <t>1837.09.23</t>
  </si>
  <si>
    <t>1837.09.24</t>
  </si>
  <si>
    <t>1837.09.25</t>
  </si>
  <si>
    <t>1837.09.26</t>
  </si>
  <si>
    <t>1837.09.27</t>
  </si>
  <si>
    <t>1837.09.28</t>
  </si>
  <si>
    <t>1837.09.29</t>
  </si>
  <si>
    <t>1837.09.30</t>
  </si>
  <si>
    <t>1837.10.01</t>
  </si>
  <si>
    <t>1837.10.02</t>
  </si>
  <si>
    <t>1837.10.03</t>
  </si>
  <si>
    <t>1837.10.04</t>
  </si>
  <si>
    <t>1837.10.05</t>
  </si>
  <si>
    <t>1837.10.06</t>
  </si>
  <si>
    <t>1837.10.07</t>
  </si>
  <si>
    <t>1837.10.08</t>
  </si>
  <si>
    <t>1837.10.09</t>
  </si>
  <si>
    <t>1837.10.10</t>
  </si>
  <si>
    <t>1837.10.11</t>
  </si>
  <si>
    <t>1837.10.12</t>
  </si>
  <si>
    <t>1837.10.13</t>
  </si>
  <si>
    <t>1837.10.14</t>
  </si>
  <si>
    <t>1837.10.15</t>
  </si>
  <si>
    <t>1837.10.16</t>
  </si>
  <si>
    <t>1837.10.17</t>
  </si>
  <si>
    <t>1837.10.18</t>
  </si>
  <si>
    <t>1837.10.19</t>
  </si>
  <si>
    <t>1837.10.20</t>
  </si>
  <si>
    <t>1837.10.21</t>
  </si>
  <si>
    <t>1837.10.22</t>
  </si>
  <si>
    <t>1837.10.23</t>
  </si>
  <si>
    <t>1837.10.24</t>
  </si>
  <si>
    <t>1837.10.25</t>
  </si>
  <si>
    <t>1837.10.26</t>
  </si>
  <si>
    <t>1837.10.27</t>
  </si>
  <si>
    <t>1837.10.28</t>
  </si>
  <si>
    <t>1837.10.29</t>
  </si>
  <si>
    <t>1837.10.30</t>
  </si>
  <si>
    <t>1837.10.31</t>
  </si>
  <si>
    <t>1837.11.01</t>
  </si>
  <si>
    <t>1837.11.02</t>
  </si>
  <si>
    <t>1837.11.03</t>
  </si>
  <si>
    <t>1837.11.04</t>
  </si>
  <si>
    <t>1837.11.05</t>
  </si>
  <si>
    <t>1837.11.06</t>
  </si>
  <si>
    <t>1837.11.07</t>
  </si>
  <si>
    <t>1837.11.08</t>
  </si>
  <si>
    <t>1837.11.09</t>
  </si>
  <si>
    <t>1837.11.10</t>
  </si>
  <si>
    <t>1837.11.11</t>
  </si>
  <si>
    <t>1837.11.12</t>
  </si>
  <si>
    <t>1837.11.13</t>
  </si>
  <si>
    <t>1837.11.14</t>
  </si>
  <si>
    <t>1837.11.15</t>
  </si>
  <si>
    <t>1837.11.16</t>
  </si>
  <si>
    <t>1837.11.17</t>
  </si>
  <si>
    <t>1837.11.18</t>
  </si>
  <si>
    <t>1837.11.19</t>
  </si>
  <si>
    <t>1837.11.20</t>
  </si>
  <si>
    <t>1837.11.21</t>
  </si>
  <si>
    <t>1837.11.22</t>
  </si>
  <si>
    <t>1837.11.23</t>
  </si>
  <si>
    <t>1837.11.24</t>
  </si>
  <si>
    <t>1837.11.25</t>
  </si>
  <si>
    <t>1837.11.26</t>
  </si>
  <si>
    <t>1837.11.27</t>
  </si>
  <si>
    <t>1837.11.28</t>
  </si>
  <si>
    <t>1837.11.29</t>
  </si>
  <si>
    <t>1837.11.30</t>
  </si>
  <si>
    <t>1837.12.01</t>
  </si>
  <si>
    <t>1837.12.02</t>
  </si>
  <si>
    <t>1837.12.03</t>
  </si>
  <si>
    <t>1837.12.04</t>
  </si>
  <si>
    <t>1837.12.05</t>
  </si>
  <si>
    <t>1837.12.06</t>
  </si>
  <si>
    <t>1837.12.07</t>
  </si>
  <si>
    <t>1837.12.08</t>
  </si>
  <si>
    <t>1837.12.09</t>
  </si>
  <si>
    <t>1837.12.10</t>
  </si>
  <si>
    <t>1837.12.11</t>
  </si>
  <si>
    <t>1837.12.12</t>
  </si>
  <si>
    <t>1837.12.13</t>
  </si>
  <si>
    <t>1837.12.14</t>
  </si>
  <si>
    <t>1837.12.15</t>
  </si>
  <si>
    <t>1837.12.16</t>
  </si>
  <si>
    <t>1837.12.17</t>
  </si>
  <si>
    <t>1837.12.18</t>
  </si>
  <si>
    <t>1837.12.19</t>
  </si>
  <si>
    <t>1837.12.20</t>
  </si>
  <si>
    <t>1837.12.21</t>
  </si>
  <si>
    <t>1837.12.22</t>
  </si>
  <si>
    <t>1837.12.23</t>
  </si>
  <si>
    <t>1837.12.24</t>
  </si>
  <si>
    <t>1837.12.25</t>
  </si>
  <si>
    <t>1837.12.26</t>
  </si>
  <si>
    <t>1837.12.27</t>
  </si>
  <si>
    <t>1837.12.28</t>
  </si>
  <si>
    <t>1837.12.29</t>
  </si>
  <si>
    <t>1837.12.30</t>
  </si>
  <si>
    <t>1837.12.31</t>
  </si>
  <si>
    <t>1838.01.01</t>
  </si>
  <si>
    <t>1838.01.02</t>
  </si>
  <si>
    <t>1838.01.03</t>
  </si>
  <si>
    <t>1838.01.04</t>
  </si>
  <si>
    <t>1838.01.05</t>
  </si>
  <si>
    <t>1838.01.06</t>
  </si>
  <si>
    <t>1838.01.07</t>
  </si>
  <si>
    <t>1838.01.08</t>
  </si>
  <si>
    <t>1838.01.09</t>
  </si>
  <si>
    <t>1838.01.10</t>
  </si>
  <si>
    <t>1838.01.11</t>
  </si>
  <si>
    <t>1838.01.12</t>
  </si>
  <si>
    <t>1838.01.13</t>
  </si>
  <si>
    <t>1838.01.14</t>
  </si>
  <si>
    <t>1838.01.15</t>
  </si>
  <si>
    <t>1838.01.16</t>
  </si>
  <si>
    <t>1838.01.17</t>
  </si>
  <si>
    <t>1838.01.18</t>
  </si>
  <si>
    <t>1838.01.19</t>
  </si>
  <si>
    <t>1838.01.20</t>
  </si>
  <si>
    <t>1838.01.21</t>
  </si>
  <si>
    <t>1838.01.22</t>
  </si>
  <si>
    <t>1838.01.23</t>
  </si>
  <si>
    <t>1838.01.24</t>
  </si>
  <si>
    <t>1838.01.25</t>
  </si>
  <si>
    <t>1838.01.26</t>
  </si>
  <si>
    <t>1838.01.27</t>
  </si>
  <si>
    <t>1838.01.28</t>
  </si>
  <si>
    <t>1838.01.29</t>
  </si>
  <si>
    <t>1838.01.30</t>
  </si>
  <si>
    <t>1838.01.31</t>
  </si>
  <si>
    <t>1838.02.01</t>
  </si>
  <si>
    <t>1838.02.02</t>
  </si>
  <si>
    <t>1838.02.03</t>
  </si>
  <si>
    <t>1838.02.04</t>
  </si>
  <si>
    <t>1838.02.05</t>
  </si>
  <si>
    <t>1838.02.06</t>
  </si>
  <si>
    <t>1838.02.07</t>
  </si>
  <si>
    <t>1838.02.08</t>
  </si>
  <si>
    <t>1838.02.09</t>
  </si>
  <si>
    <t>1838.02.10</t>
  </si>
  <si>
    <t>1838.02.11</t>
  </si>
  <si>
    <t>1838.02.12</t>
  </si>
  <si>
    <t>1838.02.13</t>
  </si>
  <si>
    <t>1838.02.14</t>
  </si>
  <si>
    <t>1838.02.15</t>
  </si>
  <si>
    <t>1838.02.16</t>
  </si>
  <si>
    <t>1838.02.17</t>
  </si>
  <si>
    <t>1838.02.18</t>
  </si>
  <si>
    <t>1838.02.19</t>
  </si>
  <si>
    <t>1838.02.20</t>
  </si>
  <si>
    <t>1838.02.21</t>
  </si>
  <si>
    <t>1838.02.22</t>
  </si>
  <si>
    <t>1838.02.23</t>
  </si>
  <si>
    <t>1838.02.24</t>
  </si>
  <si>
    <t>1838.02.25</t>
  </si>
  <si>
    <t>1838.02.26</t>
  </si>
  <si>
    <t>1838.02.27</t>
  </si>
  <si>
    <t>1838.02.28</t>
  </si>
  <si>
    <t>1838.03.01</t>
  </si>
  <si>
    <t>1838.03.02</t>
  </si>
  <si>
    <t>1838.03.03</t>
  </si>
  <si>
    <t>1838.03.04</t>
  </si>
  <si>
    <t>1838.03.05</t>
  </si>
  <si>
    <t>1838.03.06</t>
  </si>
  <si>
    <t>1838.03.07</t>
  </si>
  <si>
    <t>1838.03.08</t>
  </si>
  <si>
    <t>1838.03.09</t>
  </si>
  <si>
    <t>1838.03.10</t>
  </si>
  <si>
    <t>1838.03.11</t>
  </si>
  <si>
    <t>1838.03.12</t>
  </si>
  <si>
    <t>1838.03.13</t>
  </si>
  <si>
    <t>1838.03.14</t>
  </si>
  <si>
    <t>1838.03.15</t>
  </si>
  <si>
    <t>1838.03.16</t>
  </si>
  <si>
    <t>1838.03.17</t>
  </si>
  <si>
    <t>1838.03.18</t>
  </si>
  <si>
    <t>1838.03.19</t>
  </si>
  <si>
    <t>1838.03.20</t>
  </si>
  <si>
    <t>1838.03.21</t>
  </si>
  <si>
    <t>1838.03.22</t>
  </si>
  <si>
    <t>1838.03.23</t>
  </si>
  <si>
    <t>1838.03.24</t>
  </si>
  <si>
    <t>1838.03.25</t>
  </si>
  <si>
    <t>1838.03.26</t>
  </si>
  <si>
    <t>1838.03.27</t>
  </si>
  <si>
    <t>1838.03.28</t>
  </si>
  <si>
    <t>1838.03.29</t>
  </si>
  <si>
    <t>1838.03.30</t>
  </si>
  <si>
    <t>1838.03.31</t>
  </si>
  <si>
    <t>1838.04.01</t>
  </si>
  <si>
    <t>1838.04.02</t>
  </si>
  <si>
    <t>1838.04.03</t>
  </si>
  <si>
    <t>1838.04.04</t>
  </si>
  <si>
    <t>1838.04.05</t>
  </si>
  <si>
    <t>1838.04.06</t>
  </si>
  <si>
    <t>1838.04.07</t>
  </si>
  <si>
    <t>1838.04.08</t>
  </si>
  <si>
    <t>1838.04.09</t>
  </si>
  <si>
    <t>1838.04.10</t>
  </si>
  <si>
    <t>1838.04.11</t>
  </si>
  <si>
    <t>1838.04.12</t>
  </si>
  <si>
    <t>1838.04.13</t>
  </si>
  <si>
    <t>1838.04.14</t>
  </si>
  <si>
    <t>1838.04.15</t>
  </si>
  <si>
    <t>1838.04.16</t>
  </si>
  <si>
    <t>1838.04.17</t>
  </si>
  <si>
    <t>1838.04.18</t>
  </si>
  <si>
    <t>1838.04.19</t>
  </si>
  <si>
    <t>1838.04.20</t>
  </si>
  <si>
    <t>1838.04.21</t>
  </si>
  <si>
    <t>1838.04.22</t>
  </si>
  <si>
    <t>1838.04.23</t>
  </si>
  <si>
    <t>1838.04.24</t>
  </si>
  <si>
    <t>1838.04.25</t>
  </si>
  <si>
    <t>1838.04.26</t>
  </si>
  <si>
    <t>1838.04.27</t>
  </si>
  <si>
    <t>1838.04.28</t>
  </si>
  <si>
    <t>1838.04.29</t>
  </si>
  <si>
    <t>1838.04.30</t>
  </si>
  <si>
    <t>1838.05.01</t>
  </si>
  <si>
    <t>1838.05.02</t>
  </si>
  <si>
    <t>1838.05.03</t>
  </si>
  <si>
    <t>1838.05.04</t>
  </si>
  <si>
    <t>1838.05.05</t>
  </si>
  <si>
    <t>1838.05.06</t>
  </si>
  <si>
    <t>1838.05.07</t>
  </si>
  <si>
    <t>1838.05.08</t>
  </si>
  <si>
    <t>1838.05.09</t>
  </si>
  <si>
    <t>1838.05.10</t>
  </si>
  <si>
    <t>1838.05.11</t>
  </si>
  <si>
    <t>1838.05.12</t>
  </si>
  <si>
    <t>1838.05.13</t>
  </si>
  <si>
    <t>1838.05.14</t>
  </si>
  <si>
    <t>1838.05.15</t>
  </si>
  <si>
    <t>1838.05.16</t>
  </si>
  <si>
    <t>1838.05.17</t>
  </si>
  <si>
    <t>1838.05.18</t>
  </si>
  <si>
    <t>1838.05.19</t>
  </si>
  <si>
    <t>1838.05.20</t>
  </si>
  <si>
    <t>1838.05.21</t>
  </si>
  <si>
    <t>1838.05.22</t>
  </si>
  <si>
    <t>1838.05.23</t>
  </si>
  <si>
    <t>1838.05.24</t>
  </si>
  <si>
    <t>1838.05.25</t>
  </si>
  <si>
    <t>1838.05.26</t>
  </si>
  <si>
    <t>1838.05.27</t>
  </si>
  <si>
    <t>1838.05.28</t>
  </si>
  <si>
    <t>1838.05.29</t>
  </si>
  <si>
    <t>1838.05.30</t>
  </si>
  <si>
    <t>1838.05.31</t>
  </si>
  <si>
    <t>1838.06.01</t>
  </si>
  <si>
    <t>1838.06.02</t>
  </si>
  <si>
    <t>1838.06.03</t>
  </si>
  <si>
    <t>1838.06.04</t>
  </si>
  <si>
    <t>1838.06.05</t>
  </si>
  <si>
    <t>1838.06.06</t>
  </si>
  <si>
    <t>1838.06.07</t>
  </si>
  <si>
    <t>1838.06.08</t>
  </si>
  <si>
    <t>1838.06.09</t>
  </si>
  <si>
    <t>1838.06.10</t>
  </si>
  <si>
    <t>1838.06.11</t>
  </si>
  <si>
    <t>1838.06.12</t>
  </si>
  <si>
    <t>1838.06.13</t>
  </si>
  <si>
    <t>1838.06.14</t>
  </si>
  <si>
    <t>1838.06.15</t>
  </si>
  <si>
    <t>1838.06.16</t>
  </si>
  <si>
    <t>1838.06.17</t>
  </si>
  <si>
    <t>1838.06.18</t>
  </si>
  <si>
    <t>1838.06.19</t>
  </si>
  <si>
    <t>1838.06.20</t>
  </si>
  <si>
    <t>1838.06.21</t>
  </si>
  <si>
    <t>1838.06.22</t>
  </si>
  <si>
    <t>1838.06.23</t>
  </si>
  <si>
    <t>1838.06.24</t>
  </si>
  <si>
    <t>1838.06.25</t>
  </si>
  <si>
    <t>1838.06.26</t>
  </si>
  <si>
    <t>1838.06.27</t>
  </si>
  <si>
    <t>1838.06.28</t>
  </si>
  <si>
    <t>1838.06.29</t>
  </si>
  <si>
    <t>1838.06.30</t>
  </si>
  <si>
    <t>1838.07.01</t>
  </si>
  <si>
    <t>1838.07.02</t>
  </si>
  <si>
    <t>1838.07.03</t>
  </si>
  <si>
    <t>1838.07.04</t>
  </si>
  <si>
    <t>1838.07.05</t>
  </si>
  <si>
    <t>1838.07.06</t>
  </si>
  <si>
    <t>1838.07.07</t>
  </si>
  <si>
    <t>1838.07.08</t>
  </si>
  <si>
    <t>1838.07.09</t>
  </si>
  <si>
    <t>1838.07.10</t>
  </si>
  <si>
    <t>1838.07.11</t>
  </si>
  <si>
    <t>1838.07.12</t>
  </si>
  <si>
    <t>1838.07.13</t>
  </si>
  <si>
    <t>1838.07.14</t>
  </si>
  <si>
    <t>1838.07.15</t>
  </si>
  <si>
    <t>1838.07.16</t>
  </si>
  <si>
    <t>1838.07.17</t>
  </si>
  <si>
    <t>1838.07.18</t>
  </si>
  <si>
    <t>1838.07.19</t>
  </si>
  <si>
    <t>1838.07.20</t>
  </si>
  <si>
    <t>1838.07.21</t>
  </si>
  <si>
    <t>1838.07.22</t>
  </si>
  <si>
    <t>1838.07.23</t>
  </si>
  <si>
    <t>1838.07.24</t>
  </si>
  <si>
    <t>1838.07.25</t>
  </si>
  <si>
    <t>1838.07.26</t>
  </si>
  <si>
    <t>1838.07.27</t>
  </si>
  <si>
    <t>1838.07.28</t>
  </si>
  <si>
    <t>1838.07.29</t>
  </si>
  <si>
    <t>1838.07.30</t>
  </si>
  <si>
    <t>1838.07.31</t>
  </si>
  <si>
    <t>1838.08.01</t>
  </si>
  <si>
    <t>1838.08.02</t>
  </si>
  <si>
    <t>1838.08.03</t>
  </si>
  <si>
    <t>1838.08.04</t>
  </si>
  <si>
    <t>1838.08.05</t>
  </si>
  <si>
    <t>1838.08.06</t>
  </si>
  <si>
    <t>1838.08.07</t>
  </si>
  <si>
    <t>1838.08.08</t>
  </si>
  <si>
    <t>1838.08.09</t>
  </si>
  <si>
    <t>1838.08.10</t>
  </si>
  <si>
    <t>1838.08.11</t>
  </si>
  <si>
    <t>1838.08.12</t>
  </si>
  <si>
    <t>1838.08.13</t>
  </si>
  <si>
    <t>1838.08.14</t>
  </si>
  <si>
    <t>1838.08.15</t>
  </si>
  <si>
    <t>1838.08.16</t>
  </si>
  <si>
    <t>1838.08.17</t>
  </si>
  <si>
    <t>1838.08.18</t>
  </si>
  <si>
    <t>1838.08.19</t>
  </si>
  <si>
    <t>1838.08.20</t>
  </si>
  <si>
    <t>1838.08.21</t>
  </si>
  <si>
    <t>1838.08.22</t>
  </si>
  <si>
    <t>1838.08.23</t>
  </si>
  <si>
    <t>1838.08.24</t>
  </si>
  <si>
    <t>1838.08.25</t>
  </si>
  <si>
    <t>1838.08.26</t>
  </si>
  <si>
    <t>1838.08.27</t>
  </si>
  <si>
    <t>1838.08.28</t>
  </si>
  <si>
    <t>1838.08.29</t>
  </si>
  <si>
    <t>1838.08.30</t>
  </si>
  <si>
    <t>1838.08.31</t>
  </si>
  <si>
    <t>1838.09.01</t>
  </si>
  <si>
    <t>1838.09.02</t>
  </si>
  <si>
    <t>1838.09.03</t>
  </si>
  <si>
    <t>1838.09.04</t>
  </si>
  <si>
    <t>1838.09.05</t>
  </si>
  <si>
    <t>1838.09.06</t>
  </si>
  <si>
    <t>1838.09.07</t>
  </si>
  <si>
    <t>1838.09.08</t>
  </si>
  <si>
    <t>1838.09.09</t>
  </si>
  <si>
    <t>1838.09.10</t>
  </si>
  <si>
    <t>1838.09.11</t>
  </si>
  <si>
    <t>1838.09.12</t>
  </si>
  <si>
    <t>1838.09.13</t>
  </si>
  <si>
    <t>1838.09.14</t>
  </si>
  <si>
    <t>1838.09.15</t>
  </si>
  <si>
    <t>1838.09.16</t>
  </si>
  <si>
    <t>1838.09.17</t>
  </si>
  <si>
    <t>1838.09.18</t>
  </si>
  <si>
    <t>1838.09.19</t>
  </si>
  <si>
    <t>1838.09.20</t>
  </si>
  <si>
    <t>1838.09.21</t>
  </si>
  <si>
    <t>1838.09.22</t>
  </si>
  <si>
    <t>1838.09.23</t>
  </si>
  <si>
    <t>1838.09.24</t>
  </si>
  <si>
    <t>1838.09.25</t>
  </si>
  <si>
    <t>1838.09.26</t>
  </si>
  <si>
    <t>1838.09.27</t>
  </si>
  <si>
    <t>1838.09.28</t>
  </si>
  <si>
    <t>1838.09.29</t>
  </si>
  <si>
    <t>1838.09.30</t>
  </si>
  <si>
    <t>1838.10.01</t>
  </si>
  <si>
    <t>1838.10.02</t>
  </si>
  <si>
    <t>1838.10.03</t>
  </si>
  <si>
    <t>1838.10.04</t>
  </si>
  <si>
    <t>1838.10.05</t>
  </si>
  <si>
    <t>1838.10.06</t>
  </si>
  <si>
    <t>1838.10.07</t>
  </si>
  <si>
    <t>1838.10.08</t>
  </si>
  <si>
    <t>1838.10.09</t>
  </si>
  <si>
    <t>1838.10.10</t>
  </si>
  <si>
    <t>1838.10.11</t>
  </si>
  <si>
    <t>1838.10.12</t>
  </si>
  <si>
    <t>1838.10.13</t>
  </si>
  <si>
    <t>1838.10.14</t>
  </si>
  <si>
    <t>1838.10.15</t>
  </si>
  <si>
    <t>1838.10.16</t>
  </si>
  <si>
    <t>1838.10.17</t>
  </si>
  <si>
    <t>1838.10.18</t>
  </si>
  <si>
    <t>1838.10.19</t>
  </si>
  <si>
    <t>1838.10.20</t>
  </si>
  <si>
    <t>1838.10.21</t>
  </si>
  <si>
    <t>1838.10.22</t>
  </si>
  <si>
    <t>1838.10.23</t>
  </si>
  <si>
    <t>1838.10.24</t>
  </si>
  <si>
    <t>1838.10.25</t>
  </si>
  <si>
    <t>1838.10.26</t>
  </si>
  <si>
    <t>1838.10.27</t>
  </si>
  <si>
    <t>1838.10.28</t>
  </si>
  <si>
    <t>1838.10.29</t>
  </si>
  <si>
    <t>1838.10.30</t>
  </si>
  <si>
    <t>1838.10.31</t>
  </si>
  <si>
    <t>1838.11.01</t>
  </si>
  <si>
    <t>1838.11.02</t>
  </si>
  <si>
    <t>1838.11.03</t>
  </si>
  <si>
    <t>1838.11.04</t>
  </si>
  <si>
    <t>1838.11.05</t>
  </si>
  <si>
    <t>1838.11.06</t>
  </si>
  <si>
    <t>1838.11.07</t>
  </si>
  <si>
    <t>1838.11.08</t>
  </si>
  <si>
    <t>1838.11.09</t>
  </si>
  <si>
    <t>1838.11.10</t>
  </si>
  <si>
    <t>1838.11.11</t>
  </si>
  <si>
    <t>1838.11.12</t>
  </si>
  <si>
    <t>1838.11.13</t>
  </si>
  <si>
    <t>1838.11.14</t>
  </si>
  <si>
    <t>1838.11.15</t>
  </si>
  <si>
    <t>1838.11.16</t>
  </si>
  <si>
    <t>1838.11.17</t>
  </si>
  <si>
    <t>1838.11.18</t>
  </si>
  <si>
    <t>1838.11.19</t>
  </si>
  <si>
    <t>1838.11.20</t>
  </si>
  <si>
    <t>1838.11.21</t>
  </si>
  <si>
    <t>1838.11.22</t>
  </si>
  <si>
    <t>1838.11.23</t>
  </si>
  <si>
    <t>1838.11.24</t>
  </si>
  <si>
    <t>1838.11.25</t>
  </si>
  <si>
    <t>1838.11.26</t>
  </si>
  <si>
    <t>1838.11.27</t>
  </si>
  <si>
    <t>1838.11.28</t>
  </si>
  <si>
    <t>1838.11.29</t>
  </si>
  <si>
    <t>1838.11.30</t>
  </si>
  <si>
    <t>1838.12.01</t>
  </si>
  <si>
    <t>1838.12.02</t>
  </si>
  <si>
    <t>1838.12.03</t>
  </si>
  <si>
    <t>1838.12.04</t>
  </si>
  <si>
    <t>1838.12.05</t>
  </si>
  <si>
    <t>1838.12.06</t>
  </si>
  <si>
    <t>1838.12.07</t>
  </si>
  <si>
    <t>1838.12.08</t>
  </si>
  <si>
    <t>1838.12.09</t>
  </si>
  <si>
    <t>1838.12.10</t>
  </si>
  <si>
    <t>1838.12.11</t>
  </si>
  <si>
    <t>1838.12.12</t>
  </si>
  <si>
    <t>1838.12.13</t>
  </si>
  <si>
    <t>1838.12.14</t>
  </si>
  <si>
    <t>1838.12.15</t>
  </si>
  <si>
    <t>1838.12.16</t>
  </si>
  <si>
    <t>1838.12.17</t>
  </si>
  <si>
    <t>1838.12.18</t>
  </si>
  <si>
    <t>1838.12.19</t>
  </si>
  <si>
    <t>1838.12.20</t>
  </si>
  <si>
    <t>1838.12.21</t>
  </si>
  <si>
    <t>1838.12.22</t>
  </si>
  <si>
    <t>1838.12.23</t>
  </si>
  <si>
    <t>1838.12.24</t>
  </si>
  <si>
    <t>1838.12.25</t>
  </si>
  <si>
    <t>1838.12.26</t>
  </si>
  <si>
    <t>1838.12.27</t>
  </si>
  <si>
    <t>1838.12.28</t>
  </si>
  <si>
    <t>1838.12.29</t>
  </si>
  <si>
    <t>1838.12.30</t>
  </si>
  <si>
    <t>1838.12.31</t>
  </si>
  <si>
    <t>1839.01.01</t>
  </si>
  <si>
    <t>1839.01.02</t>
  </si>
  <si>
    <t>1839.01.03</t>
  </si>
  <si>
    <t>1839.01.04</t>
  </si>
  <si>
    <t>1839.01.05</t>
  </si>
  <si>
    <t>1839.01.06</t>
  </si>
  <si>
    <t>1839.01.07</t>
  </si>
  <si>
    <t>1839.01.08</t>
  </si>
  <si>
    <t>1839.01.09</t>
  </si>
  <si>
    <t>1839.01.10</t>
  </si>
  <si>
    <t>1839.01.11</t>
  </si>
  <si>
    <t>1839.01.12</t>
  </si>
  <si>
    <t>1839.01.13</t>
  </si>
  <si>
    <t>1839.01.14</t>
  </si>
  <si>
    <t>1839.01.15</t>
  </si>
  <si>
    <t>1839.01.16</t>
  </si>
  <si>
    <t>1839.01.17</t>
  </si>
  <si>
    <t>1839.01.18</t>
  </si>
  <si>
    <t>1839.01.19</t>
  </si>
  <si>
    <t>1839.01.20</t>
  </si>
  <si>
    <t>1839.01.21</t>
  </si>
  <si>
    <t>1839.01.22</t>
  </si>
  <si>
    <t>1839.01.23</t>
  </si>
  <si>
    <t>1839.01.24</t>
  </si>
  <si>
    <t>1839.01.25</t>
  </si>
  <si>
    <t>1839.01.26</t>
  </si>
  <si>
    <t>1839.01.27</t>
  </si>
  <si>
    <t>1839.01.28</t>
  </si>
  <si>
    <t>1839.01.29</t>
  </si>
  <si>
    <t>1839.01.30</t>
  </si>
  <si>
    <t>1839.01.31</t>
  </si>
  <si>
    <t>1839.02.01</t>
  </si>
  <si>
    <t>1839.02.02</t>
  </si>
  <si>
    <t>1839.02.03</t>
  </si>
  <si>
    <t>1839.02.04</t>
  </si>
  <si>
    <t>1839.02.05</t>
  </si>
  <si>
    <t>1839.02.06</t>
  </si>
  <si>
    <t>1839.02.07</t>
  </si>
  <si>
    <t>1839.02.08</t>
  </si>
  <si>
    <t>1839.02.09</t>
  </si>
  <si>
    <t>1839.02.10</t>
  </si>
  <si>
    <t>1839.02.11</t>
  </si>
  <si>
    <t>1839.02.12</t>
  </si>
  <si>
    <t>1839.02.13</t>
  </si>
  <si>
    <t>1839.02.14</t>
  </si>
  <si>
    <t>1839.02.15</t>
  </si>
  <si>
    <t>1839.02.16</t>
  </si>
  <si>
    <t>1839.02.17</t>
  </si>
  <si>
    <t>1839.02.18</t>
  </si>
  <si>
    <t>1839.02.19</t>
  </si>
  <si>
    <t>1839.02.20</t>
  </si>
  <si>
    <t>1839.02.21</t>
  </si>
  <si>
    <t>1839.02.22</t>
  </si>
  <si>
    <t>1839.02.23</t>
  </si>
  <si>
    <t>1839.02.24</t>
  </si>
  <si>
    <t>1839.02.25</t>
  </si>
  <si>
    <t>1839.02.26</t>
  </si>
  <si>
    <t>1839.02.27</t>
  </si>
  <si>
    <t>1839.02.28</t>
  </si>
  <si>
    <t>1839.03.01</t>
  </si>
  <si>
    <t>1839.03.02</t>
  </si>
  <si>
    <t>1839.03.03</t>
  </si>
  <si>
    <t>1839.03.04</t>
  </si>
  <si>
    <t>1839.03.05</t>
  </si>
  <si>
    <t>1839.03.06</t>
  </si>
  <si>
    <t>1839.03.07</t>
  </si>
  <si>
    <t>1839.03.08</t>
  </si>
  <si>
    <t>1839.03.09</t>
  </si>
  <si>
    <t>1839.03.10</t>
  </si>
  <si>
    <t>1839.03.11</t>
  </si>
  <si>
    <t>1839.03.12</t>
  </si>
  <si>
    <t>1839.03.13</t>
  </si>
  <si>
    <t>1839.03.14</t>
  </si>
  <si>
    <t>1839.03.15</t>
  </si>
  <si>
    <t>1839.03.16</t>
  </si>
  <si>
    <t>1839.03.17</t>
  </si>
  <si>
    <t>1839.03.18</t>
  </si>
  <si>
    <t>1839.03.19</t>
  </si>
  <si>
    <t>1839.03.20</t>
  </si>
  <si>
    <t>1839.03.21</t>
  </si>
  <si>
    <t>1839.03.22</t>
  </si>
  <si>
    <t>1839.03.23</t>
  </si>
  <si>
    <t>1839.03.24</t>
  </si>
  <si>
    <t>1839.03.25</t>
  </si>
  <si>
    <t>1839.03.26</t>
  </si>
  <si>
    <t>1839.03.27</t>
  </si>
  <si>
    <t>1839.03.28</t>
  </si>
  <si>
    <t>1839.03.29</t>
  </si>
  <si>
    <t>1839.03.30</t>
  </si>
  <si>
    <t>1839.03.31</t>
  </si>
  <si>
    <t>1839.04.01</t>
  </si>
  <si>
    <t>1839.04.02</t>
  </si>
  <si>
    <t>1839.04.03</t>
  </si>
  <si>
    <t>1839.04.04</t>
  </si>
  <si>
    <t>1839.04.05</t>
  </si>
  <si>
    <t>1839.04.06</t>
  </si>
  <si>
    <t>1839.04.07</t>
  </si>
  <si>
    <t>1839.04.08</t>
  </si>
  <si>
    <t>1839.04.09</t>
  </si>
  <si>
    <t>1839.04.10</t>
  </si>
  <si>
    <t>1839.04.11</t>
  </si>
  <si>
    <t>1839.04.12</t>
  </si>
  <si>
    <t>1839.04.13</t>
  </si>
  <si>
    <t>1839.04.14</t>
  </si>
  <si>
    <t>1839.04.15</t>
  </si>
  <si>
    <t>1839.04.16</t>
  </si>
  <si>
    <t>1839.04.17</t>
  </si>
  <si>
    <t>1839.04.18</t>
  </si>
  <si>
    <t>1839.04.19</t>
  </si>
  <si>
    <t>1839.04.20</t>
  </si>
  <si>
    <t>1839.04.21</t>
  </si>
  <si>
    <t>1839.04.22</t>
  </si>
  <si>
    <t>1839.04.23</t>
  </si>
  <si>
    <t>1839.04.24</t>
  </si>
  <si>
    <t>1839.04.25</t>
  </si>
  <si>
    <t>1839.04.26</t>
  </si>
  <si>
    <t>1839.04.27</t>
  </si>
  <si>
    <t>1839.04.28</t>
  </si>
  <si>
    <t>1839.04.29</t>
  </si>
  <si>
    <t>1839.04.30</t>
  </si>
  <si>
    <t>1839.05.01</t>
  </si>
  <si>
    <t>1839.05.02</t>
  </si>
  <si>
    <t>1839.05.03</t>
  </si>
  <si>
    <t>1839.05.04</t>
  </si>
  <si>
    <t>1839.05.05</t>
  </si>
  <si>
    <t>1839.05.06</t>
  </si>
  <si>
    <t>1839.05.07</t>
  </si>
  <si>
    <t>1839.05.08</t>
  </si>
  <si>
    <t>1839.05.09</t>
  </si>
  <si>
    <t>1839.05.10</t>
  </si>
  <si>
    <t>1839.05.11</t>
  </si>
  <si>
    <t>1839.05.12</t>
  </si>
  <si>
    <t>1839.05.13</t>
  </si>
  <si>
    <t>1839.05.14</t>
  </si>
  <si>
    <t>1839.05.15</t>
  </si>
  <si>
    <t>1839.05.16</t>
  </si>
  <si>
    <t>1839.05.17</t>
  </si>
  <si>
    <t>1839.05.18</t>
  </si>
  <si>
    <t>1839.05.19</t>
  </si>
  <si>
    <t>1839.05.20</t>
  </si>
  <si>
    <t>1839.05.21</t>
  </si>
  <si>
    <t>1839.05.22</t>
  </si>
  <si>
    <t>1839.05.23</t>
  </si>
  <si>
    <t>1839.05.24</t>
  </si>
  <si>
    <t>1839.05.25</t>
  </si>
  <si>
    <t>1839.05.26</t>
  </si>
  <si>
    <t>1839.05.27</t>
  </si>
  <si>
    <t>1839.05.28</t>
  </si>
  <si>
    <t>1839.05.29</t>
  </si>
  <si>
    <t>1839.05.30</t>
  </si>
  <si>
    <t>1839.05.31</t>
  </si>
  <si>
    <t>1839.06.01</t>
  </si>
  <si>
    <t>1839.06.02</t>
  </si>
  <si>
    <t>1839.06.03</t>
  </si>
  <si>
    <t>1839.06.04</t>
  </si>
  <si>
    <t>1839.06.05</t>
  </si>
  <si>
    <t>1839.06.06</t>
  </si>
  <si>
    <t>1839.06.07</t>
  </si>
  <si>
    <t>1839.06.08</t>
  </si>
  <si>
    <t>1839.06.09</t>
  </si>
  <si>
    <t>1839.06.10</t>
  </si>
  <si>
    <t>1839.06.11</t>
  </si>
  <si>
    <t>1839.06.12</t>
  </si>
  <si>
    <t>1839.06.13</t>
  </si>
  <si>
    <t>1839.06.14</t>
  </si>
  <si>
    <t>1839.06.15</t>
  </si>
  <si>
    <t>1839.06.16</t>
  </si>
  <si>
    <t>1839.06.17</t>
  </si>
  <si>
    <t>1839.06.18</t>
  </si>
  <si>
    <t>1839.06.19</t>
  </si>
  <si>
    <t>1839.06.20</t>
  </si>
  <si>
    <t>1839.06.21</t>
  </si>
  <si>
    <t>1839.06.22</t>
  </si>
  <si>
    <t>1839.06.23</t>
  </si>
  <si>
    <t>1839.06.24</t>
  </si>
  <si>
    <t>1839.06.25</t>
  </si>
  <si>
    <t>1839.06.26</t>
  </si>
  <si>
    <t>1839.06.27</t>
  </si>
  <si>
    <t>1839.06.28</t>
  </si>
  <si>
    <t>1839.06.29</t>
  </si>
  <si>
    <t>1839.06.30</t>
  </si>
  <si>
    <t>1839.07.01</t>
  </si>
  <si>
    <t>1839.07.02</t>
  </si>
  <si>
    <t>1839.07.03</t>
  </si>
  <si>
    <t>1839.07.04</t>
  </si>
  <si>
    <t>1839.07.05</t>
  </si>
  <si>
    <t>1839.07.06</t>
  </si>
  <si>
    <t>1839.07.07</t>
  </si>
  <si>
    <t>1839.07.08</t>
  </si>
  <si>
    <t>1839.07.09</t>
  </si>
  <si>
    <t>1839.07.10</t>
  </si>
  <si>
    <t>1839.07.11</t>
  </si>
  <si>
    <t>1839.07.12</t>
  </si>
  <si>
    <t>1839.07.13</t>
  </si>
  <si>
    <t>1839.07.14</t>
  </si>
  <si>
    <t>1839.07.15</t>
  </si>
  <si>
    <t>1839.07.16</t>
  </si>
  <si>
    <t>1839.07.17</t>
  </si>
  <si>
    <t>1839.07.18</t>
  </si>
  <si>
    <t>1839.07.19</t>
  </si>
  <si>
    <t>1839.07.20</t>
  </si>
  <si>
    <t>1839.07.21</t>
  </si>
  <si>
    <t>1839.07.22</t>
  </si>
  <si>
    <t>1839.07.23</t>
  </si>
  <si>
    <t>1839.07.24</t>
  </si>
  <si>
    <t>1839.07.25</t>
  </si>
  <si>
    <t>1839.07.26</t>
  </si>
  <si>
    <t>1839.07.27</t>
  </si>
  <si>
    <t>1839.07.28</t>
  </si>
  <si>
    <t>1839.07.29</t>
  </si>
  <si>
    <t>1839.07.30</t>
  </si>
  <si>
    <t>1839.07.31</t>
  </si>
  <si>
    <t>1839.08.01</t>
  </si>
  <si>
    <t>1839.08.02</t>
  </si>
  <si>
    <t>1839.08.03</t>
  </si>
  <si>
    <t>1839.08.04</t>
  </si>
  <si>
    <t>1839.08.05</t>
  </si>
  <si>
    <t>1839.08.06</t>
  </si>
  <si>
    <t>1839.08.07</t>
  </si>
  <si>
    <t>1839.08.08</t>
  </si>
  <si>
    <t>1839.08.09</t>
  </si>
  <si>
    <t>1839.08.10</t>
  </si>
  <si>
    <t>1839.08.11</t>
  </si>
  <si>
    <t>1839.08.12</t>
  </si>
  <si>
    <t>1839.08.13</t>
  </si>
  <si>
    <t>1839.08.14</t>
  </si>
  <si>
    <t>1839.08.15</t>
  </si>
  <si>
    <t>1839.08.16</t>
  </si>
  <si>
    <t>1839.08.17</t>
  </si>
  <si>
    <t>1839.08.18</t>
  </si>
  <si>
    <t>1839.08.19</t>
  </si>
  <si>
    <t>1839.08.20</t>
  </si>
  <si>
    <t>1839.08.21</t>
  </si>
  <si>
    <t>1839.08.22</t>
  </si>
  <si>
    <t>1839.08.23</t>
  </si>
  <si>
    <t>1839.08.24</t>
  </si>
  <si>
    <t>1839.08.25</t>
  </si>
  <si>
    <t>1839.08.26</t>
  </si>
  <si>
    <t>1839.08.27</t>
  </si>
  <si>
    <t>1839.08.28</t>
  </si>
  <si>
    <t>1839.08.29</t>
  </si>
  <si>
    <t>1839.08.30</t>
  </si>
  <si>
    <t>1839.08.31</t>
  </si>
  <si>
    <t>1839.09.01</t>
  </si>
  <si>
    <t>1839.09.02</t>
  </si>
  <si>
    <t>1839.09.03</t>
  </si>
  <si>
    <t>1839.09.04</t>
  </si>
  <si>
    <t>1839.09.05</t>
  </si>
  <si>
    <t>1839.09.06</t>
  </si>
  <si>
    <t>1839.09.07</t>
  </si>
  <si>
    <t>1839.09.08</t>
  </si>
  <si>
    <t>1839.09.09</t>
  </si>
  <si>
    <t>1839.09.10</t>
  </si>
  <si>
    <t>1839.09.11</t>
  </si>
  <si>
    <t>1839.09.12</t>
  </si>
  <si>
    <t>1839.09.13</t>
  </si>
  <si>
    <t>1839.09.14</t>
  </si>
  <si>
    <t>1839.09.15</t>
  </si>
  <si>
    <t>1839.09.16</t>
  </si>
  <si>
    <t>1839.09.17</t>
  </si>
  <si>
    <t>1839.09.18</t>
  </si>
  <si>
    <t>1839.09.19</t>
  </si>
  <si>
    <t>1839.09.20</t>
  </si>
  <si>
    <t>1839.09.21</t>
  </si>
  <si>
    <t>1839.09.22</t>
  </si>
  <si>
    <t>1839.09.23</t>
  </si>
  <si>
    <t>1839.09.24</t>
  </si>
  <si>
    <t>1839.09.25</t>
  </si>
  <si>
    <t>1839.09.26</t>
  </si>
  <si>
    <t>1839.09.27</t>
  </si>
  <si>
    <t>1839.09.28</t>
  </si>
  <si>
    <t>1839.09.29</t>
  </si>
  <si>
    <t>1839.09.30</t>
  </si>
  <si>
    <t>1839.10.01</t>
  </si>
  <si>
    <t>1839.10.02</t>
  </si>
  <si>
    <t>1839.10.03</t>
  </si>
  <si>
    <t>1839.10.04</t>
  </si>
  <si>
    <t>1839.10.05</t>
  </si>
  <si>
    <t>1839.10.06</t>
  </si>
  <si>
    <t>1839.10.07</t>
  </si>
  <si>
    <t>1839.10.08</t>
  </si>
  <si>
    <t>1839.10.09</t>
  </si>
  <si>
    <t>1839.10.10</t>
  </si>
  <si>
    <t>1839.10.11</t>
  </si>
  <si>
    <t>1839.10.12</t>
  </si>
  <si>
    <t>1839.10.13</t>
  </si>
  <si>
    <t>1839.10.14</t>
  </si>
  <si>
    <t>1839.10.15</t>
  </si>
  <si>
    <t>1839.10.16</t>
  </si>
  <si>
    <t>1839.10.17</t>
  </si>
  <si>
    <t>1839.10.18</t>
  </si>
  <si>
    <t>1839.10.19</t>
  </si>
  <si>
    <t>1839.10.20</t>
  </si>
  <si>
    <t>1839.10.21</t>
  </si>
  <si>
    <t>1839.10.22</t>
  </si>
  <si>
    <t>1839.10.23</t>
  </si>
  <si>
    <t>1839.10.24</t>
  </si>
  <si>
    <t>1839.10.25</t>
  </si>
  <si>
    <t>1839.10.26</t>
  </si>
  <si>
    <t>1839.10.27</t>
  </si>
  <si>
    <t>1839.10.28</t>
  </si>
  <si>
    <t>1839.10.29</t>
  </si>
  <si>
    <t>1839.10.30</t>
  </si>
  <si>
    <t>1839.10.31</t>
  </si>
  <si>
    <t>1839.11.01</t>
  </si>
  <si>
    <t>1839.11.02</t>
  </si>
  <si>
    <t>1839.11.03</t>
  </si>
  <si>
    <t>1839.11.04</t>
  </si>
  <si>
    <t>1839.11.05</t>
  </si>
  <si>
    <t>1839.11.06</t>
  </si>
  <si>
    <t>1839.11.07</t>
  </si>
  <si>
    <t>1839.11.08</t>
  </si>
  <si>
    <t>1839.11.09</t>
  </si>
  <si>
    <t>1839.11.10</t>
  </si>
  <si>
    <t>1839.11.11</t>
  </si>
  <si>
    <t>1839.11.12</t>
  </si>
  <si>
    <t>1839.11.13</t>
  </si>
  <si>
    <t>1839.11.14</t>
  </si>
  <si>
    <t>1839.11.15</t>
  </si>
  <si>
    <t>1839.11.16</t>
  </si>
  <si>
    <t>1839.11.17</t>
  </si>
  <si>
    <t>1839.11.18</t>
  </si>
  <si>
    <t>1839.11.19</t>
  </si>
  <si>
    <t>1839.11.20</t>
  </si>
  <si>
    <t>1839.11.21</t>
  </si>
  <si>
    <t>1839.11.22</t>
  </si>
  <si>
    <t>1839.11.23</t>
  </si>
  <si>
    <t>1839.11.24</t>
  </si>
  <si>
    <t>1839.11.25</t>
  </si>
  <si>
    <t>1839.11.26</t>
  </si>
  <si>
    <t>1839.11.27</t>
  </si>
  <si>
    <t>1839.11.28</t>
  </si>
  <si>
    <t>1839.11.29</t>
  </si>
  <si>
    <t>1839.11.30</t>
  </si>
  <si>
    <t>1839.12.01</t>
  </si>
  <si>
    <t>1839.12.02</t>
  </si>
  <si>
    <t>1839.12.03</t>
  </si>
  <si>
    <t>1839.12.04</t>
  </si>
  <si>
    <t>1839.12.05</t>
  </si>
  <si>
    <t>1839.12.06</t>
  </si>
  <si>
    <t>1839.12.07</t>
  </si>
  <si>
    <t>1839.12.08</t>
  </si>
  <si>
    <t>1839.12.09</t>
  </si>
  <si>
    <t>1839.12.10</t>
  </si>
  <si>
    <t>1839.12.11</t>
  </si>
  <si>
    <t>1839.12.12</t>
  </si>
  <si>
    <t>1839.12.13</t>
  </si>
  <si>
    <t>1839.12.14</t>
  </si>
  <si>
    <t>1839.12.15</t>
  </si>
  <si>
    <t>1839.12.16</t>
  </si>
  <si>
    <t>1839.12.17</t>
  </si>
  <si>
    <t>1839.12.18</t>
  </si>
  <si>
    <t>1839.12.19</t>
  </si>
  <si>
    <t>1839.12.20</t>
  </si>
  <si>
    <t>1839.12.21</t>
  </si>
  <si>
    <t>1839.12.22</t>
  </si>
  <si>
    <t>1839.12.23</t>
  </si>
  <si>
    <t>1839.12.24</t>
  </si>
  <si>
    <t>1839.12.25</t>
  </si>
  <si>
    <t>1839.12.26</t>
  </si>
  <si>
    <t>1839.12.27</t>
  </si>
  <si>
    <t>1839.12.28</t>
  </si>
  <si>
    <t>1839.12.29</t>
  </si>
  <si>
    <t>1839.12.30</t>
  </si>
  <si>
    <t>1839.12.31</t>
  </si>
  <si>
    <t>1840.01.01</t>
  </si>
  <si>
    <t>1840.01.02</t>
  </si>
  <si>
    <t>1840.01.03</t>
  </si>
  <si>
    <t>1840.01.04</t>
  </si>
  <si>
    <t>1840.01.05</t>
  </si>
  <si>
    <t>1840.01.06</t>
  </si>
  <si>
    <t>1840.01.07</t>
  </si>
  <si>
    <t>1840.01.08</t>
  </si>
  <si>
    <t>1840.01.09</t>
  </si>
  <si>
    <t>1840.01.10</t>
  </si>
  <si>
    <t>1840.01.11</t>
  </si>
  <si>
    <t>1840.01.12</t>
  </si>
  <si>
    <t>1840.01.13</t>
  </si>
  <si>
    <t>1840.01.14</t>
  </si>
  <si>
    <t>1840.01.15</t>
  </si>
  <si>
    <t>1840.01.16</t>
  </si>
  <si>
    <t>1840.01.17</t>
  </si>
  <si>
    <t>1840.01.18</t>
  </si>
  <si>
    <t>1840.01.19</t>
  </si>
  <si>
    <t>1840.01.20</t>
  </si>
  <si>
    <t>1840.01.21</t>
  </si>
  <si>
    <t>1840.01.22</t>
  </si>
  <si>
    <t>1840.01.23</t>
  </si>
  <si>
    <t>1840.01.24</t>
  </si>
  <si>
    <t>1840.01.25</t>
  </si>
  <si>
    <t>1840.01.26</t>
  </si>
  <si>
    <t>1840.01.27</t>
  </si>
  <si>
    <t>1840.01.28</t>
  </si>
  <si>
    <t>1840.01.29</t>
  </si>
  <si>
    <t>1840.01.30</t>
  </si>
  <si>
    <t>1840.01.31</t>
  </si>
  <si>
    <t>1840.02.01</t>
  </si>
  <si>
    <t>1840.02.02</t>
  </si>
  <si>
    <t>1840.02.03</t>
  </si>
  <si>
    <t>1840.02.04</t>
  </si>
  <si>
    <t>1840.02.05</t>
  </si>
  <si>
    <t>1840.02.06</t>
  </si>
  <si>
    <t>1840.02.07</t>
  </si>
  <si>
    <t>1840.02.08</t>
  </si>
  <si>
    <t>1840.02.09</t>
  </si>
  <si>
    <t>1840.02.10</t>
  </si>
  <si>
    <t>1840.02.11</t>
  </si>
  <si>
    <t>1840.02.12</t>
  </si>
  <si>
    <t>1840.02.13</t>
  </si>
  <si>
    <t>1840.02.14</t>
  </si>
  <si>
    <t>1840.02.15</t>
  </si>
  <si>
    <t>1840.02.16</t>
  </si>
  <si>
    <t>1840.02.17</t>
  </si>
  <si>
    <t>1840.02.18</t>
  </si>
  <si>
    <t>1840.02.19</t>
  </si>
  <si>
    <t>1840.02.20</t>
  </si>
  <si>
    <t>1840.02.21</t>
  </si>
  <si>
    <t>1840.02.22</t>
  </si>
  <si>
    <t>1840.02.23</t>
  </si>
  <si>
    <t>1840.02.24</t>
  </si>
  <si>
    <t>1840.02.25</t>
  </si>
  <si>
    <t>1840.02.26</t>
  </si>
  <si>
    <t>1840.02.27</t>
  </si>
  <si>
    <t>1840.02.28</t>
  </si>
  <si>
    <t>1840.02.29</t>
  </si>
  <si>
    <t>1840.03.01</t>
  </si>
  <si>
    <t>1840.03.02</t>
  </si>
  <si>
    <t>1840.03.03</t>
  </si>
  <si>
    <t>1840.03.04</t>
  </si>
  <si>
    <t>1840.03.05</t>
  </si>
  <si>
    <t>1840.03.06</t>
  </si>
  <si>
    <t>1840.03.07</t>
  </si>
  <si>
    <t>1840.03.08</t>
  </si>
  <si>
    <t>1840.03.09</t>
  </si>
  <si>
    <t>1840.03.10</t>
  </si>
  <si>
    <t>1840.03.11</t>
  </si>
  <si>
    <t>1840.03.12</t>
  </si>
  <si>
    <t>1840.03.13</t>
  </si>
  <si>
    <t>1840.03.14</t>
  </si>
  <si>
    <t>1840.03.15</t>
  </si>
  <si>
    <t>1840.03.16</t>
  </si>
  <si>
    <t>1840.03.17</t>
  </si>
  <si>
    <t>1840.03.18</t>
  </si>
  <si>
    <t>1840.03.19</t>
  </si>
  <si>
    <t>1840.03.20</t>
  </si>
  <si>
    <t>1840.03.21</t>
  </si>
  <si>
    <t>1840.03.22</t>
  </si>
  <si>
    <t>1840.03.23</t>
  </si>
  <si>
    <t>1840.03.24</t>
  </si>
  <si>
    <t>1840.03.25</t>
  </si>
  <si>
    <t>1840.03.26</t>
  </si>
  <si>
    <t>1840.03.27</t>
  </si>
  <si>
    <t>1840.03.28</t>
  </si>
  <si>
    <t>1840.03.29</t>
  </si>
  <si>
    <t>1840.03.30</t>
  </si>
  <si>
    <t>1840.03.31</t>
  </si>
  <si>
    <t>1840.04.01</t>
  </si>
  <si>
    <t>1840.04.02</t>
  </si>
  <si>
    <t>1840.04.03</t>
  </si>
  <si>
    <t>1840.04.04</t>
  </si>
  <si>
    <t>1840.04.05</t>
  </si>
  <si>
    <t>1840.04.06</t>
  </si>
  <si>
    <t>1840.04.07</t>
  </si>
  <si>
    <t>1840.04.08</t>
  </si>
  <si>
    <t>1840.04.09</t>
  </si>
  <si>
    <t>1840.04.10</t>
  </si>
  <si>
    <t>1840.04.11</t>
  </si>
  <si>
    <t>1840.04.12</t>
  </si>
  <si>
    <t>1840.04.13</t>
  </si>
  <si>
    <t>1840.04.14</t>
  </si>
  <si>
    <t>1840.04.15</t>
  </si>
  <si>
    <t>1840.04.16</t>
  </si>
  <si>
    <t>1840.04.17</t>
  </si>
  <si>
    <t>1840.04.18</t>
  </si>
  <si>
    <t>1840.04.19</t>
  </si>
  <si>
    <t>1840.04.20</t>
  </si>
  <si>
    <t>1840.04.21</t>
  </si>
  <si>
    <t>1840.04.22</t>
  </si>
  <si>
    <t>1840.04.23</t>
  </si>
  <si>
    <t>1840.04.24</t>
  </si>
  <si>
    <t>1840.04.25</t>
  </si>
  <si>
    <t>1840.04.26</t>
  </si>
  <si>
    <t>1840.04.27</t>
  </si>
  <si>
    <t>1840.04.28</t>
  </si>
  <si>
    <t>1840.04.29</t>
  </si>
  <si>
    <t>1840.04.30</t>
  </si>
  <si>
    <t>1840.05.01</t>
  </si>
  <si>
    <t>1840.05.02</t>
  </si>
  <si>
    <t>1840.05.03</t>
  </si>
  <si>
    <t>1840.05.04</t>
  </si>
  <si>
    <t>1840.05.05</t>
  </si>
  <si>
    <t>1840.05.06</t>
  </si>
  <si>
    <t>1840.05.07</t>
  </si>
  <si>
    <t>1840.05.08</t>
  </si>
  <si>
    <t>1840.05.09</t>
  </si>
  <si>
    <t>1840.05.10</t>
  </si>
  <si>
    <t>1840.05.11</t>
  </si>
  <si>
    <t>1840.05.12</t>
  </si>
  <si>
    <t>1840.05.13</t>
  </si>
  <si>
    <t>1840.05.14</t>
  </si>
  <si>
    <t>1840.05.15</t>
  </si>
  <si>
    <t>1840.05.16</t>
  </si>
  <si>
    <t>1840.05.17</t>
  </si>
  <si>
    <t>1840.05.18</t>
  </si>
  <si>
    <t>1840.05.19</t>
  </si>
  <si>
    <t>1840.05.20</t>
  </si>
  <si>
    <t>1840.05.21</t>
  </si>
  <si>
    <t>1840.05.22</t>
  </si>
  <si>
    <t>1840.05.23</t>
  </si>
  <si>
    <t>1840.05.24</t>
  </si>
  <si>
    <t>1840.05.25</t>
  </si>
  <si>
    <t>1840.05.26</t>
  </si>
  <si>
    <t>1840.05.27</t>
  </si>
  <si>
    <t>1840.05.28</t>
  </si>
  <si>
    <t>1840.05.29</t>
  </si>
  <si>
    <t>1840.05.30</t>
  </si>
  <si>
    <t>1840.05.31</t>
  </si>
  <si>
    <t>1840.06.01</t>
  </si>
  <si>
    <t>1840.06.02</t>
  </si>
  <si>
    <t>1840.06.03</t>
  </si>
  <si>
    <t>1840.06.04</t>
  </si>
  <si>
    <t>1840.06.05</t>
  </si>
  <si>
    <t>1840.06.06</t>
  </si>
  <si>
    <t>1840.06.07</t>
  </si>
  <si>
    <t>1840.06.08</t>
  </si>
  <si>
    <t>1840.06.09</t>
  </si>
  <si>
    <t>1840.06.10</t>
  </si>
  <si>
    <t>1840.06.11</t>
  </si>
  <si>
    <t>1840.06.12</t>
  </si>
  <si>
    <t>1840.06.13</t>
  </si>
  <si>
    <t>1840.06.14</t>
  </si>
  <si>
    <t>1840.06.15</t>
  </si>
  <si>
    <t>1840.06.16</t>
  </si>
  <si>
    <t>1840.06.17</t>
  </si>
  <si>
    <t>1840.06.18</t>
  </si>
  <si>
    <t>1840.06.19</t>
  </si>
  <si>
    <t>1840.06.20</t>
  </si>
  <si>
    <t>1840.06.21</t>
  </si>
  <si>
    <t>1840.06.22</t>
  </si>
  <si>
    <t>1840.06.23</t>
  </si>
  <si>
    <t>1840.06.24</t>
  </si>
  <si>
    <t>1840.06.25</t>
  </si>
  <si>
    <t>1840.06.26</t>
  </si>
  <si>
    <t>1840.06.27</t>
  </si>
  <si>
    <t>1840.06.28</t>
  </si>
  <si>
    <t>1840.06.29</t>
  </si>
  <si>
    <t>1840.06.30</t>
  </si>
  <si>
    <t>1840.07.01</t>
  </si>
  <si>
    <t>1840.07.02</t>
  </si>
  <si>
    <t>1840.07.03</t>
  </si>
  <si>
    <t>1840.07.04</t>
  </si>
  <si>
    <t>1840.07.05</t>
  </si>
  <si>
    <t>1840.07.06</t>
  </si>
  <si>
    <t>1840.07.07</t>
  </si>
  <si>
    <t>1840.07.08</t>
  </si>
  <si>
    <t>1840.07.09</t>
  </si>
  <si>
    <t>1840.07.10</t>
  </si>
  <si>
    <t>1840.07.11</t>
  </si>
  <si>
    <t>1840.07.12</t>
  </si>
  <si>
    <t>1840.07.13</t>
  </si>
  <si>
    <t>1840.07.14</t>
  </si>
  <si>
    <t>1840.07.15</t>
  </si>
  <si>
    <t>1840.07.16</t>
  </si>
  <si>
    <t>1840.07.17</t>
  </si>
  <si>
    <t>1840.07.18</t>
  </si>
  <si>
    <t>1840.07.19</t>
  </si>
  <si>
    <t>1840.07.20</t>
  </si>
  <si>
    <t>1840.07.21</t>
  </si>
  <si>
    <t>1840.07.22</t>
  </si>
  <si>
    <t>1840.07.23</t>
  </si>
  <si>
    <t>1840.07.24</t>
  </si>
  <si>
    <t>1840.07.25</t>
  </si>
  <si>
    <t>1840.07.26</t>
  </si>
  <si>
    <t>1840.07.27</t>
  </si>
  <si>
    <t>1840.07.28</t>
  </si>
  <si>
    <t>1840.07.29</t>
  </si>
  <si>
    <t>1840.07.30</t>
  </si>
  <si>
    <t>1840.07.31</t>
  </si>
  <si>
    <t>1840.08.01</t>
  </si>
  <si>
    <t>1840.08.02</t>
  </si>
  <si>
    <t>1840.08.03</t>
  </si>
  <si>
    <t>1840.08.04</t>
  </si>
  <si>
    <t>1840.08.05</t>
  </si>
  <si>
    <t>1840.08.06</t>
  </si>
  <si>
    <t>1840.08.07</t>
  </si>
  <si>
    <t>1840.08.08</t>
  </si>
  <si>
    <t>1840.08.09</t>
  </si>
  <si>
    <t>1840.08.10</t>
  </si>
  <si>
    <t>1840.08.11</t>
  </si>
  <si>
    <t>1840.08.12</t>
  </si>
  <si>
    <t>1840.08.13</t>
  </si>
  <si>
    <t>1840.08.14</t>
  </si>
  <si>
    <t>1840.08.15</t>
  </si>
  <si>
    <t>1840.08.16</t>
  </si>
  <si>
    <t>1840.08.17</t>
  </si>
  <si>
    <t>1840.08.18</t>
  </si>
  <si>
    <t>1840.08.19</t>
  </si>
  <si>
    <t>1840.08.20</t>
  </si>
  <si>
    <t>1840.08.21</t>
  </si>
  <si>
    <t>1840.08.22</t>
  </si>
  <si>
    <t>1840.08.23</t>
  </si>
  <si>
    <t>1840.08.24</t>
  </si>
  <si>
    <t>1840.08.25</t>
  </si>
  <si>
    <t>1840.08.26</t>
  </si>
  <si>
    <t>1840.08.27</t>
  </si>
  <si>
    <t>1840.08.28</t>
  </si>
  <si>
    <t>1840.08.29</t>
  </si>
  <si>
    <t>1840.08.30</t>
  </si>
  <si>
    <t>1840.08.31</t>
  </si>
  <si>
    <t>1840.09.01</t>
  </si>
  <si>
    <t>1840.09.02</t>
  </si>
  <si>
    <t>1840.09.03</t>
  </si>
  <si>
    <t>1840.09.04</t>
  </si>
  <si>
    <t>1840.09.05</t>
  </si>
  <si>
    <t>1840.09.06</t>
  </si>
  <si>
    <t>1840.09.07</t>
  </si>
  <si>
    <t>1840.09.08</t>
  </si>
  <si>
    <t>1840.09.09</t>
  </si>
  <si>
    <t>1840.09.10</t>
  </si>
  <si>
    <t>1840.09.11</t>
  </si>
  <si>
    <t>1840.09.12</t>
  </si>
  <si>
    <t>1840.09.13</t>
  </si>
  <si>
    <t>1840.09.14</t>
  </si>
  <si>
    <t>1840.09.15</t>
  </si>
  <si>
    <t>1840.09.16</t>
  </si>
  <si>
    <t>1840.09.17</t>
  </si>
  <si>
    <t>1840.09.18</t>
  </si>
  <si>
    <t>1840.09.19</t>
  </si>
  <si>
    <t>1840.09.20</t>
  </si>
  <si>
    <t>1840.09.21</t>
  </si>
  <si>
    <t>1840.09.22</t>
  </si>
  <si>
    <t>1840.09.23</t>
  </si>
  <si>
    <t>1840.09.24</t>
  </si>
  <si>
    <t>1840.09.25</t>
  </si>
  <si>
    <t>1840.09.26</t>
  </si>
  <si>
    <t>1840.09.27</t>
  </si>
  <si>
    <t>1840.09.28</t>
  </si>
  <si>
    <t>1840.09.29</t>
  </si>
  <si>
    <t>1840.09.30</t>
  </si>
  <si>
    <t>1840.10.01</t>
  </si>
  <si>
    <t>1840.10.02</t>
  </si>
  <si>
    <t>1840.10.03</t>
  </si>
  <si>
    <t>1840.10.04</t>
  </si>
  <si>
    <t>1840.10.05</t>
  </si>
  <si>
    <t>1840.10.06</t>
  </si>
  <si>
    <t>1840.10.07</t>
  </si>
  <si>
    <t>1840.10.08</t>
  </si>
  <si>
    <t>1840.10.09</t>
  </si>
  <si>
    <t>1840.10.10</t>
  </si>
  <si>
    <t>1840.10.11</t>
  </si>
  <si>
    <t>1840.10.12</t>
  </si>
  <si>
    <t>1840.10.13</t>
  </si>
  <si>
    <t>1840.10.14</t>
  </si>
  <si>
    <t>1840.10.15</t>
  </si>
  <si>
    <t>1840.10.16</t>
  </si>
  <si>
    <t>1840.10.17</t>
  </si>
  <si>
    <t>1840.10.18</t>
  </si>
  <si>
    <t>1840.10.19</t>
  </si>
  <si>
    <t>1840.10.20</t>
  </si>
  <si>
    <t>1840.10.21</t>
  </si>
  <si>
    <t>1840.10.22</t>
  </si>
  <si>
    <t>1840.10.23</t>
  </si>
  <si>
    <t>1840.10.24</t>
  </si>
  <si>
    <t>1840.10.25</t>
  </si>
  <si>
    <t>1840.10.26</t>
  </si>
  <si>
    <t>1840.10.27</t>
  </si>
  <si>
    <t>1840.10.28</t>
  </si>
  <si>
    <t>1840.10.29</t>
  </si>
  <si>
    <t>1840.10.30</t>
  </si>
  <si>
    <t>1840.10.31</t>
  </si>
  <si>
    <t>1840.11.01</t>
  </si>
  <si>
    <t>1840.11.02</t>
  </si>
  <si>
    <t>1840.11.03</t>
  </si>
  <si>
    <t>1840.11.04</t>
  </si>
  <si>
    <t>1840.11.05</t>
  </si>
  <si>
    <t>1840.11.06</t>
  </si>
  <si>
    <t>1840.11.07</t>
  </si>
  <si>
    <t>1840.11.08</t>
  </si>
  <si>
    <t>1840.11.09</t>
  </si>
  <si>
    <t>1840.11.10</t>
  </si>
  <si>
    <t>1840.11.11</t>
  </si>
  <si>
    <t>1840.11.12</t>
  </si>
  <si>
    <t>1840.11.13</t>
  </si>
  <si>
    <t>1840.11.14</t>
  </si>
  <si>
    <t>1840.11.15</t>
  </si>
  <si>
    <t>1840.11.16</t>
  </si>
  <si>
    <t>1840.11.17</t>
  </si>
  <si>
    <t>1840.11.18</t>
  </si>
  <si>
    <t>1840.11.19</t>
  </si>
  <si>
    <t>1840.11.20</t>
  </si>
  <si>
    <t>1840.11.21</t>
  </si>
  <si>
    <t>1840.11.22</t>
  </si>
  <si>
    <t>1840.11.23</t>
  </si>
  <si>
    <t>1840.11.24</t>
  </si>
  <si>
    <t>1840.11.25</t>
  </si>
  <si>
    <t>1840.11.26</t>
  </si>
  <si>
    <t>1840.11.27</t>
  </si>
  <si>
    <t>1840.11.28</t>
  </si>
  <si>
    <t>1840.11.29</t>
  </si>
  <si>
    <t>1840.11.30</t>
  </si>
  <si>
    <t>1840.12.01</t>
  </si>
  <si>
    <t>1840.12.02</t>
  </si>
  <si>
    <t>1840.12.03</t>
  </si>
  <si>
    <t>1840.12.04</t>
  </si>
  <si>
    <t>1840.12.05</t>
  </si>
  <si>
    <t>1840.12.06</t>
  </si>
  <si>
    <t>1840.12.07</t>
  </si>
  <si>
    <t>1840.12.08</t>
  </si>
  <si>
    <t>1840.12.09</t>
  </si>
  <si>
    <t>1840.12.10</t>
  </si>
  <si>
    <t>1840.12.11</t>
  </si>
  <si>
    <t>1840.12.12</t>
  </si>
  <si>
    <t>1840.12.13</t>
  </si>
  <si>
    <t>1840.12.14</t>
  </si>
  <si>
    <t>1840.12.15</t>
  </si>
  <si>
    <t>1840.12.16</t>
  </si>
  <si>
    <t>1840.12.17</t>
  </si>
  <si>
    <t>1840.12.18</t>
  </si>
  <si>
    <t>1840.12.19</t>
  </si>
  <si>
    <t>1840.12.20</t>
  </si>
  <si>
    <t>1840.12.21</t>
  </si>
  <si>
    <t>1840.12.22</t>
  </si>
  <si>
    <t>1840.12.23</t>
  </si>
  <si>
    <t>1840.12.24</t>
  </si>
  <si>
    <t>1840.12.25</t>
  </si>
  <si>
    <t>1840.12.26</t>
  </si>
  <si>
    <t>1840.12.27</t>
  </si>
  <si>
    <t>1840.12.28</t>
  </si>
  <si>
    <t>1840.12.29</t>
  </si>
  <si>
    <t>1840.12.30</t>
  </si>
  <si>
    <t>1840.12.31</t>
  </si>
  <si>
    <t>1841.01.01</t>
  </si>
  <si>
    <t>1841.01.02</t>
  </si>
  <si>
    <t>1841.01.03</t>
  </si>
  <si>
    <t>1841.01.04</t>
  </si>
  <si>
    <t>1841.01.05</t>
  </si>
  <si>
    <t>1841.01.06</t>
  </si>
  <si>
    <t>1841.01.07</t>
  </si>
  <si>
    <t>1841.01.08</t>
  </si>
  <si>
    <t>1841.01.09</t>
  </si>
  <si>
    <t>1841.01.10</t>
  </si>
  <si>
    <t>1841.01.11</t>
  </si>
  <si>
    <t>1841.01.12</t>
  </si>
  <si>
    <t>1841.01.13</t>
  </si>
  <si>
    <t>1841.01.14</t>
  </si>
  <si>
    <t>1841.01.15</t>
  </si>
  <si>
    <t>1841.01.16</t>
  </si>
  <si>
    <t>1841.01.17</t>
  </si>
  <si>
    <t>1841.01.18</t>
  </si>
  <si>
    <t>1841.01.19</t>
  </si>
  <si>
    <t>1841.01.20</t>
  </si>
  <si>
    <t>1841.01.21</t>
  </si>
  <si>
    <t>1841.01.22</t>
  </si>
  <si>
    <t>1841.01.23</t>
  </si>
  <si>
    <t>1841.01.24</t>
  </si>
  <si>
    <t>1841.01.25</t>
  </si>
  <si>
    <t>1841.01.26</t>
  </si>
  <si>
    <t>1841.01.27</t>
  </si>
  <si>
    <t>1841.01.28</t>
  </si>
  <si>
    <t>1841.01.29</t>
  </si>
  <si>
    <t>1841.01.30</t>
  </si>
  <si>
    <t>1841.01.31</t>
  </si>
  <si>
    <t>1841.02.01</t>
  </si>
  <si>
    <t>1841.02.02</t>
  </si>
  <si>
    <t>1841.02.03</t>
  </si>
  <si>
    <t>1841.02.04</t>
  </si>
  <si>
    <t>1841.02.05</t>
  </si>
  <si>
    <t>1841.02.06</t>
  </si>
  <si>
    <t>1841.02.07</t>
  </si>
  <si>
    <t>1841.02.08</t>
  </si>
  <si>
    <t>1841.02.09</t>
  </si>
  <si>
    <t>1841.02.10</t>
  </si>
  <si>
    <t>1841.02.11</t>
  </si>
  <si>
    <t>1841.02.12</t>
  </si>
  <si>
    <t>1841.02.13</t>
  </si>
  <si>
    <t>1841.02.14</t>
  </si>
  <si>
    <t>1841.02.15</t>
  </si>
  <si>
    <t>1841.02.16</t>
  </si>
  <si>
    <t>1841.02.17</t>
  </si>
  <si>
    <t>1841.02.18</t>
  </si>
  <si>
    <t>1841.02.19</t>
  </si>
  <si>
    <t>1841.02.20</t>
  </si>
  <si>
    <t>1841.02.21</t>
  </si>
  <si>
    <t>1841.02.22</t>
  </si>
  <si>
    <t>1841.02.23</t>
  </si>
  <si>
    <t>1841.02.24</t>
  </si>
  <si>
    <t>1841.02.25</t>
  </si>
  <si>
    <t>1841.02.26</t>
  </si>
  <si>
    <t>1841.02.27</t>
  </si>
  <si>
    <t>1841.02.28</t>
  </si>
  <si>
    <t>1841.03.01</t>
  </si>
  <si>
    <t>1841.03.02</t>
  </si>
  <si>
    <t>1841.03.03</t>
  </si>
  <si>
    <t>1841.03.04</t>
  </si>
  <si>
    <t>1841.03.05</t>
  </si>
  <si>
    <t>1841.03.06</t>
  </si>
  <si>
    <t>1841.03.07</t>
  </si>
  <si>
    <t>1841.03.08</t>
  </si>
  <si>
    <t>1841.03.09</t>
  </si>
  <si>
    <t>1841.03.10</t>
  </si>
  <si>
    <t>1841.03.11</t>
  </si>
  <si>
    <t>1841.03.12</t>
  </si>
  <si>
    <t>1841.03.13</t>
  </si>
  <si>
    <t>1841.03.14</t>
  </si>
  <si>
    <t>1841.03.15</t>
  </si>
  <si>
    <t>1841.03.16</t>
  </si>
  <si>
    <t>1841.03.17</t>
  </si>
  <si>
    <t>1841.03.18</t>
  </si>
  <si>
    <t>1841.03.19</t>
  </si>
  <si>
    <t>1841.03.20</t>
  </si>
  <si>
    <t>1841.03.21</t>
  </si>
  <si>
    <t>1841.03.22</t>
  </si>
  <si>
    <t>1841.03.23</t>
  </si>
  <si>
    <t>1841.03.24</t>
  </si>
  <si>
    <t>1841.03.25</t>
  </si>
  <si>
    <t>1841.03.26</t>
  </si>
  <si>
    <t>1841.03.27</t>
  </si>
  <si>
    <t>1841.03.28</t>
  </si>
  <si>
    <t>1841.03.29</t>
  </si>
  <si>
    <t>1841.03.30</t>
  </si>
  <si>
    <t>1841.03.31</t>
  </si>
  <si>
    <t>1841.04.01</t>
  </si>
  <si>
    <t>1841.04.02</t>
  </si>
  <si>
    <t>1841.04.03</t>
  </si>
  <si>
    <t>1841.04.04</t>
  </si>
  <si>
    <t>1841.04.05</t>
  </si>
  <si>
    <t>1841.04.06</t>
  </si>
  <si>
    <t>1841.04.07</t>
  </si>
  <si>
    <t>1841.04.08</t>
  </si>
  <si>
    <t>1841.04.09</t>
  </si>
  <si>
    <t>1841.04.10</t>
  </si>
  <si>
    <t>1841.04.11</t>
  </si>
  <si>
    <t>1841.04.12</t>
  </si>
  <si>
    <t>1841.04.13</t>
  </si>
  <si>
    <t>1841.04.14</t>
  </si>
  <si>
    <t>1841.04.15</t>
  </si>
  <si>
    <t>1841.04.16</t>
  </si>
  <si>
    <t>1841.04.17</t>
  </si>
  <si>
    <t>1841.04.18</t>
  </si>
  <si>
    <t>1841.04.19</t>
  </si>
  <si>
    <t>1841.04.20</t>
  </si>
  <si>
    <t>1841.04.21</t>
  </si>
  <si>
    <t>1841.04.22</t>
  </si>
  <si>
    <t>1841.04.23</t>
  </si>
  <si>
    <t>1841.04.24</t>
  </si>
  <si>
    <t>1841.04.25</t>
  </si>
  <si>
    <t>1841.04.26</t>
  </si>
  <si>
    <t>1841.04.27</t>
  </si>
  <si>
    <t>1841.04.28</t>
  </si>
  <si>
    <t>1841.04.29</t>
  </si>
  <si>
    <t>1841.04.30</t>
  </si>
  <si>
    <t>1841.05.01</t>
  </si>
  <si>
    <t>1841.05.02</t>
  </si>
  <si>
    <t>1841.05.03</t>
  </si>
  <si>
    <t>1841.05.04</t>
  </si>
  <si>
    <t>1841.05.05</t>
  </si>
  <si>
    <t>1841.05.06</t>
  </si>
  <si>
    <t>1841.05.07</t>
  </si>
  <si>
    <t>1841.05.08</t>
  </si>
  <si>
    <t>1841.05.09</t>
  </si>
  <si>
    <t>1841.05.10</t>
  </si>
  <si>
    <t>1841.05.11</t>
  </si>
  <si>
    <t>1841.05.12</t>
  </si>
  <si>
    <t>1841.05.13</t>
  </si>
  <si>
    <t>1841.05.14</t>
  </si>
  <si>
    <t>1841.05.15</t>
  </si>
  <si>
    <t>1841.05.16</t>
  </si>
  <si>
    <t>1841.05.17</t>
  </si>
  <si>
    <t>1841.05.18</t>
  </si>
  <si>
    <t>1841.05.19</t>
  </si>
  <si>
    <t>1841.05.20</t>
  </si>
  <si>
    <t>1841.05.21</t>
  </si>
  <si>
    <t>1841.05.22</t>
  </si>
  <si>
    <t>1841.05.23</t>
  </si>
  <si>
    <t>1841.05.24</t>
  </si>
  <si>
    <t>1841.05.25</t>
  </si>
  <si>
    <t>1841.05.26</t>
  </si>
  <si>
    <t>1841.05.27</t>
  </si>
  <si>
    <t>1841.05.28</t>
  </si>
  <si>
    <t>1841.05.29</t>
  </si>
  <si>
    <t>1841.05.30</t>
  </si>
  <si>
    <t>1841.05.31</t>
  </si>
  <si>
    <t>1841.06.01</t>
  </si>
  <si>
    <t>1841.06.02</t>
  </si>
  <si>
    <t>1841.06.03</t>
  </si>
  <si>
    <t>1841.06.04</t>
  </si>
  <si>
    <t>1841.06.05</t>
  </si>
  <si>
    <t>1841.06.06</t>
  </si>
  <si>
    <t>1841.06.07</t>
  </si>
  <si>
    <t>1841.06.08</t>
  </si>
  <si>
    <t>1841.06.09</t>
  </si>
  <si>
    <t>1841.06.10</t>
  </si>
  <si>
    <t>1841.06.11</t>
  </si>
  <si>
    <t>1841.06.12</t>
  </si>
  <si>
    <t>1841.06.13</t>
  </si>
  <si>
    <t>1841.06.14</t>
  </si>
  <si>
    <t>1841.06.15</t>
  </si>
  <si>
    <t>1841.06.16</t>
  </si>
  <si>
    <t>1841.06.17</t>
  </si>
  <si>
    <t>1841.06.18</t>
  </si>
  <si>
    <t>1841.06.19</t>
  </si>
  <si>
    <t>1841.06.20</t>
  </si>
  <si>
    <t>1841.06.21</t>
  </si>
  <si>
    <t>1841.06.22</t>
  </si>
  <si>
    <t>1841.06.23</t>
  </si>
  <si>
    <t>1841.06.24</t>
  </si>
  <si>
    <t>1841.06.25</t>
  </si>
  <si>
    <t>1841.06.26</t>
  </si>
  <si>
    <t>1841.06.27</t>
  </si>
  <si>
    <t>1841.06.28</t>
  </si>
  <si>
    <t>1841.06.29</t>
  </si>
  <si>
    <t>1841.06.30</t>
  </si>
  <si>
    <t>1841.07.01</t>
  </si>
  <si>
    <t>1841.07.02</t>
  </si>
  <si>
    <t>1841.07.03</t>
  </si>
  <si>
    <t>1841.07.04</t>
  </si>
  <si>
    <t>1841.07.05</t>
  </si>
  <si>
    <t>1841.07.06</t>
  </si>
  <si>
    <t>1841.07.07</t>
  </si>
  <si>
    <t>1841.07.08</t>
  </si>
  <si>
    <t>1841.07.09</t>
  </si>
  <si>
    <t>1841.07.10</t>
  </si>
  <si>
    <t>1841.07.11</t>
  </si>
  <si>
    <t>1841.07.12</t>
  </si>
  <si>
    <t>1841.07.13</t>
  </si>
  <si>
    <t>1841.07.14</t>
  </si>
  <si>
    <t>1841.07.15</t>
  </si>
  <si>
    <t>1841.07.16</t>
  </si>
  <si>
    <t>1841.07.17</t>
  </si>
  <si>
    <t>1841.07.18</t>
  </si>
  <si>
    <t>1841.07.19</t>
  </si>
  <si>
    <t>1841.07.20</t>
  </si>
  <si>
    <t>1841.07.21</t>
  </si>
  <si>
    <t>1841.07.22</t>
  </si>
  <si>
    <t>1841.07.23</t>
  </si>
  <si>
    <t>1841.07.24</t>
  </si>
  <si>
    <t>1841.07.25</t>
  </si>
  <si>
    <t>1841.07.26</t>
  </si>
  <si>
    <t>1841.07.27</t>
  </si>
  <si>
    <t>1841.07.28</t>
  </si>
  <si>
    <t>1841.07.29</t>
  </si>
  <si>
    <t>1841.07.30</t>
  </si>
  <si>
    <t>1841.07.31</t>
  </si>
  <si>
    <t>1841.08.01</t>
  </si>
  <si>
    <t>1841.08.02</t>
  </si>
  <si>
    <t>1841.08.03</t>
  </si>
  <si>
    <t>1841.08.04</t>
  </si>
  <si>
    <t>1841.08.05</t>
  </si>
  <si>
    <t>1841.08.06</t>
  </si>
  <si>
    <t>1841.08.07</t>
  </si>
  <si>
    <t>1841.08.08</t>
  </si>
  <si>
    <t>1841.08.09</t>
  </si>
  <si>
    <t>1841.08.10</t>
  </si>
  <si>
    <t>1841.08.11</t>
  </si>
  <si>
    <t>1841.08.12</t>
  </si>
  <si>
    <t>1841.08.13</t>
  </si>
  <si>
    <t>1841.08.14</t>
  </si>
  <si>
    <t>1841.08.15</t>
  </si>
  <si>
    <t>1841.08.16</t>
  </si>
  <si>
    <t>1841.08.17</t>
  </si>
  <si>
    <t>1841.08.18</t>
  </si>
  <si>
    <t>1841.08.19</t>
  </si>
  <si>
    <t>1841.08.20</t>
  </si>
  <si>
    <t>1841.08.21</t>
  </si>
  <si>
    <t>1841.08.22</t>
  </si>
  <si>
    <t>1841.08.23</t>
  </si>
  <si>
    <t>1841.08.24</t>
  </si>
  <si>
    <t>1841.08.25</t>
  </si>
  <si>
    <t>1841.08.26</t>
  </si>
  <si>
    <t>1841.08.27</t>
  </si>
  <si>
    <t>1841.08.28</t>
  </si>
  <si>
    <t>1841.08.29</t>
  </si>
  <si>
    <t>1841.08.30</t>
  </si>
  <si>
    <t>1841.08.31</t>
  </si>
  <si>
    <t>1841.09.01</t>
  </si>
  <si>
    <t>1841.09.02</t>
  </si>
  <si>
    <t>1841.09.03</t>
  </si>
  <si>
    <t>1841.09.04</t>
  </si>
  <si>
    <t>1841.09.05</t>
  </si>
  <si>
    <t>1841.09.06</t>
  </si>
  <si>
    <t>1841.09.07</t>
  </si>
  <si>
    <t>1841.09.08</t>
  </si>
  <si>
    <t>1841.09.09</t>
  </si>
  <si>
    <t>1841.09.10</t>
  </si>
  <si>
    <t>1841.09.11</t>
  </si>
  <si>
    <t>1841.09.12</t>
  </si>
  <si>
    <t>1841.09.13</t>
  </si>
  <si>
    <t>1841.09.14</t>
  </si>
  <si>
    <t>1841.09.15</t>
  </si>
  <si>
    <t>1841.09.16</t>
  </si>
  <si>
    <t>1841.09.17</t>
  </si>
  <si>
    <t>1841.09.18</t>
  </si>
  <si>
    <t>1841.09.19</t>
  </si>
  <si>
    <t>1841.09.20</t>
  </si>
  <si>
    <t>1841.09.21</t>
  </si>
  <si>
    <t>1841.09.22</t>
  </si>
  <si>
    <t>1841.09.23</t>
  </si>
  <si>
    <t>1841.09.24</t>
  </si>
  <si>
    <t>1841.09.25</t>
  </si>
  <si>
    <t>1841.09.26</t>
  </si>
  <si>
    <t>1841.09.27</t>
  </si>
  <si>
    <t>1841.09.28</t>
  </si>
  <si>
    <t>1841.09.29</t>
  </si>
  <si>
    <t>1841.09.30</t>
  </si>
  <si>
    <t>1841.10.01</t>
  </si>
  <si>
    <t>1841.10.02</t>
  </si>
  <si>
    <t>1841.10.03</t>
  </si>
  <si>
    <t>1841.10.04</t>
  </si>
  <si>
    <t>1841.10.05</t>
  </si>
  <si>
    <t>1841.10.06</t>
  </si>
  <si>
    <t>1841.10.07</t>
  </si>
  <si>
    <t>1841.10.08</t>
  </si>
  <si>
    <t>1841.10.09</t>
  </si>
  <si>
    <t>1841.10.10</t>
  </si>
  <si>
    <t>1841.10.11</t>
  </si>
  <si>
    <t>1841.10.12</t>
  </si>
  <si>
    <t>1841.10.13</t>
  </si>
  <si>
    <t>1841.10.14</t>
  </si>
  <si>
    <t>1841.10.15</t>
  </si>
  <si>
    <t>1841.10.16</t>
  </si>
  <si>
    <t>1841.10.17</t>
  </si>
  <si>
    <t>1841.10.18</t>
  </si>
  <si>
    <t>1841.10.19</t>
  </si>
  <si>
    <t>1841.10.20</t>
  </si>
  <si>
    <t>1841.10.21</t>
  </si>
  <si>
    <t>1841.10.22</t>
  </si>
  <si>
    <t>1841.10.23</t>
  </si>
  <si>
    <t>1841.10.24</t>
  </si>
  <si>
    <t>1841.10.25</t>
  </si>
  <si>
    <t>1841.10.26</t>
  </si>
  <si>
    <t>1841.10.27</t>
  </si>
  <si>
    <t>1841.10.28</t>
  </si>
  <si>
    <t>1841.10.29</t>
  </si>
  <si>
    <t>1841.10.30</t>
  </si>
  <si>
    <t>1841.10.31</t>
  </si>
  <si>
    <t>1841.11.01</t>
  </si>
  <si>
    <t>1841.11.02</t>
  </si>
  <si>
    <t>1841.11.03</t>
  </si>
  <si>
    <t>1841.11.04</t>
  </si>
  <si>
    <t>1841.11.05</t>
  </si>
  <si>
    <t>1841.11.06</t>
  </si>
  <si>
    <t>1841.11.07</t>
  </si>
  <si>
    <t>1841.11.08</t>
  </si>
  <si>
    <t>1841.11.09</t>
  </si>
  <si>
    <t>1841.11.10</t>
  </si>
  <si>
    <t>1841.11.11</t>
  </si>
  <si>
    <t>1841.11.12</t>
  </si>
  <si>
    <t>1841.11.13</t>
  </si>
  <si>
    <t>1841.11.14</t>
  </si>
  <si>
    <t>1841.11.15</t>
  </si>
  <si>
    <t>1841.11.16</t>
  </si>
  <si>
    <t>1841.11.17</t>
  </si>
  <si>
    <t>1841.11.18</t>
  </si>
  <si>
    <t>1841.11.19</t>
  </si>
  <si>
    <t>1841.11.20</t>
  </si>
  <si>
    <t>1841.11.21</t>
  </si>
  <si>
    <t>1841.11.22</t>
  </si>
  <si>
    <t>1841.11.23</t>
  </si>
  <si>
    <t>1841.11.24</t>
  </si>
  <si>
    <t>1841.11.25</t>
  </si>
  <si>
    <t>1841.11.26</t>
  </si>
  <si>
    <t>1841.11.27</t>
  </si>
  <si>
    <t>1841.11.28</t>
  </si>
  <si>
    <t>1841.11.29</t>
  </si>
  <si>
    <t>1841.11.30</t>
  </si>
  <si>
    <t>1841.12.01</t>
  </si>
  <si>
    <t>1841.12.02</t>
  </si>
  <si>
    <t>1841.12.03</t>
  </si>
  <si>
    <t>1841.12.04</t>
  </si>
  <si>
    <t>1841.12.05</t>
  </si>
  <si>
    <t>1841.12.06</t>
  </si>
  <si>
    <t>1841.12.07</t>
  </si>
  <si>
    <t>1841.12.08</t>
  </si>
  <si>
    <t>1841.12.09</t>
  </si>
  <si>
    <t>1841.12.10</t>
  </si>
  <si>
    <t>1841.12.11</t>
  </si>
  <si>
    <t>1841.12.12</t>
  </si>
  <si>
    <t>1841.12.13</t>
  </si>
  <si>
    <t>1841.12.14</t>
  </si>
  <si>
    <t>1841.12.15</t>
  </si>
  <si>
    <t>1841.12.16</t>
  </si>
  <si>
    <t>1841.12.17</t>
  </si>
  <si>
    <t>1841.12.18</t>
  </si>
  <si>
    <t>1841.12.19</t>
  </si>
  <si>
    <t>1841.12.20</t>
  </si>
  <si>
    <t>1841.12.21</t>
  </si>
  <si>
    <t>1841.12.22</t>
  </si>
  <si>
    <t>1841.12.23</t>
  </si>
  <si>
    <t>1841.12.24</t>
  </si>
  <si>
    <t>1841.12.25</t>
  </si>
  <si>
    <t>1841.12.26</t>
  </si>
  <si>
    <t>1841.12.27</t>
  </si>
  <si>
    <t>1841.12.28</t>
  </si>
  <si>
    <t>1841.12.29</t>
  </si>
  <si>
    <t>1841.12.30</t>
  </si>
  <si>
    <t>1841.12.31</t>
  </si>
  <si>
    <t>1842.01.01</t>
  </si>
  <si>
    <t>1842.01.02</t>
  </si>
  <si>
    <t>1842.01.03</t>
  </si>
  <si>
    <t>1842.01.04</t>
  </si>
  <si>
    <t>1842.01.05</t>
  </si>
  <si>
    <t>1842.01.06</t>
  </si>
  <si>
    <t>1842.01.07</t>
  </si>
  <si>
    <t>1842.01.08</t>
  </si>
  <si>
    <t>1842.01.09</t>
  </si>
  <si>
    <t>1842.01.10</t>
  </si>
  <si>
    <t>1842.01.11</t>
  </si>
  <si>
    <t>1842.01.12</t>
  </si>
  <si>
    <t>1842.01.13</t>
  </si>
  <si>
    <t>1842.01.14</t>
  </si>
  <si>
    <t>1842.01.15</t>
  </si>
  <si>
    <t>1842.01.16</t>
  </si>
  <si>
    <t>1842.01.17</t>
  </si>
  <si>
    <t>1842.01.18</t>
  </si>
  <si>
    <t>1842.01.19</t>
  </si>
  <si>
    <t>1842.01.20</t>
  </si>
  <si>
    <t>1842.01.21</t>
  </si>
  <si>
    <t>1842.01.22</t>
  </si>
  <si>
    <t>1842.01.23</t>
  </si>
  <si>
    <t>1842.01.24</t>
  </si>
  <si>
    <t>1842.01.25</t>
  </si>
  <si>
    <t>1842.01.26</t>
  </si>
  <si>
    <t>1842.01.27</t>
  </si>
  <si>
    <t>1842.01.28</t>
  </si>
  <si>
    <t>1842.01.29</t>
  </si>
  <si>
    <t>1842.01.30</t>
  </si>
  <si>
    <t>1842.01.31</t>
  </si>
  <si>
    <t>1842.02.01</t>
  </si>
  <si>
    <t>1842.02.02</t>
  </si>
  <si>
    <t>1842.02.03</t>
  </si>
  <si>
    <t>1842.02.04</t>
  </si>
  <si>
    <t>1842.02.05</t>
  </si>
  <si>
    <t>1842.02.06</t>
  </si>
  <si>
    <t>1842.02.07</t>
  </si>
  <si>
    <t>1842.02.08</t>
  </si>
  <si>
    <t>1842.02.09</t>
  </si>
  <si>
    <t>1842.02.10</t>
  </si>
  <si>
    <t>1842.02.11</t>
  </si>
  <si>
    <t>1842.02.12</t>
  </si>
  <si>
    <t>1842.02.13</t>
  </si>
  <si>
    <t>1842.02.14</t>
  </si>
  <si>
    <t>1842.02.15</t>
  </si>
  <si>
    <t>1842.02.16</t>
  </si>
  <si>
    <t>1842.02.17</t>
  </si>
  <si>
    <t>1842.02.18</t>
  </si>
  <si>
    <t>1842.02.19</t>
  </si>
  <si>
    <t>1842.02.20</t>
  </si>
  <si>
    <t>1842.02.21</t>
  </si>
  <si>
    <t>1842.02.22</t>
  </si>
  <si>
    <t>1842.02.23</t>
  </si>
  <si>
    <t>1842.02.24</t>
  </si>
  <si>
    <t>1842.02.25</t>
  </si>
  <si>
    <t>1842.02.26</t>
  </si>
  <si>
    <t>1842.02.27</t>
  </si>
  <si>
    <t>1842.02.28</t>
  </si>
  <si>
    <t>1842.03.01</t>
  </si>
  <si>
    <t>1842.03.02</t>
  </si>
  <si>
    <t>1842.03.03</t>
  </si>
  <si>
    <t>1842.03.04</t>
  </si>
  <si>
    <t>1842.03.05</t>
  </si>
  <si>
    <t>1842.03.06</t>
  </si>
  <si>
    <t>1842.03.07</t>
  </si>
  <si>
    <t>1842.03.08</t>
  </si>
  <si>
    <t>1842.03.09</t>
  </si>
  <si>
    <t>1842.03.10</t>
  </si>
  <si>
    <t>1842.03.11</t>
  </si>
  <si>
    <t>1842.03.12</t>
  </si>
  <si>
    <t>1842.03.13</t>
  </si>
  <si>
    <t>1842.03.14</t>
  </si>
  <si>
    <t>1842.03.15</t>
  </si>
  <si>
    <t>1842.03.16</t>
  </si>
  <si>
    <t>1842.03.17</t>
  </si>
  <si>
    <t>1842.03.18</t>
  </si>
  <si>
    <t>1842.03.19</t>
  </si>
  <si>
    <t>1842.03.20</t>
  </si>
  <si>
    <t>1842.03.21</t>
  </si>
  <si>
    <t>1842.03.22</t>
  </si>
  <si>
    <t>1842.03.23</t>
  </si>
  <si>
    <t>1842.03.24</t>
  </si>
  <si>
    <t>1842.03.25</t>
  </si>
  <si>
    <t>1842.03.26</t>
  </si>
  <si>
    <t>1842.03.27</t>
  </si>
  <si>
    <t>1842.03.28</t>
  </si>
  <si>
    <t>1842.03.29</t>
  </si>
  <si>
    <t>1842.03.30</t>
  </si>
  <si>
    <t>1842.03.31</t>
  </si>
  <si>
    <t>1842.04.01</t>
  </si>
  <si>
    <t>1842.04.02</t>
  </si>
  <si>
    <t>1842.04.03</t>
  </si>
  <si>
    <t>1842.04.04</t>
  </si>
  <si>
    <t>1842.04.05</t>
  </si>
  <si>
    <t>1842.04.06</t>
  </si>
  <si>
    <t>1842.04.07</t>
  </si>
  <si>
    <t>1842.04.08</t>
  </si>
  <si>
    <t>1842.04.09</t>
  </si>
  <si>
    <t>1842.04.10</t>
  </si>
  <si>
    <t>1842.04.11</t>
  </si>
  <si>
    <t>1842.04.12</t>
  </si>
  <si>
    <t>1842.04.13</t>
  </si>
  <si>
    <t>1842.04.14</t>
  </si>
  <si>
    <t>1842.04.15</t>
  </si>
  <si>
    <t>1842.04.16</t>
  </si>
  <si>
    <t>1842.04.17</t>
  </si>
  <si>
    <t>1842.04.18</t>
  </si>
  <si>
    <t>1842.04.19</t>
  </si>
  <si>
    <t>1842.04.20</t>
  </si>
  <si>
    <t>1842.04.21</t>
  </si>
  <si>
    <t>1842.04.22</t>
  </si>
  <si>
    <t>1842.04.23</t>
  </si>
  <si>
    <t>1842.04.24</t>
  </si>
  <si>
    <t>1842.04.25</t>
  </si>
  <si>
    <t>1842.04.26</t>
  </si>
  <si>
    <t>1842.04.27</t>
  </si>
  <si>
    <t>1842.04.28</t>
  </si>
  <si>
    <t>1842.04.29</t>
  </si>
  <si>
    <t>1842.04.30</t>
  </si>
  <si>
    <t>1842.05.01</t>
  </si>
  <si>
    <t>1842.05.02</t>
  </si>
  <si>
    <t>1842.05.03</t>
  </si>
  <si>
    <t>1842.05.04</t>
  </si>
  <si>
    <t>1842.05.05</t>
  </si>
  <si>
    <t>1842.05.06</t>
  </si>
  <si>
    <t>1842.05.07</t>
  </si>
  <si>
    <t>1842.05.08</t>
  </si>
  <si>
    <t>1842.05.09</t>
  </si>
  <si>
    <t>1842.05.10</t>
  </si>
  <si>
    <t>1842.05.11</t>
  </si>
  <si>
    <t>1842.05.12</t>
  </si>
  <si>
    <t>1842.05.13</t>
  </si>
  <si>
    <t>1842.05.14</t>
  </si>
  <si>
    <t>1842.05.15</t>
  </si>
  <si>
    <t>1842.05.16</t>
  </si>
  <si>
    <t>1842.05.17</t>
  </si>
  <si>
    <t>1842.05.18</t>
  </si>
  <si>
    <t>1842.05.19</t>
  </si>
  <si>
    <t>1842.05.20</t>
  </si>
  <si>
    <t>1842.05.21</t>
  </si>
  <si>
    <t>1842.05.22</t>
  </si>
  <si>
    <t>1842.05.23</t>
  </si>
  <si>
    <t>1842.05.24</t>
  </si>
  <si>
    <t>1842.05.25</t>
  </si>
  <si>
    <t>1842.05.26</t>
  </si>
  <si>
    <t>1842.05.27</t>
  </si>
  <si>
    <t>1842.05.28</t>
  </si>
  <si>
    <t>1842.05.29</t>
  </si>
  <si>
    <t>1842.05.30</t>
  </si>
  <si>
    <t>1842.05.31</t>
  </si>
  <si>
    <t>1842.06.01</t>
  </si>
  <si>
    <t>1842.06.02</t>
  </si>
  <si>
    <t>1842.06.03</t>
  </si>
  <si>
    <t>1842.06.04</t>
  </si>
  <si>
    <t>1842.06.05</t>
  </si>
  <si>
    <t>1842.06.06</t>
  </si>
  <si>
    <t>1842.06.07</t>
  </si>
  <si>
    <t>1842.06.08</t>
  </si>
  <si>
    <t>1842.06.09</t>
  </si>
  <si>
    <t>1842.06.10</t>
  </si>
  <si>
    <t>1842.06.11</t>
  </si>
  <si>
    <t>1842.06.12</t>
  </si>
  <si>
    <t>1842.06.13</t>
  </si>
  <si>
    <t>1842.06.14</t>
  </si>
  <si>
    <t>1842.06.15</t>
  </si>
  <si>
    <t>1842.06.16</t>
  </si>
  <si>
    <t>1842.06.17</t>
  </si>
  <si>
    <t>1842.06.18</t>
  </si>
  <si>
    <t>1842.06.19</t>
  </si>
  <si>
    <t>1842.06.20</t>
  </si>
  <si>
    <t>1842.06.21</t>
  </si>
  <si>
    <t>1842.06.22</t>
  </si>
  <si>
    <t>1842.06.23</t>
  </si>
  <si>
    <t>1842.06.24</t>
  </si>
  <si>
    <t>1842.06.25</t>
  </si>
  <si>
    <t>1842.06.26</t>
  </si>
  <si>
    <t>1842.06.27</t>
  </si>
  <si>
    <t>1842.06.28</t>
  </si>
  <si>
    <t>1842.06.29</t>
  </si>
  <si>
    <t>1842.06.30</t>
  </si>
  <si>
    <t>1842.07.01</t>
  </si>
  <si>
    <t>1842.07.02</t>
  </si>
  <si>
    <t>1842.07.03</t>
  </si>
  <si>
    <t>1842.07.04</t>
  </si>
  <si>
    <t>1842.07.05</t>
  </si>
  <si>
    <t>1842.07.06</t>
  </si>
  <si>
    <t>1842.07.07</t>
  </si>
  <si>
    <t>1842.07.08</t>
  </si>
  <si>
    <t>1842.07.09</t>
  </si>
  <si>
    <t>1842.07.10</t>
  </si>
  <si>
    <t>1842.07.11</t>
  </si>
  <si>
    <t>1842.07.12</t>
  </si>
  <si>
    <t>1842.07.13</t>
  </si>
  <si>
    <t>1842.07.14</t>
  </si>
  <si>
    <t>1842.07.15</t>
  </si>
  <si>
    <t>1842.07.16</t>
  </si>
  <si>
    <t>1842.07.17</t>
  </si>
  <si>
    <t>1842.07.18</t>
  </si>
  <si>
    <t>1842.07.19</t>
  </si>
  <si>
    <t>1842.07.20</t>
  </si>
  <si>
    <t>1842.07.21</t>
  </si>
  <si>
    <t>1842.07.22</t>
  </si>
  <si>
    <t>1842.07.23</t>
  </si>
  <si>
    <t>1842.07.24</t>
  </si>
  <si>
    <t>1842.07.25</t>
  </si>
  <si>
    <t>1842.07.26</t>
  </si>
  <si>
    <t>1842.07.27</t>
  </si>
  <si>
    <t>1842.07.28</t>
  </si>
  <si>
    <t>1842.07.29</t>
  </si>
  <si>
    <t>1842.07.30</t>
  </si>
  <si>
    <t>1842.07.31</t>
  </si>
  <si>
    <t>1842.08.01</t>
  </si>
  <si>
    <t>1842.08.02</t>
  </si>
  <si>
    <t>1842.08.03</t>
  </si>
  <si>
    <t>1842.08.04</t>
  </si>
  <si>
    <t>1842.08.05</t>
  </si>
  <si>
    <t>1842.08.06</t>
  </si>
  <si>
    <t>1842.08.07</t>
  </si>
  <si>
    <t>1842.08.08</t>
  </si>
  <si>
    <t>1842.08.09</t>
  </si>
  <si>
    <t>1842.08.10</t>
  </si>
  <si>
    <t>1842.08.11</t>
  </si>
  <si>
    <t>1842.08.12</t>
  </si>
  <si>
    <t>1842.08.13</t>
  </si>
  <si>
    <t>1842.08.14</t>
  </si>
  <si>
    <t>1842.08.15</t>
  </si>
  <si>
    <t>1842.08.16</t>
  </si>
  <si>
    <t>1842.08.17</t>
  </si>
  <si>
    <t>1842.08.18</t>
  </si>
  <si>
    <t>1842.08.19</t>
  </si>
  <si>
    <t>1842.08.20</t>
  </si>
  <si>
    <t>1842.08.21</t>
  </si>
  <si>
    <t>1842.08.22</t>
  </si>
  <si>
    <t>1842.08.23</t>
  </si>
  <si>
    <t>1842.08.24</t>
  </si>
  <si>
    <t>1842.08.25</t>
  </si>
  <si>
    <t>1842.08.26</t>
  </si>
  <si>
    <t>1842.08.27</t>
  </si>
  <si>
    <t>1842.08.28</t>
  </si>
  <si>
    <t>1842.08.29</t>
  </si>
  <si>
    <t>1842.08.30</t>
  </si>
  <si>
    <t>1842.08.31</t>
  </si>
  <si>
    <t>1842.09.01</t>
  </si>
  <si>
    <t>1842.09.02</t>
  </si>
  <si>
    <t>1842.09.03</t>
  </si>
  <si>
    <t>1842.09.04</t>
  </si>
  <si>
    <t>1842.09.05</t>
  </si>
  <si>
    <t>1842.09.06</t>
  </si>
  <si>
    <t>1842.09.07</t>
  </si>
  <si>
    <t>1842.09.08</t>
  </si>
  <si>
    <t>1842.09.09</t>
  </si>
  <si>
    <t>1842.09.10</t>
  </si>
  <si>
    <t>1842.09.11</t>
  </si>
  <si>
    <t>1842.09.12</t>
  </si>
  <si>
    <t>1842.09.13</t>
  </si>
  <si>
    <t>1842.09.14</t>
  </si>
  <si>
    <t>1842.09.15</t>
  </si>
  <si>
    <t>1842.09.16</t>
  </si>
  <si>
    <t>1842.09.17</t>
  </si>
  <si>
    <t>1842.09.18</t>
  </si>
  <si>
    <t>1842.09.19</t>
  </si>
  <si>
    <t>1842.09.20</t>
  </si>
  <si>
    <t>1842.09.21</t>
  </si>
  <si>
    <t>1842.09.22</t>
  </si>
  <si>
    <t>1842.09.23</t>
  </si>
  <si>
    <t>1842.09.24</t>
  </si>
  <si>
    <t>1842.09.25</t>
  </si>
  <si>
    <t>1842.09.26</t>
  </si>
  <si>
    <t>1842.09.27</t>
  </si>
  <si>
    <t>1842.09.28</t>
  </si>
  <si>
    <t>1842.09.29</t>
  </si>
  <si>
    <t>1842.09.30</t>
  </si>
  <si>
    <t>1842.10.01</t>
  </si>
  <si>
    <t>1842.10.02</t>
  </si>
  <si>
    <t>1842.10.03</t>
  </si>
  <si>
    <t>1842.10.04</t>
  </si>
  <si>
    <t>1842.10.05</t>
  </si>
  <si>
    <t>1842.10.06</t>
  </si>
  <si>
    <t>1842.10.07</t>
  </si>
  <si>
    <t>1842.10.08</t>
  </si>
  <si>
    <t>1842.10.09</t>
  </si>
  <si>
    <t>1842.10.10</t>
  </si>
  <si>
    <t>1842.10.11</t>
  </si>
  <si>
    <t>1842.10.12</t>
  </si>
  <si>
    <t>1842.10.13</t>
  </si>
  <si>
    <t>1842.10.14</t>
  </si>
  <si>
    <t>1842.10.15</t>
  </si>
  <si>
    <t>1842.10.16</t>
  </si>
  <si>
    <t>1842.10.17</t>
  </si>
  <si>
    <t>1842.10.18</t>
  </si>
  <si>
    <t>1842.10.19</t>
  </si>
  <si>
    <t>1842.10.20</t>
  </si>
  <si>
    <t>1842.10.21</t>
  </si>
  <si>
    <t>1842.10.22</t>
  </si>
  <si>
    <t>1842.10.23</t>
  </si>
  <si>
    <t>1842.10.24</t>
  </si>
  <si>
    <t>1842.10.25</t>
  </si>
  <si>
    <t>1842.10.26</t>
  </si>
  <si>
    <t>1842.10.27</t>
  </si>
  <si>
    <t>1842.10.28</t>
  </si>
  <si>
    <t>1842.10.29</t>
  </si>
  <si>
    <t>1842.10.30</t>
  </si>
  <si>
    <t>1842.10.31</t>
  </si>
  <si>
    <t>1842.11.01</t>
  </si>
  <si>
    <t>1842.11.02</t>
  </si>
  <si>
    <t>1842.11.03</t>
  </si>
  <si>
    <t>1842.11.04</t>
  </si>
  <si>
    <t>1842.11.05</t>
  </si>
  <si>
    <t>1842.11.06</t>
  </si>
  <si>
    <t>1842.11.07</t>
  </si>
  <si>
    <t>1842.11.08</t>
  </si>
  <si>
    <t>1842.11.09</t>
  </si>
  <si>
    <t>1842.11.10</t>
  </si>
  <si>
    <t>1842.11.11</t>
  </si>
  <si>
    <t>1842.11.12</t>
  </si>
  <si>
    <t>1842.11.13</t>
  </si>
  <si>
    <t>1842.11.14</t>
  </si>
  <si>
    <t>1842.11.15</t>
  </si>
  <si>
    <t>1842.11.16</t>
  </si>
  <si>
    <t>1842.11.17</t>
  </si>
  <si>
    <t>1842.11.18</t>
  </si>
  <si>
    <t>1842.11.19</t>
  </si>
  <si>
    <t>1842.11.20</t>
  </si>
  <si>
    <t>1842.11.21</t>
  </si>
  <si>
    <t>1842.11.22</t>
  </si>
  <si>
    <t>1842.11.23</t>
  </si>
  <si>
    <t>1842.11.24</t>
  </si>
  <si>
    <t>1842.11.25</t>
  </si>
  <si>
    <t>1842.11.26</t>
  </si>
  <si>
    <t>1842.11.27</t>
  </si>
  <si>
    <t>1842.11.28</t>
  </si>
  <si>
    <t>1842.11.29</t>
  </si>
  <si>
    <t>1842.11.30</t>
  </si>
  <si>
    <t>1842.12.01</t>
  </si>
  <si>
    <t>1842.12.02</t>
  </si>
  <si>
    <t>1842.12.03</t>
  </si>
  <si>
    <t>1842.12.04</t>
  </si>
  <si>
    <t>1842.12.05</t>
  </si>
  <si>
    <t>1842.12.06</t>
  </si>
  <si>
    <t>1842.12.07</t>
  </si>
  <si>
    <t>1842.12.08</t>
  </si>
  <si>
    <t>1842.12.09</t>
  </si>
  <si>
    <t>1842.12.10</t>
  </si>
  <si>
    <t>1842.12.11</t>
  </si>
  <si>
    <t>1842.12.12</t>
  </si>
  <si>
    <t>1842.12.13</t>
  </si>
  <si>
    <t>1842.12.14</t>
  </si>
  <si>
    <t>1842.12.15</t>
  </si>
  <si>
    <t>1842.12.16</t>
  </si>
  <si>
    <t>1842.12.17</t>
  </si>
  <si>
    <t>1842.12.18</t>
  </si>
  <si>
    <t>1842.12.19</t>
  </si>
  <si>
    <t>1842.12.20</t>
  </si>
  <si>
    <t>1842.12.21</t>
  </si>
  <si>
    <t>1842.12.22</t>
  </si>
  <si>
    <t>1842.12.23</t>
  </si>
  <si>
    <t>1842.12.24</t>
  </si>
  <si>
    <t>1842.12.25</t>
  </si>
  <si>
    <t>1842.12.26</t>
  </si>
  <si>
    <t>1842.12.27</t>
  </si>
  <si>
    <t>1842.12.28</t>
  </si>
  <si>
    <t>1842.12.29</t>
  </si>
  <si>
    <t>1842.12.30</t>
  </si>
  <si>
    <t>1842.12.31</t>
  </si>
  <si>
    <t>1843.01.01</t>
  </si>
  <si>
    <t>1843.01.02</t>
  </si>
  <si>
    <t>1843.01.03</t>
  </si>
  <si>
    <t>1843.01.04</t>
  </si>
  <si>
    <t>1843.01.05</t>
  </si>
  <si>
    <t>1843.01.06</t>
  </si>
  <si>
    <t>1843.01.07</t>
  </si>
  <si>
    <t>1843.01.08</t>
  </si>
  <si>
    <t>1843.01.09</t>
  </si>
  <si>
    <t>1843.01.10</t>
  </si>
  <si>
    <t>1843.01.11</t>
  </si>
  <si>
    <t>1843.01.12</t>
  </si>
  <si>
    <t>1843.01.13</t>
  </si>
  <si>
    <t>1843.01.14</t>
  </si>
  <si>
    <t>1843.01.15</t>
  </si>
  <si>
    <t>1843.01.16</t>
  </si>
  <si>
    <t>1843.01.17</t>
  </si>
  <si>
    <t>1843.01.18</t>
  </si>
  <si>
    <t>1843.01.19</t>
  </si>
  <si>
    <t>1843.01.20</t>
  </si>
  <si>
    <t>1843.01.21</t>
  </si>
  <si>
    <t>1843.01.22</t>
  </si>
  <si>
    <t>1843.01.23</t>
  </si>
  <si>
    <t>1843.01.24</t>
  </si>
  <si>
    <t>1843.01.25</t>
  </si>
  <si>
    <t>1843.01.26</t>
  </si>
  <si>
    <t>1843.01.27</t>
  </si>
  <si>
    <t>1843.01.28</t>
  </si>
  <si>
    <t>1843.01.29</t>
  </si>
  <si>
    <t>1843.01.30</t>
  </si>
  <si>
    <t>1843.01.31</t>
  </si>
  <si>
    <t>1843.02.01</t>
  </si>
  <si>
    <t>1843.02.02</t>
  </si>
  <si>
    <t>1843.02.03</t>
  </si>
  <si>
    <t>1843.02.04</t>
  </si>
  <si>
    <t>1843.02.05</t>
  </si>
  <si>
    <t>1843.02.06</t>
  </si>
  <si>
    <t>1843.02.07</t>
  </si>
  <si>
    <t>1843.02.08</t>
  </si>
  <si>
    <t>1843.02.09</t>
  </si>
  <si>
    <t>1843.02.10</t>
  </si>
  <si>
    <t>1843.02.11</t>
  </si>
  <si>
    <t>1843.02.12</t>
  </si>
  <si>
    <t>1843.02.13</t>
  </si>
  <si>
    <t>1843.02.14</t>
  </si>
  <si>
    <t>1843.02.15</t>
  </si>
  <si>
    <t>1843.02.16</t>
  </si>
  <si>
    <t>1843.02.17</t>
  </si>
  <si>
    <t>1843.02.18</t>
  </si>
  <si>
    <t>1843.02.19</t>
  </si>
  <si>
    <t>1843.02.20</t>
  </si>
  <si>
    <t>1843.02.21</t>
  </si>
  <si>
    <t>1843.02.22</t>
  </si>
  <si>
    <t>1843.02.23</t>
  </si>
  <si>
    <t>1843.02.24</t>
  </si>
  <si>
    <t>1843.02.25</t>
  </si>
  <si>
    <t>1843.02.26</t>
  </si>
  <si>
    <t>1843.02.27</t>
  </si>
  <si>
    <t>1843.02.28</t>
  </si>
  <si>
    <t>1843.03.01</t>
  </si>
  <si>
    <t>1843.03.02</t>
  </si>
  <si>
    <t>1843.03.03</t>
  </si>
  <si>
    <t>1843.03.04</t>
  </si>
  <si>
    <t>1843.03.05</t>
  </si>
  <si>
    <t>1843.03.06</t>
  </si>
  <si>
    <t>1843.03.07</t>
  </si>
  <si>
    <t>1843.03.08</t>
  </si>
  <si>
    <t>1843.03.09</t>
  </si>
  <si>
    <t>1843.03.10</t>
  </si>
  <si>
    <t>1843.03.11</t>
  </si>
  <si>
    <t>1843.03.12</t>
  </si>
  <si>
    <t>1843.03.13</t>
  </si>
  <si>
    <t>1843.03.14</t>
  </si>
  <si>
    <t>1843.03.15</t>
  </si>
  <si>
    <t>1843.03.16</t>
  </si>
  <si>
    <t>1843.03.17</t>
  </si>
  <si>
    <t>1843.03.18</t>
  </si>
  <si>
    <t>1843.03.19</t>
  </si>
  <si>
    <t>1843.03.20</t>
  </si>
  <si>
    <t>1843.03.21</t>
  </si>
  <si>
    <t>1843.03.22</t>
  </si>
  <si>
    <t>1843.03.23</t>
  </si>
  <si>
    <t>1843.03.24</t>
  </si>
  <si>
    <t>1843.03.25</t>
  </si>
  <si>
    <t>1843.03.26</t>
  </si>
  <si>
    <t>1843.03.27</t>
  </si>
  <si>
    <t>1843.03.28</t>
  </si>
  <si>
    <t>1843.03.29</t>
  </si>
  <si>
    <t>1843.03.30</t>
  </si>
  <si>
    <t>1843.03.31</t>
  </si>
  <si>
    <t>1843.04.01</t>
  </si>
  <si>
    <t>1843.04.02</t>
  </si>
  <si>
    <t>1843.04.03</t>
  </si>
  <si>
    <t>1843.04.04</t>
  </si>
  <si>
    <t>1843.04.05</t>
  </si>
  <si>
    <t>1843.04.06</t>
  </si>
  <si>
    <t>1843.04.07</t>
  </si>
  <si>
    <t>1843.04.08</t>
  </si>
  <si>
    <t>1843.04.09</t>
  </si>
  <si>
    <t>1843.04.10</t>
  </si>
  <si>
    <t>1843.04.11</t>
  </si>
  <si>
    <t>1843.04.12</t>
  </si>
  <si>
    <t>1843.04.13</t>
  </si>
  <si>
    <t>1843.04.14</t>
  </si>
  <si>
    <t>1843.04.15</t>
  </si>
  <si>
    <t>1843.04.16</t>
  </si>
  <si>
    <t>1843.04.17</t>
  </si>
  <si>
    <t>1843.04.18</t>
  </si>
  <si>
    <t>1843.04.19</t>
  </si>
  <si>
    <t>1843.04.20</t>
  </si>
  <si>
    <t>1843.04.21</t>
  </si>
  <si>
    <t>1843.04.22</t>
  </si>
  <si>
    <t>1843.04.23</t>
  </si>
  <si>
    <t>1843.04.24</t>
  </si>
  <si>
    <t>1843.04.25</t>
  </si>
  <si>
    <t>1843.04.26</t>
  </si>
  <si>
    <t>1843.04.27</t>
  </si>
  <si>
    <t>1843.04.28</t>
  </si>
  <si>
    <t>1843.04.29</t>
  </si>
  <si>
    <t>1843.04.30</t>
  </si>
  <si>
    <t>1843.05.01</t>
  </si>
  <si>
    <t>1843.05.02</t>
  </si>
  <si>
    <t>1843.05.03</t>
  </si>
  <si>
    <t>1843.05.04</t>
  </si>
  <si>
    <t>1843.05.05</t>
  </si>
  <si>
    <t>1843.05.06</t>
  </si>
  <si>
    <t>1843.05.07</t>
  </si>
  <si>
    <t>1843.05.08</t>
  </si>
  <si>
    <t>1843.05.09</t>
  </si>
  <si>
    <t>1843.05.10</t>
  </si>
  <si>
    <t>1843.05.11</t>
  </si>
  <si>
    <t>1843.05.12</t>
  </si>
  <si>
    <t>1843.05.13</t>
  </si>
  <si>
    <t>1843.05.14</t>
  </si>
  <si>
    <t>1843.05.15</t>
  </si>
  <si>
    <t>1843.05.16</t>
  </si>
  <si>
    <t>1843.05.17</t>
  </si>
  <si>
    <t>1843.05.18</t>
  </si>
  <si>
    <t>1843.05.19</t>
  </si>
  <si>
    <t>1843.05.20</t>
  </si>
  <si>
    <t>1843.05.21</t>
  </si>
  <si>
    <t>1843.05.22</t>
  </si>
  <si>
    <t>1843.05.23</t>
  </si>
  <si>
    <t>1843.05.24</t>
  </si>
  <si>
    <t>1843.05.25</t>
  </si>
  <si>
    <t>1843.05.26</t>
  </si>
  <si>
    <t>1843.05.27</t>
  </si>
  <si>
    <t>1843.05.28</t>
  </si>
  <si>
    <t>1843.05.29</t>
  </si>
  <si>
    <t>1843.05.30</t>
  </si>
  <si>
    <t>1843.05.31</t>
  </si>
  <si>
    <t>1843.06.01</t>
  </si>
  <si>
    <t>1843.06.02</t>
  </si>
  <si>
    <t>1843.06.03</t>
  </si>
  <si>
    <t>1843.06.04</t>
  </si>
  <si>
    <t>1843.06.05</t>
  </si>
  <si>
    <t>1843.06.06</t>
  </si>
  <si>
    <t>1843.06.07</t>
  </si>
  <si>
    <t>1843.06.08</t>
  </si>
  <si>
    <t>1843.06.09</t>
  </si>
  <si>
    <t>1843.06.10</t>
  </si>
  <si>
    <t>1843.06.11</t>
  </si>
  <si>
    <t>1843.06.12</t>
  </si>
  <si>
    <t>1843.06.13</t>
  </si>
  <si>
    <t>1843.06.14</t>
  </si>
  <si>
    <t>1843.06.15</t>
  </si>
  <si>
    <t>1843.06.16</t>
  </si>
  <si>
    <t>1843.06.17</t>
  </si>
  <si>
    <t>1843.06.18</t>
  </si>
  <si>
    <t>1843.06.19</t>
  </si>
  <si>
    <t>1843.06.20</t>
  </si>
  <si>
    <t>1843.06.21</t>
  </si>
  <si>
    <t>1843.06.22</t>
  </si>
  <si>
    <t>1843.06.23</t>
  </si>
  <si>
    <t>1843.06.24</t>
  </si>
  <si>
    <t>1843.06.25</t>
  </si>
  <si>
    <t>1843.06.26</t>
  </si>
  <si>
    <t>1843.06.27</t>
  </si>
  <si>
    <t>1843.06.28</t>
  </si>
  <si>
    <t>1843.06.29</t>
  </si>
  <si>
    <t>1843.06.30</t>
  </si>
  <si>
    <t>1843.07.01</t>
  </si>
  <si>
    <t>1843.07.02</t>
  </si>
  <si>
    <t>1843.07.03</t>
  </si>
  <si>
    <t>1843.07.04</t>
  </si>
  <si>
    <t>1843.07.05</t>
  </si>
  <si>
    <t>1843.07.06</t>
  </si>
  <si>
    <t>1843.07.07</t>
  </si>
  <si>
    <t>1843.07.08</t>
  </si>
  <si>
    <t>1843.07.09</t>
  </si>
  <si>
    <t>1843.07.10</t>
  </si>
  <si>
    <t>1843.07.11</t>
  </si>
  <si>
    <t>1843.07.12</t>
  </si>
  <si>
    <t>1843.07.13</t>
  </si>
  <si>
    <t>1843.07.14</t>
  </si>
  <si>
    <t>1843.07.15</t>
  </si>
  <si>
    <t>1843.07.16</t>
  </si>
  <si>
    <t>1843.07.17</t>
  </si>
  <si>
    <t>1843.07.18</t>
  </si>
  <si>
    <t>1843.07.19</t>
  </si>
  <si>
    <t>1843.07.20</t>
  </si>
  <si>
    <t>1843.07.21</t>
  </si>
  <si>
    <t>1843.07.22</t>
  </si>
  <si>
    <t>1843.07.23</t>
  </si>
  <si>
    <t>1843.07.24</t>
  </si>
  <si>
    <t>1843.07.25</t>
  </si>
  <si>
    <t>1843.07.26</t>
  </si>
  <si>
    <t>1843.07.27</t>
  </si>
  <si>
    <t>1843.07.28</t>
  </si>
  <si>
    <t>1843.07.29</t>
  </si>
  <si>
    <t>1843.07.30</t>
  </si>
  <si>
    <t>1843.07.31</t>
  </si>
  <si>
    <t>1843.08.01</t>
  </si>
  <si>
    <t>1843.08.02</t>
  </si>
  <si>
    <t>1843.08.03</t>
  </si>
  <si>
    <t>1843.08.04</t>
  </si>
  <si>
    <t>1843.08.05</t>
  </si>
  <si>
    <t>1843.08.06</t>
  </si>
  <si>
    <t>1843.08.07</t>
  </si>
  <si>
    <t>1843.08.08</t>
  </si>
  <si>
    <t>1843.08.09</t>
  </si>
  <si>
    <t>1843.08.10</t>
  </si>
  <si>
    <t>1843.08.11</t>
  </si>
  <si>
    <t>1843.08.12</t>
  </si>
  <si>
    <t>1843.08.13</t>
  </si>
  <si>
    <t>1843.08.14</t>
  </si>
  <si>
    <t>1843.08.15</t>
  </si>
  <si>
    <t>1843.08.16</t>
  </si>
  <si>
    <t>1843.08.17</t>
  </si>
  <si>
    <t>1843.08.18</t>
  </si>
  <si>
    <t>1843.08.19</t>
  </si>
  <si>
    <t>1843.08.20</t>
  </si>
  <si>
    <t>1843.08.21</t>
  </si>
  <si>
    <t>1843.08.22</t>
  </si>
  <si>
    <t>1843.08.23</t>
  </si>
  <si>
    <t>1843.08.24</t>
  </si>
  <si>
    <t>1843.08.25</t>
  </si>
  <si>
    <t>1843.08.26</t>
  </si>
  <si>
    <t>1843.08.27</t>
  </si>
  <si>
    <t>1843.08.28</t>
  </si>
  <si>
    <t>1843.08.29</t>
  </si>
  <si>
    <t>1843.08.30</t>
  </si>
  <si>
    <t>1843.08.31</t>
  </si>
  <si>
    <t>1843.09.01</t>
  </si>
  <si>
    <t>1843.09.02</t>
  </si>
  <si>
    <t>1843.09.03</t>
  </si>
  <si>
    <t>1843.09.04</t>
  </si>
  <si>
    <t>1843.09.05</t>
  </si>
  <si>
    <t>1843.09.06</t>
  </si>
  <si>
    <t>1843.09.07</t>
  </si>
  <si>
    <t>1843.09.08</t>
  </si>
  <si>
    <t>1843.09.09</t>
  </si>
  <si>
    <t>1843.09.10</t>
  </si>
  <si>
    <t>1843.09.11</t>
  </si>
  <si>
    <t>1843.09.12</t>
  </si>
  <si>
    <t>1843.09.13</t>
  </si>
  <si>
    <t>1843.09.14</t>
  </si>
  <si>
    <t>1843.09.15</t>
  </si>
  <si>
    <t>1843.09.16</t>
  </si>
  <si>
    <t>1843.09.17</t>
  </si>
  <si>
    <t>1843.09.18</t>
  </si>
  <si>
    <t>1843.09.19</t>
  </si>
  <si>
    <t>1843.09.20</t>
  </si>
  <si>
    <t>1843.09.21</t>
  </si>
  <si>
    <t>1843.09.22</t>
  </si>
  <si>
    <t>1843.09.23</t>
  </si>
  <si>
    <t>1843.09.24</t>
  </si>
  <si>
    <t>1843.09.25</t>
  </si>
  <si>
    <t>1843.09.26</t>
  </si>
  <si>
    <t>1843.09.27</t>
  </si>
  <si>
    <t>1843.09.28</t>
  </si>
  <si>
    <t>1843.09.29</t>
  </si>
  <si>
    <t>1843.09.30</t>
  </si>
  <si>
    <t>1843.10.01</t>
  </si>
  <si>
    <t>1843.10.02</t>
  </si>
  <si>
    <t>1843.10.03</t>
  </si>
  <si>
    <t>1843.10.04</t>
  </si>
  <si>
    <t>1843.10.05</t>
  </si>
  <si>
    <t>1843.10.06</t>
  </si>
  <si>
    <t>1843.10.07</t>
  </si>
  <si>
    <t>1843.10.08</t>
  </si>
  <si>
    <t>1843.10.09</t>
  </si>
  <si>
    <t>1843.10.10</t>
  </si>
  <si>
    <t>1843.10.11</t>
  </si>
  <si>
    <t>1843.10.12</t>
  </si>
  <si>
    <t>1843.10.13</t>
  </si>
  <si>
    <t>1843.10.14</t>
  </si>
  <si>
    <t>1843.10.15</t>
  </si>
  <si>
    <t>1843.10.16</t>
  </si>
  <si>
    <t>1843.10.17</t>
  </si>
  <si>
    <t>1843.10.18</t>
  </si>
  <si>
    <t>1843.10.19</t>
  </si>
  <si>
    <t>1843.10.20</t>
  </si>
  <si>
    <t>1843.10.21</t>
  </si>
  <si>
    <t>1843.10.22</t>
  </si>
  <si>
    <t>1843.10.23</t>
  </si>
  <si>
    <t>1843.10.24</t>
  </si>
  <si>
    <t>1843.10.25</t>
  </si>
  <si>
    <t>1843.10.26</t>
  </si>
  <si>
    <t>1843.10.27</t>
  </si>
  <si>
    <t>1843.10.28</t>
  </si>
  <si>
    <t>1843.10.29</t>
  </si>
  <si>
    <t>1843.10.30</t>
  </si>
  <si>
    <t>1843.10.31</t>
  </si>
  <si>
    <t>1843.11.01</t>
  </si>
  <si>
    <t>1843.11.02</t>
  </si>
  <si>
    <t>1843.11.03</t>
  </si>
  <si>
    <t>1843.11.04</t>
  </si>
  <si>
    <t>1843.11.05</t>
  </si>
  <si>
    <t>1843.11.06</t>
  </si>
  <si>
    <t>1843.11.07</t>
  </si>
  <si>
    <t>1843.11.08</t>
  </si>
  <si>
    <t>1843.11.09</t>
  </si>
  <si>
    <t>1843.11.10</t>
  </si>
  <si>
    <t>1843.11.11</t>
  </si>
  <si>
    <t>1843.11.12</t>
  </si>
  <si>
    <t>1843.11.13</t>
  </si>
  <si>
    <t>1843.11.14</t>
  </si>
  <si>
    <t>1843.11.15</t>
  </si>
  <si>
    <t>1843.11.16</t>
  </si>
  <si>
    <t>1843.11.17</t>
  </si>
  <si>
    <t>1843.11.18</t>
  </si>
  <si>
    <t>1843.11.19</t>
  </si>
  <si>
    <t>1843.11.20</t>
  </si>
  <si>
    <t>1843.11.21</t>
  </si>
  <si>
    <t>1843.11.22</t>
  </si>
  <si>
    <t>1843.11.23</t>
  </si>
  <si>
    <t>1843.11.24</t>
  </si>
  <si>
    <t>1843.11.25</t>
  </si>
  <si>
    <t>1843.11.26</t>
  </si>
  <si>
    <t>1843.11.27</t>
  </si>
  <si>
    <t>1843.11.28</t>
  </si>
  <si>
    <t>1843.11.29</t>
  </si>
  <si>
    <t>1843.11.30</t>
  </si>
  <si>
    <t>1843.12.01</t>
  </si>
  <si>
    <t>1843.12.02</t>
  </si>
  <si>
    <t>1843.12.03</t>
  </si>
  <si>
    <t>1843.12.04</t>
  </si>
  <si>
    <t>1843.12.05</t>
  </si>
  <si>
    <t>1843.12.06</t>
  </si>
  <si>
    <t>1843.12.07</t>
  </si>
  <si>
    <t>1843.12.08</t>
  </si>
  <si>
    <t>1843.12.09</t>
  </si>
  <si>
    <t>1843.12.10</t>
  </si>
  <si>
    <t>1843.12.11</t>
  </si>
  <si>
    <t>1843.12.12</t>
  </si>
  <si>
    <t>1843.12.13</t>
  </si>
  <si>
    <t>1843.12.14</t>
  </si>
  <si>
    <t>1843.12.15</t>
  </si>
  <si>
    <t>1843.12.16</t>
  </si>
  <si>
    <t>1843.12.17</t>
  </si>
  <si>
    <t>1843.12.18</t>
  </si>
  <si>
    <t>1843.12.19</t>
  </si>
  <si>
    <t>1843.12.20</t>
  </si>
  <si>
    <t>1843.12.21</t>
  </si>
  <si>
    <t>1843.12.22</t>
  </si>
  <si>
    <t>1843.12.23</t>
  </si>
  <si>
    <t>1843.12.24</t>
  </si>
  <si>
    <t>1843.12.25</t>
  </si>
  <si>
    <t>1843.12.26</t>
  </si>
  <si>
    <t>1843.12.27</t>
  </si>
  <si>
    <t>1843.12.28</t>
  </si>
  <si>
    <t>1843.12.29</t>
  </si>
  <si>
    <t>1843.12.30</t>
  </si>
  <si>
    <t>1843.12.31</t>
  </si>
  <si>
    <t>1844.01.01</t>
  </si>
  <si>
    <t>1844.01.02</t>
  </si>
  <si>
    <t>1844.01.03</t>
  </si>
  <si>
    <t>1844.01.04</t>
  </si>
  <si>
    <t>1844.01.05</t>
  </si>
  <si>
    <t>1844.01.06</t>
  </si>
  <si>
    <t>1844.01.07</t>
  </si>
  <si>
    <t>1844.01.08</t>
  </si>
  <si>
    <t>1844.01.09</t>
  </si>
  <si>
    <t>1844.01.10</t>
  </si>
  <si>
    <t>1844.01.11</t>
  </si>
  <si>
    <t>1844.01.12</t>
  </si>
  <si>
    <t>1844.01.13</t>
  </si>
  <si>
    <t>1844.01.14</t>
  </si>
  <si>
    <t>1844.01.15</t>
  </si>
  <si>
    <t>1844.01.16</t>
  </si>
  <si>
    <t>1844.01.17</t>
  </si>
  <si>
    <t>1844.01.18</t>
  </si>
  <si>
    <t>1844.01.19</t>
  </si>
  <si>
    <t>1844.01.20</t>
  </si>
  <si>
    <t>1844.01.21</t>
  </si>
  <si>
    <t>1844.01.22</t>
  </si>
  <si>
    <t>1844.01.23</t>
  </si>
  <si>
    <t>1844.01.24</t>
  </si>
  <si>
    <t>1844.01.25</t>
  </si>
  <si>
    <t>1844.01.26</t>
  </si>
  <si>
    <t>1844.01.27</t>
  </si>
  <si>
    <t>1844.01.28</t>
  </si>
  <si>
    <t>1844.01.29</t>
  </si>
  <si>
    <t>1844.01.30</t>
  </si>
  <si>
    <t>1844.01.31</t>
  </si>
  <si>
    <t>1844.02.01</t>
  </si>
  <si>
    <t>1844.02.02</t>
  </si>
  <si>
    <t>1844.02.03</t>
  </si>
  <si>
    <t>1844.02.04</t>
  </si>
  <si>
    <t>1844.02.05</t>
  </si>
  <si>
    <t>1844.02.06</t>
  </si>
  <si>
    <t>1844.02.07</t>
  </si>
  <si>
    <t>1844.02.08</t>
  </si>
  <si>
    <t>1844.02.09</t>
  </si>
  <si>
    <t>1844.02.10</t>
  </si>
  <si>
    <t>1844.02.11</t>
  </si>
  <si>
    <t>1844.02.12</t>
  </si>
  <si>
    <t>1844.02.13</t>
  </si>
  <si>
    <t>1844.02.14</t>
  </si>
  <si>
    <t>1844.02.15</t>
  </si>
  <si>
    <t>1844.02.16</t>
  </si>
  <si>
    <t>1844.02.17</t>
  </si>
  <si>
    <t>1844.02.18</t>
  </si>
  <si>
    <t>1844.02.19</t>
  </si>
  <si>
    <t>1844.02.20</t>
  </si>
  <si>
    <t>1844.02.21</t>
  </si>
  <si>
    <t>1844.02.22</t>
  </si>
  <si>
    <t>1844.02.23</t>
  </si>
  <si>
    <t>1844.02.24</t>
  </si>
  <si>
    <t>1844.02.25</t>
  </si>
  <si>
    <t>1844.02.26</t>
  </si>
  <si>
    <t>1844.02.27</t>
  </si>
  <si>
    <t>1844.02.28</t>
  </si>
  <si>
    <t>1844.02.29</t>
  </si>
  <si>
    <t>1844.03.01</t>
  </si>
  <si>
    <t>1844.03.02</t>
  </si>
  <si>
    <t>1844.03.03</t>
  </si>
  <si>
    <t>1844.03.04</t>
  </si>
  <si>
    <t>1844.03.05</t>
  </si>
  <si>
    <t>1844.03.06</t>
  </si>
  <si>
    <t>1844.03.07</t>
  </si>
  <si>
    <t>1844.03.08</t>
  </si>
  <si>
    <t>1844.03.09</t>
  </si>
  <si>
    <t>1844.03.10</t>
  </si>
  <si>
    <t>1844.03.11</t>
  </si>
  <si>
    <t>1844.03.12</t>
  </si>
  <si>
    <t>1844.03.13</t>
  </si>
  <si>
    <t>1844.03.14</t>
  </si>
  <si>
    <t>1844.03.15</t>
  </si>
  <si>
    <t>1844.03.16</t>
  </si>
  <si>
    <t>1844.03.17</t>
  </si>
  <si>
    <t>1844.03.18</t>
  </si>
  <si>
    <t>1844.03.19</t>
  </si>
  <si>
    <t>1844.03.20</t>
  </si>
  <si>
    <t>1844.03.21</t>
  </si>
  <si>
    <t>1844.03.22</t>
  </si>
  <si>
    <t>1844.03.23</t>
  </si>
  <si>
    <t>1844.03.24</t>
  </si>
  <si>
    <t>1844.03.25</t>
  </si>
  <si>
    <t>1844.03.26</t>
  </si>
  <si>
    <t>1844.03.27</t>
  </si>
  <si>
    <t>1844.03.28</t>
  </si>
  <si>
    <t>1844.03.29</t>
  </si>
  <si>
    <t>1844.03.30</t>
  </si>
  <si>
    <t>1844.03.31</t>
  </si>
  <si>
    <t>1844.04.01</t>
  </si>
  <si>
    <t>1844.04.02</t>
  </si>
  <si>
    <t>1844.04.03</t>
  </si>
  <si>
    <t>1844.04.04</t>
  </si>
  <si>
    <t>1844.04.05</t>
  </si>
  <si>
    <t>1844.04.06</t>
  </si>
  <si>
    <t>1844.04.07</t>
  </si>
  <si>
    <t>1844.04.08</t>
  </si>
  <si>
    <t>1844.04.09</t>
  </si>
  <si>
    <t>1844.04.10</t>
  </si>
  <si>
    <t>1844.04.11</t>
  </si>
  <si>
    <t>1844.04.12</t>
  </si>
  <si>
    <t>1844.04.13</t>
  </si>
  <si>
    <t>1844.04.14</t>
  </si>
  <si>
    <t>1844.04.15</t>
  </si>
  <si>
    <t>1844.04.16</t>
  </si>
  <si>
    <t>1844.04.17</t>
  </si>
  <si>
    <t>1844.04.18</t>
  </si>
  <si>
    <t>1844.04.19</t>
  </si>
  <si>
    <t>1844.04.20</t>
  </si>
  <si>
    <t>1844.04.21</t>
  </si>
  <si>
    <t>1844.04.22</t>
  </si>
  <si>
    <t>1844.04.23</t>
  </si>
  <si>
    <t>1844.04.24</t>
  </si>
  <si>
    <t>1844.04.25</t>
  </si>
  <si>
    <t>1844.04.26</t>
  </si>
  <si>
    <t>1844.04.27</t>
  </si>
  <si>
    <t>1844.04.28</t>
  </si>
  <si>
    <t>1844.04.29</t>
  </si>
  <si>
    <t>1844.04.30</t>
  </si>
  <si>
    <t>1844.05.01</t>
  </si>
  <si>
    <t>1844.05.02</t>
  </si>
  <si>
    <t>1844.05.03</t>
  </si>
  <si>
    <t>1844.05.04</t>
  </si>
  <si>
    <t>1844.05.05</t>
  </si>
  <si>
    <t>1844.05.06</t>
  </si>
  <si>
    <t>1844.05.07</t>
  </si>
  <si>
    <t>1844.05.08</t>
  </si>
  <si>
    <t>1844.05.09</t>
  </si>
  <si>
    <t>1844.05.10</t>
  </si>
  <si>
    <t>1844.05.11</t>
  </si>
  <si>
    <t>1844.05.12</t>
  </si>
  <si>
    <t>1844.05.13</t>
  </si>
  <si>
    <t>1844.05.14</t>
  </si>
  <si>
    <t>1844.05.15</t>
  </si>
  <si>
    <t>1844.05.16</t>
  </si>
  <si>
    <t>1844.05.17</t>
  </si>
  <si>
    <t>1844.05.18</t>
  </si>
  <si>
    <t>1844.05.19</t>
  </si>
  <si>
    <t>1844.05.20</t>
  </si>
  <si>
    <t>1844.05.21</t>
  </si>
  <si>
    <t>1844.05.22</t>
  </si>
  <si>
    <t>1844.05.23</t>
  </si>
  <si>
    <t>1844.05.24</t>
  </si>
  <si>
    <t>1844.05.25</t>
  </si>
  <si>
    <t>1844.05.26</t>
  </si>
  <si>
    <t>1844.05.27</t>
  </si>
  <si>
    <t>1844.05.28</t>
  </si>
  <si>
    <t>1844.05.29</t>
  </si>
  <si>
    <t>1844.05.30</t>
  </si>
  <si>
    <t>1844.05.31</t>
  </si>
  <si>
    <t>1844.06.01</t>
  </si>
  <si>
    <t>1844.06.02</t>
  </si>
  <si>
    <t>1844.06.03</t>
  </si>
  <si>
    <t>1844.06.04</t>
  </si>
  <si>
    <t>1844.06.05</t>
  </si>
  <si>
    <t>1844.06.06</t>
  </si>
  <si>
    <t>1844.06.07</t>
  </si>
  <si>
    <t>1844.06.08</t>
  </si>
  <si>
    <t>1844.06.09</t>
  </si>
  <si>
    <t>1844.06.10</t>
  </si>
  <si>
    <t>1844.06.11</t>
  </si>
  <si>
    <t>1844.06.12</t>
  </si>
  <si>
    <t>1844.06.13</t>
  </si>
  <si>
    <t>1844.06.14</t>
  </si>
  <si>
    <t>1844.06.15</t>
  </si>
  <si>
    <t>1844.06.16</t>
  </si>
  <si>
    <t>1844.06.17</t>
  </si>
  <si>
    <t>1844.06.18</t>
  </si>
  <si>
    <t>1844.06.19</t>
  </si>
  <si>
    <t>1844.06.20</t>
  </si>
  <si>
    <t>1844.06.21</t>
  </si>
  <si>
    <t>1844.06.22</t>
  </si>
  <si>
    <t>1844.06.23</t>
  </si>
  <si>
    <t>1844.06.24</t>
  </si>
  <si>
    <t>1844.06.25</t>
  </si>
  <si>
    <t>1844.06.26</t>
  </si>
  <si>
    <t>1844.06.27</t>
  </si>
  <si>
    <t>1844.06.28</t>
  </si>
  <si>
    <t>1844.06.29</t>
  </si>
  <si>
    <t>1844.06.30</t>
  </si>
  <si>
    <t>1844.07.01</t>
  </si>
  <si>
    <t>1844.07.02</t>
  </si>
  <si>
    <t>1844.07.03</t>
  </si>
  <si>
    <t>1844.07.04</t>
  </si>
  <si>
    <t>1844.07.05</t>
  </si>
  <si>
    <t>1844.07.06</t>
  </si>
  <si>
    <t>1844.07.07</t>
  </si>
  <si>
    <t>1844.07.08</t>
  </si>
  <si>
    <t>1844.07.09</t>
  </si>
  <si>
    <t>1844.07.10</t>
  </si>
  <si>
    <t>1844.07.11</t>
  </si>
  <si>
    <t>1844.07.12</t>
  </si>
  <si>
    <t>1844.07.13</t>
  </si>
  <si>
    <t>1844.07.14</t>
  </si>
  <si>
    <t>1844.07.15</t>
  </si>
  <si>
    <t>1844.07.16</t>
  </si>
  <si>
    <t>1844.07.17</t>
  </si>
  <si>
    <t>1844.07.18</t>
  </si>
  <si>
    <t>1844.07.19</t>
  </si>
  <si>
    <t>1844.07.20</t>
  </si>
  <si>
    <t>1844.07.21</t>
  </si>
  <si>
    <t>1844.07.22</t>
  </si>
  <si>
    <t>1844.07.23</t>
  </si>
  <si>
    <t>1844.07.24</t>
  </si>
  <si>
    <t>1844.07.25</t>
  </si>
  <si>
    <t>1844.07.26</t>
  </si>
  <si>
    <t>1844.07.27</t>
  </si>
  <si>
    <t>1844.07.28</t>
  </si>
  <si>
    <t>1844.07.29</t>
  </si>
  <si>
    <t>1844.07.30</t>
  </si>
  <si>
    <t>1844.07.31</t>
  </si>
  <si>
    <t>1844.08.01</t>
  </si>
  <si>
    <t>1844.08.02</t>
  </si>
  <si>
    <t>1844.08.03</t>
  </si>
  <si>
    <t>1844.08.04</t>
  </si>
  <si>
    <t>1844.08.05</t>
  </si>
  <si>
    <t>1844.08.06</t>
  </si>
  <si>
    <t>1844.08.07</t>
  </si>
  <si>
    <t>1844.08.08</t>
  </si>
  <si>
    <t>1844.08.09</t>
  </si>
  <si>
    <t>1844.08.10</t>
  </si>
  <si>
    <t>1844.08.11</t>
  </si>
  <si>
    <t>1844.08.12</t>
  </si>
  <si>
    <t>1844.08.13</t>
  </si>
  <si>
    <t>1844.08.14</t>
  </si>
  <si>
    <t>1844.08.15</t>
  </si>
  <si>
    <t>1844.08.16</t>
  </si>
  <si>
    <t>1844.08.17</t>
  </si>
  <si>
    <t>1844.08.18</t>
  </si>
  <si>
    <t>1844.08.19</t>
  </si>
  <si>
    <t>1844.08.20</t>
  </si>
  <si>
    <t>1844.08.21</t>
  </si>
  <si>
    <t>1844.08.22</t>
  </si>
  <si>
    <t>1844.08.23</t>
  </si>
  <si>
    <t>1844.08.24</t>
  </si>
  <si>
    <t>1844.08.25</t>
  </si>
  <si>
    <t>1844.08.26</t>
  </si>
  <si>
    <t>1844.08.27</t>
  </si>
  <si>
    <t>1844.08.28</t>
  </si>
  <si>
    <t>1844.08.29</t>
  </si>
  <si>
    <t>1844.08.30</t>
  </si>
  <si>
    <t>1844.08.31</t>
  </si>
  <si>
    <t>1844.09.01</t>
  </si>
  <si>
    <t>1844.09.02</t>
  </si>
  <si>
    <t>1844.09.03</t>
  </si>
  <si>
    <t>1844.09.04</t>
  </si>
  <si>
    <t>1844.09.05</t>
  </si>
  <si>
    <t>1844.09.06</t>
  </si>
  <si>
    <t>1844.09.07</t>
  </si>
  <si>
    <t>1844.09.08</t>
  </si>
  <si>
    <t>1844.09.09</t>
  </si>
  <si>
    <t>1844.09.10</t>
  </si>
  <si>
    <t>1844.09.11</t>
  </si>
  <si>
    <t>1844.09.12</t>
  </si>
  <si>
    <t>1844.09.13</t>
  </si>
  <si>
    <t>1844.09.14</t>
  </si>
  <si>
    <t>1844.09.15</t>
  </si>
  <si>
    <t>1844.09.16</t>
  </si>
  <si>
    <t>1844.09.17</t>
  </si>
  <si>
    <t>1844.09.18</t>
  </si>
  <si>
    <t>1844.09.19</t>
  </si>
  <si>
    <t>1844.09.20</t>
  </si>
  <si>
    <t>1844.09.21</t>
  </si>
  <si>
    <t>1844.09.22</t>
  </si>
  <si>
    <t>1844.09.23</t>
  </si>
  <si>
    <t>1844.09.24</t>
  </si>
  <si>
    <t>1844.09.25</t>
  </si>
  <si>
    <t>1844.09.26</t>
  </si>
  <si>
    <t>1844.09.27</t>
  </si>
  <si>
    <t>1844.09.28</t>
  </si>
  <si>
    <t>1844.09.29</t>
  </si>
  <si>
    <t>1844.09.30</t>
  </si>
  <si>
    <t>1844.10.01</t>
  </si>
  <si>
    <t>1844.10.02</t>
  </si>
  <si>
    <t>1844.10.03</t>
  </si>
  <si>
    <t>1844.10.04</t>
  </si>
  <si>
    <t>1844.10.05</t>
  </si>
  <si>
    <t>1844.10.06</t>
  </si>
  <si>
    <t>1844.10.07</t>
  </si>
  <si>
    <t>1844.10.08</t>
  </si>
  <si>
    <t>1844.10.09</t>
  </si>
  <si>
    <t>1844.10.10</t>
  </si>
  <si>
    <t>1844.10.11</t>
  </si>
  <si>
    <t>1844.10.12</t>
  </si>
  <si>
    <t>1844.10.13</t>
  </si>
  <si>
    <t>1844.10.14</t>
  </si>
  <si>
    <t>1844.10.15</t>
  </si>
  <si>
    <t>1844.10.16</t>
  </si>
  <si>
    <t>1844.10.17</t>
  </si>
  <si>
    <t>1844.10.18</t>
  </si>
  <si>
    <t>1844.10.19</t>
  </si>
  <si>
    <t>1844.10.20</t>
  </si>
  <si>
    <t>1844.10.21</t>
  </si>
  <si>
    <t>1844.10.22</t>
  </si>
  <si>
    <t>1844.10.23</t>
  </si>
  <si>
    <t>1844.10.24</t>
  </si>
  <si>
    <t>1844.10.25</t>
  </si>
  <si>
    <t>1844.10.26</t>
  </si>
  <si>
    <t>1844.10.27</t>
  </si>
  <si>
    <t>1844.10.28</t>
  </si>
  <si>
    <t>1844.10.29</t>
  </si>
  <si>
    <t>1844.10.30</t>
  </si>
  <si>
    <t>1844.10.31</t>
  </si>
  <si>
    <t>1844.11.01</t>
  </si>
  <si>
    <t>1844.11.02</t>
  </si>
  <si>
    <t>1844.11.03</t>
  </si>
  <si>
    <t>1844.11.04</t>
  </si>
  <si>
    <t>1844.11.05</t>
  </si>
  <si>
    <t>1844.11.06</t>
  </si>
  <si>
    <t>1844.11.07</t>
  </si>
  <si>
    <t>1844.11.08</t>
  </si>
  <si>
    <t>1844.11.09</t>
  </si>
  <si>
    <t>1844.11.10</t>
  </si>
  <si>
    <t>1844.11.11</t>
  </si>
  <si>
    <t>1844.11.12</t>
  </si>
  <si>
    <t>1844.11.13</t>
  </si>
  <si>
    <t>1844.11.14</t>
  </si>
  <si>
    <t>1844.11.15</t>
  </si>
  <si>
    <t>1844.11.16</t>
  </si>
  <si>
    <t>1844.11.17</t>
  </si>
  <si>
    <t>1844.11.18</t>
  </si>
  <si>
    <t>1844.11.19</t>
  </si>
  <si>
    <t>1844.11.20</t>
  </si>
  <si>
    <t>1844.11.21</t>
  </si>
  <si>
    <t>1844.11.22</t>
  </si>
  <si>
    <t>1844.11.23</t>
  </si>
  <si>
    <t>1844.11.24</t>
  </si>
  <si>
    <t>1844.11.25</t>
  </si>
  <si>
    <t>1844.11.26</t>
  </si>
  <si>
    <t>1844.11.27</t>
  </si>
  <si>
    <t>1844.11.28</t>
  </si>
  <si>
    <t>1844.11.29</t>
  </si>
  <si>
    <t>1844.11.30</t>
  </si>
  <si>
    <t>1844.12.01</t>
  </si>
  <si>
    <t>1844.12.02</t>
  </si>
  <si>
    <t>1844.12.03</t>
  </si>
  <si>
    <t>1844.12.04</t>
  </si>
  <si>
    <t>1844.12.05</t>
  </si>
  <si>
    <t>1844.12.06</t>
  </si>
  <si>
    <t>1844.12.07</t>
  </si>
  <si>
    <t>1844.12.08</t>
  </si>
  <si>
    <t>1844.12.09</t>
  </si>
  <si>
    <t>1844.12.10</t>
  </si>
  <si>
    <t>1844.12.11</t>
  </si>
  <si>
    <t>1844.12.12</t>
  </si>
  <si>
    <t>1844.12.13</t>
  </si>
  <si>
    <t>1844.12.14</t>
  </si>
  <si>
    <t>1844.12.15</t>
  </si>
  <si>
    <t>1844.12.16</t>
  </si>
  <si>
    <t>1844.12.17</t>
  </si>
  <si>
    <t>1844.12.18</t>
  </si>
  <si>
    <t>1844.12.19</t>
  </si>
  <si>
    <t>1844.12.20</t>
  </si>
  <si>
    <t>1844.12.21</t>
  </si>
  <si>
    <t>1844.12.22</t>
  </si>
  <si>
    <t>1844.12.23</t>
  </si>
  <si>
    <t>1844.12.24</t>
  </si>
  <si>
    <t>1844.12.25</t>
  </si>
  <si>
    <t>1844.12.26</t>
  </si>
  <si>
    <t>1844.12.27</t>
  </si>
  <si>
    <t>1844.12.28</t>
  </si>
  <si>
    <t>1844.12.29</t>
  </si>
  <si>
    <t>1844.12.30</t>
  </si>
  <si>
    <t>1844.12.31</t>
  </si>
  <si>
    <t>1845.01.01</t>
  </si>
  <si>
    <t>1845.01.02</t>
  </si>
  <si>
    <t>1845.01.03</t>
  </si>
  <si>
    <t>1845.01.04</t>
  </si>
  <si>
    <t>1845.01.05</t>
  </si>
  <si>
    <t>1845.01.06</t>
  </si>
  <si>
    <t>1845.01.07</t>
  </si>
  <si>
    <t>1845.01.08</t>
  </si>
  <si>
    <t>1845.01.09</t>
  </si>
  <si>
    <t>1845.01.10</t>
  </si>
  <si>
    <t>1845.01.11</t>
  </si>
  <si>
    <t>1845.01.12</t>
  </si>
  <si>
    <t>1845.01.13</t>
  </si>
  <si>
    <t>1845.01.14</t>
  </si>
  <si>
    <t>1845.01.15</t>
  </si>
  <si>
    <t>1845.01.16</t>
  </si>
  <si>
    <t>1845.01.17</t>
  </si>
  <si>
    <t>1845.01.18</t>
  </si>
  <si>
    <t>1845.01.19</t>
  </si>
  <si>
    <t>1845.01.20</t>
  </si>
  <si>
    <t>1845.01.21</t>
  </si>
  <si>
    <t>1845.01.22</t>
  </si>
  <si>
    <t>1845.01.23</t>
  </si>
  <si>
    <t>1845.01.24</t>
  </si>
  <si>
    <t>1845.01.25</t>
  </si>
  <si>
    <t>1845.01.26</t>
  </si>
  <si>
    <t>1845.01.27</t>
  </si>
  <si>
    <t>1845.01.28</t>
  </si>
  <si>
    <t>1845.01.29</t>
  </si>
  <si>
    <t>1845.01.30</t>
  </si>
  <si>
    <t>1845.01.31</t>
  </si>
  <si>
    <t>1845.02.01</t>
  </si>
  <si>
    <t>1845.02.02</t>
  </si>
  <si>
    <t>1845.02.03</t>
  </si>
  <si>
    <t>1845.02.04</t>
  </si>
  <si>
    <t>1845.02.05</t>
  </si>
  <si>
    <t>1845.02.06</t>
  </si>
  <si>
    <t>1845.02.07</t>
  </si>
  <si>
    <t>1845.02.08</t>
  </si>
  <si>
    <t>1845.02.09</t>
  </si>
  <si>
    <t>1845.02.10</t>
  </si>
  <si>
    <t>1845.02.11</t>
  </si>
  <si>
    <t>1845.02.12</t>
  </si>
  <si>
    <t>1845.02.13</t>
  </si>
  <si>
    <t>1845.02.14</t>
  </si>
  <si>
    <t>1845.02.15</t>
  </si>
  <si>
    <t>1845.02.16</t>
  </si>
  <si>
    <t>1845.02.17</t>
  </si>
  <si>
    <t>1845.02.18</t>
  </si>
  <si>
    <t>1845.02.19</t>
  </si>
  <si>
    <t>1845.02.20</t>
  </si>
  <si>
    <t>1845.02.21</t>
  </si>
  <si>
    <t>1845.02.22</t>
  </si>
  <si>
    <t>1845.02.23</t>
  </si>
  <si>
    <t>1845.02.24</t>
  </si>
  <si>
    <t>1845.02.25</t>
  </si>
  <si>
    <t>1845.02.26</t>
  </si>
  <si>
    <t>1845.02.27</t>
  </si>
  <si>
    <t>1845.02.28</t>
  </si>
  <si>
    <t>1845.03.01</t>
  </si>
  <si>
    <t>1845.03.02</t>
  </si>
  <si>
    <t>1845.03.03</t>
  </si>
  <si>
    <t>1845.03.04</t>
  </si>
  <si>
    <t>1845.03.05</t>
  </si>
  <si>
    <t>1845.03.06</t>
  </si>
  <si>
    <t>1845.03.07</t>
  </si>
  <si>
    <t>1845.03.08</t>
  </si>
  <si>
    <t>1845.03.09</t>
  </si>
  <si>
    <t>1845.03.10</t>
  </si>
  <si>
    <t>1845.03.11</t>
  </si>
  <si>
    <t>1845.03.12</t>
  </si>
  <si>
    <t>1845.03.13</t>
  </si>
  <si>
    <t>1845.03.14</t>
  </si>
  <si>
    <t>1845.03.15</t>
  </si>
  <si>
    <t>1845.03.16</t>
  </si>
  <si>
    <t>1845.03.17</t>
  </si>
  <si>
    <t>1845.03.18</t>
  </si>
  <si>
    <t>1845.03.19</t>
  </si>
  <si>
    <t>1845.03.20</t>
  </si>
  <si>
    <t>1845.03.21</t>
  </si>
  <si>
    <t>1845.03.22</t>
  </si>
  <si>
    <t>1845.03.23</t>
  </si>
  <si>
    <t>1845.03.24</t>
  </si>
  <si>
    <t>1845.03.25</t>
  </si>
  <si>
    <t>1845.03.26</t>
  </si>
  <si>
    <t>1845.03.27</t>
  </si>
  <si>
    <t>1845.03.28</t>
  </si>
  <si>
    <t>1845.03.29</t>
  </si>
  <si>
    <t>1845.03.30</t>
  </si>
  <si>
    <t>1845.03.31</t>
  </si>
  <si>
    <t>1845.04.01</t>
  </si>
  <si>
    <t>1845.04.02</t>
  </si>
  <si>
    <t>1845.04.03</t>
  </si>
  <si>
    <t>1845.04.04</t>
  </si>
  <si>
    <t>1845.04.05</t>
  </si>
  <si>
    <t>1845.04.06</t>
  </si>
  <si>
    <t>1845.04.07</t>
  </si>
  <si>
    <t>1845.04.08</t>
  </si>
  <si>
    <t>1845.04.09</t>
  </si>
  <si>
    <t>1845.04.10</t>
  </si>
  <si>
    <t>1845.04.11</t>
  </si>
  <si>
    <t>1845.04.12</t>
  </si>
  <si>
    <t>1845.04.13</t>
  </si>
  <si>
    <t>1845.04.14</t>
  </si>
  <si>
    <t>1845.04.15</t>
  </si>
  <si>
    <t>1845.04.16</t>
  </si>
  <si>
    <t>1845.04.17</t>
  </si>
  <si>
    <t>1845.04.18</t>
  </si>
  <si>
    <t>1845.04.19</t>
  </si>
  <si>
    <t>1845.04.20</t>
  </si>
  <si>
    <t>1845.04.21</t>
  </si>
  <si>
    <t>1845.04.22</t>
  </si>
  <si>
    <t>1845.04.23</t>
  </si>
  <si>
    <t>1845.04.24</t>
  </si>
  <si>
    <t>1845.04.25</t>
  </si>
  <si>
    <t>1845.04.26</t>
  </si>
  <si>
    <t>1845.04.27</t>
  </si>
  <si>
    <t>1845.04.28</t>
  </si>
  <si>
    <t>1845.04.29</t>
  </si>
  <si>
    <t>1845.04.30</t>
  </si>
  <si>
    <t>1845.05.01</t>
  </si>
  <si>
    <t>1845.05.02</t>
  </si>
  <si>
    <t>1845.05.03</t>
  </si>
  <si>
    <t>1845.05.04</t>
  </si>
  <si>
    <t>1845.05.05</t>
  </si>
  <si>
    <t>1845.05.06</t>
  </si>
  <si>
    <t>1845.05.07</t>
  </si>
  <si>
    <t>1845.05.08</t>
  </si>
  <si>
    <t>1845.05.09</t>
  </si>
  <si>
    <t>1845.05.10</t>
  </si>
  <si>
    <t>1845.05.11</t>
  </si>
  <si>
    <t>1845.05.12</t>
  </si>
  <si>
    <t>1845.05.13</t>
  </si>
  <si>
    <t>1845.05.14</t>
  </si>
  <si>
    <t>1845.05.15</t>
  </si>
  <si>
    <t>1845.05.16</t>
  </si>
  <si>
    <t>1845.05.17</t>
  </si>
  <si>
    <t>1845.05.18</t>
  </si>
  <si>
    <t>1845.05.19</t>
  </si>
  <si>
    <t>1845.05.20</t>
  </si>
  <si>
    <t>1845.05.21</t>
  </si>
  <si>
    <t>1845.05.22</t>
  </si>
  <si>
    <t>1845.05.23</t>
  </si>
  <si>
    <t>1845.05.24</t>
  </si>
  <si>
    <t>1845.05.25</t>
  </si>
  <si>
    <t>1845.05.26</t>
  </si>
  <si>
    <t>1845.05.27</t>
  </si>
  <si>
    <t>1845.05.28</t>
  </si>
  <si>
    <t>1845.05.29</t>
  </si>
  <si>
    <t>1845.05.30</t>
  </si>
  <si>
    <t>1845.05.31</t>
  </si>
  <si>
    <t>1845.06.01</t>
  </si>
  <si>
    <t>1845.06.02</t>
  </si>
  <si>
    <t>1845.06.03</t>
  </si>
  <si>
    <t>1845.06.04</t>
  </si>
  <si>
    <t>1845.06.05</t>
  </si>
  <si>
    <t>1845.06.06</t>
  </si>
  <si>
    <t>1845.06.07</t>
  </si>
  <si>
    <t>1845.06.08</t>
  </si>
  <si>
    <t>1845.06.09</t>
  </si>
  <si>
    <t>1845.06.10</t>
  </si>
  <si>
    <t>1845.06.11</t>
  </si>
  <si>
    <t>1845.06.12</t>
  </si>
  <si>
    <t>1845.06.13</t>
  </si>
  <si>
    <t>1845.06.14</t>
  </si>
  <si>
    <t>1845.06.15</t>
  </si>
  <si>
    <t>1845.06.16</t>
  </si>
  <si>
    <t>1845.06.17</t>
  </si>
  <si>
    <t>1845.06.18</t>
  </si>
  <si>
    <t>1845.06.19</t>
  </si>
  <si>
    <t>1845.06.20</t>
  </si>
  <si>
    <t>1845.06.21</t>
  </si>
  <si>
    <t>1845.06.22</t>
  </si>
  <si>
    <t>1845.06.23</t>
  </si>
  <si>
    <t>1845.06.24</t>
  </si>
  <si>
    <t>1845.06.25</t>
  </si>
  <si>
    <t>1845.06.26</t>
  </si>
  <si>
    <t>1845.06.27</t>
  </si>
  <si>
    <t>1845.06.28</t>
  </si>
  <si>
    <t>1845.06.29</t>
  </si>
  <si>
    <t>1845.06.30</t>
  </si>
  <si>
    <t>1845.07.01</t>
  </si>
  <si>
    <t>1845.07.02</t>
  </si>
  <si>
    <t>1845.07.03</t>
  </si>
  <si>
    <t>1845.07.04</t>
  </si>
  <si>
    <t>1845.07.05</t>
  </si>
  <si>
    <t>1845.07.06</t>
  </si>
  <si>
    <t>1845.07.07</t>
  </si>
  <si>
    <t>1845.07.08</t>
  </si>
  <si>
    <t>1845.07.09</t>
  </si>
  <si>
    <t>1845.07.10</t>
  </si>
  <si>
    <t>1845.07.11</t>
  </si>
  <si>
    <t>1845.07.12</t>
  </si>
  <si>
    <t>1845.07.13</t>
  </si>
  <si>
    <t>1845.07.14</t>
  </si>
  <si>
    <t>1845.07.15</t>
  </si>
  <si>
    <t>1845.07.16</t>
  </si>
  <si>
    <t>1845.07.17</t>
  </si>
  <si>
    <t>1845.07.18</t>
  </si>
  <si>
    <t>1845.07.19</t>
  </si>
  <si>
    <t>1845.07.20</t>
  </si>
  <si>
    <t>1845.07.21</t>
  </si>
  <si>
    <t>1845.07.22</t>
  </si>
  <si>
    <t>1845.07.23</t>
  </si>
  <si>
    <t>1845.07.24</t>
  </si>
  <si>
    <t>1845.07.25</t>
  </si>
  <si>
    <t>1845.07.26</t>
  </si>
  <si>
    <t>1845.07.27</t>
  </si>
  <si>
    <t>1845.07.28</t>
  </si>
  <si>
    <t>1845.07.29</t>
  </si>
  <si>
    <t>1845.07.30</t>
  </si>
  <si>
    <t>1845.07.31</t>
  </si>
  <si>
    <t>1845.08.01</t>
  </si>
  <si>
    <t>1845.08.02</t>
  </si>
  <si>
    <t>1845.08.03</t>
  </si>
  <si>
    <t>1845.08.04</t>
  </si>
  <si>
    <t>1845.08.05</t>
  </si>
  <si>
    <t>1845.08.06</t>
  </si>
  <si>
    <t>1845.08.07</t>
  </si>
  <si>
    <t>1845.08.08</t>
  </si>
  <si>
    <t>1845.08.09</t>
  </si>
  <si>
    <t>1845.08.10</t>
  </si>
  <si>
    <t>1845.08.11</t>
  </si>
  <si>
    <t>1845.08.12</t>
  </si>
  <si>
    <t>1845.08.13</t>
  </si>
  <si>
    <t>1845.08.14</t>
  </si>
  <si>
    <t>1845.08.15</t>
  </si>
  <si>
    <t>1845.08.16</t>
  </si>
  <si>
    <t>1845.08.17</t>
  </si>
  <si>
    <t>1845.08.18</t>
  </si>
  <si>
    <t>1845.08.19</t>
  </si>
  <si>
    <t>1845.08.20</t>
  </si>
  <si>
    <t>1845.08.21</t>
  </si>
  <si>
    <t>1845.08.22</t>
  </si>
  <si>
    <t>1845.08.23</t>
  </si>
  <si>
    <t>1845.08.24</t>
  </si>
  <si>
    <t>1845.08.25</t>
  </si>
  <si>
    <t>1845.08.26</t>
  </si>
  <si>
    <t>1845.08.27</t>
  </si>
  <si>
    <t>1845.08.28</t>
  </si>
  <si>
    <t>1845.08.29</t>
  </si>
  <si>
    <t>1845.08.30</t>
  </si>
  <si>
    <t>1845.08.31</t>
  </si>
  <si>
    <t>1845.09.01</t>
  </si>
  <si>
    <t>1845.09.02</t>
  </si>
  <si>
    <t>1845.09.03</t>
  </si>
  <si>
    <t>1845.09.04</t>
  </si>
  <si>
    <t>1845.09.05</t>
  </si>
  <si>
    <t>1845.09.06</t>
  </si>
  <si>
    <t>1845.09.07</t>
  </si>
  <si>
    <t>1845.09.08</t>
  </si>
  <si>
    <t>1845.09.09</t>
  </si>
  <si>
    <t>1845.09.10</t>
  </si>
  <si>
    <t>1845.09.11</t>
  </si>
  <si>
    <t>1845.09.12</t>
  </si>
  <si>
    <t>1845.09.13</t>
  </si>
  <si>
    <t>1845.09.14</t>
  </si>
  <si>
    <t>1845.09.15</t>
  </si>
  <si>
    <t>1845.09.16</t>
  </si>
  <si>
    <t>1845.09.17</t>
  </si>
  <si>
    <t>1845.09.18</t>
  </si>
  <si>
    <t>1845.09.19</t>
  </si>
  <si>
    <t>1845.09.20</t>
  </si>
  <si>
    <t>1845.09.21</t>
  </si>
  <si>
    <t>1845.09.22</t>
  </si>
  <si>
    <t>1845.09.23</t>
  </si>
  <si>
    <t>1845.09.24</t>
  </si>
  <si>
    <t>1845.09.25</t>
  </si>
  <si>
    <t>1845.09.26</t>
  </si>
  <si>
    <t>1845.09.27</t>
  </si>
  <si>
    <t>1845.09.28</t>
  </si>
  <si>
    <t>1845.09.29</t>
  </si>
  <si>
    <t>1845.09.30</t>
  </si>
  <si>
    <t>1845.10.01</t>
  </si>
  <si>
    <t>1845.10.02</t>
  </si>
  <si>
    <t>1845.10.03</t>
  </si>
  <si>
    <t>1845.10.04</t>
  </si>
  <si>
    <t>1845.10.05</t>
  </si>
  <si>
    <t>1845.10.06</t>
  </si>
  <si>
    <t>1845.10.07</t>
  </si>
  <si>
    <t>1845.10.08</t>
  </si>
  <si>
    <t>1845.10.09</t>
  </si>
  <si>
    <t>1845.10.10</t>
  </si>
  <si>
    <t>1845.10.11</t>
  </si>
  <si>
    <t>1845.10.12</t>
  </si>
  <si>
    <t>1845.10.13</t>
  </si>
  <si>
    <t>1845.10.14</t>
  </si>
  <si>
    <t>1845.10.15</t>
  </si>
  <si>
    <t>1845.10.16</t>
  </si>
  <si>
    <t>1845.10.17</t>
  </si>
  <si>
    <t>1845.10.18</t>
  </si>
  <si>
    <t>1845.10.19</t>
  </si>
  <si>
    <t>1845.10.20</t>
  </si>
  <si>
    <t>1845.10.21</t>
  </si>
  <si>
    <t>1845.10.22</t>
  </si>
  <si>
    <t>1845.10.23</t>
  </si>
  <si>
    <t>1845.10.24</t>
  </si>
  <si>
    <t>1845.10.25</t>
  </si>
  <si>
    <t>1845.10.26</t>
  </si>
  <si>
    <t>1845.10.27</t>
  </si>
  <si>
    <t>1845.10.28</t>
  </si>
  <si>
    <t>1845.10.29</t>
  </si>
  <si>
    <t>1845.10.30</t>
  </si>
  <si>
    <t>1845.10.31</t>
  </si>
  <si>
    <t>1845.11.01</t>
  </si>
  <si>
    <t>1845.11.02</t>
  </si>
  <si>
    <t>1845.11.03</t>
  </si>
  <si>
    <t>1845.11.04</t>
  </si>
  <si>
    <t>1845.11.05</t>
  </si>
  <si>
    <t>1845.11.06</t>
  </si>
  <si>
    <t>1845.11.07</t>
  </si>
  <si>
    <t>1845.11.08</t>
  </si>
  <si>
    <t>1845.11.09</t>
  </si>
  <si>
    <t>1845.11.10</t>
  </si>
  <si>
    <t>1845.11.11</t>
  </si>
  <si>
    <t>1845.11.12</t>
  </si>
  <si>
    <t>1845.11.13</t>
  </si>
  <si>
    <t>1845.11.14</t>
  </si>
  <si>
    <t>1845.11.15</t>
  </si>
  <si>
    <t>1845.11.16</t>
  </si>
  <si>
    <t>1845.11.17</t>
  </si>
  <si>
    <t>1845.11.18</t>
  </si>
  <si>
    <t>1845.11.19</t>
  </si>
  <si>
    <t>1845.11.20</t>
  </si>
  <si>
    <t>1845.11.21</t>
  </si>
  <si>
    <t>1845.11.22</t>
  </si>
  <si>
    <t>1845.11.23</t>
  </si>
  <si>
    <t>1845.11.24</t>
  </si>
  <si>
    <t>1845.11.25</t>
  </si>
  <si>
    <t>1845.11.26</t>
  </si>
  <si>
    <t>1845.11.27</t>
  </si>
  <si>
    <t>1845.11.28</t>
  </si>
  <si>
    <t>1845.11.29</t>
  </si>
  <si>
    <t>1845.11.30</t>
  </si>
  <si>
    <t>1845.12.01</t>
  </si>
  <si>
    <t>1845.12.02</t>
  </si>
  <si>
    <t>1845.12.03</t>
  </si>
  <si>
    <t>1845.12.04</t>
  </si>
  <si>
    <t>1845.12.05</t>
  </si>
  <si>
    <t>1845.12.06</t>
  </si>
  <si>
    <t>1845.12.07</t>
  </si>
  <si>
    <t>1845.12.08</t>
  </si>
  <si>
    <t>1845.12.09</t>
  </si>
  <si>
    <t>1845.12.10</t>
  </si>
  <si>
    <t>1845.12.11</t>
  </si>
  <si>
    <t>1845.12.12</t>
  </si>
  <si>
    <t>1845.12.13</t>
  </si>
  <si>
    <t>1845.12.14</t>
  </si>
  <si>
    <t>1845.12.15</t>
  </si>
  <si>
    <t>1845.12.16</t>
  </si>
  <si>
    <t>1845.12.17</t>
  </si>
  <si>
    <t>1845.12.18</t>
  </si>
  <si>
    <t>1845.12.19</t>
  </si>
  <si>
    <t>1845.12.20</t>
  </si>
  <si>
    <t>1845.12.21</t>
  </si>
  <si>
    <t>1845.12.22</t>
  </si>
  <si>
    <t>1845.12.23</t>
  </si>
  <si>
    <t>1845.12.24</t>
  </si>
  <si>
    <t>1845.12.25</t>
  </si>
  <si>
    <t>1845.12.26</t>
  </si>
  <si>
    <t>1845.12.27</t>
  </si>
  <si>
    <t>1845.12.28</t>
  </si>
  <si>
    <t>1845.12.29</t>
  </si>
  <si>
    <t>1845.12.30</t>
  </si>
  <si>
    <t>1845.12.31</t>
  </si>
  <si>
    <t>1846.01.01</t>
  </si>
  <si>
    <t>1846.01.02</t>
  </si>
  <si>
    <t>1846.01.03</t>
  </si>
  <si>
    <t>1846.01.04</t>
  </si>
  <si>
    <t>1846.01.05</t>
  </si>
  <si>
    <t>1846.01.06</t>
  </si>
  <si>
    <t>1846.01.07</t>
  </si>
  <si>
    <t>1846.01.08</t>
  </si>
  <si>
    <t>1846.01.09</t>
  </si>
  <si>
    <t>1846.01.10</t>
  </si>
  <si>
    <t>1846.01.11</t>
  </si>
  <si>
    <t>1846.01.12</t>
  </si>
  <si>
    <t>1846.01.13</t>
  </si>
  <si>
    <t>1846.01.14</t>
  </si>
  <si>
    <t>1846.01.15</t>
  </si>
  <si>
    <t>1846.01.16</t>
  </si>
  <si>
    <t>1846.01.17</t>
  </si>
  <si>
    <t>1846.01.18</t>
  </si>
  <si>
    <t>1846.01.19</t>
  </si>
  <si>
    <t>1846.01.20</t>
  </si>
  <si>
    <t>1846.01.21</t>
  </si>
  <si>
    <t>1846.01.22</t>
  </si>
  <si>
    <t>1846.01.23</t>
  </si>
  <si>
    <t>1846.01.24</t>
  </si>
  <si>
    <t>1846.01.25</t>
  </si>
  <si>
    <t>1846.01.26</t>
  </si>
  <si>
    <t>1846.01.27</t>
  </si>
  <si>
    <t>1846.01.28</t>
  </si>
  <si>
    <t>1846.01.29</t>
  </si>
  <si>
    <t>1846.01.30</t>
  </si>
  <si>
    <t>1846.01.31</t>
  </si>
  <si>
    <t>1846.02.01</t>
  </si>
  <si>
    <t>1846.02.02</t>
  </si>
  <si>
    <t>1846.02.03</t>
  </si>
  <si>
    <t>1846.02.04</t>
  </si>
  <si>
    <t>1846.02.05</t>
  </si>
  <si>
    <t>1846.02.06</t>
  </si>
  <si>
    <t>1846.02.07</t>
  </si>
  <si>
    <t>1846.02.08</t>
  </si>
  <si>
    <t>1846.02.09</t>
  </si>
  <si>
    <t>1846.02.10</t>
  </si>
  <si>
    <t>1846.02.11</t>
  </si>
  <si>
    <t>1846.02.12</t>
  </si>
  <si>
    <t>1846.02.13</t>
  </si>
  <si>
    <t>1846.02.14</t>
  </si>
  <si>
    <t>1846.02.15</t>
  </si>
  <si>
    <t>1846.02.16</t>
  </si>
  <si>
    <t>1846.02.17</t>
  </si>
  <si>
    <t>1846.02.18</t>
  </si>
  <si>
    <t>1846.02.19</t>
  </si>
  <si>
    <t>1846.02.20</t>
  </si>
  <si>
    <t>1846.02.21</t>
  </si>
  <si>
    <t>1846.02.22</t>
  </si>
  <si>
    <t>1846.02.23</t>
  </si>
  <si>
    <t>1846.02.24</t>
  </si>
  <si>
    <t>1846.02.25</t>
  </si>
  <si>
    <t>1846.02.26</t>
  </si>
  <si>
    <t>1846.02.27</t>
  </si>
  <si>
    <t>1846.02.28</t>
  </si>
  <si>
    <t>1846.03.01</t>
  </si>
  <si>
    <t>1846.03.02</t>
  </si>
  <si>
    <t>1846.03.03</t>
  </si>
  <si>
    <t>1846.03.04</t>
  </si>
  <si>
    <t>1846.03.05</t>
  </si>
  <si>
    <t>1846.03.06</t>
  </si>
  <si>
    <t>1846.03.07</t>
  </si>
  <si>
    <t>1846.03.08</t>
  </si>
  <si>
    <t>1846.03.09</t>
  </si>
  <si>
    <t>1846.03.10</t>
  </si>
  <si>
    <t>1846.03.11</t>
  </si>
  <si>
    <t>1846.03.12</t>
  </si>
  <si>
    <t>1846.03.13</t>
  </si>
  <si>
    <t>1846.03.14</t>
  </si>
  <si>
    <t>1846.03.15</t>
  </si>
  <si>
    <t>1846.03.16</t>
  </si>
  <si>
    <t>1846.03.17</t>
  </si>
  <si>
    <t>1846.03.18</t>
  </si>
  <si>
    <t>1846.03.19</t>
  </si>
  <si>
    <t>1846.03.20</t>
  </si>
  <si>
    <t>1846.03.21</t>
  </si>
  <si>
    <t>1846.03.22</t>
  </si>
  <si>
    <t>1846.03.23</t>
  </si>
  <si>
    <t>1846.03.24</t>
  </si>
  <si>
    <t>1846.03.25</t>
  </si>
  <si>
    <t>1846.03.26</t>
  </si>
  <si>
    <t>1846.03.27</t>
  </si>
  <si>
    <t>1846.03.28</t>
  </si>
  <si>
    <t>1846.03.29</t>
  </si>
  <si>
    <t>1846.03.30</t>
  </si>
  <si>
    <t>1846.03.31</t>
  </si>
  <si>
    <t>1846.04.01</t>
  </si>
  <si>
    <t>1846.04.02</t>
  </si>
  <si>
    <t>1846.04.03</t>
  </si>
  <si>
    <t>1846.04.04</t>
  </si>
  <si>
    <t>1846.04.05</t>
  </si>
  <si>
    <t>1846.04.06</t>
  </si>
  <si>
    <t>1846.04.07</t>
  </si>
  <si>
    <t>1846.04.08</t>
  </si>
  <si>
    <t>1846.04.09</t>
  </si>
  <si>
    <t>1846.04.10</t>
  </si>
  <si>
    <t>1846.04.11</t>
  </si>
  <si>
    <t>1846.04.12</t>
  </si>
  <si>
    <t>1846.04.13</t>
  </si>
  <si>
    <t>1846.04.14</t>
  </si>
  <si>
    <t>1846.04.15</t>
  </si>
  <si>
    <t>1846.04.16</t>
  </si>
  <si>
    <t>1846.04.17</t>
  </si>
  <si>
    <t>1846.04.18</t>
  </si>
  <si>
    <t>1846.04.19</t>
  </si>
  <si>
    <t>1846.04.20</t>
  </si>
  <si>
    <t>1846.04.21</t>
  </si>
  <si>
    <t>1846.04.22</t>
  </si>
  <si>
    <t>1846.04.23</t>
  </si>
  <si>
    <t>1846.04.24</t>
  </si>
  <si>
    <t>1846.04.25</t>
  </si>
  <si>
    <t>1846.04.26</t>
  </si>
  <si>
    <t>1846.04.27</t>
  </si>
  <si>
    <t>1846.04.28</t>
  </si>
  <si>
    <t>1846.04.29</t>
  </si>
  <si>
    <t>1846.04.30</t>
  </si>
  <si>
    <t>1846.05.01</t>
  </si>
  <si>
    <t>1846.05.02</t>
  </si>
  <si>
    <t>1846.05.03</t>
  </si>
  <si>
    <t>1846.05.04</t>
  </si>
  <si>
    <t>1846.05.05</t>
  </si>
  <si>
    <t>1846.05.06</t>
  </si>
  <si>
    <t>1846.05.07</t>
  </si>
  <si>
    <t>1846.05.08</t>
  </si>
  <si>
    <t>1846.05.09</t>
  </si>
  <si>
    <t>1846.05.10</t>
  </si>
  <si>
    <t>1846.05.11</t>
  </si>
  <si>
    <t>1846.05.12</t>
  </si>
  <si>
    <t>1846.05.13</t>
  </si>
  <si>
    <t>1846.05.14</t>
  </si>
  <si>
    <t>1846.05.15</t>
  </si>
  <si>
    <t>1846.05.16</t>
  </si>
  <si>
    <t>1846.05.17</t>
  </si>
  <si>
    <t>1846.05.18</t>
  </si>
  <si>
    <t>1846.05.19</t>
  </si>
  <si>
    <t>1846.05.20</t>
  </si>
  <si>
    <t>1846.05.21</t>
  </si>
  <si>
    <t>1846.05.22</t>
  </si>
  <si>
    <t>1846.05.23</t>
  </si>
  <si>
    <t>1846.05.24</t>
  </si>
  <si>
    <t>1846.05.25</t>
  </si>
  <si>
    <t>1846.05.26</t>
  </si>
  <si>
    <t>1846.05.27</t>
  </si>
  <si>
    <t>1846.05.28</t>
  </si>
  <si>
    <t>1846.05.29</t>
  </si>
  <si>
    <t>1846.05.30</t>
  </si>
  <si>
    <t>1846.05.31</t>
  </si>
  <si>
    <t>1846.06.01</t>
  </si>
  <si>
    <t>1846.06.02</t>
  </si>
  <si>
    <t>1846.06.03</t>
  </si>
  <si>
    <t>1846.06.04</t>
  </si>
  <si>
    <t>1846.06.05</t>
  </si>
  <si>
    <t>1846.06.06</t>
  </si>
  <si>
    <t>1846.06.07</t>
  </si>
  <si>
    <t>1846.06.08</t>
  </si>
  <si>
    <t>1846.06.09</t>
  </si>
  <si>
    <t>1846.06.10</t>
  </si>
  <si>
    <t>1846.06.11</t>
  </si>
  <si>
    <t>1846.06.12</t>
  </si>
  <si>
    <t>1846.06.13</t>
  </si>
  <si>
    <t>1846.06.14</t>
  </si>
  <si>
    <t>1846.06.15</t>
  </si>
  <si>
    <t>1846.06.16</t>
  </si>
  <si>
    <t>1846.06.17</t>
  </si>
  <si>
    <t>1846.06.18</t>
  </si>
  <si>
    <t>1846.06.19</t>
  </si>
  <si>
    <t>1846.06.20</t>
  </si>
  <si>
    <t>1846.06.21</t>
  </si>
  <si>
    <t>1846.06.22</t>
  </si>
  <si>
    <t>1846.06.23</t>
  </si>
  <si>
    <t>1846.06.24</t>
  </si>
  <si>
    <t>1846.06.25</t>
  </si>
  <si>
    <t>1846.06.26</t>
  </si>
  <si>
    <t>1846.06.27</t>
  </si>
  <si>
    <t>1846.06.28</t>
  </si>
  <si>
    <t>1846.06.29</t>
  </si>
  <si>
    <t>1846.06.30</t>
  </si>
  <si>
    <t>1846.07.01</t>
  </si>
  <si>
    <t>1846.07.02</t>
  </si>
  <si>
    <t>1846.07.03</t>
  </si>
  <si>
    <t>1846.07.04</t>
  </si>
  <si>
    <t>1846.07.05</t>
  </si>
  <si>
    <t>1846.07.06</t>
  </si>
  <si>
    <t>1846.07.07</t>
  </si>
  <si>
    <t>1846.07.08</t>
  </si>
  <si>
    <t>1846.07.09</t>
  </si>
  <si>
    <t>1846.07.10</t>
  </si>
  <si>
    <t>1846.07.11</t>
  </si>
  <si>
    <t>1846.07.12</t>
  </si>
  <si>
    <t>1846.07.13</t>
  </si>
  <si>
    <t>1846.07.14</t>
  </si>
  <si>
    <t>1846.07.15</t>
  </si>
  <si>
    <t>1846.07.16</t>
  </si>
  <si>
    <t>1846.07.17</t>
  </si>
  <si>
    <t>1846.07.18</t>
  </si>
  <si>
    <t>1846.07.19</t>
  </si>
  <si>
    <t>1846.07.20</t>
  </si>
  <si>
    <t>1846.07.21</t>
  </si>
  <si>
    <t>1846.07.22</t>
  </si>
  <si>
    <t>1846.07.23</t>
  </si>
  <si>
    <t>1846.07.24</t>
  </si>
  <si>
    <t>1846.07.25</t>
  </si>
  <si>
    <t>1846.07.26</t>
  </si>
  <si>
    <t>1846.07.27</t>
  </si>
  <si>
    <t>1846.07.28</t>
  </si>
  <si>
    <t>1846.07.29</t>
  </si>
  <si>
    <t>1846.07.30</t>
  </si>
  <si>
    <t>1846.07.31</t>
  </si>
  <si>
    <t>1846.08.01</t>
  </si>
  <si>
    <t>1846.08.02</t>
  </si>
  <si>
    <t>1846.08.03</t>
  </si>
  <si>
    <t>1846.08.04</t>
  </si>
  <si>
    <t>1846.08.05</t>
  </si>
  <si>
    <t>1846.08.06</t>
  </si>
  <si>
    <t>1846.08.07</t>
  </si>
  <si>
    <t>1846.08.08</t>
  </si>
  <si>
    <t>1846.08.09</t>
  </si>
  <si>
    <t>1846.08.10</t>
  </si>
  <si>
    <t>1846.08.11</t>
  </si>
  <si>
    <t>1846.08.12</t>
  </si>
  <si>
    <t>1846.08.13</t>
  </si>
  <si>
    <t>1846.08.14</t>
  </si>
  <si>
    <t>1846.08.15</t>
  </si>
  <si>
    <t>1846.08.16</t>
  </si>
  <si>
    <t>1846.08.17</t>
  </si>
  <si>
    <t>1846.08.18</t>
  </si>
  <si>
    <t>1846.08.19</t>
  </si>
  <si>
    <t>1846.08.20</t>
  </si>
  <si>
    <t>1846.08.21</t>
  </si>
  <si>
    <t>1846.08.22</t>
  </si>
  <si>
    <t>1846.08.23</t>
  </si>
  <si>
    <t>1846.08.24</t>
  </si>
  <si>
    <t>1846.08.25</t>
  </si>
  <si>
    <t>1846.08.26</t>
  </si>
  <si>
    <t>1846.08.27</t>
  </si>
  <si>
    <t>1846.08.28</t>
  </si>
  <si>
    <t>1846.08.29</t>
  </si>
  <si>
    <t>1846.08.30</t>
  </si>
  <si>
    <t>1846.08.31</t>
  </si>
  <si>
    <t>1846.09.01</t>
  </si>
  <si>
    <t>1846.09.02</t>
  </si>
  <si>
    <t>1846.09.03</t>
  </si>
  <si>
    <t>1846.09.04</t>
  </si>
  <si>
    <t>1846.09.05</t>
  </si>
  <si>
    <t>1846.09.06</t>
  </si>
  <si>
    <t>1846.09.07</t>
  </si>
  <si>
    <t>1846.09.08</t>
  </si>
  <si>
    <t>1846.09.09</t>
  </si>
  <si>
    <t>1846.09.10</t>
  </si>
  <si>
    <t>1846.09.11</t>
  </si>
  <si>
    <t>1846.09.12</t>
  </si>
  <si>
    <t>1846.09.13</t>
  </si>
  <si>
    <t>1846.09.14</t>
  </si>
  <si>
    <t>1846.09.15</t>
  </si>
  <si>
    <t>1846.09.16</t>
  </si>
  <si>
    <t>1846.09.17</t>
  </si>
  <si>
    <t>1846.09.18</t>
  </si>
  <si>
    <t>1846.09.19</t>
  </si>
  <si>
    <t>1846.09.20</t>
  </si>
  <si>
    <t>1846.09.21</t>
  </si>
  <si>
    <t>1846.09.22</t>
  </si>
  <si>
    <t>1846.09.23</t>
  </si>
  <si>
    <t>1846.09.24</t>
  </si>
  <si>
    <t>1846.09.25</t>
  </si>
  <si>
    <t>1846.09.26</t>
  </si>
  <si>
    <t>1846.09.27</t>
  </si>
  <si>
    <t>1846.09.28</t>
  </si>
  <si>
    <t>1846.09.29</t>
  </si>
  <si>
    <t>1846.09.30</t>
  </si>
  <si>
    <t>1846.10.01</t>
  </si>
  <si>
    <t>1846.10.02</t>
  </si>
  <si>
    <t>1846.10.03</t>
  </si>
  <si>
    <t>1846.10.04</t>
  </si>
  <si>
    <t>1846.10.05</t>
  </si>
  <si>
    <t>1846.10.06</t>
  </si>
  <si>
    <t>1846.10.07</t>
  </si>
  <si>
    <t>1846.10.08</t>
  </si>
  <si>
    <t>1846.10.09</t>
  </si>
  <si>
    <t>1846.10.10</t>
  </si>
  <si>
    <t>1846.10.11</t>
  </si>
  <si>
    <t>1846.10.12</t>
  </si>
  <si>
    <t>1846.10.13</t>
  </si>
  <si>
    <t>1846.10.14</t>
  </si>
  <si>
    <t>1846.10.15</t>
  </si>
  <si>
    <t>1846.10.16</t>
  </si>
  <si>
    <t>1846.10.17</t>
  </si>
  <si>
    <t>1846.10.18</t>
  </si>
  <si>
    <t>1846.10.19</t>
  </si>
  <si>
    <t>1846.10.20</t>
  </si>
  <si>
    <t>1846.10.21</t>
  </si>
  <si>
    <t>1846.10.22</t>
  </si>
  <si>
    <t>1846.10.23</t>
  </si>
  <si>
    <t>1846.10.24</t>
  </si>
  <si>
    <t>1846.10.25</t>
  </si>
  <si>
    <t>1846.10.26</t>
  </si>
  <si>
    <t>1846.10.27</t>
  </si>
  <si>
    <t>1846.10.28</t>
  </si>
  <si>
    <t>1846.10.29</t>
  </si>
  <si>
    <t>1846.10.30</t>
  </si>
  <si>
    <t>1846.10.31</t>
  </si>
  <si>
    <t>1846.11.01</t>
  </si>
  <si>
    <t>1846.11.02</t>
  </si>
  <si>
    <t>1846.11.03</t>
  </si>
  <si>
    <t>1846.11.04</t>
  </si>
  <si>
    <t>1846.11.05</t>
  </si>
  <si>
    <t>1846.11.06</t>
  </si>
  <si>
    <t>1846.11.07</t>
  </si>
  <si>
    <t>1846.11.08</t>
  </si>
  <si>
    <t>1846.11.09</t>
  </si>
  <si>
    <t>1846.11.10</t>
  </si>
  <si>
    <t>1846.11.11</t>
  </si>
  <si>
    <t>1846.11.12</t>
  </si>
  <si>
    <t>1846.11.13</t>
  </si>
  <si>
    <t>1846.11.14</t>
  </si>
  <si>
    <t>1846.11.15</t>
  </si>
  <si>
    <t>1846.11.16</t>
  </si>
  <si>
    <t>1846.11.17</t>
  </si>
  <si>
    <t>1846.11.18</t>
  </si>
  <si>
    <t>1846.11.19</t>
  </si>
  <si>
    <t>1846.11.20</t>
  </si>
  <si>
    <t>1846.11.21</t>
  </si>
  <si>
    <t>1846.11.22</t>
  </si>
  <si>
    <t>1846.11.23</t>
  </si>
  <si>
    <t>1846.11.24</t>
  </si>
  <si>
    <t>1846.11.25</t>
  </si>
  <si>
    <t>1846.11.26</t>
  </si>
  <si>
    <t>1846.11.27</t>
  </si>
  <si>
    <t>1846.11.28</t>
  </si>
  <si>
    <t>1846.11.29</t>
  </si>
  <si>
    <t>1846.11.30</t>
  </si>
  <si>
    <t>1846.12.01</t>
  </si>
  <si>
    <t>1846.12.02</t>
  </si>
  <si>
    <t>1846.12.03</t>
  </si>
  <si>
    <t>1846.12.04</t>
  </si>
  <si>
    <t>1846.12.05</t>
  </si>
  <si>
    <t>1846.12.06</t>
  </si>
  <si>
    <t>1846.12.07</t>
  </si>
  <si>
    <t>1846.12.08</t>
  </si>
  <si>
    <t>1846.12.09</t>
  </si>
  <si>
    <t>1846.12.10</t>
  </si>
  <si>
    <t>1846.12.11</t>
  </si>
  <si>
    <t>1846.12.12</t>
  </si>
  <si>
    <t>1846.12.13</t>
  </si>
  <si>
    <t>1846.12.14</t>
  </si>
  <si>
    <t>1846.12.15</t>
  </si>
  <si>
    <t>1846.12.16</t>
  </si>
  <si>
    <t>1846.12.17</t>
  </si>
  <si>
    <t>1846.12.18</t>
  </si>
  <si>
    <t>1846.12.19</t>
  </si>
  <si>
    <t>1846.12.20</t>
  </si>
  <si>
    <t>1846.12.21</t>
  </si>
  <si>
    <t>1846.12.22</t>
  </si>
  <si>
    <t>1846.12.23</t>
  </si>
  <si>
    <t>1846.12.24</t>
  </si>
  <si>
    <t>1846.12.25</t>
  </si>
  <si>
    <t>1846.12.26</t>
  </si>
  <si>
    <t>1846.12.27</t>
  </si>
  <si>
    <t>1846.12.28</t>
  </si>
  <si>
    <t>1846.12.29</t>
  </si>
  <si>
    <t>1846.12.30</t>
  </si>
  <si>
    <t>1846.12.31</t>
  </si>
  <si>
    <t>1847.01.01</t>
  </si>
  <si>
    <t>1847.01.02</t>
  </si>
  <si>
    <t>1847.01.03</t>
  </si>
  <si>
    <t>1847.01.04</t>
  </si>
  <si>
    <t>1847.01.05</t>
  </si>
  <si>
    <t>1847.01.06</t>
  </si>
  <si>
    <t>1847.01.07</t>
  </si>
  <si>
    <t>1847.01.08</t>
  </si>
  <si>
    <t>1847.01.09</t>
  </si>
  <si>
    <t>1847.01.10</t>
  </si>
  <si>
    <t>1847.01.11</t>
  </si>
  <si>
    <t>1847.01.12</t>
  </si>
  <si>
    <t>1847.01.13</t>
  </si>
  <si>
    <t>1847.01.14</t>
  </si>
  <si>
    <t>1847.01.15</t>
  </si>
  <si>
    <t>1847.01.16</t>
  </si>
  <si>
    <t>1847.01.17</t>
  </si>
  <si>
    <t>1847.01.18</t>
  </si>
  <si>
    <t>1847.01.19</t>
  </si>
  <si>
    <t>1847.01.20</t>
  </si>
  <si>
    <t>1847.01.21</t>
  </si>
  <si>
    <t>1847.01.22</t>
  </si>
  <si>
    <t>1847.01.23</t>
  </si>
  <si>
    <t>1847.01.24</t>
  </si>
  <si>
    <t>1847.01.25</t>
  </si>
  <si>
    <t>1847.01.26</t>
  </si>
  <si>
    <t>1847.01.27</t>
  </si>
  <si>
    <t>1847.01.28</t>
  </si>
  <si>
    <t>1847.01.29</t>
  </si>
  <si>
    <t>1847.01.30</t>
  </si>
  <si>
    <t>1847.01.31</t>
  </si>
  <si>
    <t>1847.02.01</t>
  </si>
  <si>
    <t>1847.02.02</t>
  </si>
  <si>
    <t>1847.02.03</t>
  </si>
  <si>
    <t>1847.02.04</t>
  </si>
  <si>
    <t>1847.02.05</t>
  </si>
  <si>
    <t>1847.02.06</t>
  </si>
  <si>
    <t>1847.02.07</t>
  </si>
  <si>
    <t>1847.02.08</t>
  </si>
  <si>
    <t>1847.02.09</t>
  </si>
  <si>
    <t>1847.02.10</t>
  </si>
  <si>
    <t>1847.02.11</t>
  </si>
  <si>
    <t>1847.02.12</t>
  </si>
  <si>
    <t>1847.02.13</t>
  </si>
  <si>
    <t>1847.02.14</t>
  </si>
  <si>
    <t>1847.02.15</t>
  </si>
  <si>
    <t>1847.02.16</t>
  </si>
  <si>
    <t>1847.02.17</t>
  </si>
  <si>
    <t>1847.02.18</t>
  </si>
  <si>
    <t>1847.02.19</t>
  </si>
  <si>
    <t>1847.02.20</t>
  </si>
  <si>
    <t>1847.02.21</t>
  </si>
  <si>
    <t>1847.02.22</t>
  </si>
  <si>
    <t>1847.02.23</t>
  </si>
  <si>
    <t>1847.02.24</t>
  </si>
  <si>
    <t>1847.02.25</t>
  </si>
  <si>
    <t>1847.02.26</t>
  </si>
  <si>
    <t>1847.02.27</t>
  </si>
  <si>
    <t>1847.02.28</t>
  </si>
  <si>
    <t>1847.03.01</t>
  </si>
  <si>
    <t>1847.03.02</t>
  </si>
  <si>
    <t>1847.03.03</t>
  </si>
  <si>
    <t>1847.03.04</t>
  </si>
  <si>
    <t>1847.03.05</t>
  </si>
  <si>
    <t>1847.03.06</t>
  </si>
  <si>
    <t>1847.03.07</t>
  </si>
  <si>
    <t>1847.03.08</t>
  </si>
  <si>
    <t>1847.03.09</t>
  </si>
  <si>
    <t>1847.03.10</t>
  </si>
  <si>
    <t>1847.03.11</t>
  </si>
  <si>
    <t>1847.03.12</t>
  </si>
  <si>
    <t>1847.03.13</t>
  </si>
  <si>
    <t>1847.03.14</t>
  </si>
  <si>
    <t>1847.03.15</t>
  </si>
  <si>
    <t>1847.03.16</t>
  </si>
  <si>
    <t>1847.03.17</t>
  </si>
  <si>
    <t>1847.03.18</t>
  </si>
  <si>
    <t>1847.03.19</t>
  </si>
  <si>
    <t>1847.03.20</t>
  </si>
  <si>
    <t>1847.03.21</t>
  </si>
  <si>
    <t>1847.03.22</t>
  </si>
  <si>
    <t>1847.03.23</t>
  </si>
  <si>
    <t>1847.03.24</t>
  </si>
  <si>
    <t>1847.03.25</t>
  </si>
  <si>
    <t>1847.03.26</t>
  </si>
  <si>
    <t>1847.03.27</t>
  </si>
  <si>
    <t>1847.03.28</t>
  </si>
  <si>
    <t>1847.03.29</t>
  </si>
  <si>
    <t>1847.03.30</t>
  </si>
  <si>
    <t>1847.03.31</t>
  </si>
  <si>
    <t>1847.04.01</t>
  </si>
  <si>
    <t>1847.04.02</t>
  </si>
  <si>
    <t>1847.04.03</t>
  </si>
  <si>
    <t>1847.04.04</t>
  </si>
  <si>
    <t>1847.04.05</t>
  </si>
  <si>
    <t>1847.04.06</t>
  </si>
  <si>
    <t>1847.04.07</t>
  </si>
  <si>
    <t>1847.04.08</t>
  </si>
  <si>
    <t>1847.04.09</t>
  </si>
  <si>
    <t>1847.04.10</t>
  </si>
  <si>
    <t>1847.04.11</t>
  </si>
  <si>
    <t>1847.04.12</t>
  </si>
  <si>
    <t>1847.04.13</t>
  </si>
  <si>
    <t>1847.04.14</t>
  </si>
  <si>
    <t>1847.04.15</t>
  </si>
  <si>
    <t>1847.04.16</t>
  </si>
  <si>
    <t>1847.04.17</t>
  </si>
  <si>
    <t>1847.04.18</t>
  </si>
  <si>
    <t>1847.04.19</t>
  </si>
  <si>
    <t>1847.04.20</t>
  </si>
  <si>
    <t>1847.04.21</t>
  </si>
  <si>
    <t>1847.04.22</t>
  </si>
  <si>
    <t>1847.04.23</t>
  </si>
  <si>
    <t>1847.04.24</t>
  </si>
  <si>
    <t>1847.04.25</t>
  </si>
  <si>
    <t>1847.04.26</t>
  </si>
  <si>
    <t>1847.04.27</t>
  </si>
  <si>
    <t>1847.04.28</t>
  </si>
  <si>
    <t>1847.04.29</t>
  </si>
  <si>
    <t>1847.04.30</t>
  </si>
  <si>
    <t>1847.05.01</t>
  </si>
  <si>
    <t>1847.05.02</t>
  </si>
  <si>
    <t>1847.05.03</t>
  </si>
  <si>
    <t>1847.05.04</t>
  </si>
  <si>
    <t>1847.05.05</t>
  </si>
  <si>
    <t>1847.05.06</t>
  </si>
  <si>
    <t>1847.05.07</t>
  </si>
  <si>
    <t>1847.05.08</t>
  </si>
  <si>
    <t>1847.05.09</t>
  </si>
  <si>
    <t>1847.05.10</t>
  </si>
  <si>
    <t>1847.05.11</t>
  </si>
  <si>
    <t>1847.05.12</t>
  </si>
  <si>
    <t>1847.05.13</t>
  </si>
  <si>
    <t>1847.05.14</t>
  </si>
  <si>
    <t>1847.05.15</t>
  </si>
  <si>
    <t>1847.05.16</t>
  </si>
  <si>
    <t>1847.05.17</t>
  </si>
  <si>
    <t>1847.05.18</t>
  </si>
  <si>
    <t>1847.05.19</t>
  </si>
  <si>
    <t>1847.05.20</t>
  </si>
  <si>
    <t>1847.05.21</t>
  </si>
  <si>
    <t>1847.05.22</t>
  </si>
  <si>
    <t>1847.05.23</t>
  </si>
  <si>
    <t>1847.05.24</t>
  </si>
  <si>
    <t>1847.05.25</t>
  </si>
  <si>
    <t>1847.05.26</t>
  </si>
  <si>
    <t>1847.05.27</t>
  </si>
  <si>
    <t>1847.05.28</t>
  </si>
  <si>
    <t>1847.05.29</t>
  </si>
  <si>
    <t>1847.05.30</t>
  </si>
  <si>
    <t>1847.05.31</t>
  </si>
  <si>
    <t>1847.06.01</t>
  </si>
  <si>
    <t>1847.06.02</t>
  </si>
  <si>
    <t>1847.06.03</t>
  </si>
  <si>
    <t>1847.06.04</t>
  </si>
  <si>
    <t>1847.06.05</t>
  </si>
  <si>
    <t>1847.06.06</t>
  </si>
  <si>
    <t>1847.06.07</t>
  </si>
  <si>
    <t>1847.06.08</t>
  </si>
  <si>
    <t>1847.06.09</t>
  </si>
  <si>
    <t>1847.06.10</t>
  </si>
  <si>
    <t>1847.06.11</t>
  </si>
  <si>
    <t>1847.06.12</t>
  </si>
  <si>
    <t>1847.06.13</t>
  </si>
  <si>
    <t>1847.06.14</t>
  </si>
  <si>
    <t>1847.06.15</t>
  </si>
  <si>
    <t>1847.06.16</t>
  </si>
  <si>
    <t>1847.06.17</t>
  </si>
  <si>
    <t>1847.06.18</t>
  </si>
  <si>
    <t>1847.06.19</t>
  </si>
  <si>
    <t>1847.06.20</t>
  </si>
  <si>
    <t>1847.06.21</t>
  </si>
  <si>
    <t>1847.06.22</t>
  </si>
  <si>
    <t>1847.06.23</t>
  </si>
  <si>
    <t>1847.06.24</t>
  </si>
  <si>
    <t>1847.06.25</t>
  </si>
  <si>
    <t>1847.06.26</t>
  </si>
  <si>
    <t>1847.06.27</t>
  </si>
  <si>
    <t>1847.06.28</t>
  </si>
  <si>
    <t>1847.06.29</t>
  </si>
  <si>
    <t>1847.06.30</t>
  </si>
  <si>
    <t>1847.07.01</t>
  </si>
  <si>
    <t>1847.07.02</t>
  </si>
  <si>
    <t>1847.07.03</t>
  </si>
  <si>
    <t>1847.07.04</t>
  </si>
  <si>
    <t>1847.07.05</t>
  </si>
  <si>
    <t>1847.07.06</t>
  </si>
  <si>
    <t>1847.07.07</t>
  </si>
  <si>
    <t>1847.07.08</t>
  </si>
  <si>
    <t>1847.07.09</t>
  </si>
  <si>
    <t>1847.07.10</t>
  </si>
  <si>
    <t>1847.07.11</t>
  </si>
  <si>
    <t>1847.07.12</t>
  </si>
  <si>
    <t>1847.07.13</t>
  </si>
  <si>
    <t>1847.07.14</t>
  </si>
  <si>
    <t>1847.07.15</t>
  </si>
  <si>
    <t>1847.07.16</t>
  </si>
  <si>
    <t>1847.07.17</t>
  </si>
  <si>
    <t>1847.07.18</t>
  </si>
  <si>
    <t>1847.07.19</t>
  </si>
  <si>
    <t>1847.07.20</t>
  </si>
  <si>
    <t>1847.07.21</t>
  </si>
  <si>
    <t>1847.07.22</t>
  </si>
  <si>
    <t>1847.07.23</t>
  </si>
  <si>
    <t>1847.07.24</t>
  </si>
  <si>
    <t>1847.07.25</t>
  </si>
  <si>
    <t>1847.07.26</t>
  </si>
  <si>
    <t>1847.07.27</t>
  </si>
  <si>
    <t>1847.07.28</t>
  </si>
  <si>
    <t>1847.07.29</t>
  </si>
  <si>
    <t>1847.07.30</t>
  </si>
  <si>
    <t>1847.07.31</t>
  </si>
  <si>
    <t>1847.08.01</t>
  </si>
  <si>
    <t>1847.08.02</t>
  </si>
  <si>
    <t>1847.08.03</t>
  </si>
  <si>
    <t>1847.08.04</t>
  </si>
  <si>
    <t>1847.08.05</t>
  </si>
  <si>
    <t>1847.08.06</t>
  </si>
  <si>
    <t>1847.08.07</t>
  </si>
  <si>
    <t>1847.08.08</t>
  </si>
  <si>
    <t>1847.08.09</t>
  </si>
  <si>
    <t>1847.08.10</t>
  </si>
  <si>
    <t>1847.08.11</t>
  </si>
  <si>
    <t>1847.08.12</t>
  </si>
  <si>
    <t>1847.08.13</t>
  </si>
  <si>
    <t>1847.08.14</t>
  </si>
  <si>
    <t>1847.08.15</t>
  </si>
  <si>
    <t>1847.08.16</t>
  </si>
  <si>
    <t>1847.08.17</t>
  </si>
  <si>
    <t>1847.08.18</t>
  </si>
  <si>
    <t>1847.08.19</t>
  </si>
  <si>
    <t>1847.08.20</t>
  </si>
  <si>
    <t>1847.08.21</t>
  </si>
  <si>
    <t>1847.08.22</t>
  </si>
  <si>
    <t>1847.08.23</t>
  </si>
  <si>
    <t>1847.08.24</t>
  </si>
  <si>
    <t>1847.08.25</t>
  </si>
  <si>
    <t>1847.08.26</t>
  </si>
  <si>
    <t>1847.08.27</t>
  </si>
  <si>
    <t>1847.08.28</t>
  </si>
  <si>
    <t>1847.08.29</t>
  </si>
  <si>
    <t>1847.08.30</t>
  </si>
  <si>
    <t>1847.08.31</t>
  </si>
  <si>
    <t>1847.09.01</t>
  </si>
  <si>
    <t>1847.09.02</t>
  </si>
  <si>
    <t>1847.09.03</t>
  </si>
  <si>
    <t>1847.09.04</t>
  </si>
  <si>
    <t>1847.09.05</t>
  </si>
  <si>
    <t>1847.09.06</t>
  </si>
  <si>
    <t>1847.09.07</t>
  </si>
  <si>
    <t>1847.09.08</t>
  </si>
  <si>
    <t>1847.09.09</t>
  </si>
  <si>
    <t>1847.09.10</t>
  </si>
  <si>
    <t>1847.09.11</t>
  </si>
  <si>
    <t>1847.09.12</t>
  </si>
  <si>
    <t>1847.09.13</t>
  </si>
  <si>
    <t>1847.09.14</t>
  </si>
  <si>
    <t>1847.09.15</t>
  </si>
  <si>
    <t>1847.09.16</t>
  </si>
  <si>
    <t>1847.09.17</t>
  </si>
  <si>
    <t>1847.09.18</t>
  </si>
  <si>
    <t>1847.09.19</t>
  </si>
  <si>
    <t>1847.09.20</t>
  </si>
  <si>
    <t>1847.09.21</t>
  </si>
  <si>
    <t>1847.09.22</t>
  </si>
  <si>
    <t>1847.09.23</t>
  </si>
  <si>
    <t>1847.09.24</t>
  </si>
  <si>
    <t>1847.09.25</t>
  </si>
  <si>
    <t>1847.09.26</t>
  </si>
  <si>
    <t>1847.09.27</t>
  </si>
  <si>
    <t>1847.09.28</t>
  </si>
  <si>
    <t>1847.09.29</t>
  </si>
  <si>
    <t>1847.09.30</t>
  </si>
  <si>
    <t>1847.10.01</t>
  </si>
  <si>
    <t>1847.10.02</t>
  </si>
  <si>
    <t>1847.10.03</t>
  </si>
  <si>
    <t>1847.10.04</t>
  </si>
  <si>
    <t>1847.10.05</t>
  </si>
  <si>
    <t>1847.10.06</t>
  </si>
  <si>
    <t>1847.10.07</t>
  </si>
  <si>
    <t>1847.10.08</t>
  </si>
  <si>
    <t>1847.10.09</t>
  </si>
  <si>
    <t>1847.10.10</t>
  </si>
  <si>
    <t>1847.10.11</t>
  </si>
  <si>
    <t>1847.10.12</t>
  </si>
  <si>
    <t>1847.10.13</t>
  </si>
  <si>
    <t>1847.10.14</t>
  </si>
  <si>
    <t>1847.10.15</t>
  </si>
  <si>
    <t>1847.10.16</t>
  </si>
  <si>
    <t>1847.10.17</t>
  </si>
  <si>
    <t>1847.10.18</t>
  </si>
  <si>
    <t>1847.10.19</t>
  </si>
  <si>
    <t>1847.10.20</t>
  </si>
  <si>
    <t>1847.10.21</t>
  </si>
  <si>
    <t>1847.10.22</t>
  </si>
  <si>
    <t>1847.10.23</t>
  </si>
  <si>
    <t>1847.10.24</t>
  </si>
  <si>
    <t>1847.10.25</t>
  </si>
  <si>
    <t>1847.10.26</t>
  </si>
  <si>
    <t>1847.10.27</t>
  </si>
  <si>
    <t>1847.10.28</t>
  </si>
  <si>
    <t>1847.10.29</t>
  </si>
  <si>
    <t>1847.10.30</t>
  </si>
  <si>
    <t>1847.10.31</t>
  </si>
  <si>
    <t>1847.11.01</t>
  </si>
  <si>
    <t>1847.11.02</t>
  </si>
  <si>
    <t>1847.11.03</t>
  </si>
  <si>
    <t>1847.11.04</t>
  </si>
  <si>
    <t>1847.11.05</t>
  </si>
  <si>
    <t>1847.11.06</t>
  </si>
  <si>
    <t>1847.11.07</t>
  </si>
  <si>
    <t>1847.11.08</t>
  </si>
  <si>
    <t>1847.11.09</t>
  </si>
  <si>
    <t>1847.11.10</t>
  </si>
  <si>
    <t>1847.11.11</t>
  </si>
  <si>
    <t>1847.11.12</t>
  </si>
  <si>
    <t>1847.11.13</t>
  </si>
  <si>
    <t>1847.11.14</t>
  </si>
  <si>
    <t>1847.11.15</t>
  </si>
  <si>
    <t>1847.11.16</t>
  </si>
  <si>
    <t>1847.11.17</t>
  </si>
  <si>
    <t>1847.11.18</t>
  </si>
  <si>
    <t>1847.11.19</t>
  </si>
  <si>
    <t>1847.11.20</t>
  </si>
  <si>
    <t>1847.11.21</t>
  </si>
  <si>
    <t>1847.11.22</t>
  </si>
  <si>
    <t>1847.11.23</t>
  </si>
  <si>
    <t>1847.11.24</t>
  </si>
  <si>
    <t>1847.11.25</t>
  </si>
  <si>
    <t>1847.11.26</t>
  </si>
  <si>
    <t>1847.11.27</t>
  </si>
  <si>
    <t>1847.11.28</t>
  </si>
  <si>
    <t>1847.11.29</t>
  </si>
  <si>
    <t>1847.11.30</t>
  </si>
  <si>
    <t>1847.12.01</t>
  </si>
  <si>
    <t>1847.12.02</t>
  </si>
  <si>
    <t>1847.12.03</t>
  </si>
  <si>
    <t>1847.12.04</t>
  </si>
  <si>
    <t>1847.12.05</t>
  </si>
  <si>
    <t>1847.12.06</t>
  </si>
  <si>
    <t>1847.12.07</t>
  </si>
  <si>
    <t>1847.12.08</t>
  </si>
  <si>
    <t>1847.12.09</t>
  </si>
  <si>
    <t>1847.12.10</t>
  </si>
  <si>
    <t>1847.12.11</t>
  </si>
  <si>
    <t>1847.12.12</t>
  </si>
  <si>
    <t>1847.12.13</t>
  </si>
  <si>
    <t>1847.12.14</t>
  </si>
  <si>
    <t>1847.12.15</t>
  </si>
  <si>
    <t>1847.12.16</t>
  </si>
  <si>
    <t>1847.12.17</t>
  </si>
  <si>
    <t>1847.12.18</t>
  </si>
  <si>
    <t>1847.12.19</t>
  </si>
  <si>
    <t>1847.12.20</t>
  </si>
  <si>
    <t>1847.12.21</t>
  </si>
  <si>
    <t>1847.12.22</t>
  </si>
  <si>
    <t>1847.12.23</t>
  </si>
  <si>
    <t>1847.12.24</t>
  </si>
  <si>
    <t>1847.12.25</t>
  </si>
  <si>
    <t>1847.12.26</t>
  </si>
  <si>
    <t>1847.12.27</t>
  </si>
  <si>
    <t>1847.12.28</t>
  </si>
  <si>
    <t>1847.12.29</t>
  </si>
  <si>
    <t>1847.12.30</t>
  </si>
  <si>
    <t>1847.12.31</t>
  </si>
  <si>
    <t>1848.01.01</t>
  </si>
  <si>
    <t>1848.01.02</t>
  </si>
  <si>
    <t>1848.01.03</t>
  </si>
  <si>
    <t>1848.01.04</t>
  </si>
  <si>
    <t>1848.01.05</t>
  </si>
  <si>
    <t>1848.01.06</t>
  </si>
  <si>
    <t>1848.01.07</t>
  </si>
  <si>
    <t>1848.01.08</t>
  </si>
  <si>
    <t>1848.01.09</t>
  </si>
  <si>
    <t>1848.01.10</t>
  </si>
  <si>
    <t>1848.01.11</t>
  </si>
  <si>
    <t>1848.01.12</t>
  </si>
  <si>
    <t>1848.01.13</t>
  </si>
  <si>
    <t>1848.01.14</t>
  </si>
  <si>
    <t>1848.01.15</t>
  </si>
  <si>
    <t>1848.01.16</t>
  </si>
  <si>
    <t>1848.01.17</t>
  </si>
  <si>
    <t>1848.01.18</t>
  </si>
  <si>
    <t>1848.01.19</t>
  </si>
  <si>
    <t>1848.01.20</t>
  </si>
  <si>
    <t>1848.01.21</t>
  </si>
  <si>
    <t>1848.01.22</t>
  </si>
  <si>
    <t>1848.01.23</t>
  </si>
  <si>
    <t>1848.01.24</t>
  </si>
  <si>
    <t>1848.01.25</t>
  </si>
  <si>
    <t>1848.01.26</t>
  </si>
  <si>
    <t>1848.01.27</t>
  </si>
  <si>
    <t>1848.01.28</t>
  </si>
  <si>
    <t>1848.01.29</t>
  </si>
  <si>
    <t>1848.01.30</t>
  </si>
  <si>
    <t>1848.01.31</t>
  </si>
  <si>
    <t>1848.02.01</t>
  </si>
  <si>
    <t>1848.02.02</t>
  </si>
  <si>
    <t>1848.02.03</t>
  </si>
  <si>
    <t>1848.02.04</t>
  </si>
  <si>
    <t>1848.02.05</t>
  </si>
  <si>
    <t>1848.02.06</t>
  </si>
  <si>
    <t>1848.02.07</t>
  </si>
  <si>
    <t>1848.02.08</t>
  </si>
  <si>
    <t>1848.02.09</t>
  </si>
  <si>
    <t>1848.02.10</t>
  </si>
  <si>
    <t>1848.02.11</t>
  </si>
  <si>
    <t>1848.02.12</t>
  </si>
  <si>
    <t>1848.02.13</t>
  </si>
  <si>
    <t>1848.02.14</t>
  </si>
  <si>
    <t>1848.02.15</t>
  </si>
  <si>
    <t>1848.02.16</t>
  </si>
  <si>
    <t>1848.02.17</t>
  </si>
  <si>
    <t>1848.02.18</t>
  </si>
  <si>
    <t>1848.02.19</t>
  </si>
  <si>
    <t>1848.02.20</t>
  </si>
  <si>
    <t>1848.02.21</t>
  </si>
  <si>
    <t>1848.02.22</t>
  </si>
  <si>
    <t>1848.02.23</t>
  </si>
  <si>
    <t>1848.02.24</t>
  </si>
  <si>
    <t>1848.02.25</t>
  </si>
  <si>
    <t>1848.02.26</t>
  </si>
  <si>
    <t>1848.02.27</t>
  </si>
  <si>
    <t>1848.02.28</t>
  </si>
  <si>
    <t>1848.02.29</t>
  </si>
  <si>
    <t>1848.03.01</t>
  </si>
  <si>
    <t>1848.03.02</t>
  </si>
  <si>
    <t>1848.03.03</t>
  </si>
  <si>
    <t>1848.03.04</t>
  </si>
  <si>
    <t>1848.03.05</t>
  </si>
  <si>
    <t>1848.03.06</t>
  </si>
  <si>
    <t>1848.03.07</t>
  </si>
  <si>
    <t>1848.03.08</t>
  </si>
  <si>
    <t>1848.03.09</t>
  </si>
  <si>
    <t>1848.03.10</t>
  </si>
  <si>
    <t>1848.03.11</t>
  </si>
  <si>
    <t>1848.03.12</t>
  </si>
  <si>
    <t>1848.03.13</t>
  </si>
  <si>
    <t>1848.03.14</t>
  </si>
  <si>
    <t>1848.03.15</t>
  </si>
  <si>
    <t>1848.03.16</t>
  </si>
  <si>
    <t>1848.03.17</t>
  </si>
  <si>
    <t>1848.03.18</t>
  </si>
  <si>
    <t>1848.03.19</t>
  </si>
  <si>
    <t>1848.03.20</t>
  </si>
  <si>
    <t>1848.03.21</t>
  </si>
  <si>
    <t>1848.03.22</t>
  </si>
  <si>
    <t>1848.03.23</t>
  </si>
  <si>
    <t>1848.03.24</t>
  </si>
  <si>
    <t>1848.03.25</t>
  </si>
  <si>
    <t>1848.03.26</t>
  </si>
  <si>
    <t>1848.03.27</t>
  </si>
  <si>
    <t>1848.03.28</t>
  </si>
  <si>
    <t>1848.03.29</t>
  </si>
  <si>
    <t>1848.03.30</t>
  </si>
  <si>
    <t>1848.03.31</t>
  </si>
  <si>
    <t>1848.04.01</t>
  </si>
  <si>
    <t>1848.04.02</t>
  </si>
  <si>
    <t>1848.04.03</t>
  </si>
  <si>
    <t>1848.04.04</t>
  </si>
  <si>
    <t>1848.04.05</t>
  </si>
  <si>
    <t>1848.04.06</t>
  </si>
  <si>
    <t>1848.04.07</t>
  </si>
  <si>
    <t>1848.04.08</t>
  </si>
  <si>
    <t>1848.04.09</t>
  </si>
  <si>
    <t>1848.04.10</t>
  </si>
  <si>
    <t>1848.04.11</t>
  </si>
  <si>
    <t>1848.04.12</t>
  </si>
  <si>
    <t>1848.04.13</t>
  </si>
  <si>
    <t>1848.04.14</t>
  </si>
  <si>
    <t>1848.04.15</t>
  </si>
  <si>
    <t>1848.04.16</t>
  </si>
  <si>
    <t>1848.04.17</t>
  </si>
  <si>
    <t>1848.04.18</t>
  </si>
  <si>
    <t>1848.04.19</t>
  </si>
  <si>
    <t>1848.04.20</t>
  </si>
  <si>
    <t>1848.04.21</t>
  </si>
  <si>
    <t>1848.04.22</t>
  </si>
  <si>
    <t>1848.04.23</t>
  </si>
  <si>
    <t>1848.04.24</t>
  </si>
  <si>
    <t>1848.04.25</t>
  </si>
  <si>
    <t>1848.04.26</t>
  </si>
  <si>
    <t>1848.04.27</t>
  </si>
  <si>
    <t>1848.04.28</t>
  </si>
  <si>
    <t>1848.04.29</t>
  </si>
  <si>
    <t>1848.04.30</t>
  </si>
  <si>
    <t>1848.05.01</t>
  </si>
  <si>
    <t>1848.05.02</t>
  </si>
  <si>
    <t>1848.05.03</t>
  </si>
  <si>
    <t>1848.05.04</t>
  </si>
  <si>
    <t>1848.05.05</t>
  </si>
  <si>
    <t>1848.05.06</t>
  </si>
  <si>
    <t>1848.05.07</t>
  </si>
  <si>
    <t>1848.05.08</t>
  </si>
  <si>
    <t>1848.05.09</t>
  </si>
  <si>
    <t>1848.05.10</t>
  </si>
  <si>
    <t>1848.05.11</t>
  </si>
  <si>
    <t>1848.05.12</t>
  </si>
  <si>
    <t>1848.05.13</t>
  </si>
  <si>
    <t>1848.05.14</t>
  </si>
  <si>
    <t>1848.05.15</t>
  </si>
  <si>
    <t>1848.05.16</t>
  </si>
  <si>
    <t>1848.05.17</t>
  </si>
  <si>
    <t>1848.05.18</t>
  </si>
  <si>
    <t>1848.05.19</t>
  </si>
  <si>
    <t>1848.05.20</t>
  </si>
  <si>
    <t>1848.05.21</t>
  </si>
  <si>
    <t>1848.05.22</t>
  </si>
  <si>
    <t>1848.05.23</t>
  </si>
  <si>
    <t>1848.05.24</t>
  </si>
  <si>
    <t>1848.05.25</t>
  </si>
  <si>
    <t>1848.05.26</t>
  </si>
  <si>
    <t>1848.05.27</t>
  </si>
  <si>
    <t>1848.05.28</t>
  </si>
  <si>
    <t>1848.05.29</t>
  </si>
  <si>
    <t>1848.05.30</t>
  </si>
  <si>
    <t>1848.05.31</t>
  </si>
  <si>
    <t>1848.06.01</t>
  </si>
  <si>
    <t>1848.06.02</t>
  </si>
  <si>
    <t>1848.06.03</t>
  </si>
  <si>
    <t>1848.06.04</t>
  </si>
  <si>
    <t>1848.06.05</t>
  </si>
  <si>
    <t>1848.06.06</t>
  </si>
  <si>
    <t>1848.06.07</t>
  </si>
  <si>
    <t>1848.06.08</t>
  </si>
  <si>
    <t>1848.06.09</t>
  </si>
  <si>
    <t>1848.06.10</t>
  </si>
  <si>
    <t>1848.06.11</t>
  </si>
  <si>
    <t>1848.06.12</t>
  </si>
  <si>
    <t>1848.06.13</t>
  </si>
  <si>
    <t>1848.06.14</t>
  </si>
  <si>
    <t>1848.06.15</t>
  </si>
  <si>
    <t>1848.06.16</t>
  </si>
  <si>
    <t>1848.06.17</t>
  </si>
  <si>
    <t>1848.06.18</t>
  </si>
  <si>
    <t>1848.06.19</t>
  </si>
  <si>
    <t>1848.06.20</t>
  </si>
  <si>
    <t>1848.06.21</t>
  </si>
  <si>
    <t>1848.06.22</t>
  </si>
  <si>
    <t>1848.06.23</t>
  </si>
  <si>
    <t>1848.06.24</t>
  </si>
  <si>
    <t>1848.06.25</t>
  </si>
  <si>
    <t>1848.06.26</t>
  </si>
  <si>
    <t>1848.06.27</t>
  </si>
  <si>
    <t>1848.06.28</t>
  </si>
  <si>
    <t>1848.06.29</t>
  </si>
  <si>
    <t>1848.06.30</t>
  </si>
  <si>
    <t>1848.07.01</t>
  </si>
  <si>
    <t>1848.07.02</t>
  </si>
  <si>
    <t>1848.07.03</t>
  </si>
  <si>
    <t>1848.07.04</t>
  </si>
  <si>
    <t>1848.07.05</t>
  </si>
  <si>
    <t>1848.07.06</t>
  </si>
  <si>
    <t>1848.07.07</t>
  </si>
  <si>
    <t>1848.07.08</t>
  </si>
  <si>
    <t>1848.07.09</t>
  </si>
  <si>
    <t>1848.07.10</t>
  </si>
  <si>
    <t>1848.07.11</t>
  </si>
  <si>
    <t>1848.07.12</t>
  </si>
  <si>
    <t>1848.07.13</t>
  </si>
  <si>
    <t>1848.07.14</t>
  </si>
  <si>
    <t>1848.07.15</t>
  </si>
  <si>
    <t>1848.07.16</t>
  </si>
  <si>
    <t>1848.07.17</t>
  </si>
  <si>
    <t>1848.07.18</t>
  </si>
  <si>
    <t>1848.07.19</t>
  </si>
  <si>
    <t>1848.07.20</t>
  </si>
  <si>
    <t>1848.07.21</t>
  </si>
  <si>
    <t>1848.07.22</t>
  </si>
  <si>
    <t>1848.07.23</t>
  </si>
  <si>
    <t>1848.07.24</t>
  </si>
  <si>
    <t>1848.07.25</t>
  </si>
  <si>
    <t>1848.07.26</t>
  </si>
  <si>
    <t>1848.07.27</t>
  </si>
  <si>
    <t>1848.07.28</t>
  </si>
  <si>
    <t>1848.07.29</t>
  </si>
  <si>
    <t>1848.07.30</t>
  </si>
  <si>
    <t>1848.07.31</t>
  </si>
  <si>
    <t>1848.08.01</t>
  </si>
  <si>
    <t>1848.08.02</t>
  </si>
  <si>
    <t>1848.08.03</t>
  </si>
  <si>
    <t>1848.08.04</t>
  </si>
  <si>
    <t>1848.08.05</t>
  </si>
  <si>
    <t>1848.08.06</t>
  </si>
  <si>
    <t>1848.08.07</t>
  </si>
  <si>
    <t>1848.08.08</t>
  </si>
  <si>
    <t>1848.08.09</t>
  </si>
  <si>
    <t>1848.08.10</t>
  </si>
  <si>
    <t>1848.08.11</t>
  </si>
  <si>
    <t>1848.08.12</t>
  </si>
  <si>
    <t>1848.08.13</t>
  </si>
  <si>
    <t>1848.08.14</t>
  </si>
  <si>
    <t>1848.08.15</t>
  </si>
  <si>
    <t>1848.08.16</t>
  </si>
  <si>
    <t>1848.08.17</t>
  </si>
  <si>
    <t>1848.08.18</t>
  </si>
  <si>
    <t>1848.08.19</t>
  </si>
  <si>
    <t>1848.08.20</t>
  </si>
  <si>
    <t>1848.08.21</t>
  </si>
  <si>
    <t>1848.08.22</t>
  </si>
  <si>
    <t>1848.08.23</t>
  </si>
  <si>
    <t>1848.08.24</t>
  </si>
  <si>
    <t>1848.08.25</t>
  </si>
  <si>
    <t>1848.08.26</t>
  </si>
  <si>
    <t>1848.08.27</t>
  </si>
  <si>
    <t>1848.08.28</t>
  </si>
  <si>
    <t>1848.08.29</t>
  </si>
  <si>
    <t>1848.08.30</t>
  </si>
  <si>
    <t>1848.08.31</t>
  </si>
  <si>
    <t>1848.09.01</t>
  </si>
  <si>
    <t>1848.09.02</t>
  </si>
  <si>
    <t>1848.09.03</t>
  </si>
  <si>
    <t>1848.09.04</t>
  </si>
  <si>
    <t>1848.09.05</t>
  </si>
  <si>
    <t>1848.09.06</t>
  </si>
  <si>
    <t>1848.09.07</t>
  </si>
  <si>
    <t>1848.09.08</t>
  </si>
  <si>
    <t>1848.09.09</t>
  </si>
  <si>
    <t>1848.09.10</t>
  </si>
  <si>
    <t>1848.09.11</t>
  </si>
  <si>
    <t>1848.09.12</t>
  </si>
  <si>
    <t>1848.09.13</t>
  </si>
  <si>
    <t>1848.09.14</t>
  </si>
  <si>
    <t>1848.09.15</t>
  </si>
  <si>
    <t>1848.09.16</t>
  </si>
  <si>
    <t>1848.09.17</t>
  </si>
  <si>
    <t>1848.09.18</t>
  </si>
  <si>
    <t>1848.09.19</t>
  </si>
  <si>
    <t>1848.09.20</t>
  </si>
  <si>
    <t>1848.09.21</t>
  </si>
  <si>
    <t>1848.09.22</t>
  </si>
  <si>
    <t>1848.09.23</t>
  </si>
  <si>
    <t>1848.09.24</t>
  </si>
  <si>
    <t>1848.09.25</t>
  </si>
  <si>
    <t>1848.09.26</t>
  </si>
  <si>
    <t>1848.09.27</t>
  </si>
  <si>
    <t>1848.09.28</t>
  </si>
  <si>
    <t>1848.09.29</t>
  </si>
  <si>
    <t>1848.09.30</t>
  </si>
  <si>
    <t>1848.10.01</t>
  </si>
  <si>
    <t>1848.10.02</t>
  </si>
  <si>
    <t>1848.10.03</t>
  </si>
  <si>
    <t>1848.10.04</t>
  </si>
  <si>
    <t>1848.10.05</t>
  </si>
  <si>
    <t>1848.10.06</t>
  </si>
  <si>
    <t>1848.10.07</t>
  </si>
  <si>
    <t>1848.10.08</t>
  </si>
  <si>
    <t>1848.10.09</t>
  </si>
  <si>
    <t>1848.10.10</t>
  </si>
  <si>
    <t>1848.10.11</t>
  </si>
  <si>
    <t>1848.10.12</t>
  </si>
  <si>
    <t>1848.10.13</t>
  </si>
  <si>
    <t>1848.10.14</t>
  </si>
  <si>
    <t>1848.10.15</t>
  </si>
  <si>
    <t>1848.10.16</t>
  </si>
  <si>
    <t>1848.10.17</t>
  </si>
  <si>
    <t>1848.10.18</t>
  </si>
  <si>
    <t>1848.10.19</t>
  </si>
  <si>
    <t>1848.10.20</t>
  </si>
  <si>
    <t>1848.10.21</t>
  </si>
  <si>
    <t>1848.10.22</t>
  </si>
  <si>
    <t>1848.10.23</t>
  </si>
  <si>
    <t>1848.10.24</t>
  </si>
  <si>
    <t>1848.10.25</t>
  </si>
  <si>
    <t>1848.10.26</t>
  </si>
  <si>
    <t>1848.10.27</t>
  </si>
  <si>
    <t>1848.10.28</t>
  </si>
  <si>
    <t>1848.10.29</t>
  </si>
  <si>
    <t>1848.10.30</t>
  </si>
  <si>
    <t>1848.10.31</t>
  </si>
  <si>
    <t>1848.11.01</t>
  </si>
  <si>
    <t>1848.11.02</t>
  </si>
  <si>
    <t>1848.11.03</t>
  </si>
  <si>
    <t>1848.11.04</t>
  </si>
  <si>
    <t>1848.11.05</t>
  </si>
  <si>
    <t>1848.11.06</t>
  </si>
  <si>
    <t>1848.11.07</t>
  </si>
  <si>
    <t>1848.11.08</t>
  </si>
  <si>
    <t>1848.11.09</t>
  </si>
  <si>
    <t>1848.11.10</t>
  </si>
  <si>
    <t>1848.11.11</t>
  </si>
  <si>
    <t>1848.11.12</t>
  </si>
  <si>
    <t>1848.11.13</t>
  </si>
  <si>
    <t>1848.11.14</t>
  </si>
  <si>
    <t>1848.11.15</t>
  </si>
  <si>
    <t>1848.11.16</t>
  </si>
  <si>
    <t>1848.11.17</t>
  </si>
  <si>
    <t>1848.11.18</t>
  </si>
  <si>
    <t>1848.11.19</t>
  </si>
  <si>
    <t>1848.11.20</t>
  </si>
  <si>
    <t>1848.11.21</t>
  </si>
  <si>
    <t>1848.11.22</t>
  </si>
  <si>
    <t>1848.11.23</t>
  </si>
  <si>
    <t>1848.11.24</t>
  </si>
  <si>
    <t>1848.11.25</t>
  </si>
  <si>
    <t>1848.11.26</t>
  </si>
  <si>
    <t>1848.11.27</t>
  </si>
  <si>
    <t>1848.11.28</t>
  </si>
  <si>
    <t>1848.11.29</t>
  </si>
  <si>
    <t>1848.11.30</t>
  </si>
  <si>
    <t>1848.12.01</t>
  </si>
  <si>
    <t>1848.12.02</t>
  </si>
  <si>
    <t>1848.12.03</t>
  </si>
  <si>
    <t>1848.12.04</t>
  </si>
  <si>
    <t>1848.12.05</t>
  </si>
  <si>
    <t>1848.12.06</t>
  </si>
  <si>
    <t>1848.12.07</t>
  </si>
  <si>
    <t>1848.12.08</t>
  </si>
  <si>
    <t>1848.12.09</t>
  </si>
  <si>
    <t>1848.12.10</t>
  </si>
  <si>
    <t>1848.12.11</t>
  </si>
  <si>
    <t>1848.12.12</t>
  </si>
  <si>
    <t>1848.12.13</t>
  </si>
  <si>
    <t>1848.12.14</t>
  </si>
  <si>
    <t>1848.12.15</t>
  </si>
  <si>
    <t>1848.12.16</t>
  </si>
  <si>
    <t>1848.12.17</t>
  </si>
  <si>
    <t>1848.12.18</t>
  </si>
  <si>
    <t>1848.12.19</t>
  </si>
  <si>
    <t>1848.12.20</t>
  </si>
  <si>
    <t>1848.12.21</t>
  </si>
  <si>
    <t>1848.12.22</t>
  </si>
  <si>
    <t>1848.12.23</t>
  </si>
  <si>
    <t>1848.12.24</t>
  </si>
  <si>
    <t>1848.12.25</t>
  </si>
  <si>
    <t>1848.12.26</t>
  </si>
  <si>
    <t>1848.12.27</t>
  </si>
  <si>
    <t>1848.12.28</t>
  </si>
  <si>
    <t>1848.12.29</t>
  </si>
  <si>
    <t>1848.12.30</t>
  </si>
  <si>
    <t>1848.12.31</t>
  </si>
  <si>
    <t>1849.01.01</t>
  </si>
  <si>
    <t>1849.01.02</t>
  </si>
  <si>
    <t>1849.01.03</t>
  </si>
  <si>
    <t>1849.01.04</t>
  </si>
  <si>
    <t>1849.01.05</t>
  </si>
  <si>
    <t>1849.01.06</t>
  </si>
  <si>
    <t>1849.01.07</t>
  </si>
  <si>
    <t>1849.01.08</t>
  </si>
  <si>
    <t>1849.01.09</t>
  </si>
  <si>
    <t>1849.01.10</t>
  </si>
  <si>
    <t>1849.01.11</t>
  </si>
  <si>
    <t>1849.01.12</t>
  </si>
  <si>
    <t>1849.01.13</t>
  </si>
  <si>
    <t>1849.01.14</t>
  </si>
  <si>
    <t>1849.01.15</t>
  </si>
  <si>
    <t>1849.01.16</t>
  </si>
  <si>
    <t>1849.01.17</t>
  </si>
  <si>
    <t>1849.01.18</t>
  </si>
  <si>
    <t>1849.01.19</t>
  </si>
  <si>
    <t>1849.01.20</t>
  </si>
  <si>
    <t>1849.01.21</t>
  </si>
  <si>
    <t>1849.01.22</t>
  </si>
  <si>
    <t>1849.01.23</t>
  </si>
  <si>
    <t>1849.01.24</t>
  </si>
  <si>
    <t>1849.01.25</t>
  </si>
  <si>
    <t>1849.01.26</t>
  </si>
  <si>
    <t>1849.01.27</t>
  </si>
  <si>
    <t>1849.01.28</t>
  </si>
  <si>
    <t>1849.01.29</t>
  </si>
  <si>
    <t>1849.01.30</t>
  </si>
  <si>
    <t>1849.01.31</t>
  </si>
  <si>
    <t>1849.02.01</t>
  </si>
  <si>
    <t>1849.02.02</t>
  </si>
  <si>
    <t>1849.02.03</t>
  </si>
  <si>
    <t>1849.02.04</t>
  </si>
  <si>
    <t>1849.02.05</t>
  </si>
  <si>
    <t>1849.02.06</t>
  </si>
  <si>
    <t>1849.02.07</t>
  </si>
  <si>
    <t>1849.02.08</t>
  </si>
  <si>
    <t>1849.02.09</t>
  </si>
  <si>
    <t>1849.02.10</t>
  </si>
  <si>
    <t>1849.02.11</t>
  </si>
  <si>
    <t>1849.02.12</t>
  </si>
  <si>
    <t>1849.02.13</t>
  </si>
  <si>
    <t>1849.02.14</t>
  </si>
  <si>
    <t>1849.02.15</t>
  </si>
  <si>
    <t>1849.02.16</t>
  </si>
  <si>
    <t>1849.02.17</t>
  </si>
  <si>
    <t>1849.02.18</t>
  </si>
  <si>
    <t>1849.02.19</t>
  </si>
  <si>
    <t>1849.02.20</t>
  </si>
  <si>
    <t>1849.02.21</t>
  </si>
  <si>
    <t>1849.02.22</t>
  </si>
  <si>
    <t>1849.02.23</t>
  </si>
  <si>
    <t>1849.02.24</t>
  </si>
  <si>
    <t>1849.02.25</t>
  </si>
  <si>
    <t>1849.02.26</t>
  </si>
  <si>
    <t>1849.02.27</t>
  </si>
  <si>
    <t>1849.02.28</t>
  </si>
  <si>
    <t>1849.03.01</t>
  </si>
  <si>
    <t>1849.03.02</t>
  </si>
  <si>
    <t>1849.03.03</t>
  </si>
  <si>
    <t>1849.03.04</t>
  </si>
  <si>
    <t>1849.03.05</t>
  </si>
  <si>
    <t>1849.03.06</t>
  </si>
  <si>
    <t>1849.03.07</t>
  </si>
  <si>
    <t>1849.03.08</t>
  </si>
  <si>
    <t>1849.03.09</t>
  </si>
  <si>
    <t>1849.03.10</t>
  </si>
  <si>
    <t>1849.03.11</t>
  </si>
  <si>
    <t>1849.03.12</t>
  </si>
  <si>
    <t>1849.03.13</t>
  </si>
  <si>
    <t>1849.03.14</t>
  </si>
  <si>
    <t>1849.03.15</t>
  </si>
  <si>
    <t>1849.03.16</t>
  </si>
  <si>
    <t>1849.03.17</t>
  </si>
  <si>
    <t>1849.03.18</t>
  </si>
  <si>
    <t>1849.03.19</t>
  </si>
  <si>
    <t>1849.03.20</t>
  </si>
  <si>
    <t>1849.03.21</t>
  </si>
  <si>
    <t>1849.03.22</t>
  </si>
  <si>
    <t>1849.03.23</t>
  </si>
  <si>
    <t>1849.03.24</t>
  </si>
  <si>
    <t>1849.03.25</t>
  </si>
  <si>
    <t>1849.03.26</t>
  </si>
  <si>
    <t>1849.03.27</t>
  </si>
  <si>
    <t>1849.03.28</t>
  </si>
  <si>
    <t>1849.03.29</t>
  </si>
  <si>
    <t>1849.03.30</t>
  </si>
  <si>
    <t>1849.03.31</t>
  </si>
  <si>
    <t>1849.04.01</t>
  </si>
  <si>
    <t>1849.04.02</t>
  </si>
  <si>
    <t>1849.04.03</t>
  </si>
  <si>
    <t>1849.04.04</t>
  </si>
  <si>
    <t>1849.04.05</t>
  </si>
  <si>
    <t>1849.04.06</t>
  </si>
  <si>
    <t>1849.04.07</t>
  </si>
  <si>
    <t>1849.04.08</t>
  </si>
  <si>
    <t>1849.04.09</t>
  </si>
  <si>
    <t>1849.04.10</t>
  </si>
  <si>
    <t>1849.04.11</t>
  </si>
  <si>
    <t>1849.04.12</t>
  </si>
  <si>
    <t>1849.04.13</t>
  </si>
  <si>
    <t>1849.04.14</t>
  </si>
  <si>
    <t>1849.04.15</t>
  </si>
  <si>
    <t>1849.04.16</t>
  </si>
  <si>
    <t>1849.04.17</t>
  </si>
  <si>
    <t>1849.04.18</t>
  </si>
  <si>
    <t>1849.04.19</t>
  </si>
  <si>
    <t>1849.04.20</t>
  </si>
  <si>
    <t>1849.04.21</t>
  </si>
  <si>
    <t>1849.04.22</t>
  </si>
  <si>
    <t>1849.04.23</t>
  </si>
  <si>
    <t>1849.04.24</t>
  </si>
  <si>
    <t>1849.04.25</t>
  </si>
  <si>
    <t>1849.04.26</t>
  </si>
  <si>
    <t>1849.04.27</t>
  </si>
  <si>
    <t>1849.04.28</t>
  </si>
  <si>
    <t>1849.04.29</t>
  </si>
  <si>
    <t>1849.04.30</t>
  </si>
  <si>
    <t>1849.05.01</t>
  </si>
  <si>
    <t>1849.05.02</t>
  </si>
  <si>
    <t>1849.05.03</t>
  </si>
  <si>
    <t>1849.05.04</t>
  </si>
  <si>
    <t>1849.05.05</t>
  </si>
  <si>
    <t>1849.05.06</t>
  </si>
  <si>
    <t>1849.05.07</t>
  </si>
  <si>
    <t>1849.05.08</t>
  </si>
  <si>
    <t>1849.05.09</t>
  </si>
  <si>
    <t>1849.05.10</t>
  </si>
  <si>
    <t>1849.05.11</t>
  </si>
  <si>
    <t>1849.05.12</t>
  </si>
  <si>
    <t>1849.05.13</t>
  </si>
  <si>
    <t>1849.05.14</t>
  </si>
  <si>
    <t>1849.05.15</t>
  </si>
  <si>
    <t>1849.05.16</t>
  </si>
  <si>
    <t>1849.05.17</t>
  </si>
  <si>
    <t>1849.05.18</t>
  </si>
  <si>
    <t>1849.05.19</t>
  </si>
  <si>
    <t>1849.05.20</t>
  </si>
  <si>
    <t>1849.05.21</t>
  </si>
  <si>
    <t>1849.05.22</t>
  </si>
  <si>
    <t>1849.05.23</t>
  </si>
  <si>
    <t>1849.05.24</t>
  </si>
  <si>
    <t>1849.05.25</t>
  </si>
  <si>
    <t>1849.05.26</t>
  </si>
  <si>
    <t>1849.05.27</t>
  </si>
  <si>
    <t>1849.05.28</t>
  </si>
  <si>
    <t>1849.05.29</t>
  </si>
  <si>
    <t>1849.05.30</t>
  </si>
  <si>
    <t>1849.05.31</t>
  </si>
  <si>
    <t>1849.06.01</t>
  </si>
  <si>
    <t>1849.06.02</t>
  </si>
  <si>
    <t>1849.06.03</t>
  </si>
  <si>
    <t>1849.06.04</t>
  </si>
  <si>
    <t>1849.06.05</t>
  </si>
  <si>
    <t>1849.06.06</t>
  </si>
  <si>
    <t>1849.06.07</t>
  </si>
  <si>
    <t>1849.06.08</t>
  </si>
  <si>
    <t>1849.06.09</t>
  </si>
  <si>
    <t>1849.06.10</t>
  </si>
  <si>
    <t>1849.06.11</t>
  </si>
  <si>
    <t>1849.06.12</t>
  </si>
  <si>
    <t>1849.06.13</t>
  </si>
  <si>
    <t>1849.06.14</t>
  </si>
  <si>
    <t>1849.06.15</t>
  </si>
  <si>
    <t>1849.06.16</t>
  </si>
  <si>
    <t>1849.06.17</t>
  </si>
  <si>
    <t>1849.06.18</t>
  </si>
  <si>
    <t>1849.06.19</t>
  </si>
  <si>
    <t>1849.06.20</t>
  </si>
  <si>
    <t>1849.06.21</t>
  </si>
  <si>
    <t>1849.06.22</t>
  </si>
  <si>
    <t>1849.06.23</t>
  </si>
  <si>
    <t>1849.06.24</t>
  </si>
  <si>
    <t>1849.06.25</t>
  </si>
  <si>
    <t>1849.06.26</t>
  </si>
  <si>
    <t>1849.06.27</t>
  </si>
  <si>
    <t>1849.06.28</t>
  </si>
  <si>
    <t>1849.06.29</t>
  </si>
  <si>
    <t>1849.06.30</t>
  </si>
  <si>
    <t>1849.07.01</t>
  </si>
  <si>
    <t>1849.07.02</t>
  </si>
  <si>
    <t>1849.07.03</t>
  </si>
  <si>
    <t>1849.07.04</t>
  </si>
  <si>
    <t>1849.07.05</t>
  </si>
  <si>
    <t>1849.07.06</t>
  </si>
  <si>
    <t>1849.07.07</t>
  </si>
  <si>
    <t>1849.07.08</t>
  </si>
  <si>
    <t>1849.07.09</t>
  </si>
  <si>
    <t>1849.07.10</t>
  </si>
  <si>
    <t>1849.07.11</t>
  </si>
  <si>
    <t>1849.07.12</t>
  </si>
  <si>
    <t>1849.07.13</t>
  </si>
  <si>
    <t>1849.07.14</t>
  </si>
  <si>
    <t>1849.07.15</t>
  </si>
  <si>
    <t>1849.07.16</t>
  </si>
  <si>
    <t>1849.07.17</t>
  </si>
  <si>
    <t>1849.07.18</t>
  </si>
  <si>
    <t>1849.07.19</t>
  </si>
  <si>
    <t>1849.07.20</t>
  </si>
  <si>
    <t>1849.07.21</t>
  </si>
  <si>
    <t>1849.07.22</t>
  </si>
  <si>
    <t>1849.07.23</t>
  </si>
  <si>
    <t>1849.07.24</t>
  </si>
  <si>
    <t>1849.07.25</t>
  </si>
  <si>
    <t>1849.07.26</t>
  </si>
  <si>
    <t>1849.07.27</t>
  </si>
  <si>
    <t>1849.07.28</t>
  </si>
  <si>
    <t>1849.07.29</t>
  </si>
  <si>
    <t>1849.07.30</t>
  </si>
  <si>
    <t>1849.07.31</t>
  </si>
  <si>
    <t>1849.08.01</t>
  </si>
  <si>
    <t>1849.08.02</t>
  </si>
  <si>
    <t>1849.08.03</t>
  </si>
  <si>
    <t>1849.08.04</t>
  </si>
  <si>
    <t>1849.08.05</t>
  </si>
  <si>
    <t>1849.08.06</t>
  </si>
  <si>
    <t>1849.08.07</t>
  </si>
  <si>
    <t>1849.08.08</t>
  </si>
  <si>
    <t>1849.08.09</t>
  </si>
  <si>
    <t>1849.08.10</t>
  </si>
  <si>
    <t>1849.08.11</t>
  </si>
  <si>
    <t>1849.08.12</t>
  </si>
  <si>
    <t>1849.08.13</t>
  </si>
  <si>
    <t>1849.08.14</t>
  </si>
  <si>
    <t>1849.08.15</t>
  </si>
  <si>
    <t>1849.08.16</t>
  </si>
  <si>
    <t>1849.08.17</t>
  </si>
  <si>
    <t>1849.08.18</t>
  </si>
  <si>
    <t>1849.08.19</t>
  </si>
  <si>
    <t>1849.08.20</t>
  </si>
  <si>
    <t>1849.08.21</t>
  </si>
  <si>
    <t>1849.08.22</t>
  </si>
  <si>
    <t>1849.08.23</t>
  </si>
  <si>
    <t>1849.08.24</t>
  </si>
  <si>
    <t>1849.08.25</t>
  </si>
  <si>
    <t>1849.08.26</t>
  </si>
  <si>
    <t>1849.08.27</t>
  </si>
  <si>
    <t>1849.08.28</t>
  </si>
  <si>
    <t>1849.08.29</t>
  </si>
  <si>
    <t>1849.08.30</t>
  </si>
  <si>
    <t>1849.08.31</t>
  </si>
  <si>
    <t>1849.09.01</t>
  </si>
  <si>
    <t>1849.09.02</t>
  </si>
  <si>
    <t>1849.09.03</t>
  </si>
  <si>
    <t>1849.09.04</t>
  </si>
  <si>
    <t>1849.09.05</t>
  </si>
  <si>
    <t>1849.09.06</t>
  </si>
  <si>
    <t>1849.09.07</t>
  </si>
  <si>
    <t>1849.09.08</t>
  </si>
  <si>
    <t>1849.09.09</t>
  </si>
  <si>
    <t>1849.09.10</t>
  </si>
  <si>
    <t>1849.09.11</t>
  </si>
  <si>
    <t>1849.09.12</t>
  </si>
  <si>
    <t>1849.09.13</t>
  </si>
  <si>
    <t>1849.09.14</t>
  </si>
  <si>
    <t>1849.09.15</t>
  </si>
  <si>
    <t>1849.09.16</t>
  </si>
  <si>
    <t>1849.09.17</t>
  </si>
  <si>
    <t>1849.09.18</t>
  </si>
  <si>
    <t>1849.09.19</t>
  </si>
  <si>
    <t>1849.09.20</t>
  </si>
  <si>
    <t>1849.09.21</t>
  </si>
  <si>
    <t>1849.09.22</t>
  </si>
  <si>
    <t>1849.09.23</t>
  </si>
  <si>
    <t>1849.09.24</t>
  </si>
  <si>
    <t>1849.09.25</t>
  </si>
  <si>
    <t>1849.09.26</t>
  </si>
  <si>
    <t>1849.09.27</t>
  </si>
  <si>
    <t>1849.09.28</t>
  </si>
  <si>
    <t>1849.09.29</t>
  </si>
  <si>
    <t>1849.09.30</t>
  </si>
  <si>
    <t>1849.10.01</t>
  </si>
  <si>
    <t>1849.10.02</t>
  </si>
  <si>
    <t>1849.10.03</t>
  </si>
  <si>
    <t>1849.10.04</t>
  </si>
  <si>
    <t>1849.10.05</t>
  </si>
  <si>
    <t>1849.10.06</t>
  </si>
  <si>
    <t>1849.10.07</t>
  </si>
  <si>
    <t>1849.10.08</t>
  </si>
  <si>
    <t>1849.10.09</t>
  </si>
  <si>
    <t>1849.10.10</t>
  </si>
  <si>
    <t>1849.10.11</t>
  </si>
  <si>
    <t>1849.10.12</t>
  </si>
  <si>
    <t>1849.10.13</t>
  </si>
  <si>
    <t>1849.10.14</t>
  </si>
  <si>
    <t>1849.10.15</t>
  </si>
  <si>
    <t>1849.10.16</t>
  </si>
  <si>
    <t>1849.10.17</t>
  </si>
  <si>
    <t>1849.10.18</t>
  </si>
  <si>
    <t>1849.10.19</t>
  </si>
  <si>
    <t>1849.10.20</t>
  </si>
  <si>
    <t>1849.10.21</t>
  </si>
  <si>
    <t>1849.10.22</t>
  </si>
  <si>
    <t>1849.10.23</t>
  </si>
  <si>
    <t>1849.10.24</t>
  </si>
  <si>
    <t>1849.10.25</t>
  </si>
  <si>
    <t>1849.10.26</t>
  </si>
  <si>
    <t>1849.10.27</t>
  </si>
  <si>
    <t>1849.10.28</t>
  </si>
  <si>
    <t>1849.10.29</t>
  </si>
  <si>
    <t>1849.10.30</t>
  </si>
  <si>
    <t>1849.10.31</t>
  </si>
  <si>
    <t>1849.11.01</t>
  </si>
  <si>
    <t>1849.11.02</t>
  </si>
  <si>
    <t>1849.11.03</t>
  </si>
  <si>
    <t>1849.11.04</t>
  </si>
  <si>
    <t>1849.11.05</t>
  </si>
  <si>
    <t>1849.11.06</t>
  </si>
  <si>
    <t>1849.11.07</t>
  </si>
  <si>
    <t>1849.11.08</t>
  </si>
  <si>
    <t>1849.11.09</t>
  </si>
  <si>
    <t>1849.11.10</t>
  </si>
  <si>
    <t>1849.11.11</t>
  </si>
  <si>
    <t>1849.11.12</t>
  </si>
  <si>
    <t>1849.11.13</t>
  </si>
  <si>
    <t>1849.11.14</t>
  </si>
  <si>
    <t>1849.11.15</t>
  </si>
  <si>
    <t>1849.11.16</t>
  </si>
  <si>
    <t>1849.11.17</t>
  </si>
  <si>
    <t>1849.11.18</t>
  </si>
  <si>
    <t>1849.11.19</t>
  </si>
  <si>
    <t>1849.11.20</t>
  </si>
  <si>
    <t>1849.11.21</t>
  </si>
  <si>
    <t>1849.11.22</t>
  </si>
  <si>
    <t>1849.11.23</t>
  </si>
  <si>
    <t>1849.11.24</t>
  </si>
  <si>
    <t>1849.11.25</t>
  </si>
  <si>
    <t>1849.11.26</t>
  </si>
  <si>
    <t>1849.11.27</t>
  </si>
  <si>
    <t>1849.11.28</t>
  </si>
  <si>
    <t>1849.11.29</t>
  </si>
  <si>
    <t>1849.11.30</t>
  </si>
  <si>
    <t>1849.12.01</t>
  </si>
  <si>
    <t>1849.12.02</t>
  </si>
  <si>
    <t>1849.12.03</t>
  </si>
  <si>
    <t>1849.12.04</t>
  </si>
  <si>
    <t>1849.12.05</t>
  </si>
  <si>
    <t>1849.12.06</t>
  </si>
  <si>
    <t>1849.12.07</t>
  </si>
  <si>
    <t>1849.12.08</t>
  </si>
  <si>
    <t>1849.12.09</t>
  </si>
  <si>
    <t>1849.12.10</t>
  </si>
  <si>
    <t>1849.12.11</t>
  </si>
  <si>
    <t>1849.12.12</t>
  </si>
  <si>
    <t>1849.12.13</t>
  </si>
  <si>
    <t>1849.12.14</t>
  </si>
  <si>
    <t>1849.12.15</t>
  </si>
  <si>
    <t>1849.12.16</t>
  </si>
  <si>
    <t>1849.12.17</t>
  </si>
  <si>
    <t>1849.12.18</t>
  </si>
  <si>
    <t>1849.12.19</t>
  </si>
  <si>
    <t>1849.12.20</t>
  </si>
  <si>
    <t>1849.12.21</t>
  </si>
  <si>
    <t>1849.12.22</t>
  </si>
  <si>
    <t>1849.12.23</t>
  </si>
  <si>
    <t>1849.12.24</t>
  </si>
  <si>
    <t>1849.12.25</t>
  </si>
  <si>
    <t>1849.12.26</t>
  </si>
  <si>
    <t>1849.12.27</t>
  </si>
  <si>
    <t>1849.12.28</t>
  </si>
  <si>
    <t>1849.12.29</t>
  </si>
  <si>
    <t>1849.12.30</t>
  </si>
  <si>
    <t>1849.12.31</t>
  </si>
  <si>
    <t>1850.01.01</t>
  </si>
  <si>
    <t>1850.01.02</t>
  </si>
  <si>
    <t>1850.01.03</t>
  </si>
  <si>
    <t>1850.01.04</t>
  </si>
  <si>
    <t>1850.01.05</t>
  </si>
  <si>
    <t>1850.01.06</t>
  </si>
  <si>
    <t>1850.01.07</t>
  </si>
  <si>
    <t>1850.01.08</t>
  </si>
  <si>
    <t>1850.01.09</t>
  </si>
  <si>
    <t>1850.01.10</t>
  </si>
  <si>
    <t>1850.01.11</t>
  </si>
  <si>
    <t>1850.01.12</t>
  </si>
  <si>
    <t>1850.01.13</t>
  </si>
  <si>
    <t>1850.01.14</t>
  </si>
  <si>
    <t>1850.01.15</t>
  </si>
  <si>
    <t>1850.01.16</t>
  </si>
  <si>
    <t>1850.01.17</t>
  </si>
  <si>
    <t>1850.01.18</t>
  </si>
  <si>
    <t>1850.01.19</t>
  </si>
  <si>
    <t>1850.01.20</t>
  </si>
  <si>
    <t>1850.01.21</t>
  </si>
  <si>
    <t>1850.01.22</t>
  </si>
  <si>
    <t>1850.01.23</t>
  </si>
  <si>
    <t>1850.01.24</t>
  </si>
  <si>
    <t>1850.01.25</t>
  </si>
  <si>
    <t>1850.01.26</t>
  </si>
  <si>
    <t>1850.01.27</t>
  </si>
  <si>
    <t>1850.01.28</t>
  </si>
  <si>
    <t>1850.01.29</t>
  </si>
  <si>
    <t>1850.01.30</t>
  </si>
  <si>
    <t>1850.01.31</t>
  </si>
  <si>
    <t>1850.02.01</t>
  </si>
  <si>
    <t>1850.02.02</t>
  </si>
  <si>
    <t>1850.02.03</t>
  </si>
  <si>
    <t>1850.02.04</t>
  </si>
  <si>
    <t>1850.02.05</t>
  </si>
  <si>
    <t>1850.02.06</t>
  </si>
  <si>
    <t>1850.02.07</t>
  </si>
  <si>
    <t>1850.02.08</t>
  </si>
  <si>
    <t>1850.02.09</t>
  </si>
  <si>
    <t>1850.02.10</t>
  </si>
  <si>
    <t>1850.02.11</t>
  </si>
  <si>
    <t>1850.02.12</t>
  </si>
  <si>
    <t>1850.02.13</t>
  </si>
  <si>
    <t>1850.02.14</t>
  </si>
  <si>
    <t>1850.02.15</t>
  </si>
  <si>
    <t>1850.02.16</t>
  </si>
  <si>
    <t>1850.02.17</t>
  </si>
  <si>
    <t>1850.02.18</t>
  </si>
  <si>
    <t>1850.02.19</t>
  </si>
  <si>
    <t>1850.02.20</t>
  </si>
  <si>
    <t>1850.02.21</t>
  </si>
  <si>
    <t>1850.02.22</t>
  </si>
  <si>
    <t>1850.02.23</t>
  </si>
  <si>
    <t>1850.02.24</t>
  </si>
  <si>
    <t>1850.02.25</t>
  </si>
  <si>
    <t>1850.02.26</t>
  </si>
  <si>
    <t>1850.02.27</t>
  </si>
  <si>
    <t>1850.02.28</t>
  </si>
  <si>
    <t>1850.03.01</t>
  </si>
  <si>
    <t>1850.03.02</t>
  </si>
  <si>
    <t>1850.03.03</t>
  </si>
  <si>
    <t>1850.03.04</t>
  </si>
  <si>
    <t>1850.03.05</t>
  </si>
  <si>
    <t>1850.03.06</t>
  </si>
  <si>
    <t>1850.03.07</t>
  </si>
  <si>
    <t>1850.03.08</t>
  </si>
  <si>
    <t>1850.03.09</t>
  </si>
  <si>
    <t>1850.03.10</t>
  </si>
  <si>
    <t>1850.03.11</t>
  </si>
  <si>
    <t>1850.03.12</t>
  </si>
  <si>
    <t>1850.03.13</t>
  </si>
  <si>
    <t>1850.03.14</t>
  </si>
  <si>
    <t>1850.03.15</t>
  </si>
  <si>
    <t>1850.03.16</t>
  </si>
  <si>
    <t>1850.03.17</t>
  </si>
  <si>
    <t>1850.03.18</t>
  </si>
  <si>
    <t>1850.03.19</t>
  </si>
  <si>
    <t>1850.03.20</t>
  </si>
  <si>
    <t>1850.03.21</t>
  </si>
  <si>
    <t>1850.03.22</t>
  </si>
  <si>
    <t>1850.03.23</t>
  </si>
  <si>
    <t>1850.03.24</t>
  </si>
  <si>
    <t>1850.03.25</t>
  </si>
  <si>
    <t>1850.03.26</t>
  </si>
  <si>
    <t>1850.03.27</t>
  </si>
  <si>
    <t>1850.03.28</t>
  </si>
  <si>
    <t>1850.03.29</t>
  </si>
  <si>
    <t>1850.03.30</t>
  </si>
  <si>
    <t>1850.03.31</t>
  </si>
  <si>
    <t>1850.04.01</t>
  </si>
  <si>
    <t>1850.04.02</t>
  </si>
  <si>
    <t>1850.04.03</t>
  </si>
  <si>
    <t>1850.04.04</t>
  </si>
  <si>
    <t>1850.04.05</t>
  </si>
  <si>
    <t>1850.04.06</t>
  </si>
  <si>
    <t>1850.04.07</t>
  </si>
  <si>
    <t>1850.04.08</t>
  </si>
  <si>
    <t>1850.04.09</t>
  </si>
  <si>
    <t>1850.04.10</t>
  </si>
  <si>
    <t>1850.04.11</t>
  </si>
  <si>
    <t>1850.04.12</t>
  </si>
  <si>
    <t>1850.04.13</t>
  </si>
  <si>
    <t>1850.04.14</t>
  </si>
  <si>
    <t>1850.04.15</t>
  </si>
  <si>
    <t>1850.04.16</t>
  </si>
  <si>
    <t>1850.04.17</t>
  </si>
  <si>
    <t>1850.04.18</t>
  </si>
  <si>
    <t>1850.04.19</t>
  </si>
  <si>
    <t>1850.04.20</t>
  </si>
  <si>
    <t>1850.04.21</t>
  </si>
  <si>
    <t>1850.04.22</t>
  </si>
  <si>
    <t>1850.04.23</t>
  </si>
  <si>
    <t>1850.04.24</t>
  </si>
  <si>
    <t>1850.04.25</t>
  </si>
  <si>
    <t>1850.04.26</t>
  </si>
  <si>
    <t>1850.04.27</t>
  </si>
  <si>
    <t>1850.04.28</t>
  </si>
  <si>
    <t>1850.04.29</t>
  </si>
  <si>
    <t>1850.04.30</t>
  </si>
  <si>
    <t>1850.05.01</t>
  </si>
  <si>
    <t>1850.05.02</t>
  </si>
  <si>
    <t>1850.05.03</t>
  </si>
  <si>
    <t>1850.05.04</t>
  </si>
  <si>
    <t>1850.05.05</t>
  </si>
  <si>
    <t>1850.05.06</t>
  </si>
  <si>
    <t>1850.05.07</t>
  </si>
  <si>
    <t>1850.05.08</t>
  </si>
  <si>
    <t>1850.05.09</t>
  </si>
  <si>
    <t>1850.05.10</t>
  </si>
  <si>
    <t>1850.05.11</t>
  </si>
  <si>
    <t>1850.05.12</t>
  </si>
  <si>
    <t>1850.05.13</t>
  </si>
  <si>
    <t>1850.05.14</t>
  </si>
  <si>
    <t>1850.05.15</t>
  </si>
  <si>
    <t>1850.05.16</t>
  </si>
  <si>
    <t>1850.05.17</t>
  </si>
  <si>
    <t>1850.05.18</t>
  </si>
  <si>
    <t>1850.05.19</t>
  </si>
  <si>
    <t>1850.05.20</t>
  </si>
  <si>
    <t>1850.05.21</t>
  </si>
  <si>
    <t>1850.05.22</t>
  </si>
  <si>
    <t>1850.05.23</t>
  </si>
  <si>
    <t>1850.05.24</t>
  </si>
  <si>
    <t>1850.05.25</t>
  </si>
  <si>
    <t>1850.05.26</t>
  </si>
  <si>
    <t>1850.05.27</t>
  </si>
  <si>
    <t>1850.05.28</t>
  </si>
  <si>
    <t>1850.05.29</t>
  </si>
  <si>
    <t>1850.05.30</t>
  </si>
  <si>
    <t>1850.05.31</t>
  </si>
  <si>
    <t>1850.06.01</t>
  </si>
  <si>
    <t>1850.06.02</t>
  </si>
  <si>
    <t>1850.06.03</t>
  </si>
  <si>
    <t>1850.06.04</t>
  </si>
  <si>
    <t>1850.06.05</t>
  </si>
  <si>
    <t>1850.06.06</t>
  </si>
  <si>
    <t>1850.06.07</t>
  </si>
  <si>
    <t>1850.06.08</t>
  </si>
  <si>
    <t>1850.06.09</t>
  </si>
  <si>
    <t>1850.06.10</t>
  </si>
  <si>
    <t>1850.06.11</t>
  </si>
  <si>
    <t>1850.06.12</t>
  </si>
  <si>
    <t>1850.06.13</t>
  </si>
  <si>
    <t>1850.06.14</t>
  </si>
  <si>
    <t>1850.06.15</t>
  </si>
  <si>
    <t>1850.06.16</t>
  </si>
  <si>
    <t>1850.06.17</t>
  </si>
  <si>
    <t>1850.06.18</t>
  </si>
  <si>
    <t>1850.06.19</t>
  </si>
  <si>
    <t>1850.06.20</t>
  </si>
  <si>
    <t>1850.06.21</t>
  </si>
  <si>
    <t>1850.06.22</t>
  </si>
  <si>
    <t>1850.06.23</t>
  </si>
  <si>
    <t>1850.06.24</t>
  </si>
  <si>
    <t>1850.06.25</t>
  </si>
  <si>
    <t>1850.06.26</t>
  </si>
  <si>
    <t>1850.06.27</t>
  </si>
  <si>
    <t>1850.06.28</t>
  </si>
  <si>
    <t>1850.06.29</t>
  </si>
  <si>
    <t>1850.06.30</t>
  </si>
  <si>
    <t>1850.07.01</t>
  </si>
  <si>
    <t>1850.07.02</t>
  </si>
  <si>
    <t>1850.07.03</t>
  </si>
  <si>
    <t>1850.07.04</t>
  </si>
  <si>
    <t>1850.07.05</t>
  </si>
  <si>
    <t>1850.07.06</t>
  </si>
  <si>
    <t>1850.07.07</t>
  </si>
  <si>
    <t>1850.07.08</t>
  </si>
  <si>
    <t>1850.07.09</t>
  </si>
  <si>
    <t>1850.07.10</t>
  </si>
  <si>
    <t>1850.07.11</t>
  </si>
  <si>
    <t>1850.07.12</t>
  </si>
  <si>
    <t>1850.07.13</t>
  </si>
  <si>
    <t>1850.07.14</t>
  </si>
  <si>
    <t>1850.07.15</t>
  </si>
  <si>
    <t>1850.07.16</t>
  </si>
  <si>
    <t>1850.07.17</t>
  </si>
  <si>
    <t>1850.07.18</t>
  </si>
  <si>
    <t>1850.07.19</t>
  </si>
  <si>
    <t>1850.07.20</t>
  </si>
  <si>
    <t>1850.07.21</t>
  </si>
  <si>
    <t>1850.07.22</t>
  </si>
  <si>
    <t>1850.07.23</t>
  </si>
  <si>
    <t>1850.07.24</t>
  </si>
  <si>
    <t>1850.07.25</t>
  </si>
  <si>
    <t>1850.07.26</t>
  </si>
  <si>
    <t>1850.07.27</t>
  </si>
  <si>
    <t>1850.07.28</t>
  </si>
  <si>
    <t>1850.07.29</t>
  </si>
  <si>
    <t>1850.07.30</t>
  </si>
  <si>
    <t>1850.07.31</t>
  </si>
  <si>
    <t>1850.08.01</t>
  </si>
  <si>
    <t>1850.08.02</t>
  </si>
  <si>
    <t>1850.08.03</t>
  </si>
  <si>
    <t>1850.08.04</t>
  </si>
  <si>
    <t>1850.08.05</t>
  </si>
  <si>
    <t>1850.08.06</t>
  </si>
  <si>
    <t>1850.08.07</t>
  </si>
  <si>
    <t>1850.08.08</t>
  </si>
  <si>
    <t>1850.08.09</t>
  </si>
  <si>
    <t>1850.08.10</t>
  </si>
  <si>
    <t>1850.08.11</t>
  </si>
  <si>
    <t>1850.08.12</t>
  </si>
  <si>
    <t>1850.08.13</t>
  </si>
  <si>
    <t>1850.08.14</t>
  </si>
  <si>
    <t>1850.08.15</t>
  </si>
  <si>
    <t>1850.08.16</t>
  </si>
  <si>
    <t>1850.08.17</t>
  </si>
  <si>
    <t>1850.08.18</t>
  </si>
  <si>
    <t>1850.08.19</t>
  </si>
  <si>
    <t>1850.08.20</t>
  </si>
  <si>
    <t>1850.08.21</t>
  </si>
  <si>
    <t>1850.08.22</t>
  </si>
  <si>
    <t>1850.08.23</t>
  </si>
  <si>
    <t>1850.08.24</t>
  </si>
  <si>
    <t>1850.08.25</t>
  </si>
  <si>
    <t>1850.08.26</t>
  </si>
  <si>
    <t>1850.08.27</t>
  </si>
  <si>
    <t>1850.08.28</t>
  </si>
  <si>
    <t>1850.08.29</t>
  </si>
  <si>
    <t>1850.08.30</t>
  </si>
  <si>
    <t>1850.08.31</t>
  </si>
  <si>
    <t>1850.09.01</t>
  </si>
  <si>
    <t>1850.09.02</t>
  </si>
  <si>
    <t>1850.09.03</t>
  </si>
  <si>
    <t>1850.09.04</t>
  </si>
  <si>
    <t>1850.09.05</t>
  </si>
  <si>
    <t>1850.09.06</t>
  </si>
  <si>
    <t>1850.09.07</t>
  </si>
  <si>
    <t>1850.09.08</t>
  </si>
  <si>
    <t>1850.09.09</t>
  </si>
  <si>
    <t>1850.09.10</t>
  </si>
  <si>
    <t>1850.09.11</t>
  </si>
  <si>
    <t>1850.09.12</t>
  </si>
  <si>
    <t>1850.09.13</t>
  </si>
  <si>
    <t>1850.09.14</t>
  </si>
  <si>
    <t>1850.09.15</t>
  </si>
  <si>
    <t>1850.09.16</t>
  </si>
  <si>
    <t>1850.09.17</t>
  </si>
  <si>
    <t>1850.09.18</t>
  </si>
  <si>
    <t>1850.09.19</t>
  </si>
  <si>
    <t>1850.09.20</t>
  </si>
  <si>
    <t>1850.09.21</t>
  </si>
  <si>
    <t>1850.09.22</t>
  </si>
  <si>
    <t>1850.09.23</t>
  </si>
  <si>
    <t>1850.09.24</t>
  </si>
  <si>
    <t>1850.09.25</t>
  </si>
  <si>
    <t>1850.09.26</t>
  </si>
  <si>
    <t>1850.09.27</t>
  </si>
  <si>
    <t>1850.09.28</t>
  </si>
  <si>
    <t>1850.09.29</t>
  </si>
  <si>
    <t>1850.09.30</t>
  </si>
  <si>
    <t>1850.10.01</t>
  </si>
  <si>
    <t>1850.10.02</t>
  </si>
  <si>
    <t>1850.10.03</t>
  </si>
  <si>
    <t>1850.10.04</t>
  </si>
  <si>
    <t>1850.10.05</t>
  </si>
  <si>
    <t>1850.10.06</t>
  </si>
  <si>
    <t>1850.10.07</t>
  </si>
  <si>
    <t>1850.10.08</t>
  </si>
  <si>
    <t>1850.10.09</t>
  </si>
  <si>
    <t>1850.10.10</t>
  </si>
  <si>
    <t>1850.10.11</t>
  </si>
  <si>
    <t>1850.10.12</t>
  </si>
  <si>
    <t>1850.10.13</t>
  </si>
  <si>
    <t>1850.10.14</t>
  </si>
  <si>
    <t>1850.10.15</t>
  </si>
  <si>
    <t>1850.10.16</t>
  </si>
  <si>
    <t>1850.10.17</t>
  </si>
  <si>
    <t>1850.10.18</t>
  </si>
  <si>
    <t>1850.10.19</t>
  </si>
  <si>
    <t>1850.10.20</t>
  </si>
  <si>
    <t>1850.10.21</t>
  </si>
  <si>
    <t>1850.10.22</t>
  </si>
  <si>
    <t>1850.10.23</t>
  </si>
  <si>
    <t>1850.10.24</t>
  </si>
  <si>
    <t>1850.10.25</t>
  </si>
  <si>
    <t>1850.10.26</t>
  </si>
  <si>
    <t>1850.10.27</t>
  </si>
  <si>
    <t>1850.10.28</t>
  </si>
  <si>
    <t>1850.10.29</t>
  </si>
  <si>
    <t>1850.10.30</t>
  </si>
  <si>
    <t>1850.10.31</t>
  </si>
  <si>
    <t>1850.11.01</t>
  </si>
  <si>
    <t>1850.11.02</t>
  </si>
  <si>
    <t>1850.11.03</t>
  </si>
  <si>
    <t>1850.11.04</t>
  </si>
  <si>
    <t>1850.11.05</t>
  </si>
  <si>
    <t>1850.11.06</t>
  </si>
  <si>
    <t>1850.11.07</t>
  </si>
  <si>
    <t>1850.11.08</t>
  </si>
  <si>
    <t>1850.11.09</t>
  </si>
  <si>
    <t>1850.11.10</t>
  </si>
  <si>
    <t>1850.11.11</t>
  </si>
  <si>
    <t>1850.11.12</t>
  </si>
  <si>
    <t>1850.11.13</t>
  </si>
  <si>
    <t>1850.11.14</t>
  </si>
  <si>
    <t>1850.11.15</t>
  </si>
  <si>
    <t>1850.11.16</t>
  </si>
  <si>
    <t>1850.11.17</t>
  </si>
  <si>
    <t>1850.11.18</t>
  </si>
  <si>
    <t>1850.11.19</t>
  </si>
  <si>
    <t>1850.11.20</t>
  </si>
  <si>
    <t>1850.11.21</t>
  </si>
  <si>
    <t>1850.11.22</t>
  </si>
  <si>
    <t>1850.11.23</t>
  </si>
  <si>
    <t>1850.11.24</t>
  </si>
  <si>
    <t>1850.11.25</t>
  </si>
  <si>
    <t>1850.11.26</t>
  </si>
  <si>
    <t>1850.11.27</t>
  </si>
  <si>
    <t>1850.11.28</t>
  </si>
  <si>
    <t>1850.11.29</t>
  </si>
  <si>
    <t>1850.11.30</t>
  </si>
  <si>
    <t>1850.12.01</t>
  </si>
  <si>
    <t>1850.12.02</t>
  </si>
  <si>
    <t>1850.12.03</t>
  </si>
  <si>
    <t>1850.12.04</t>
  </si>
  <si>
    <t>1850.12.05</t>
  </si>
  <si>
    <t>1850.12.06</t>
  </si>
  <si>
    <t>1850.12.07</t>
  </si>
  <si>
    <t>1850.12.08</t>
  </si>
  <si>
    <t>1850.12.09</t>
  </si>
  <si>
    <t>1850.12.10</t>
  </si>
  <si>
    <t>1850.12.11</t>
  </si>
  <si>
    <t>1850.12.12</t>
  </si>
  <si>
    <t>1850.12.13</t>
  </si>
  <si>
    <t>1850.12.14</t>
  </si>
  <si>
    <t>1850.12.15</t>
  </si>
  <si>
    <t>1850.12.16</t>
  </si>
  <si>
    <t>1850.12.17</t>
  </si>
  <si>
    <t>1850.12.18</t>
  </si>
  <si>
    <t>1850.12.19</t>
  </si>
  <si>
    <t>1850.12.20</t>
  </si>
  <si>
    <t>1850.12.21</t>
  </si>
  <si>
    <t>1850.12.22</t>
  </si>
  <si>
    <t>1850.12.23</t>
  </si>
  <si>
    <t>1850.12.24</t>
  </si>
  <si>
    <t>1850.12.25</t>
  </si>
  <si>
    <t>1850.12.26</t>
  </si>
  <si>
    <t>1850.12.27</t>
  </si>
  <si>
    <t>1850.12.28</t>
  </si>
  <si>
    <t>1850.12.29</t>
  </si>
  <si>
    <t>1850.12.30</t>
  </si>
  <si>
    <t>1850.12.31</t>
  </si>
  <si>
    <t>1851.01.01</t>
  </si>
  <si>
    <t>1851.01.02</t>
  </si>
  <si>
    <t>1851.01.03</t>
  </si>
  <si>
    <t>1851.01.04</t>
  </si>
  <si>
    <t>1851.01.05</t>
  </si>
  <si>
    <t>1851.01.06</t>
  </si>
  <si>
    <t>1851.01.07</t>
  </si>
  <si>
    <t>1851.01.08</t>
  </si>
  <si>
    <t>1851.01.09</t>
  </si>
  <si>
    <t>1851.01.10</t>
  </si>
  <si>
    <t>1851.01.11</t>
  </si>
  <si>
    <t>1851.01.12</t>
  </si>
  <si>
    <t>1851.01.13</t>
  </si>
  <si>
    <t>1851.01.14</t>
  </si>
  <si>
    <t>1851.01.15</t>
  </si>
  <si>
    <t>1851.01.16</t>
  </si>
  <si>
    <t>1851.01.17</t>
  </si>
  <si>
    <t>1851.01.18</t>
  </si>
  <si>
    <t>1851.01.19</t>
  </si>
  <si>
    <t>1851.01.20</t>
  </si>
  <si>
    <t>1851.01.21</t>
  </si>
  <si>
    <t>1851.01.22</t>
  </si>
  <si>
    <t>1851.01.23</t>
  </si>
  <si>
    <t>1851.01.24</t>
  </si>
  <si>
    <t>1851.01.25</t>
  </si>
  <si>
    <t>1851.01.26</t>
  </si>
  <si>
    <t>1851.01.27</t>
  </si>
  <si>
    <t>1851.01.28</t>
  </si>
  <si>
    <t>1851.01.29</t>
  </si>
  <si>
    <t>1851.01.30</t>
  </si>
  <si>
    <t>1851.01.31</t>
  </si>
  <si>
    <t>1851.02.01</t>
  </si>
  <si>
    <t>1851.02.02</t>
  </si>
  <si>
    <t>1851.02.03</t>
  </si>
  <si>
    <t>1851.02.04</t>
  </si>
  <si>
    <t>1851.02.05</t>
  </si>
  <si>
    <t>1851.02.06</t>
  </si>
  <si>
    <t>1851.02.07</t>
  </si>
  <si>
    <t>1851.02.08</t>
  </si>
  <si>
    <t>1851.02.09</t>
  </si>
  <si>
    <t>1851.02.10</t>
  </si>
  <si>
    <t>1851.02.11</t>
  </si>
  <si>
    <t>1851.02.12</t>
  </si>
  <si>
    <t>1851.02.13</t>
  </si>
  <si>
    <t>1851.02.14</t>
  </si>
  <si>
    <t>1851.02.15</t>
  </si>
  <si>
    <t>1851.02.16</t>
  </si>
  <si>
    <t>1851.02.17</t>
  </si>
  <si>
    <t>1851.02.18</t>
  </si>
  <si>
    <t>1851.02.19</t>
  </si>
  <si>
    <t>1851.02.20</t>
  </si>
  <si>
    <t>1851.02.21</t>
  </si>
  <si>
    <t>1851.02.22</t>
  </si>
  <si>
    <t>1851.02.23</t>
  </si>
  <si>
    <t>1851.02.24</t>
  </si>
  <si>
    <t>1851.02.25</t>
  </si>
  <si>
    <t>1851.02.26</t>
  </si>
  <si>
    <t>1851.02.27</t>
  </si>
  <si>
    <t>1851.02.28</t>
  </si>
  <si>
    <t>1851.03.01</t>
  </si>
  <si>
    <t>1851.03.02</t>
  </si>
  <si>
    <t>1851.03.03</t>
  </si>
  <si>
    <t>1851.03.04</t>
  </si>
  <si>
    <t>1851.03.05</t>
  </si>
  <si>
    <t>1851.03.06</t>
  </si>
  <si>
    <t>1851.03.07</t>
  </si>
  <si>
    <t>1851.03.08</t>
  </si>
  <si>
    <t>1851.03.09</t>
  </si>
  <si>
    <t>1851.03.10</t>
  </si>
  <si>
    <t>1851.03.11</t>
  </si>
  <si>
    <t>1851.03.12</t>
  </si>
  <si>
    <t>1851.03.13</t>
  </si>
  <si>
    <t>1851.03.14</t>
  </si>
  <si>
    <t>1851.03.15</t>
  </si>
  <si>
    <t>1851.03.16</t>
  </si>
  <si>
    <t>1851.03.17</t>
  </si>
  <si>
    <t>1851.03.18</t>
  </si>
  <si>
    <t>1851.03.19</t>
  </si>
  <si>
    <t>1851.03.20</t>
  </si>
  <si>
    <t>1851.03.21</t>
  </si>
  <si>
    <t>1851.03.22</t>
  </si>
  <si>
    <t>1851.03.23</t>
  </si>
  <si>
    <t>1851.03.24</t>
  </si>
  <si>
    <t>1851.03.25</t>
  </si>
  <si>
    <t>1851.03.26</t>
  </si>
  <si>
    <t>1851.03.27</t>
  </si>
  <si>
    <t>1851.03.28</t>
  </si>
  <si>
    <t>1851.03.29</t>
  </si>
  <si>
    <t>1851.03.30</t>
  </si>
  <si>
    <t>1851.03.31</t>
  </si>
  <si>
    <t>1851.04.01</t>
  </si>
  <si>
    <t>1851.04.02</t>
  </si>
  <si>
    <t>1851.04.03</t>
  </si>
  <si>
    <t>1851.04.04</t>
  </si>
  <si>
    <t>1851.04.05</t>
  </si>
  <si>
    <t>1851.04.06</t>
  </si>
  <si>
    <t>1851.04.07</t>
  </si>
  <si>
    <t>1851.04.08</t>
  </si>
  <si>
    <t>1851.04.09</t>
  </si>
  <si>
    <t>1851.04.10</t>
  </si>
  <si>
    <t>1851.04.11</t>
  </si>
  <si>
    <t>1851.04.12</t>
  </si>
  <si>
    <t>1851.04.13</t>
  </si>
  <si>
    <t>1851.04.14</t>
  </si>
  <si>
    <t>1851.04.15</t>
  </si>
  <si>
    <t>1851.04.16</t>
  </si>
  <si>
    <t>1851.04.17</t>
  </si>
  <si>
    <t>1851.04.18</t>
  </si>
  <si>
    <t>1851.04.19</t>
  </si>
  <si>
    <t>1851.04.20</t>
  </si>
  <si>
    <t>1851.04.21</t>
  </si>
  <si>
    <t>1851.04.22</t>
  </si>
  <si>
    <t>1851.04.23</t>
  </si>
  <si>
    <t>1851.04.24</t>
  </si>
  <si>
    <t>1851.04.25</t>
  </si>
  <si>
    <t>1851.04.26</t>
  </si>
  <si>
    <t>1851.04.27</t>
  </si>
  <si>
    <t>1851.04.28</t>
  </si>
  <si>
    <t>1851.04.29</t>
  </si>
  <si>
    <t>1851.04.30</t>
  </si>
  <si>
    <t>1851.05.01</t>
  </si>
  <si>
    <t>1851.05.02</t>
  </si>
  <si>
    <t>1851.05.03</t>
  </si>
  <si>
    <t>1851.05.04</t>
  </si>
  <si>
    <t>1851.05.05</t>
  </si>
  <si>
    <t>1851.05.06</t>
  </si>
  <si>
    <t>1851.05.07</t>
  </si>
  <si>
    <t>1851.05.08</t>
  </si>
  <si>
    <t>1851.05.09</t>
  </si>
  <si>
    <t>1851.05.10</t>
  </si>
  <si>
    <t>1851.05.11</t>
  </si>
  <si>
    <t>1851.05.12</t>
  </si>
  <si>
    <t>1851.05.13</t>
  </si>
  <si>
    <t>1851.05.14</t>
  </si>
  <si>
    <t>1851.05.15</t>
  </si>
  <si>
    <t>1851.05.16</t>
  </si>
  <si>
    <t>1851.05.17</t>
  </si>
  <si>
    <t>1851.05.18</t>
  </si>
  <si>
    <t>1851.05.19</t>
  </si>
  <si>
    <t>1851.05.20</t>
  </si>
  <si>
    <t>1851.05.21</t>
  </si>
  <si>
    <t>1851.05.22</t>
  </si>
  <si>
    <t>1851.05.23</t>
  </si>
  <si>
    <t>1851.05.24</t>
  </si>
  <si>
    <t>1851.05.25</t>
  </si>
  <si>
    <t>1851.05.26</t>
  </si>
  <si>
    <t>1851.05.27</t>
  </si>
  <si>
    <t>1851.05.28</t>
  </si>
  <si>
    <t>1851.05.29</t>
  </si>
  <si>
    <t>1851.05.30</t>
  </si>
  <si>
    <t>1851.05.31</t>
  </si>
  <si>
    <t>1851.06.01</t>
  </si>
  <si>
    <t>1851.06.02</t>
  </si>
  <si>
    <t>1851.06.03</t>
  </si>
  <si>
    <t>1851.06.04</t>
  </si>
  <si>
    <t>1851.06.05</t>
  </si>
  <si>
    <t>1851.06.06</t>
  </si>
  <si>
    <t>1851.06.07</t>
  </si>
  <si>
    <t>1851.06.08</t>
  </si>
  <si>
    <t>1851.06.09</t>
  </si>
  <si>
    <t>1851.06.10</t>
  </si>
  <si>
    <t>1851.06.11</t>
  </si>
  <si>
    <t>1851.06.12</t>
  </si>
  <si>
    <t>1851.06.13</t>
  </si>
  <si>
    <t>1851.06.14</t>
  </si>
  <si>
    <t>1851.06.15</t>
  </si>
  <si>
    <t>1851.06.16</t>
  </si>
  <si>
    <t>1851.06.17</t>
  </si>
  <si>
    <t>1851.06.18</t>
  </si>
  <si>
    <t>1851.06.19</t>
  </si>
  <si>
    <t>1851.06.20</t>
  </si>
  <si>
    <t>1851.06.21</t>
  </si>
  <si>
    <t>1851.06.22</t>
  </si>
  <si>
    <t>1851.06.23</t>
  </si>
  <si>
    <t>1851.06.24</t>
  </si>
  <si>
    <t>1851.06.25</t>
  </si>
  <si>
    <t>1851.06.26</t>
  </si>
  <si>
    <t>1851.06.27</t>
  </si>
  <si>
    <t>1851.06.28</t>
  </si>
  <si>
    <t>1851.06.29</t>
  </si>
  <si>
    <t>1851.06.30</t>
  </si>
  <si>
    <t>1851.07.01</t>
  </si>
  <si>
    <t>1851.07.02</t>
  </si>
  <si>
    <t>1851.07.03</t>
  </si>
  <si>
    <t>1851.07.04</t>
  </si>
  <si>
    <t>1851.07.05</t>
  </si>
  <si>
    <t>1851.07.06</t>
  </si>
  <si>
    <t>1851.07.07</t>
  </si>
  <si>
    <t>1851.07.08</t>
  </si>
  <si>
    <t>1851.07.09</t>
  </si>
  <si>
    <t>1851.07.10</t>
  </si>
  <si>
    <t>1851.07.11</t>
  </si>
  <si>
    <t>1851.07.12</t>
  </si>
  <si>
    <t>1851.07.13</t>
  </si>
  <si>
    <t>1851.07.14</t>
  </si>
  <si>
    <t>1851.07.15</t>
  </si>
  <si>
    <t>1851.07.16</t>
  </si>
  <si>
    <t>1851.07.17</t>
  </si>
  <si>
    <t>1851.07.18</t>
  </si>
  <si>
    <t>1851.07.19</t>
  </si>
  <si>
    <t>1851.07.20</t>
  </si>
  <si>
    <t>1851.07.21</t>
  </si>
  <si>
    <t>1851.07.22</t>
  </si>
  <si>
    <t>1851.07.23</t>
  </si>
  <si>
    <t>1851.07.24</t>
  </si>
  <si>
    <t>1851.07.25</t>
  </si>
  <si>
    <t>1851.07.26</t>
  </si>
  <si>
    <t>1851.07.27</t>
  </si>
  <si>
    <t>1851.07.28</t>
  </si>
  <si>
    <t>1851.07.29</t>
  </si>
  <si>
    <t>1851.07.30</t>
  </si>
  <si>
    <t>1851.07.31</t>
  </si>
  <si>
    <t>1851.08.01</t>
  </si>
  <si>
    <t>1851.08.02</t>
  </si>
  <si>
    <t>1851.08.03</t>
  </si>
  <si>
    <t>1851.08.04</t>
  </si>
  <si>
    <t>1851.08.05</t>
  </si>
  <si>
    <t>1851.08.06</t>
  </si>
  <si>
    <t>1851.08.07</t>
  </si>
  <si>
    <t>1851.08.08</t>
  </si>
  <si>
    <t>1851.08.09</t>
  </si>
  <si>
    <t>1851.08.10</t>
  </si>
  <si>
    <t>1851.08.11</t>
  </si>
  <si>
    <t>1851.08.12</t>
  </si>
  <si>
    <t>1851.08.13</t>
  </si>
  <si>
    <t>1851.08.14</t>
  </si>
  <si>
    <t>1851.08.15</t>
  </si>
  <si>
    <t>1851.08.16</t>
  </si>
  <si>
    <t>1851.08.17</t>
  </si>
  <si>
    <t>1851.08.18</t>
  </si>
  <si>
    <t>1851.08.19</t>
  </si>
  <si>
    <t>1851.08.20</t>
  </si>
  <si>
    <t>1851.08.21</t>
  </si>
  <si>
    <t>1851.08.22</t>
  </si>
  <si>
    <t>1851.08.23</t>
  </si>
  <si>
    <t>1851.08.24</t>
  </si>
  <si>
    <t>1851.08.25</t>
  </si>
  <si>
    <t>1851.08.26</t>
  </si>
  <si>
    <t>1851.08.27</t>
  </si>
  <si>
    <t>1851.08.28</t>
  </si>
  <si>
    <t>1851.08.29</t>
  </si>
  <si>
    <t>1851.08.30</t>
  </si>
  <si>
    <t>1851.08.31</t>
  </si>
  <si>
    <t>1851.09.01</t>
  </si>
  <si>
    <t>1851.09.02</t>
  </si>
  <si>
    <t>1851.09.03</t>
  </si>
  <si>
    <t>1851.09.04</t>
  </si>
  <si>
    <t>1851.09.05</t>
  </si>
  <si>
    <t>1851.09.06</t>
  </si>
  <si>
    <t>1851.09.07</t>
  </si>
  <si>
    <t>1851.09.08</t>
  </si>
  <si>
    <t>1851.09.09</t>
  </si>
  <si>
    <t>1851.09.10</t>
  </si>
  <si>
    <t>1851.09.11</t>
  </si>
  <si>
    <t>1851.09.12</t>
  </si>
  <si>
    <t>1851.09.13</t>
  </si>
  <si>
    <t>1851.09.14</t>
  </si>
  <si>
    <t>1851.09.15</t>
  </si>
  <si>
    <t>1851.09.16</t>
  </si>
  <si>
    <t>1851.09.17</t>
  </si>
  <si>
    <t>1851.09.18</t>
  </si>
  <si>
    <t>1851.09.19</t>
  </si>
  <si>
    <t>1851.09.20</t>
  </si>
  <si>
    <t>1851.09.21</t>
  </si>
  <si>
    <t>1851.09.22</t>
  </si>
  <si>
    <t>1851.09.23</t>
  </si>
  <si>
    <t>1851.09.24</t>
  </si>
  <si>
    <t>1851.09.25</t>
  </si>
  <si>
    <t>1851.09.26</t>
  </si>
  <si>
    <t>1851.09.27</t>
  </si>
  <si>
    <t>1851.09.28</t>
  </si>
  <si>
    <t>1851.09.29</t>
  </si>
  <si>
    <t>1851.09.30</t>
  </si>
  <si>
    <t>1851.10.01</t>
  </si>
  <si>
    <t>1851.10.02</t>
  </si>
  <si>
    <t>1851.10.03</t>
  </si>
  <si>
    <t>1851.10.04</t>
  </si>
  <si>
    <t>1851.10.05</t>
  </si>
  <si>
    <t>1851.10.06</t>
  </si>
  <si>
    <t>1851.10.07</t>
  </si>
  <si>
    <t>1851.10.08</t>
  </si>
  <si>
    <t>1851.10.09</t>
  </si>
  <si>
    <t>1851.10.10</t>
  </si>
  <si>
    <t>1851.10.11</t>
  </si>
  <si>
    <t>1851.10.12</t>
  </si>
  <si>
    <t>1851.10.13</t>
  </si>
  <si>
    <t>1851.10.14</t>
  </si>
  <si>
    <t>1851.10.15</t>
  </si>
  <si>
    <t>1851.10.16</t>
  </si>
  <si>
    <t>1851.10.17</t>
  </si>
  <si>
    <t>1851.10.18</t>
  </si>
  <si>
    <t>1851.10.19</t>
  </si>
  <si>
    <t>1851.10.20</t>
  </si>
  <si>
    <t>1851.10.21</t>
  </si>
  <si>
    <t>1851.10.22</t>
  </si>
  <si>
    <t>1851.10.23</t>
  </si>
  <si>
    <t>1851.10.24</t>
  </si>
  <si>
    <t>1851.10.25</t>
  </si>
  <si>
    <t>1851.10.26</t>
  </si>
  <si>
    <t>1851.10.27</t>
  </si>
  <si>
    <t>1851.10.28</t>
  </si>
  <si>
    <t>1851.10.29</t>
  </si>
  <si>
    <t>1851.10.30</t>
  </si>
  <si>
    <t>1851.10.31</t>
  </si>
  <si>
    <t>1851.11.01</t>
  </si>
  <si>
    <t>1851.11.02</t>
  </si>
  <si>
    <t>1851.11.03</t>
  </si>
  <si>
    <t>1851.11.04</t>
  </si>
  <si>
    <t>1851.11.05</t>
  </si>
  <si>
    <t>1851.11.06</t>
  </si>
  <si>
    <t>1851.11.07</t>
  </si>
  <si>
    <t>1851.11.08</t>
  </si>
  <si>
    <t>1851.11.09</t>
  </si>
  <si>
    <t>1851.11.10</t>
  </si>
  <si>
    <t>1851.11.11</t>
  </si>
  <si>
    <t>1851.11.12</t>
  </si>
  <si>
    <t>1851.11.13</t>
  </si>
  <si>
    <t>1851.11.14</t>
  </si>
  <si>
    <t>1851.11.15</t>
  </si>
  <si>
    <t>1851.11.16</t>
  </si>
  <si>
    <t>1851.11.17</t>
  </si>
  <si>
    <t>1851.11.18</t>
  </si>
  <si>
    <t>1851.11.19</t>
  </si>
  <si>
    <t>1851.11.20</t>
  </si>
  <si>
    <t>1851.11.21</t>
  </si>
  <si>
    <t>1851.11.22</t>
  </si>
  <si>
    <t>1851.11.23</t>
  </si>
  <si>
    <t>1851.11.24</t>
  </si>
  <si>
    <t>1851.11.25</t>
  </si>
  <si>
    <t>1851.11.26</t>
  </si>
  <si>
    <t>1851.11.27</t>
  </si>
  <si>
    <t>1851.11.28</t>
  </si>
  <si>
    <t>1851.11.29</t>
  </si>
  <si>
    <t>1851.11.30</t>
  </si>
  <si>
    <t>1851.12.01</t>
  </si>
  <si>
    <t>1851.12.02</t>
  </si>
  <si>
    <t>1851.12.03</t>
  </si>
  <si>
    <t>1851.12.04</t>
  </si>
  <si>
    <t>1851.12.05</t>
  </si>
  <si>
    <t>1851.12.06</t>
  </si>
  <si>
    <t>1851.12.07</t>
  </si>
  <si>
    <t>1851.12.08</t>
  </si>
  <si>
    <t>1851.12.09</t>
  </si>
  <si>
    <t>1851.12.10</t>
  </si>
  <si>
    <t>1851.12.11</t>
  </si>
  <si>
    <t>1851.12.12</t>
  </si>
  <si>
    <t>1851.12.13</t>
  </si>
  <si>
    <t>1851.12.14</t>
  </si>
  <si>
    <t>1851.12.15</t>
  </si>
  <si>
    <t>1851.12.16</t>
  </si>
  <si>
    <t>1851.12.17</t>
  </si>
  <si>
    <t>1851.12.18</t>
  </si>
  <si>
    <t>1851.12.19</t>
  </si>
  <si>
    <t>1851.12.20</t>
  </si>
  <si>
    <t>1851.12.21</t>
  </si>
  <si>
    <t>1851.12.22</t>
  </si>
  <si>
    <t>1851.12.23</t>
  </si>
  <si>
    <t>1851.12.24</t>
  </si>
  <si>
    <t>1851.12.25</t>
  </si>
  <si>
    <t>1851.12.26</t>
  </si>
  <si>
    <t>1851.12.27</t>
  </si>
  <si>
    <t>1851.12.28</t>
  </si>
  <si>
    <t>1851.12.29</t>
  </si>
  <si>
    <t>1851.12.30</t>
  </si>
  <si>
    <t>1851.12.31</t>
  </si>
  <si>
    <t>1852.01.01</t>
  </si>
  <si>
    <t>1852.01.02</t>
  </si>
  <si>
    <t>1852.01.03</t>
  </si>
  <si>
    <t>1852.01.04</t>
  </si>
  <si>
    <t>1852.01.05</t>
  </si>
  <si>
    <t>1852.01.06</t>
  </si>
  <si>
    <t>1852.01.07</t>
  </si>
  <si>
    <t>1852.01.08</t>
  </si>
  <si>
    <t>1852.01.09</t>
  </si>
  <si>
    <t>1852.01.10</t>
  </si>
  <si>
    <t>1852.01.11</t>
  </si>
  <si>
    <t>1852.01.12</t>
  </si>
  <si>
    <t>1852.01.13</t>
  </si>
  <si>
    <t>1852.01.14</t>
  </si>
  <si>
    <t>1852.01.15</t>
  </si>
  <si>
    <t>1852.01.16</t>
  </si>
  <si>
    <t>1852.01.17</t>
  </si>
  <si>
    <t>1852.01.18</t>
  </si>
  <si>
    <t>1852.01.19</t>
  </si>
  <si>
    <t>1852.01.20</t>
  </si>
  <si>
    <t>1852.01.21</t>
  </si>
  <si>
    <t>1852.01.22</t>
  </si>
  <si>
    <t>1852.01.23</t>
  </si>
  <si>
    <t>1852.01.24</t>
  </si>
  <si>
    <t>1852.01.25</t>
  </si>
  <si>
    <t>1852.01.26</t>
  </si>
  <si>
    <t>1852.01.27</t>
  </si>
  <si>
    <t>1852.01.28</t>
  </si>
  <si>
    <t>1852.01.29</t>
  </si>
  <si>
    <t>1852.01.30</t>
  </si>
  <si>
    <t>1852.01.31</t>
  </si>
  <si>
    <t>1852.02.01</t>
  </si>
  <si>
    <t>1852.02.02</t>
  </si>
  <si>
    <t>1852.02.03</t>
  </si>
  <si>
    <t>1852.02.04</t>
  </si>
  <si>
    <t>1852.02.05</t>
  </si>
  <si>
    <t>1852.02.06</t>
  </si>
  <si>
    <t>1852.02.07</t>
  </si>
  <si>
    <t>1852.02.08</t>
  </si>
  <si>
    <t>1852.02.09</t>
  </si>
  <si>
    <t>1852.02.10</t>
  </si>
  <si>
    <t>1852.02.11</t>
  </si>
  <si>
    <t>1852.02.12</t>
  </si>
  <si>
    <t>1852.02.13</t>
  </si>
  <si>
    <t>1852.02.14</t>
  </si>
  <si>
    <t>1852.02.15</t>
  </si>
  <si>
    <t>1852.02.16</t>
  </si>
  <si>
    <t>1852.02.17</t>
  </si>
  <si>
    <t>1852.02.18</t>
  </si>
  <si>
    <t>1852.02.19</t>
  </si>
  <si>
    <t>1852.02.20</t>
  </si>
  <si>
    <t>1852.02.21</t>
  </si>
  <si>
    <t>1852.02.22</t>
  </si>
  <si>
    <t>1852.02.23</t>
  </si>
  <si>
    <t>1852.02.24</t>
  </si>
  <si>
    <t>1852.02.25</t>
  </si>
  <si>
    <t>1852.02.26</t>
  </si>
  <si>
    <t>1852.02.27</t>
  </si>
  <si>
    <t>1852.02.28</t>
  </si>
  <si>
    <t>1852.02.29</t>
  </si>
  <si>
    <t>1852.03.01</t>
  </si>
  <si>
    <t>1852.03.02</t>
  </si>
  <si>
    <t>1852.03.03</t>
  </si>
  <si>
    <t>1852.03.04</t>
  </si>
  <si>
    <t>1852.03.05</t>
  </si>
  <si>
    <t>1852.03.06</t>
  </si>
  <si>
    <t>1852.03.07</t>
  </si>
  <si>
    <t>1852.03.08</t>
  </si>
  <si>
    <t>1852.03.09</t>
  </si>
  <si>
    <t>1852.03.10</t>
  </si>
  <si>
    <t>1852.03.11</t>
  </si>
  <si>
    <t>1852.03.12</t>
  </si>
  <si>
    <t>1852.03.13</t>
  </si>
  <si>
    <t>1852.03.14</t>
  </si>
  <si>
    <t>1852.03.15</t>
  </si>
  <si>
    <t>1852.03.16</t>
  </si>
  <si>
    <t>1852.03.17</t>
  </si>
  <si>
    <t>1852.03.18</t>
  </si>
  <si>
    <t>1852.03.19</t>
  </si>
  <si>
    <t>1852.03.20</t>
  </si>
  <si>
    <t>1852.03.21</t>
  </si>
  <si>
    <t>1852.03.22</t>
  </si>
  <si>
    <t>1852.03.23</t>
  </si>
  <si>
    <t>1852.03.24</t>
  </si>
  <si>
    <t>1852.03.25</t>
  </si>
  <si>
    <t>1852.03.26</t>
  </si>
  <si>
    <t>1852.03.27</t>
  </si>
  <si>
    <t>1852.03.28</t>
  </si>
  <si>
    <t>1852.03.29</t>
  </si>
  <si>
    <t>1852.03.30</t>
  </si>
  <si>
    <t>1852.03.31</t>
  </si>
  <si>
    <t>1852.04.01</t>
  </si>
  <si>
    <t>1852.04.02</t>
  </si>
  <si>
    <t>1852.04.03</t>
  </si>
  <si>
    <t>1852.04.04</t>
  </si>
  <si>
    <t>1852.04.05</t>
  </si>
  <si>
    <t>1852.04.06</t>
  </si>
  <si>
    <t>1852.04.07</t>
  </si>
  <si>
    <t>1852.04.08</t>
  </si>
  <si>
    <t>1852.04.09</t>
  </si>
  <si>
    <t>1852.04.10</t>
  </si>
  <si>
    <t>1852.04.11</t>
  </si>
  <si>
    <t>1852.04.12</t>
  </si>
  <si>
    <t>1852.04.13</t>
  </si>
  <si>
    <t>1852.04.14</t>
  </si>
  <si>
    <t>1852.04.15</t>
  </si>
  <si>
    <t>1852.04.16</t>
  </si>
  <si>
    <t>1852.04.17</t>
  </si>
  <si>
    <t>1852.04.18</t>
  </si>
  <si>
    <t>1852.04.19</t>
  </si>
  <si>
    <t>1852.04.20</t>
  </si>
  <si>
    <t>1852.04.21</t>
  </si>
  <si>
    <t>1852.04.22</t>
  </si>
  <si>
    <t>1852.04.23</t>
  </si>
  <si>
    <t>1852.04.24</t>
  </si>
  <si>
    <t>1852.04.25</t>
  </si>
  <si>
    <t>1852.04.26</t>
  </si>
  <si>
    <t>1852.04.27</t>
  </si>
  <si>
    <t>1852.04.28</t>
  </si>
  <si>
    <t>1852.04.29</t>
  </si>
  <si>
    <t>1852.04.30</t>
  </si>
  <si>
    <t>1852.05.01</t>
  </si>
  <si>
    <t>1852.05.02</t>
  </si>
  <si>
    <t>1852.05.03</t>
  </si>
  <si>
    <t>1852.05.04</t>
  </si>
  <si>
    <t>1852.05.05</t>
  </si>
  <si>
    <t>1852.05.06</t>
  </si>
  <si>
    <t>1852.05.07</t>
  </si>
  <si>
    <t>1852.05.08</t>
  </si>
  <si>
    <t>1852.05.09</t>
  </si>
  <si>
    <t>1852.05.10</t>
  </si>
  <si>
    <t>1852.05.11</t>
  </si>
  <si>
    <t>1852.05.12</t>
  </si>
  <si>
    <t>1852.05.13</t>
  </si>
  <si>
    <t>1852.05.14</t>
  </si>
  <si>
    <t>1852.05.15</t>
  </si>
  <si>
    <t>1852.05.16</t>
  </si>
  <si>
    <t>1852.05.17</t>
  </si>
  <si>
    <t>1852.05.18</t>
  </si>
  <si>
    <t>1852.05.19</t>
  </si>
  <si>
    <t>1852.05.20</t>
  </si>
  <si>
    <t>1852.05.21</t>
  </si>
  <si>
    <t>1852.05.22</t>
  </si>
  <si>
    <t>1852.05.23</t>
  </si>
  <si>
    <t>1852.05.24</t>
  </si>
  <si>
    <t>1852.05.25</t>
  </si>
  <si>
    <t>1852.05.26</t>
  </si>
  <si>
    <t>1852.05.27</t>
  </si>
  <si>
    <t>1852.05.28</t>
  </si>
  <si>
    <t>1852.05.29</t>
  </si>
  <si>
    <t>1852.05.30</t>
  </si>
  <si>
    <t>1852.05.31</t>
  </si>
  <si>
    <t>1852.06.01</t>
  </si>
  <si>
    <t>1852.06.02</t>
  </si>
  <si>
    <t>1852.06.03</t>
  </si>
  <si>
    <t>1852.06.04</t>
  </si>
  <si>
    <t>1852.06.05</t>
  </si>
  <si>
    <t>1852.06.06</t>
  </si>
  <si>
    <t>1852.06.07</t>
  </si>
  <si>
    <t>1852.06.08</t>
  </si>
  <si>
    <t>1852.06.09</t>
  </si>
  <si>
    <t>1852.06.10</t>
  </si>
  <si>
    <t>1852.06.11</t>
  </si>
  <si>
    <t>1852.06.12</t>
  </si>
  <si>
    <t>1852.06.13</t>
  </si>
  <si>
    <t>1852.06.14</t>
  </si>
  <si>
    <t>1852.06.15</t>
  </si>
  <si>
    <t>1852.06.16</t>
  </si>
  <si>
    <t>1852.06.17</t>
  </si>
  <si>
    <t>1852.06.18</t>
  </si>
  <si>
    <t>1852.06.19</t>
  </si>
  <si>
    <t>1852.06.20</t>
  </si>
  <si>
    <t>1852.06.21</t>
  </si>
  <si>
    <t>1852.06.22</t>
  </si>
  <si>
    <t>1852.06.23</t>
  </si>
  <si>
    <t>1852.06.24</t>
  </si>
  <si>
    <t>1852.06.25</t>
  </si>
  <si>
    <t>1852.06.26</t>
  </si>
  <si>
    <t>1852.06.27</t>
  </si>
  <si>
    <t>1852.06.28</t>
  </si>
  <si>
    <t>1852.06.29</t>
  </si>
  <si>
    <t>1852.06.30</t>
  </si>
  <si>
    <t>1852.07.01</t>
  </si>
  <si>
    <t>1852.07.02</t>
  </si>
  <si>
    <t>1852.07.03</t>
  </si>
  <si>
    <t>1852.07.04</t>
  </si>
  <si>
    <t>1852.07.05</t>
  </si>
  <si>
    <t>1852.07.06</t>
  </si>
  <si>
    <t>1852.07.07</t>
  </si>
  <si>
    <t>1852.07.08</t>
  </si>
  <si>
    <t>1852.07.09</t>
  </si>
  <si>
    <t>1852.07.10</t>
  </si>
  <si>
    <t>1852.07.11</t>
  </si>
  <si>
    <t>1852.07.12</t>
  </si>
  <si>
    <t>1852.07.13</t>
  </si>
  <si>
    <t>1852.07.14</t>
  </si>
  <si>
    <t>1852.07.15</t>
  </si>
  <si>
    <t>1852.07.16</t>
  </si>
  <si>
    <t>1852.07.17</t>
  </si>
  <si>
    <t>1852.07.18</t>
  </si>
  <si>
    <t>1852.07.19</t>
  </si>
  <si>
    <t>1852.07.20</t>
  </si>
  <si>
    <t>1852.07.21</t>
  </si>
  <si>
    <t>1852.07.22</t>
  </si>
  <si>
    <t>1852.07.23</t>
  </si>
  <si>
    <t>1852.07.24</t>
  </si>
  <si>
    <t>1852.07.25</t>
  </si>
  <si>
    <t>1852.07.26</t>
  </si>
  <si>
    <t>1852.07.27</t>
  </si>
  <si>
    <t>1852.07.28</t>
  </si>
  <si>
    <t>1852.07.29</t>
  </si>
  <si>
    <t>1852.07.30</t>
  </si>
  <si>
    <t>1852.07.31</t>
  </si>
  <si>
    <t>1852.08.01</t>
  </si>
  <si>
    <t>1852.08.02</t>
  </si>
  <si>
    <t>1852.08.03</t>
  </si>
  <si>
    <t>1852.08.04</t>
  </si>
  <si>
    <t>1852.08.05</t>
  </si>
  <si>
    <t>1852.08.06</t>
  </si>
  <si>
    <t>1852.08.07</t>
  </si>
  <si>
    <t>1852.08.08</t>
  </si>
  <si>
    <t>1852.08.09</t>
  </si>
  <si>
    <t>1852.08.10</t>
  </si>
  <si>
    <t>1852.08.11</t>
  </si>
  <si>
    <t>1852.08.12</t>
  </si>
  <si>
    <t>1852.08.13</t>
  </si>
  <si>
    <t>1852.08.14</t>
  </si>
  <si>
    <t>1852.08.15</t>
  </si>
  <si>
    <t>1852.08.16</t>
  </si>
  <si>
    <t>1852.08.17</t>
  </si>
  <si>
    <t>1852.08.18</t>
  </si>
  <si>
    <t>1852.08.19</t>
  </si>
  <si>
    <t>1852.08.20</t>
  </si>
  <si>
    <t>1852.08.21</t>
  </si>
  <si>
    <t>1852.08.22</t>
  </si>
  <si>
    <t>1852.08.23</t>
  </si>
  <si>
    <t>1852.08.24</t>
  </si>
  <si>
    <t>1852.08.25</t>
  </si>
  <si>
    <t>1852.08.26</t>
  </si>
  <si>
    <t>1852.08.27</t>
  </si>
  <si>
    <t>1852.08.28</t>
  </si>
  <si>
    <t>1852.08.29</t>
  </si>
  <si>
    <t>1852.08.30</t>
  </si>
  <si>
    <t>1852.08.31</t>
  </si>
  <si>
    <t>1852.09.01</t>
  </si>
  <si>
    <t>1852.09.02</t>
  </si>
  <si>
    <t>1852.09.03</t>
  </si>
  <si>
    <t>1852.09.04</t>
  </si>
  <si>
    <t>1852.09.05</t>
  </si>
  <si>
    <t>1852.09.06</t>
  </si>
  <si>
    <t>1852.09.07</t>
  </si>
  <si>
    <t>1852.09.08</t>
  </si>
  <si>
    <t>1852.09.09</t>
  </si>
  <si>
    <t>1852.09.10</t>
  </si>
  <si>
    <t>1852.09.11</t>
  </si>
  <si>
    <t>1852.09.12</t>
  </si>
  <si>
    <t>1852.09.13</t>
  </si>
  <si>
    <t>1852.09.14</t>
  </si>
  <si>
    <t>1852.09.15</t>
  </si>
  <si>
    <t>1852.09.16</t>
  </si>
  <si>
    <t>1852.09.17</t>
  </si>
  <si>
    <t>1852.09.18</t>
  </si>
  <si>
    <t>1852.09.19</t>
  </si>
  <si>
    <t>1852.09.20</t>
  </si>
  <si>
    <t>1852.09.21</t>
  </si>
  <si>
    <t>1852.09.22</t>
  </si>
  <si>
    <t>1852.09.23</t>
  </si>
  <si>
    <t>1852.09.24</t>
  </si>
  <si>
    <t>1852.09.25</t>
  </si>
  <si>
    <t>1852.09.26</t>
  </si>
  <si>
    <t>1852.09.27</t>
  </si>
  <si>
    <t>1852.09.28</t>
  </si>
  <si>
    <t>1852.09.29</t>
  </si>
  <si>
    <t>1852.09.30</t>
  </si>
  <si>
    <t>1852.10.01</t>
  </si>
  <si>
    <t>1852.10.02</t>
  </si>
  <si>
    <t>1852.10.03</t>
  </si>
  <si>
    <t>1852.10.04</t>
  </si>
  <si>
    <t>1852.10.05</t>
  </si>
  <si>
    <t>1852.10.06</t>
  </si>
  <si>
    <t>1852.10.07</t>
  </si>
  <si>
    <t>1852.10.08</t>
  </si>
  <si>
    <t>1852.10.09</t>
  </si>
  <si>
    <t>1852.10.10</t>
  </si>
  <si>
    <t>1852.10.11</t>
  </si>
  <si>
    <t>1852.10.12</t>
  </si>
  <si>
    <t>1852.10.13</t>
  </si>
  <si>
    <t>1852.10.14</t>
  </si>
  <si>
    <t>1852.10.15</t>
  </si>
  <si>
    <t>1852.10.16</t>
  </si>
  <si>
    <t>1852.10.17</t>
  </si>
  <si>
    <t>1852.10.18</t>
  </si>
  <si>
    <t>1852.10.19</t>
  </si>
  <si>
    <t>1852.10.20</t>
  </si>
  <si>
    <t>1852.10.21</t>
  </si>
  <si>
    <t>1852.10.22</t>
  </si>
  <si>
    <t>1852.10.23</t>
  </si>
  <si>
    <t>1852.10.24</t>
  </si>
  <si>
    <t>1852.10.25</t>
  </si>
  <si>
    <t>1852.10.26</t>
  </si>
  <si>
    <t>1852.10.27</t>
  </si>
  <si>
    <t>1852.10.28</t>
  </si>
  <si>
    <t>1852.10.29</t>
  </si>
  <si>
    <t>1852.10.30</t>
  </si>
  <si>
    <t>1852.10.31</t>
  </si>
  <si>
    <t>1852.11.01</t>
  </si>
  <si>
    <t>1852.11.02</t>
  </si>
  <si>
    <t>1852.11.03</t>
  </si>
  <si>
    <t>1852.11.04</t>
  </si>
  <si>
    <t>1852.11.05</t>
  </si>
  <si>
    <t>1852.11.06</t>
  </si>
  <si>
    <t>1852.11.07</t>
  </si>
  <si>
    <t>1852.11.08</t>
  </si>
  <si>
    <t>1852.11.09</t>
  </si>
  <si>
    <t>1852.11.10</t>
  </si>
  <si>
    <t>1852.11.11</t>
  </si>
  <si>
    <t>1852.11.12</t>
  </si>
  <si>
    <t>1852.11.13</t>
  </si>
  <si>
    <t>1852.11.14</t>
  </si>
  <si>
    <t>1852.11.15</t>
  </si>
  <si>
    <t>1852.11.16</t>
  </si>
  <si>
    <t>1852.11.17</t>
  </si>
  <si>
    <t>1852.11.18</t>
  </si>
  <si>
    <t>1852.11.19</t>
  </si>
  <si>
    <t>1852.11.20</t>
  </si>
  <si>
    <t>1852.11.21</t>
  </si>
  <si>
    <t>1852.11.22</t>
  </si>
  <si>
    <t>1852.11.23</t>
  </si>
  <si>
    <t>1852.11.24</t>
  </si>
  <si>
    <t>1852.11.25</t>
  </si>
  <si>
    <t>1852.11.26</t>
  </si>
  <si>
    <t>1852.11.27</t>
  </si>
  <si>
    <t>1852.11.28</t>
  </si>
  <si>
    <t>1852.11.29</t>
  </si>
  <si>
    <t>1852.11.30</t>
  </si>
  <si>
    <t>1852.12.01</t>
  </si>
  <si>
    <t>1852.12.02</t>
  </si>
  <si>
    <t>1852.12.03</t>
  </si>
  <si>
    <t>1852.12.04</t>
  </si>
  <si>
    <t>1852.12.05</t>
  </si>
  <si>
    <t>1852.12.06</t>
  </si>
  <si>
    <t>1852.12.07</t>
  </si>
  <si>
    <t>1852.12.08</t>
  </si>
  <si>
    <t>1852.12.09</t>
  </si>
  <si>
    <t>1852.12.10</t>
  </si>
  <si>
    <t>1852.12.11</t>
  </si>
  <si>
    <t>1852.12.12</t>
  </si>
  <si>
    <t>1852.12.13</t>
  </si>
  <si>
    <t>1852.12.14</t>
  </si>
  <si>
    <t>1852.12.15</t>
  </si>
  <si>
    <t>1852.12.16</t>
  </si>
  <si>
    <t>1852.12.17</t>
  </si>
  <si>
    <t>1852.12.18</t>
  </si>
  <si>
    <t>1852.12.19</t>
  </si>
  <si>
    <t>1852.12.20</t>
  </si>
  <si>
    <t>1852.12.21</t>
  </si>
  <si>
    <t>1852.12.22</t>
  </si>
  <si>
    <t>1852.12.23</t>
  </si>
  <si>
    <t>1852.12.24</t>
  </si>
  <si>
    <t>1852.12.25</t>
  </si>
  <si>
    <t>1852.12.26</t>
  </si>
  <si>
    <t>1852.12.27</t>
  </si>
  <si>
    <t>1852.12.28</t>
  </si>
  <si>
    <t>1852.12.29</t>
  </si>
  <si>
    <t>1852.12.30</t>
  </si>
  <si>
    <t>1852.12.31</t>
  </si>
  <si>
    <t>1853.01.01</t>
  </si>
  <si>
    <t>1853.01.02</t>
  </si>
  <si>
    <t>1853.01.03</t>
  </si>
  <si>
    <t>1853.01.04</t>
  </si>
  <si>
    <t>1853.01.05</t>
  </si>
  <si>
    <t>1853.01.06</t>
  </si>
  <si>
    <t>1853.01.07</t>
  </si>
  <si>
    <t>1853.01.08</t>
  </si>
  <si>
    <t>1853.01.09</t>
  </si>
  <si>
    <t>1853.01.10</t>
  </si>
  <si>
    <t>1853.01.11</t>
  </si>
  <si>
    <t>1853.01.12</t>
  </si>
  <si>
    <t>1853.01.13</t>
  </si>
  <si>
    <t>1853.01.14</t>
  </si>
  <si>
    <t>1853.01.15</t>
  </si>
  <si>
    <t>1853.01.16</t>
  </si>
  <si>
    <t>1853.01.17</t>
  </si>
  <si>
    <t>1853.01.18</t>
  </si>
  <si>
    <t>1853.01.19</t>
  </si>
  <si>
    <t>1853.01.20</t>
  </si>
  <si>
    <t>1853.01.21</t>
  </si>
  <si>
    <t>1853.01.22</t>
  </si>
  <si>
    <t>1853.01.23</t>
  </si>
  <si>
    <t>1853.01.24</t>
  </si>
  <si>
    <t>1853.01.25</t>
  </si>
  <si>
    <t>1853.01.26</t>
  </si>
  <si>
    <t>1853.01.27</t>
  </si>
  <si>
    <t>1853.01.28</t>
  </si>
  <si>
    <t>1853.01.29</t>
  </si>
  <si>
    <t>1853.01.30</t>
  </si>
  <si>
    <t>1853.01.31</t>
  </si>
  <si>
    <t>1853.02.01</t>
  </si>
  <si>
    <t>1853.02.02</t>
  </si>
  <si>
    <t>1853.02.03</t>
  </si>
  <si>
    <t>1853.02.04</t>
  </si>
  <si>
    <t>1853.02.05</t>
  </si>
  <si>
    <t>1853.02.06</t>
  </si>
  <si>
    <t>1853.02.07</t>
  </si>
  <si>
    <t>1853.02.08</t>
  </si>
  <si>
    <t>1853.02.09</t>
  </si>
  <si>
    <t>1853.02.10</t>
  </si>
  <si>
    <t>1853.02.11</t>
  </si>
  <si>
    <t>1853.02.12</t>
  </si>
  <si>
    <t>1853.02.13</t>
  </si>
  <si>
    <t>1853.02.14</t>
  </si>
  <si>
    <t>1853.02.15</t>
  </si>
  <si>
    <t>1853.02.16</t>
  </si>
  <si>
    <t>1853.02.17</t>
  </si>
  <si>
    <t>1853.02.18</t>
  </si>
  <si>
    <t>1853.02.19</t>
  </si>
  <si>
    <t>1853.02.20</t>
  </si>
  <si>
    <t>1853.02.21</t>
  </si>
  <si>
    <t>1853.02.22</t>
  </si>
  <si>
    <t>1853.02.23</t>
  </si>
  <si>
    <t>1853.02.24</t>
  </si>
  <si>
    <t>1853.02.25</t>
  </si>
  <si>
    <t>1853.02.26</t>
  </si>
  <si>
    <t>1853.02.27</t>
  </si>
  <si>
    <t>1853.02.28</t>
  </si>
  <si>
    <t>1853.03.01</t>
  </si>
  <si>
    <t>1853.03.02</t>
  </si>
  <si>
    <t>1853.03.03</t>
  </si>
  <si>
    <t>1853.03.04</t>
  </si>
  <si>
    <t>1853.03.05</t>
  </si>
  <si>
    <t>1853.03.06</t>
  </si>
  <si>
    <t>1853.03.07</t>
  </si>
  <si>
    <t>1853.03.08</t>
  </si>
  <si>
    <t>1853.03.09</t>
  </si>
  <si>
    <t>1853.03.10</t>
  </si>
  <si>
    <t>1853.03.11</t>
  </si>
  <si>
    <t>1853.03.12</t>
  </si>
  <si>
    <t>1853.03.13</t>
  </si>
  <si>
    <t>1853.03.14</t>
  </si>
  <si>
    <t>1853.03.15</t>
  </si>
  <si>
    <t>1853.03.16</t>
  </si>
  <si>
    <t>1853.03.17</t>
  </si>
  <si>
    <t>1853.03.18</t>
  </si>
  <si>
    <t>1853.03.19</t>
  </si>
  <si>
    <t>1853.03.20</t>
  </si>
  <si>
    <t>1853.03.21</t>
  </si>
  <si>
    <t>1853.03.22</t>
  </si>
  <si>
    <t>1853.03.23</t>
  </si>
  <si>
    <t>1853.03.24</t>
  </si>
  <si>
    <t>1853.03.25</t>
  </si>
  <si>
    <t>1853.03.26</t>
  </si>
  <si>
    <t>1853.03.27</t>
  </si>
  <si>
    <t>1853.03.28</t>
  </si>
  <si>
    <t>1853.03.29</t>
  </si>
  <si>
    <t>1853.03.30</t>
  </si>
  <si>
    <t>1853.03.31</t>
  </si>
  <si>
    <t>1853.04.01</t>
  </si>
  <si>
    <t>1853.04.02</t>
  </si>
  <si>
    <t>1853.04.03</t>
  </si>
  <si>
    <t>1853.04.04</t>
  </si>
  <si>
    <t>1853.04.05</t>
  </si>
  <si>
    <t>1853.04.06</t>
  </si>
  <si>
    <t>1853.04.07</t>
  </si>
  <si>
    <t>1853.04.08</t>
  </si>
  <si>
    <t>1853.04.09</t>
  </si>
  <si>
    <t>1853.04.10</t>
  </si>
  <si>
    <t>1853.04.11</t>
  </si>
  <si>
    <t>1853.04.12</t>
  </si>
  <si>
    <t>1853.04.13</t>
  </si>
  <si>
    <t>1853.04.14</t>
  </si>
  <si>
    <t>1853.04.15</t>
  </si>
  <si>
    <t>1853.04.16</t>
  </si>
  <si>
    <t>1853.04.17</t>
  </si>
  <si>
    <t>1853.04.18</t>
  </si>
  <si>
    <t>1853.04.19</t>
  </si>
  <si>
    <t>1853.04.20</t>
  </si>
  <si>
    <t>1853.04.21</t>
  </si>
  <si>
    <t>1853.04.22</t>
  </si>
  <si>
    <t>1853.04.23</t>
  </si>
  <si>
    <t>1853.04.24</t>
  </si>
  <si>
    <t>1853.04.25</t>
  </si>
  <si>
    <t>1853.04.26</t>
  </si>
  <si>
    <t>1853.04.27</t>
  </si>
  <si>
    <t>1853.04.28</t>
  </si>
  <si>
    <t>1853.04.29</t>
  </si>
  <si>
    <t>1853.04.30</t>
  </si>
  <si>
    <t>1853.05.01</t>
  </si>
  <si>
    <t>1853.05.02</t>
  </si>
  <si>
    <t>1853.05.03</t>
  </si>
  <si>
    <t>1853.05.04</t>
  </si>
  <si>
    <t>1853.05.05</t>
  </si>
  <si>
    <t>1853.05.06</t>
  </si>
  <si>
    <t>1853.05.07</t>
  </si>
  <si>
    <t>1853.05.08</t>
  </si>
  <si>
    <t>1853.05.09</t>
  </si>
  <si>
    <t>1853.05.10</t>
  </si>
  <si>
    <t>1853.05.11</t>
  </si>
  <si>
    <t>1853.05.12</t>
  </si>
  <si>
    <t>1853.05.13</t>
  </si>
  <si>
    <t>1853.05.14</t>
  </si>
  <si>
    <t>1853.05.15</t>
  </si>
  <si>
    <t>1853.05.16</t>
  </si>
  <si>
    <t>1853.05.17</t>
  </si>
  <si>
    <t>1853.05.18</t>
  </si>
  <si>
    <t>1853.05.19</t>
  </si>
  <si>
    <t>1853.05.20</t>
  </si>
  <si>
    <t>1853.05.21</t>
  </si>
  <si>
    <t>1853.05.22</t>
  </si>
  <si>
    <t>1853.05.23</t>
  </si>
  <si>
    <t>1853.05.24</t>
  </si>
  <si>
    <t>1853.05.25</t>
  </si>
  <si>
    <t>1853.05.26</t>
  </si>
  <si>
    <t>1853.05.27</t>
  </si>
  <si>
    <t>1853.05.28</t>
  </si>
  <si>
    <t>1853.05.29</t>
  </si>
  <si>
    <t>1853.05.30</t>
  </si>
  <si>
    <t>1853.05.31</t>
  </si>
  <si>
    <t>1853.06.01</t>
  </si>
  <si>
    <t>1853.06.02</t>
  </si>
  <si>
    <t>1853.06.03</t>
  </si>
  <si>
    <t>1853.06.04</t>
  </si>
  <si>
    <t>1853.06.05</t>
  </si>
  <si>
    <t>1853.06.06</t>
  </si>
  <si>
    <t>1853.06.07</t>
  </si>
  <si>
    <t>1853.06.08</t>
  </si>
  <si>
    <t>1853.06.09</t>
  </si>
  <si>
    <t>1853.06.10</t>
  </si>
  <si>
    <t>1853.06.11</t>
  </si>
  <si>
    <t>1853.06.12</t>
  </si>
  <si>
    <t>1853.06.13</t>
  </si>
  <si>
    <t>1853.06.14</t>
  </si>
  <si>
    <t>1853.06.15</t>
  </si>
  <si>
    <t>1853.06.16</t>
  </si>
  <si>
    <t>1853.06.17</t>
  </si>
  <si>
    <t>1853.06.18</t>
  </si>
  <si>
    <t>1853.06.19</t>
  </si>
  <si>
    <t>1853.06.20</t>
  </si>
  <si>
    <t>1853.06.21</t>
  </si>
  <si>
    <t>1853.06.22</t>
  </si>
  <si>
    <t>1853.06.23</t>
  </si>
  <si>
    <t>1853.06.24</t>
  </si>
  <si>
    <t>1853.06.25</t>
  </si>
  <si>
    <t>1853.06.26</t>
  </si>
  <si>
    <t>1853.06.27</t>
  </si>
  <si>
    <t>1853.06.28</t>
  </si>
  <si>
    <t>1853.06.29</t>
  </si>
  <si>
    <t>1853.06.30</t>
  </si>
  <si>
    <t>1853.07.01</t>
  </si>
  <si>
    <t>1853.07.02</t>
  </si>
  <si>
    <t>1853.07.03</t>
  </si>
  <si>
    <t>1853.07.04</t>
  </si>
  <si>
    <t>1853.07.05</t>
  </si>
  <si>
    <t>1853.07.06</t>
  </si>
  <si>
    <t>1853.07.07</t>
  </si>
  <si>
    <t>1853.07.08</t>
  </si>
  <si>
    <t>1853.07.09</t>
  </si>
  <si>
    <t>1853.07.10</t>
  </si>
  <si>
    <t>1853.07.11</t>
  </si>
  <si>
    <t>1853.07.12</t>
  </si>
  <si>
    <t>1853.07.13</t>
  </si>
  <si>
    <t>1853.07.14</t>
  </si>
  <si>
    <t>1853.07.15</t>
  </si>
  <si>
    <t>1853.07.16</t>
  </si>
  <si>
    <t>1853.07.17</t>
  </si>
  <si>
    <t>1853.07.18</t>
  </si>
  <si>
    <t>1853.07.19</t>
  </si>
  <si>
    <t>1853.07.20</t>
  </si>
  <si>
    <t>1853.07.21</t>
  </si>
  <si>
    <t>1853.07.22</t>
  </si>
  <si>
    <t>1853.07.23</t>
  </si>
  <si>
    <t>1853.07.24</t>
  </si>
  <si>
    <t>1853.07.25</t>
  </si>
  <si>
    <t>1853.07.26</t>
  </si>
  <si>
    <t>1853.07.27</t>
  </si>
  <si>
    <t>1853.07.28</t>
  </si>
  <si>
    <t>1853.07.29</t>
  </si>
  <si>
    <t>1853.07.30</t>
  </si>
  <si>
    <t>1853.07.31</t>
  </si>
  <si>
    <t>1853.08.01</t>
  </si>
  <si>
    <t>1853.08.02</t>
  </si>
  <si>
    <t>1853.08.03</t>
  </si>
  <si>
    <t>1853.08.04</t>
  </si>
  <si>
    <t>1853.08.05</t>
  </si>
  <si>
    <t>1853.08.06</t>
  </si>
  <si>
    <t>1853.08.07</t>
  </si>
  <si>
    <t>1853.08.08</t>
  </si>
  <si>
    <t>1853.08.09</t>
  </si>
  <si>
    <t>1853.08.10</t>
  </si>
  <si>
    <t>1853.08.11</t>
  </si>
  <si>
    <t>1853.08.12</t>
  </si>
  <si>
    <t>1853.08.13</t>
  </si>
  <si>
    <t>1853.08.14</t>
  </si>
  <si>
    <t>1853.08.15</t>
  </si>
  <si>
    <t>1853.08.16</t>
  </si>
  <si>
    <t>1853.08.17</t>
  </si>
  <si>
    <t>1853.08.18</t>
  </si>
  <si>
    <t>1853.08.19</t>
  </si>
  <si>
    <t>1853.08.20</t>
  </si>
  <si>
    <t>1853.08.21</t>
  </si>
  <si>
    <t>1853.08.22</t>
  </si>
  <si>
    <t>1853.08.23</t>
  </si>
  <si>
    <t>1853.08.24</t>
  </si>
  <si>
    <t>1853.08.25</t>
  </si>
  <si>
    <t>1853.08.26</t>
  </si>
  <si>
    <t>1853.08.27</t>
  </si>
  <si>
    <t>1853.08.28</t>
  </si>
  <si>
    <t>1853.08.29</t>
  </si>
  <si>
    <t>1853.08.30</t>
  </si>
  <si>
    <t>1853.08.31</t>
  </si>
  <si>
    <t>1853.09.01</t>
  </si>
  <si>
    <t>1853.09.02</t>
  </si>
  <si>
    <t>1853.09.03</t>
  </si>
  <si>
    <t>1853.09.04</t>
  </si>
  <si>
    <t>1853.09.05</t>
  </si>
  <si>
    <t>1853.09.06</t>
  </si>
  <si>
    <t>1853.09.07</t>
  </si>
  <si>
    <t>1853.09.08</t>
  </si>
  <si>
    <t>1853.09.09</t>
  </si>
  <si>
    <t>1853.09.10</t>
  </si>
  <si>
    <t>1853.09.11</t>
  </si>
  <si>
    <t>1853.09.12</t>
  </si>
  <si>
    <t>1853.09.13</t>
  </si>
  <si>
    <t>1853.09.14</t>
  </si>
  <si>
    <t>1853.09.15</t>
  </si>
  <si>
    <t>1853.09.16</t>
  </si>
  <si>
    <t>1853.09.17</t>
  </si>
  <si>
    <t>1853.09.18</t>
  </si>
  <si>
    <t>1853.09.19</t>
  </si>
  <si>
    <t>1853.09.20</t>
  </si>
  <si>
    <t>1853.09.21</t>
  </si>
  <si>
    <t>1853.09.22</t>
  </si>
  <si>
    <t>1853.09.23</t>
  </si>
  <si>
    <t>1853.09.24</t>
  </si>
  <si>
    <t>1853.09.25</t>
  </si>
  <si>
    <t>1853.09.26</t>
  </si>
  <si>
    <t>1853.09.27</t>
  </si>
  <si>
    <t>1853.09.28</t>
  </si>
  <si>
    <t>1853.09.29</t>
  </si>
  <si>
    <t>1853.09.30</t>
  </si>
  <si>
    <t>1853.10.01</t>
  </si>
  <si>
    <t>1853.10.02</t>
  </si>
  <si>
    <t>1853.10.03</t>
  </si>
  <si>
    <t>1853.10.04</t>
  </si>
  <si>
    <t>1853.10.05</t>
  </si>
  <si>
    <t>1853.10.06</t>
  </si>
  <si>
    <t>1853.10.07</t>
  </si>
  <si>
    <t>1853.10.08</t>
  </si>
  <si>
    <t>1853.10.09</t>
  </si>
  <si>
    <t>1853.10.10</t>
  </si>
  <si>
    <t>1853.10.11</t>
  </si>
  <si>
    <t>1853.10.12</t>
  </si>
  <si>
    <t>1853.10.13</t>
  </si>
  <si>
    <t>1853.10.14</t>
  </si>
  <si>
    <t>1853.10.15</t>
  </si>
  <si>
    <t>1853.10.16</t>
  </si>
  <si>
    <t>1853.10.17</t>
  </si>
  <si>
    <t>1853.10.18</t>
  </si>
  <si>
    <t>1853.10.19</t>
  </si>
  <si>
    <t>1853.10.20</t>
  </si>
  <si>
    <t>1853.10.21</t>
  </si>
  <si>
    <t>1853.10.22</t>
  </si>
  <si>
    <t>1853.10.23</t>
  </si>
  <si>
    <t>1853.10.24</t>
  </si>
  <si>
    <t>1853.10.25</t>
  </si>
  <si>
    <t>1853.10.26</t>
  </si>
  <si>
    <t>1853.10.27</t>
  </si>
  <si>
    <t>1853.10.28</t>
  </si>
  <si>
    <t>1853.10.29</t>
  </si>
  <si>
    <t>1853.10.30</t>
  </si>
  <si>
    <t>1853.10.31</t>
  </si>
  <si>
    <t>1853.11.01</t>
  </si>
  <si>
    <t>1853.11.02</t>
  </si>
  <si>
    <t>1853.11.03</t>
  </si>
  <si>
    <t>1853.11.04</t>
  </si>
  <si>
    <t>1853.11.05</t>
  </si>
  <si>
    <t>1853.11.06</t>
  </si>
  <si>
    <t>1853.11.07</t>
  </si>
  <si>
    <t>1853.11.08</t>
  </si>
  <si>
    <t>1853.11.09</t>
  </si>
  <si>
    <t>1853.11.10</t>
  </si>
  <si>
    <t>1853.11.11</t>
  </si>
  <si>
    <t>1853.11.12</t>
  </si>
  <si>
    <t>1853.11.13</t>
  </si>
  <si>
    <t>1853.11.14</t>
  </si>
  <si>
    <t>1853.11.15</t>
  </si>
  <si>
    <t>1853.11.16</t>
  </si>
  <si>
    <t>1853.11.17</t>
  </si>
  <si>
    <t>1853.11.18</t>
  </si>
  <si>
    <t>1853.11.19</t>
  </si>
  <si>
    <t>1853.11.20</t>
  </si>
  <si>
    <t>1853.11.21</t>
  </si>
  <si>
    <t>1853.11.22</t>
  </si>
  <si>
    <t>1853.11.23</t>
  </si>
  <si>
    <t>1853.11.24</t>
  </si>
  <si>
    <t>1853.11.25</t>
  </si>
  <si>
    <t>1853.11.26</t>
  </si>
  <si>
    <t>1853.11.27</t>
  </si>
  <si>
    <t>1853.11.28</t>
  </si>
  <si>
    <t>1853.11.29</t>
  </si>
  <si>
    <t>1853.11.30</t>
  </si>
  <si>
    <t>1853.12.01</t>
  </si>
  <si>
    <t>1853.12.02</t>
  </si>
  <si>
    <t>1853.12.03</t>
  </si>
  <si>
    <t>1853.12.04</t>
  </si>
  <si>
    <t>1853.12.05</t>
  </si>
  <si>
    <t>1853.12.06</t>
  </si>
  <si>
    <t>1853.12.07</t>
  </si>
  <si>
    <t>1853.12.08</t>
  </si>
  <si>
    <t>1853.12.09</t>
  </si>
  <si>
    <t>1853.12.10</t>
  </si>
  <si>
    <t>1853.12.11</t>
  </si>
  <si>
    <t>1853.12.12</t>
  </si>
  <si>
    <t>1853.12.13</t>
  </si>
  <si>
    <t>1853.12.14</t>
  </si>
  <si>
    <t>1853.12.15</t>
  </si>
  <si>
    <t>1853.12.16</t>
  </si>
  <si>
    <t>1853.12.17</t>
  </si>
  <si>
    <t>1853.12.18</t>
  </si>
  <si>
    <t>1853.12.19</t>
  </si>
  <si>
    <t>1853.12.20</t>
  </si>
  <si>
    <t>1853.12.21</t>
  </si>
  <si>
    <t>1853.12.22</t>
  </si>
  <si>
    <t>1853.12.23</t>
  </si>
  <si>
    <t>1853.12.24</t>
  </si>
  <si>
    <t>1853.12.25</t>
  </si>
  <si>
    <t>1853.12.26</t>
  </si>
  <si>
    <t>1853.12.27</t>
  </si>
  <si>
    <t>1853.12.28</t>
  </si>
  <si>
    <t>1853.12.29</t>
  </si>
  <si>
    <t>1853.12.30</t>
  </si>
  <si>
    <t>1853.12.31</t>
  </si>
  <si>
    <t>1854.01.01</t>
  </si>
  <si>
    <t>1854.01.02</t>
  </si>
  <si>
    <t>1854.01.03</t>
  </si>
  <si>
    <t>1854.01.04</t>
  </si>
  <si>
    <t>1854.01.05</t>
  </si>
  <si>
    <t>1854.01.06</t>
  </si>
  <si>
    <t>1854.01.07</t>
  </si>
  <si>
    <t>1854.01.08</t>
  </si>
  <si>
    <t>1854.01.09</t>
  </si>
  <si>
    <t>1854.01.10</t>
  </si>
  <si>
    <t>1854.01.11</t>
  </si>
  <si>
    <t>1854.01.12</t>
  </si>
  <si>
    <t>1854.01.13</t>
  </si>
  <si>
    <t>1854.01.14</t>
  </si>
  <si>
    <t>1854.01.15</t>
  </si>
  <si>
    <t>1854.01.16</t>
  </si>
  <si>
    <t>1854.01.17</t>
  </si>
  <si>
    <t>1854.01.18</t>
  </si>
  <si>
    <t>1854.01.19</t>
  </si>
  <si>
    <t>1854.01.20</t>
  </si>
  <si>
    <t>1854.01.21</t>
  </si>
  <si>
    <t>1854.01.22</t>
  </si>
  <si>
    <t>1854.01.23</t>
  </si>
  <si>
    <t>1854.01.24</t>
  </si>
  <si>
    <t>1854.01.25</t>
  </si>
  <si>
    <t>1854.01.26</t>
  </si>
  <si>
    <t>1854.01.27</t>
  </si>
  <si>
    <t>1854.01.28</t>
  </si>
  <si>
    <t>1854.01.29</t>
  </si>
  <si>
    <t>1854.01.30</t>
  </si>
  <si>
    <t>1854.01.31</t>
  </si>
  <si>
    <t>1854.02.01</t>
  </si>
  <si>
    <t>1854.02.02</t>
  </si>
  <si>
    <t>1854.02.03</t>
  </si>
  <si>
    <t>1854.02.04</t>
  </si>
  <si>
    <t>1854.02.05</t>
  </si>
  <si>
    <t>1854.02.06</t>
  </si>
  <si>
    <t>1854.02.07</t>
  </si>
  <si>
    <t>1854.02.08</t>
  </si>
  <si>
    <t>1854.02.09</t>
  </si>
  <si>
    <t>1854.02.10</t>
  </si>
  <si>
    <t>1854.02.11</t>
  </si>
  <si>
    <t>1854.02.12</t>
  </si>
  <si>
    <t>1854.02.13</t>
  </si>
  <si>
    <t>1854.02.14</t>
  </si>
  <si>
    <t>1854.02.15</t>
  </si>
  <si>
    <t>1854.02.16</t>
  </si>
  <si>
    <t>1854.02.17</t>
  </si>
  <si>
    <t>1854.02.18</t>
  </si>
  <si>
    <t>1854.02.19</t>
  </si>
  <si>
    <t>1854.02.20</t>
  </si>
  <si>
    <t>1854.02.21</t>
  </si>
  <si>
    <t>1854.02.22</t>
  </si>
  <si>
    <t>1854.02.23</t>
  </si>
  <si>
    <t>1854.02.24</t>
  </si>
  <si>
    <t>1854.02.25</t>
  </si>
  <si>
    <t>1854.02.26</t>
  </si>
  <si>
    <t>1854.02.27</t>
  </si>
  <si>
    <t>1854.02.28</t>
  </si>
  <si>
    <t>1854.03.01</t>
  </si>
  <si>
    <t>1854.03.02</t>
  </si>
  <si>
    <t>1854.03.03</t>
  </si>
  <si>
    <t>1854.03.04</t>
  </si>
  <si>
    <t>1854.03.05</t>
  </si>
  <si>
    <t>1854.03.06</t>
  </si>
  <si>
    <t>1854.03.07</t>
  </si>
  <si>
    <t>1854.03.08</t>
  </si>
  <si>
    <t>1854.03.09</t>
  </si>
  <si>
    <t>1854.03.10</t>
  </si>
  <si>
    <t>1854.03.11</t>
  </si>
  <si>
    <t>1854.03.12</t>
  </si>
  <si>
    <t>1854.03.13</t>
  </si>
  <si>
    <t>1854.03.14</t>
  </si>
  <si>
    <t>1854.03.15</t>
  </si>
  <si>
    <t>1854.03.16</t>
  </si>
  <si>
    <t>1854.03.17</t>
  </si>
  <si>
    <t>1854.03.18</t>
  </si>
  <si>
    <t>1854.03.19</t>
  </si>
  <si>
    <t>1854.03.20</t>
  </si>
  <si>
    <t>1854.03.21</t>
  </si>
  <si>
    <t>1854.03.22</t>
  </si>
  <si>
    <t>1854.03.23</t>
  </si>
  <si>
    <t>1854.03.24</t>
  </si>
  <si>
    <t>1854.03.25</t>
  </si>
  <si>
    <t>1854.03.26</t>
  </si>
  <si>
    <t>1854.03.27</t>
  </si>
  <si>
    <t>1854.03.28</t>
  </si>
  <si>
    <t>1854.03.29</t>
  </si>
  <si>
    <t>1854.03.30</t>
  </si>
  <si>
    <t>1854.03.31</t>
  </si>
  <si>
    <t>1854.04.01</t>
  </si>
  <si>
    <t>1854.04.02</t>
  </si>
  <si>
    <t>1854.04.03</t>
  </si>
  <si>
    <t>1854.04.04</t>
  </si>
  <si>
    <t>1854.04.05</t>
  </si>
  <si>
    <t>1854.04.06</t>
  </si>
  <si>
    <t>1854.04.07</t>
  </si>
  <si>
    <t>1854.04.08</t>
  </si>
  <si>
    <t>1854.04.09</t>
  </si>
  <si>
    <t>1854.04.10</t>
  </si>
  <si>
    <t>1854.04.11</t>
  </si>
  <si>
    <t>1854.04.12</t>
  </si>
  <si>
    <t>1854.04.13</t>
  </si>
  <si>
    <t>1854.04.14</t>
  </si>
  <si>
    <t>1854.04.15</t>
  </si>
  <si>
    <t>1854.04.16</t>
  </si>
  <si>
    <t>1854.04.17</t>
  </si>
  <si>
    <t>1854.04.18</t>
  </si>
  <si>
    <t>1854.04.19</t>
  </si>
  <si>
    <t>1854.04.20</t>
  </si>
  <si>
    <t>1854.04.21</t>
  </si>
  <si>
    <t>1854.04.22</t>
  </si>
  <si>
    <t>1854.04.23</t>
  </si>
  <si>
    <t>1854.04.24</t>
  </si>
  <si>
    <t>1854.04.25</t>
  </si>
  <si>
    <t>1854.04.26</t>
  </si>
  <si>
    <t>1854.04.27</t>
  </si>
  <si>
    <t>1854.04.28</t>
  </si>
  <si>
    <t>1854.04.29</t>
  </si>
  <si>
    <t>1854.04.30</t>
  </si>
  <si>
    <t>1854.05.01</t>
  </si>
  <si>
    <t>1854.05.02</t>
  </si>
  <si>
    <t>1854.05.03</t>
  </si>
  <si>
    <t>1854.05.04</t>
  </si>
  <si>
    <t>1854.05.05</t>
  </si>
  <si>
    <t>1854.05.06</t>
  </si>
  <si>
    <t>1854.05.07</t>
  </si>
  <si>
    <t>1854.05.08</t>
  </si>
  <si>
    <t>1854.05.09</t>
  </si>
  <si>
    <t>1854.05.10</t>
  </si>
  <si>
    <t>1854.05.11</t>
  </si>
  <si>
    <t>1854.05.12</t>
  </si>
  <si>
    <t>1854.05.13</t>
  </si>
  <si>
    <t>1854.05.14</t>
  </si>
  <si>
    <t>1854.05.15</t>
  </si>
  <si>
    <t>1854.05.16</t>
  </si>
  <si>
    <t>1854.05.17</t>
  </si>
  <si>
    <t>1854.05.18</t>
  </si>
  <si>
    <t>1854.05.19</t>
  </si>
  <si>
    <t>1854.05.20</t>
  </si>
  <si>
    <t>1854.05.21</t>
  </si>
  <si>
    <t>1854.05.22</t>
  </si>
  <si>
    <t>1854.05.23</t>
  </si>
  <si>
    <t>1854.05.24</t>
  </si>
  <si>
    <t>1854.05.25</t>
  </si>
  <si>
    <t>1854.05.26</t>
  </si>
  <si>
    <t>1854.05.27</t>
  </si>
  <si>
    <t>1854.05.28</t>
  </si>
  <si>
    <t>1854.05.29</t>
  </si>
  <si>
    <t>1854.05.30</t>
  </si>
  <si>
    <t>1854.05.31</t>
  </si>
  <si>
    <t>1854.06.01</t>
  </si>
  <si>
    <t>1854.06.02</t>
  </si>
  <si>
    <t>1854.06.03</t>
  </si>
  <si>
    <t>1854.06.04</t>
  </si>
  <si>
    <t>1854.06.05</t>
  </si>
  <si>
    <t>1854.06.06</t>
  </si>
  <si>
    <t>1854.06.07</t>
  </si>
  <si>
    <t>1854.06.08</t>
  </si>
  <si>
    <t>1854.06.09</t>
  </si>
  <si>
    <t>1854.06.10</t>
  </si>
  <si>
    <t>1854.06.11</t>
  </si>
  <si>
    <t>1854.06.12</t>
  </si>
  <si>
    <t>1854.06.13</t>
  </si>
  <si>
    <t>1854.06.14</t>
  </si>
  <si>
    <t>1854.06.15</t>
  </si>
  <si>
    <t>1854.06.16</t>
  </si>
  <si>
    <t>1854.06.17</t>
  </si>
  <si>
    <t>1854.06.18</t>
  </si>
  <si>
    <t>1854.06.19</t>
  </si>
  <si>
    <t>1854.06.20</t>
  </si>
  <si>
    <t>1854.06.21</t>
  </si>
  <si>
    <t>1854.06.22</t>
  </si>
  <si>
    <t>1854.06.23</t>
  </si>
  <si>
    <t>1854.06.24</t>
  </si>
  <si>
    <t>1854.06.25</t>
  </si>
  <si>
    <t>1854.06.26</t>
  </si>
  <si>
    <t>1854.06.27</t>
  </si>
  <si>
    <t>1854.06.28</t>
  </si>
  <si>
    <t>1854.06.29</t>
  </si>
  <si>
    <t>1854.06.30</t>
  </si>
  <si>
    <t>1854.07.01</t>
  </si>
  <si>
    <t>1854.07.02</t>
  </si>
  <si>
    <t>1854.07.03</t>
  </si>
  <si>
    <t>1854.07.04</t>
  </si>
  <si>
    <t>1854.07.05</t>
  </si>
  <si>
    <t>1854.07.06</t>
  </si>
  <si>
    <t>1854.07.07</t>
  </si>
  <si>
    <t>1854.07.08</t>
  </si>
  <si>
    <t>1854.07.09</t>
  </si>
  <si>
    <t>1854.07.10</t>
  </si>
  <si>
    <t>1854.07.11</t>
  </si>
  <si>
    <t>1854.07.12</t>
  </si>
  <si>
    <t>1854.07.13</t>
  </si>
  <si>
    <t>1854.07.14</t>
  </si>
  <si>
    <t>1854.07.15</t>
  </si>
  <si>
    <t>1854.07.16</t>
  </si>
  <si>
    <t>1854.07.17</t>
  </si>
  <si>
    <t>1854.07.18</t>
  </si>
  <si>
    <t>1854.07.19</t>
  </si>
  <si>
    <t>1854.07.20</t>
  </si>
  <si>
    <t>1854.07.21</t>
  </si>
  <si>
    <t>1854.07.22</t>
  </si>
  <si>
    <t>1854.07.23</t>
  </si>
  <si>
    <t>1854.07.24</t>
  </si>
  <si>
    <t>1854.07.25</t>
  </si>
  <si>
    <t>1854.07.26</t>
  </si>
  <si>
    <t>1854.07.27</t>
  </si>
  <si>
    <t>1854.07.28</t>
  </si>
  <si>
    <t>1854.07.29</t>
  </si>
  <si>
    <t>1854.07.30</t>
  </si>
  <si>
    <t>1854.07.31</t>
  </si>
  <si>
    <t>1854.08.01</t>
  </si>
  <si>
    <t>1854.08.02</t>
  </si>
  <si>
    <t>1854.08.03</t>
  </si>
  <si>
    <t>1854.08.04</t>
  </si>
  <si>
    <t>1854.08.05</t>
  </si>
  <si>
    <t>1854.08.06</t>
  </si>
  <si>
    <t>1854.08.07</t>
  </si>
  <si>
    <t>1854.08.08</t>
  </si>
  <si>
    <t>1854.08.09</t>
  </si>
  <si>
    <t>1854.08.10</t>
  </si>
  <si>
    <t>1854.08.11</t>
  </si>
  <si>
    <t>1854.08.12</t>
  </si>
  <si>
    <t>1854.08.13</t>
  </si>
  <si>
    <t>1854.08.14</t>
  </si>
  <si>
    <t>1854.08.15</t>
  </si>
  <si>
    <t>1854.08.16</t>
  </si>
  <si>
    <t>1854.08.17</t>
  </si>
  <si>
    <t>1854.08.18</t>
  </si>
  <si>
    <t>1854.08.19</t>
  </si>
  <si>
    <t>1854.08.20</t>
  </si>
  <si>
    <t>1854.08.21</t>
  </si>
  <si>
    <t>1854.08.22</t>
  </si>
  <si>
    <t>1854.08.23</t>
  </si>
  <si>
    <t>1854.08.24</t>
  </si>
  <si>
    <t>1854.08.25</t>
  </si>
  <si>
    <t>1854.08.26</t>
  </si>
  <si>
    <t>1854.08.27</t>
  </si>
  <si>
    <t>1854.08.28</t>
  </si>
  <si>
    <t>1854.08.29</t>
  </si>
  <si>
    <t>1854.08.30</t>
  </si>
  <si>
    <t>1854.08.31</t>
  </si>
  <si>
    <t>1854.09.01</t>
  </si>
  <si>
    <t>1854.09.02</t>
  </si>
  <si>
    <t>1854.09.03</t>
  </si>
  <si>
    <t>1854.09.04</t>
  </si>
  <si>
    <t>1854.09.05</t>
  </si>
  <si>
    <t>1854.09.06</t>
  </si>
  <si>
    <t>1854.09.07</t>
  </si>
  <si>
    <t>1854.09.08</t>
  </si>
  <si>
    <t>1854.09.09</t>
  </si>
  <si>
    <t>1854.09.10</t>
  </si>
  <si>
    <t>1854.09.11</t>
  </si>
  <si>
    <t>1854.09.12</t>
  </si>
  <si>
    <t>1854.09.13</t>
  </si>
  <si>
    <t>1854.09.14</t>
  </si>
  <si>
    <t>1854.09.15</t>
  </si>
  <si>
    <t>1854.09.16</t>
  </si>
  <si>
    <t>1854.09.17</t>
  </si>
  <si>
    <t>1854.09.18</t>
  </si>
  <si>
    <t>1854.09.19</t>
  </si>
  <si>
    <t>1854.09.20</t>
  </si>
  <si>
    <t>1854.09.21</t>
  </si>
  <si>
    <t>1854.09.22</t>
  </si>
  <si>
    <t>1854.09.23</t>
  </si>
  <si>
    <t>1854.09.24</t>
  </si>
  <si>
    <t>1854.09.25</t>
  </si>
  <si>
    <t>1854.09.26</t>
  </si>
  <si>
    <t>1854.09.27</t>
  </si>
  <si>
    <t>1854.09.28</t>
  </si>
  <si>
    <t>1854.09.29</t>
  </si>
  <si>
    <t>1854.09.30</t>
  </si>
  <si>
    <t>1854.10.01</t>
  </si>
  <si>
    <t>1854.10.02</t>
  </si>
  <si>
    <t>1854.10.03</t>
  </si>
  <si>
    <t>1854.10.04</t>
  </si>
  <si>
    <t>1854.10.05</t>
  </si>
  <si>
    <t>1854.10.06</t>
  </si>
  <si>
    <t>1854.10.07</t>
  </si>
  <si>
    <t>1854.10.08</t>
  </si>
  <si>
    <t>1854.10.09</t>
  </si>
  <si>
    <t>1854.10.10</t>
  </si>
  <si>
    <t>1854.10.11</t>
  </si>
  <si>
    <t>1854.10.12</t>
  </si>
  <si>
    <t>1854.10.13</t>
  </si>
  <si>
    <t>1854.10.14</t>
  </si>
  <si>
    <t>1854.10.15</t>
  </si>
  <si>
    <t>1854.10.16</t>
  </si>
  <si>
    <t>1854.10.17</t>
  </si>
  <si>
    <t>1854.10.18</t>
  </si>
  <si>
    <t>1854.10.19</t>
  </si>
  <si>
    <t>1854.10.20</t>
  </si>
  <si>
    <t>1854.10.21</t>
  </si>
  <si>
    <t>1854.10.22</t>
  </si>
  <si>
    <t>1854.10.23</t>
  </si>
  <si>
    <t>1854.10.24</t>
  </si>
  <si>
    <t>1854.10.25</t>
  </si>
  <si>
    <t>1854.10.26</t>
  </si>
  <si>
    <t>1854.10.27</t>
  </si>
  <si>
    <t>1854.10.28</t>
  </si>
  <si>
    <t>1854.10.29</t>
  </si>
  <si>
    <t>1854.10.30</t>
  </si>
  <si>
    <t>1854.10.31</t>
  </si>
  <si>
    <t>1854.11.01</t>
  </si>
  <si>
    <t>1854.11.02</t>
  </si>
  <si>
    <t>1854.11.03</t>
  </si>
  <si>
    <t>1854.11.04</t>
  </si>
  <si>
    <t>1854.11.05</t>
  </si>
  <si>
    <t>1854.11.06</t>
  </si>
  <si>
    <t>1854.11.07</t>
  </si>
  <si>
    <t>1854.11.08</t>
  </si>
  <si>
    <t>1854.11.09</t>
  </si>
  <si>
    <t>1854.11.10</t>
  </si>
  <si>
    <t>1854.11.11</t>
  </si>
  <si>
    <t>1854.11.12</t>
  </si>
  <si>
    <t>1854.11.13</t>
  </si>
  <si>
    <t>1854.11.14</t>
  </si>
  <si>
    <t>1854.11.15</t>
  </si>
  <si>
    <t>1854.11.16</t>
  </si>
  <si>
    <t>1854.11.17</t>
  </si>
  <si>
    <t>1854.11.18</t>
  </si>
  <si>
    <t>1854.11.19</t>
  </si>
  <si>
    <t>1854.11.20</t>
  </si>
  <si>
    <t>1854.11.21</t>
  </si>
  <si>
    <t>1854.11.22</t>
  </si>
  <si>
    <t>1854.11.23</t>
  </si>
  <si>
    <t>1854.11.24</t>
  </si>
  <si>
    <t>1854.11.25</t>
  </si>
  <si>
    <t>1854.11.26</t>
  </si>
  <si>
    <t>1854.11.27</t>
  </si>
  <si>
    <t>1854.11.28</t>
  </si>
  <si>
    <t>1854.11.29</t>
  </si>
  <si>
    <t>1854.11.30</t>
  </si>
  <si>
    <t>1854.12.01</t>
  </si>
  <si>
    <t>1854.12.02</t>
  </si>
  <si>
    <t>1854.12.03</t>
  </si>
  <si>
    <t>1854.12.04</t>
  </si>
  <si>
    <t>1854.12.05</t>
  </si>
  <si>
    <t>1854.12.06</t>
  </si>
  <si>
    <t>1854.12.07</t>
  </si>
  <si>
    <t>1854.12.08</t>
  </si>
  <si>
    <t>1854.12.09</t>
  </si>
  <si>
    <t>1854.12.10</t>
  </si>
  <si>
    <t>1854.12.11</t>
  </si>
  <si>
    <t>1854.12.12</t>
  </si>
  <si>
    <t>1854.12.13</t>
  </si>
  <si>
    <t>1854.12.14</t>
  </si>
  <si>
    <t>1854.12.15</t>
  </si>
  <si>
    <t>1854.12.16</t>
  </si>
  <si>
    <t>1854.12.17</t>
  </si>
  <si>
    <t>1854.12.18</t>
  </si>
  <si>
    <t>1854.12.19</t>
  </si>
  <si>
    <t>1854.12.20</t>
  </si>
  <si>
    <t>1854.12.21</t>
  </si>
  <si>
    <t>1854.12.22</t>
  </si>
  <si>
    <t>1854.12.23</t>
  </si>
  <si>
    <t>1854.12.24</t>
  </si>
  <si>
    <t>1854.12.25</t>
  </si>
  <si>
    <t>1854.12.26</t>
  </si>
  <si>
    <t>1854.12.27</t>
  </si>
  <si>
    <t>1854.12.28</t>
  </si>
  <si>
    <t>1854.12.29</t>
  </si>
  <si>
    <t>1854.12.30</t>
  </si>
  <si>
    <t>1854.12.31</t>
  </si>
  <si>
    <t>1855.01.01</t>
  </si>
  <si>
    <t>1855.01.02</t>
  </si>
  <si>
    <t>1855.01.03</t>
  </si>
  <si>
    <t>1855.01.04</t>
  </si>
  <si>
    <t>1855.01.05</t>
  </si>
  <si>
    <t>1855.01.06</t>
  </si>
  <si>
    <t>1855.01.07</t>
  </si>
  <si>
    <t>1855.01.08</t>
  </si>
  <si>
    <t>1855.01.09</t>
  </si>
  <si>
    <t>1855.01.10</t>
  </si>
  <si>
    <t>1855.01.11</t>
  </si>
  <si>
    <t>1855.01.12</t>
  </si>
  <si>
    <t>1855.01.13</t>
  </si>
  <si>
    <t>1855.01.14</t>
  </si>
  <si>
    <t>1855.01.15</t>
  </si>
  <si>
    <t>1855.01.16</t>
  </si>
  <si>
    <t>1855.01.17</t>
  </si>
  <si>
    <t>1855.01.18</t>
  </si>
  <si>
    <t>1855.01.19</t>
  </si>
  <si>
    <t>1855.01.20</t>
  </si>
  <si>
    <t>1855.01.21</t>
  </si>
  <si>
    <t>1855.01.22</t>
  </si>
  <si>
    <t>1855.01.23</t>
  </si>
  <si>
    <t>1855.01.24</t>
  </si>
  <si>
    <t>1855.01.25</t>
  </si>
  <si>
    <t>1855.01.26</t>
  </si>
  <si>
    <t>1855.01.27</t>
  </si>
  <si>
    <t>1855.01.28</t>
  </si>
  <si>
    <t>1855.01.29</t>
  </si>
  <si>
    <t>1855.01.30</t>
  </si>
  <si>
    <t>1855.01.31</t>
  </si>
  <si>
    <t>1855.02.01</t>
  </si>
  <si>
    <t>1855.02.02</t>
  </si>
  <si>
    <t>1855.02.03</t>
  </si>
  <si>
    <t>1855.02.04</t>
  </si>
  <si>
    <t>1855.02.05</t>
  </si>
  <si>
    <t>1855.02.06</t>
  </si>
  <si>
    <t>1855.02.07</t>
  </si>
  <si>
    <t>1855.02.08</t>
  </si>
  <si>
    <t>1855.02.09</t>
  </si>
  <si>
    <t>1855.02.10</t>
  </si>
  <si>
    <t>1855.02.11</t>
  </si>
  <si>
    <t>1855.02.12</t>
  </si>
  <si>
    <t>1855.02.13</t>
  </si>
  <si>
    <t>1855.02.14</t>
  </si>
  <si>
    <t>1855.02.15</t>
  </si>
  <si>
    <t>1855.02.16</t>
  </si>
  <si>
    <t>1855.02.17</t>
  </si>
  <si>
    <t>1855.02.18</t>
  </si>
  <si>
    <t>1855.02.19</t>
  </si>
  <si>
    <t>1855.02.20</t>
  </si>
  <si>
    <t>1855.02.21</t>
  </si>
  <si>
    <t>1855.02.22</t>
  </si>
  <si>
    <t>1855.02.23</t>
  </si>
  <si>
    <t>1855.02.24</t>
  </si>
  <si>
    <t>1855.02.25</t>
  </si>
  <si>
    <t>1855.02.26</t>
  </si>
  <si>
    <t>1855.02.27</t>
  </si>
  <si>
    <t>1855.02.28</t>
  </si>
  <si>
    <t>1855.03.01</t>
  </si>
  <si>
    <t>1855.03.02</t>
  </si>
  <si>
    <t>1855.03.03</t>
  </si>
  <si>
    <t>1855.03.04</t>
  </si>
  <si>
    <t>1855.03.05</t>
  </si>
  <si>
    <t>1855.03.06</t>
  </si>
  <si>
    <t>1855.03.07</t>
  </si>
  <si>
    <t>1855.03.08</t>
  </si>
  <si>
    <t>1855.03.09</t>
  </si>
  <si>
    <t>1855.03.10</t>
  </si>
  <si>
    <t>1855.03.11</t>
  </si>
  <si>
    <t>1855.03.12</t>
  </si>
  <si>
    <t>1855.03.13</t>
  </si>
  <si>
    <t>1855.03.14</t>
  </si>
  <si>
    <t>1855.03.15</t>
  </si>
  <si>
    <t>1855.03.16</t>
  </si>
  <si>
    <t>1855.03.17</t>
  </si>
  <si>
    <t>1855.03.18</t>
  </si>
  <si>
    <t>1855.03.19</t>
  </si>
  <si>
    <t>1855.03.20</t>
  </si>
  <si>
    <t>1855.03.21</t>
  </si>
  <si>
    <t>1855.03.22</t>
  </si>
  <si>
    <t>1855.03.23</t>
  </si>
  <si>
    <t>1855.03.24</t>
  </si>
  <si>
    <t>1855.03.25</t>
  </si>
  <si>
    <t>1855.03.26</t>
  </si>
  <si>
    <t>1855.03.27</t>
  </si>
  <si>
    <t>1855.03.28</t>
  </si>
  <si>
    <t>1855.03.29</t>
  </si>
  <si>
    <t>1855.03.30</t>
  </si>
  <si>
    <t>1855.03.31</t>
  </si>
  <si>
    <t>1855.04.01</t>
  </si>
  <si>
    <t>1855.04.02</t>
  </si>
  <si>
    <t>1855.04.03</t>
  </si>
  <si>
    <t>1855.04.04</t>
  </si>
  <si>
    <t>1855.04.05</t>
  </si>
  <si>
    <t>1855.04.06</t>
  </si>
  <si>
    <t>1855.04.07</t>
  </si>
  <si>
    <t>1855.04.08</t>
  </si>
  <si>
    <t>1855.04.09</t>
  </si>
  <si>
    <t>1855.04.10</t>
  </si>
  <si>
    <t>1855.04.11</t>
  </si>
  <si>
    <t>1855.04.12</t>
  </si>
  <si>
    <t>1855.04.13</t>
  </si>
  <si>
    <t>1855.04.14</t>
  </si>
  <si>
    <t>1855.04.15</t>
  </si>
  <si>
    <t>1855.04.16</t>
  </si>
  <si>
    <t>1855.04.17</t>
  </si>
  <si>
    <t>1855.04.18</t>
  </si>
  <si>
    <t>1855.04.19</t>
  </si>
  <si>
    <t>1855.04.20</t>
  </si>
  <si>
    <t>1855.04.21</t>
  </si>
  <si>
    <t>1855.04.22</t>
  </si>
  <si>
    <t>1855.04.23</t>
  </si>
  <si>
    <t>1855.04.24</t>
  </si>
  <si>
    <t>1855.04.25</t>
  </si>
  <si>
    <t>1855.04.26</t>
  </si>
  <si>
    <t>1855.04.27</t>
  </si>
  <si>
    <t>1855.04.28</t>
  </si>
  <si>
    <t>1855.04.29</t>
  </si>
  <si>
    <t>1855.04.30</t>
  </si>
  <si>
    <t>1855.05.01</t>
  </si>
  <si>
    <t>1855.05.02</t>
  </si>
  <si>
    <t>1855.05.03</t>
  </si>
  <si>
    <t>1855.05.04</t>
  </si>
  <si>
    <t>1855.05.05</t>
  </si>
  <si>
    <t>1855.05.06</t>
  </si>
  <si>
    <t>1855.05.07</t>
  </si>
  <si>
    <t>1855.05.08</t>
  </si>
  <si>
    <t>1855.05.09</t>
  </si>
  <si>
    <t>1855.05.10</t>
  </si>
  <si>
    <t>1855.05.11</t>
  </si>
  <si>
    <t>1855.05.12</t>
  </si>
  <si>
    <t>1855.05.13</t>
  </si>
  <si>
    <t>1855.05.14</t>
  </si>
  <si>
    <t>1855.05.15</t>
  </si>
  <si>
    <t>1855.05.16</t>
  </si>
  <si>
    <t>1855.05.17</t>
  </si>
  <si>
    <t>1855.05.18</t>
  </si>
  <si>
    <t>1855.05.19</t>
  </si>
  <si>
    <t>1855.05.20</t>
  </si>
  <si>
    <t>1855.05.21</t>
  </si>
  <si>
    <t>1855.05.22</t>
  </si>
  <si>
    <t>1855.05.23</t>
  </si>
  <si>
    <t>1855.05.24</t>
  </si>
  <si>
    <t>1855.05.25</t>
  </si>
  <si>
    <t>1855.05.26</t>
  </si>
  <si>
    <t>1855.05.27</t>
  </si>
  <si>
    <t>1855.05.28</t>
  </si>
  <si>
    <t>1855.05.29</t>
  </si>
  <si>
    <t>1855.05.30</t>
  </si>
  <si>
    <t>1855.05.31</t>
  </si>
  <si>
    <t>1855.06.01</t>
  </si>
  <si>
    <t>1855.06.02</t>
  </si>
  <si>
    <t>1855.06.03</t>
  </si>
  <si>
    <t>1855.06.04</t>
  </si>
  <si>
    <t>1855.06.05</t>
  </si>
  <si>
    <t>1855.06.06</t>
  </si>
  <si>
    <t>1855.06.07</t>
  </si>
  <si>
    <t>1855.06.08</t>
  </si>
  <si>
    <t>1855.06.09</t>
  </si>
  <si>
    <t>1855.06.10</t>
  </si>
  <si>
    <t>1855.06.11</t>
  </si>
  <si>
    <t>1855.06.12</t>
  </si>
  <si>
    <t>1855.06.13</t>
  </si>
  <si>
    <t>1855.06.14</t>
  </si>
  <si>
    <t>1855.06.15</t>
  </si>
  <si>
    <t>1855.06.16</t>
  </si>
  <si>
    <t>1855.06.17</t>
  </si>
  <si>
    <t>1855.06.18</t>
  </si>
  <si>
    <t>1855.06.19</t>
  </si>
  <si>
    <t>1855.06.20</t>
  </si>
  <si>
    <t>1855.06.21</t>
  </si>
  <si>
    <t>1855.06.22</t>
  </si>
  <si>
    <t>1855.06.23</t>
  </si>
  <si>
    <t>1855.06.24</t>
  </si>
  <si>
    <t>1855.06.25</t>
  </si>
  <si>
    <t>1855.06.26</t>
  </si>
  <si>
    <t>1855.06.27</t>
  </si>
  <si>
    <t>1855.06.28</t>
  </si>
  <si>
    <t>1855.06.29</t>
  </si>
  <si>
    <t>1855.06.30</t>
  </si>
  <si>
    <t>1855.07.01</t>
  </si>
  <si>
    <t>1855.07.02</t>
  </si>
  <si>
    <t>1855.07.03</t>
  </si>
  <si>
    <t>1855.07.04</t>
  </si>
  <si>
    <t>1855.07.05</t>
  </si>
  <si>
    <t>1855.07.06</t>
  </si>
  <si>
    <t>1855.07.07</t>
  </si>
  <si>
    <t>1855.07.08</t>
  </si>
  <si>
    <t>1855.07.09</t>
  </si>
  <si>
    <t>1855.07.10</t>
  </si>
  <si>
    <t>1855.07.11</t>
  </si>
  <si>
    <t>1855.07.12</t>
  </si>
  <si>
    <t>1855.07.13</t>
  </si>
  <si>
    <t>1855.07.14</t>
  </si>
  <si>
    <t>1855.07.15</t>
  </si>
  <si>
    <t>1855.07.16</t>
  </si>
  <si>
    <t>1855.07.17</t>
  </si>
  <si>
    <t>1855.07.18</t>
  </si>
  <si>
    <t>1855.07.19</t>
  </si>
  <si>
    <t>1855.07.20</t>
  </si>
  <si>
    <t>1855.07.21</t>
  </si>
  <si>
    <t>1855.07.22</t>
  </si>
  <si>
    <t>1855.07.23</t>
  </si>
  <si>
    <t>1855.07.24</t>
  </si>
  <si>
    <t>1855.07.25</t>
  </si>
  <si>
    <t>1855.07.26</t>
  </si>
  <si>
    <t>1855.07.27</t>
  </si>
  <si>
    <t>1855.07.28</t>
  </si>
  <si>
    <t>1855.07.29</t>
  </si>
  <si>
    <t>1855.07.30</t>
  </si>
  <si>
    <t>1855.07.31</t>
  </si>
  <si>
    <t>1855.08.01</t>
  </si>
  <si>
    <t>1855.08.02</t>
  </si>
  <si>
    <t>1855.08.03</t>
  </si>
  <si>
    <t>1855.08.04</t>
  </si>
  <si>
    <t>1855.08.05</t>
  </si>
  <si>
    <t>1855.08.06</t>
  </si>
  <si>
    <t>1855.08.07</t>
  </si>
  <si>
    <t>1855.08.08</t>
  </si>
  <si>
    <t>1855.08.09</t>
  </si>
  <si>
    <t>1855.08.10</t>
  </si>
  <si>
    <t>1855.08.11</t>
  </si>
  <si>
    <t>1855.08.12</t>
  </si>
  <si>
    <t>1855.08.13</t>
  </si>
  <si>
    <t>1855.08.14</t>
  </si>
  <si>
    <t>1855.08.15</t>
  </si>
  <si>
    <t>1855.08.16</t>
  </si>
  <si>
    <t>1855.08.17</t>
  </si>
  <si>
    <t>1855.08.18</t>
  </si>
  <si>
    <t>1855.08.19</t>
  </si>
  <si>
    <t>1855.08.20</t>
  </si>
  <si>
    <t>1855.08.21</t>
  </si>
  <si>
    <t>1855.08.22</t>
  </si>
  <si>
    <t>1855.08.23</t>
  </si>
  <si>
    <t>1855.08.24</t>
  </si>
  <si>
    <t>1855.08.25</t>
  </si>
  <si>
    <t>1855.08.26</t>
  </si>
  <si>
    <t>1855.08.27</t>
  </si>
  <si>
    <t>1855.08.28</t>
  </si>
  <si>
    <t>1855.08.29</t>
  </si>
  <si>
    <t>1855.08.30</t>
  </si>
  <si>
    <t>1855.08.31</t>
  </si>
  <si>
    <t>1855.09.01</t>
  </si>
  <si>
    <t>1855.09.02</t>
  </si>
  <si>
    <t>1855.09.03</t>
  </si>
  <si>
    <t>1855.09.04</t>
  </si>
  <si>
    <t>1855.09.05</t>
  </si>
  <si>
    <t>1855.09.06</t>
  </si>
  <si>
    <t>1855.09.07</t>
  </si>
  <si>
    <t>1855.09.08</t>
  </si>
  <si>
    <t>1855.09.09</t>
  </si>
  <si>
    <t>1855.09.10</t>
  </si>
  <si>
    <t>1855.09.11</t>
  </si>
  <si>
    <t>1855.09.12</t>
  </si>
  <si>
    <t>1855.09.13</t>
  </si>
  <si>
    <t>1855.09.14</t>
  </si>
  <si>
    <t>1855.09.15</t>
  </si>
  <si>
    <t>1855.09.16</t>
  </si>
  <si>
    <t>1855.09.17</t>
  </si>
  <si>
    <t>1855.09.18</t>
  </si>
  <si>
    <t>1855.09.19</t>
  </si>
  <si>
    <t>1855.09.20</t>
  </si>
  <si>
    <t>1855.09.21</t>
  </si>
  <si>
    <t>1855.09.22</t>
  </si>
  <si>
    <t>1855.09.23</t>
  </si>
  <si>
    <t>1855.09.24</t>
  </si>
  <si>
    <t>1855.09.25</t>
  </si>
  <si>
    <t>1855.09.26</t>
  </si>
  <si>
    <t>1855.09.27</t>
  </si>
  <si>
    <t>1855.09.28</t>
  </si>
  <si>
    <t>1855.09.29</t>
  </si>
  <si>
    <t>1855.09.30</t>
  </si>
  <si>
    <t>1855.10.01</t>
  </si>
  <si>
    <t>1855.10.02</t>
  </si>
  <si>
    <t>1855.10.03</t>
  </si>
  <si>
    <t>1855.10.04</t>
  </si>
  <si>
    <t>1855.10.05</t>
  </si>
  <si>
    <t>1855.10.06</t>
  </si>
  <si>
    <t>1855.10.07</t>
  </si>
  <si>
    <t>1855.10.08</t>
  </si>
  <si>
    <t>1855.10.09</t>
  </si>
  <si>
    <t>1855.10.10</t>
  </si>
  <si>
    <t>1855.10.11</t>
  </si>
  <si>
    <t>1855.10.12</t>
  </si>
  <si>
    <t>1855.10.13</t>
  </si>
  <si>
    <t>1855.10.14</t>
  </si>
  <si>
    <t>1855.10.15</t>
  </si>
  <si>
    <t>1855.10.16</t>
  </si>
  <si>
    <t>1855.10.17</t>
  </si>
  <si>
    <t>1855.10.18</t>
  </si>
  <si>
    <t>1855.10.19</t>
  </si>
  <si>
    <t>1855.10.20</t>
  </si>
  <si>
    <t>1855.10.21</t>
  </si>
  <si>
    <t>1855.10.22</t>
  </si>
  <si>
    <t>1855.10.23</t>
  </si>
  <si>
    <t>1855.10.24</t>
  </si>
  <si>
    <t>1855.10.25</t>
  </si>
  <si>
    <t>1855.10.26</t>
  </si>
  <si>
    <t>1855.10.27</t>
  </si>
  <si>
    <t>1855.10.28</t>
  </si>
  <si>
    <t>1855.10.29</t>
  </si>
  <si>
    <t>1855.10.30</t>
  </si>
  <si>
    <t>1855.10.31</t>
  </si>
  <si>
    <t>1855.11.01</t>
  </si>
  <si>
    <t>1855.11.02</t>
  </si>
  <si>
    <t>1855.11.03</t>
  </si>
  <si>
    <t>1855.11.04</t>
  </si>
  <si>
    <t>1855.11.05</t>
  </si>
  <si>
    <t>1855.11.06</t>
  </si>
  <si>
    <t>1855.11.07</t>
  </si>
  <si>
    <t>1855.11.08</t>
  </si>
  <si>
    <t>1855.11.09</t>
  </si>
  <si>
    <t>1855.11.10</t>
  </si>
  <si>
    <t>1855.11.11</t>
  </si>
  <si>
    <t>1855.11.12</t>
  </si>
  <si>
    <t>1855.11.13</t>
  </si>
  <si>
    <t>1855.11.14</t>
  </si>
  <si>
    <t>1855.11.15</t>
  </si>
  <si>
    <t>1855.11.16</t>
  </si>
  <si>
    <t>1855.11.17</t>
  </si>
  <si>
    <t>1855.11.18</t>
  </si>
  <si>
    <t>1855.11.19</t>
  </si>
  <si>
    <t>1855.11.20</t>
  </si>
  <si>
    <t>1855.11.21</t>
  </si>
  <si>
    <t>1855.11.22</t>
  </si>
  <si>
    <t>1855.11.23</t>
  </si>
  <si>
    <t>1855.11.24</t>
  </si>
  <si>
    <t>1855.11.25</t>
  </si>
  <si>
    <t>1855.11.26</t>
  </si>
  <si>
    <t>1855.11.27</t>
  </si>
  <si>
    <t>1855.11.28</t>
  </si>
  <si>
    <t>1855.11.29</t>
  </si>
  <si>
    <t>1855.11.30</t>
  </si>
  <si>
    <t>1855.12.01</t>
  </si>
  <si>
    <t>1855.12.02</t>
  </si>
  <si>
    <t>1855.12.03</t>
  </si>
  <si>
    <t>1855.12.04</t>
  </si>
  <si>
    <t>1855.12.05</t>
  </si>
  <si>
    <t>1855.12.06</t>
  </si>
  <si>
    <t>1855.12.07</t>
  </si>
  <si>
    <t>1855.12.08</t>
  </si>
  <si>
    <t>1855.12.09</t>
  </si>
  <si>
    <t>1855.12.10</t>
  </si>
  <si>
    <t>1855.12.11</t>
  </si>
  <si>
    <t>1855.12.12</t>
  </si>
  <si>
    <t>1855.12.13</t>
  </si>
  <si>
    <t>1855.12.14</t>
  </si>
  <si>
    <t>1855.12.15</t>
  </si>
  <si>
    <t>1855.12.16</t>
  </si>
  <si>
    <t>1855.12.17</t>
  </si>
  <si>
    <t>1855.12.18</t>
  </si>
  <si>
    <t>1855.12.19</t>
  </si>
  <si>
    <t>1855.12.20</t>
  </si>
  <si>
    <t>1855.12.21</t>
  </si>
  <si>
    <t>1855.12.22</t>
  </si>
  <si>
    <t>1855.12.23</t>
  </si>
  <si>
    <t>1855.12.24</t>
  </si>
  <si>
    <t>1855.12.25</t>
  </si>
  <si>
    <t>1855.12.26</t>
  </si>
  <si>
    <t>1855.12.27</t>
  </si>
  <si>
    <t>1855.12.28</t>
  </si>
  <si>
    <t>1855.12.29</t>
  </si>
  <si>
    <t>1855.12.30</t>
  </si>
  <si>
    <t>1855.12.31</t>
  </si>
  <si>
    <t>1856.01.01</t>
  </si>
  <si>
    <t>1856.01.02</t>
  </si>
  <si>
    <t>1856.01.03</t>
  </si>
  <si>
    <t>1856.01.04</t>
  </si>
  <si>
    <t>1856.01.05</t>
  </si>
  <si>
    <t>1856.01.06</t>
  </si>
  <si>
    <t>1856.01.07</t>
  </si>
  <si>
    <t>1856.01.08</t>
  </si>
  <si>
    <t>1856.01.09</t>
  </si>
  <si>
    <t>1856.01.10</t>
  </si>
  <si>
    <t>1856.01.11</t>
  </si>
  <si>
    <t>1856.01.12</t>
  </si>
  <si>
    <t>1856.01.13</t>
  </si>
  <si>
    <t>1856.01.14</t>
  </si>
  <si>
    <t>1856.01.15</t>
  </si>
  <si>
    <t>1856.01.16</t>
  </si>
  <si>
    <t>1856.01.17</t>
  </si>
  <si>
    <t>1856.01.18</t>
  </si>
  <si>
    <t>1856.01.19</t>
  </si>
  <si>
    <t>1856.01.20</t>
  </si>
  <si>
    <t>1856.01.21</t>
  </si>
  <si>
    <t>1856.01.22</t>
  </si>
  <si>
    <t>1856.01.23</t>
  </si>
  <si>
    <t>1856.01.24</t>
  </si>
  <si>
    <t>1856.01.25</t>
  </si>
  <si>
    <t>1856.01.26</t>
  </si>
  <si>
    <t>1856.01.27</t>
  </si>
  <si>
    <t>1856.01.28</t>
  </si>
  <si>
    <t>1856.01.29</t>
  </si>
  <si>
    <t>1856.01.30</t>
  </si>
  <si>
    <t>1856.01.31</t>
  </si>
  <si>
    <t>1856.02.01</t>
  </si>
  <si>
    <t>1856.02.02</t>
  </si>
  <si>
    <t>1856.02.03</t>
  </si>
  <si>
    <t>1856.02.04</t>
  </si>
  <si>
    <t>1856.02.05</t>
  </si>
  <si>
    <t>1856.02.06</t>
  </si>
  <si>
    <t>1856.02.07</t>
  </si>
  <si>
    <t>1856.02.08</t>
  </si>
  <si>
    <t>1856.02.09</t>
  </si>
  <si>
    <t>1856.02.10</t>
  </si>
  <si>
    <t>1856.02.11</t>
  </si>
  <si>
    <t>1856.02.12</t>
  </si>
  <si>
    <t>1856.02.13</t>
  </si>
  <si>
    <t>1856.02.14</t>
  </si>
  <si>
    <t>1856.02.15</t>
  </si>
  <si>
    <t>1856.02.16</t>
  </si>
  <si>
    <t>1856.02.17</t>
  </si>
  <si>
    <t>1856.02.18</t>
  </si>
  <si>
    <t>1856.02.19</t>
  </si>
  <si>
    <t>1856.02.20</t>
  </si>
  <si>
    <t>1856.02.21</t>
  </si>
  <si>
    <t>1856.02.22</t>
  </si>
  <si>
    <t>1856.02.23</t>
  </si>
  <si>
    <t>1856.02.24</t>
  </si>
  <si>
    <t>1856.02.25</t>
  </si>
  <si>
    <t>1856.02.26</t>
  </si>
  <si>
    <t>1856.02.27</t>
  </si>
  <si>
    <t>1856.02.28</t>
  </si>
  <si>
    <t>1856.02.29</t>
  </si>
  <si>
    <t>1856.03.01</t>
  </si>
  <si>
    <t>1856.03.02</t>
  </si>
  <si>
    <t>1856.03.03</t>
  </si>
  <si>
    <t>1856.03.04</t>
  </si>
  <si>
    <t>1856.03.05</t>
  </si>
  <si>
    <t>1856.03.06</t>
  </si>
  <si>
    <t>1856.03.07</t>
  </si>
  <si>
    <t>1856.03.08</t>
  </si>
  <si>
    <t>1856.03.09</t>
  </si>
  <si>
    <t>1856.03.10</t>
  </si>
  <si>
    <t>1856.03.11</t>
  </si>
  <si>
    <t>1856.03.12</t>
  </si>
  <si>
    <t>1856.03.13</t>
  </si>
  <si>
    <t>1856.03.14</t>
  </si>
  <si>
    <t>1856.03.15</t>
  </si>
  <si>
    <t>1856.03.16</t>
  </si>
  <si>
    <t>1856.03.17</t>
  </si>
  <si>
    <t>1856.03.18</t>
  </si>
  <si>
    <t>1856.03.19</t>
  </si>
  <si>
    <t>1856.03.20</t>
  </si>
  <si>
    <t>1856.03.21</t>
  </si>
  <si>
    <t>1856.03.22</t>
  </si>
  <si>
    <t>1856.03.23</t>
  </si>
  <si>
    <t>1856.03.24</t>
  </si>
  <si>
    <t>1856.03.25</t>
  </si>
  <si>
    <t>1856.03.26</t>
  </si>
  <si>
    <t>1856.03.27</t>
  </si>
  <si>
    <t>1856.03.28</t>
  </si>
  <si>
    <t>1856.03.29</t>
  </si>
  <si>
    <t>1856.03.30</t>
  </si>
  <si>
    <t>1856.03.31</t>
  </si>
  <si>
    <t>1856.04.01</t>
  </si>
  <si>
    <t>1856.04.02</t>
  </si>
  <si>
    <t>1856.04.03</t>
  </si>
  <si>
    <t>1856.04.04</t>
  </si>
  <si>
    <t>1856.04.05</t>
  </si>
  <si>
    <t>1856.04.06</t>
  </si>
  <si>
    <t>1856.04.07</t>
  </si>
  <si>
    <t>1856.04.08</t>
  </si>
  <si>
    <t>1856.04.09</t>
  </si>
  <si>
    <t>1856.04.10</t>
  </si>
  <si>
    <t>1856.04.11</t>
  </si>
  <si>
    <t>1856.04.12</t>
  </si>
  <si>
    <t>1856.04.13</t>
  </si>
  <si>
    <t>1856.04.14</t>
  </si>
  <si>
    <t>1856.04.15</t>
  </si>
  <si>
    <t>1856.04.16</t>
  </si>
  <si>
    <t>1856.04.17</t>
  </si>
  <si>
    <t>1856.04.18</t>
  </si>
  <si>
    <t>1856.04.19</t>
  </si>
  <si>
    <t>1856.04.20</t>
  </si>
  <si>
    <t>1856.04.21</t>
  </si>
  <si>
    <t>1856.04.22</t>
  </si>
  <si>
    <t>1856.04.23</t>
  </si>
  <si>
    <t>1856.04.24</t>
  </si>
  <si>
    <t>1856.04.25</t>
  </si>
  <si>
    <t>1856.04.26</t>
  </si>
  <si>
    <t>1856.04.27</t>
  </si>
  <si>
    <t>1856.04.28</t>
  </si>
  <si>
    <t>1856.04.29</t>
  </si>
  <si>
    <t>1856.04.30</t>
  </si>
  <si>
    <t>1856.05.01</t>
  </si>
  <si>
    <t>1856.05.02</t>
  </si>
  <si>
    <t>1856.05.03</t>
  </si>
  <si>
    <t>1856.05.04</t>
  </si>
  <si>
    <t>1856.05.05</t>
  </si>
  <si>
    <t>1856.05.06</t>
  </si>
  <si>
    <t>1856.05.07</t>
  </si>
  <si>
    <t>1856.05.08</t>
  </si>
  <si>
    <t>1856.05.09</t>
  </si>
  <si>
    <t>1856.05.10</t>
  </si>
  <si>
    <t>1856.05.11</t>
  </si>
  <si>
    <t>1856.05.12</t>
  </si>
  <si>
    <t>1856.05.13</t>
  </si>
  <si>
    <t>1856.05.14</t>
  </si>
  <si>
    <t>1856.05.15</t>
  </si>
  <si>
    <t>1856.05.16</t>
  </si>
  <si>
    <t>1856.05.17</t>
  </si>
  <si>
    <t>1856.05.18</t>
  </si>
  <si>
    <t>1856.05.19</t>
  </si>
  <si>
    <t>1856.05.20</t>
  </si>
  <si>
    <t>1856.05.21</t>
  </si>
  <si>
    <t>1856.05.22</t>
  </si>
  <si>
    <t>1856.05.23</t>
  </si>
  <si>
    <t>1856.05.24</t>
  </si>
  <si>
    <t>1856.05.25</t>
  </si>
  <si>
    <t>1856.05.26</t>
  </si>
  <si>
    <t>1856.05.27</t>
  </si>
  <si>
    <t>1856.05.28</t>
  </si>
  <si>
    <t>1856.05.29</t>
  </si>
  <si>
    <t>1856.05.30</t>
  </si>
  <si>
    <t>1856.05.31</t>
  </si>
  <si>
    <t>1856.06.01</t>
  </si>
  <si>
    <t>1856.06.02</t>
  </si>
  <si>
    <t>1856.06.03</t>
  </si>
  <si>
    <t>1856.06.04</t>
  </si>
  <si>
    <t>1856.06.05</t>
  </si>
  <si>
    <t>1856.06.06</t>
  </si>
  <si>
    <t>1856.06.07</t>
  </si>
  <si>
    <t>1856.06.08</t>
  </si>
  <si>
    <t>1856.06.09</t>
  </si>
  <si>
    <t>1856.06.10</t>
  </si>
  <si>
    <t>1856.06.11</t>
  </si>
  <si>
    <t>1856.06.12</t>
  </si>
  <si>
    <t>1856.06.13</t>
  </si>
  <si>
    <t>1856.06.14</t>
  </si>
  <si>
    <t>1856.06.15</t>
  </si>
  <si>
    <t>1856.06.16</t>
  </si>
  <si>
    <t>1856.06.17</t>
  </si>
  <si>
    <t>1856.06.18</t>
  </si>
  <si>
    <t>1856.06.19</t>
  </si>
  <si>
    <t>1856.06.20</t>
  </si>
  <si>
    <t>1856.06.21</t>
  </si>
  <si>
    <t>1856.06.22</t>
  </si>
  <si>
    <t>1856.06.23</t>
  </si>
  <si>
    <t>1856.06.24</t>
  </si>
  <si>
    <t>1856.06.25</t>
  </si>
  <si>
    <t>1856.06.26</t>
  </si>
  <si>
    <t>1856.06.27</t>
  </si>
  <si>
    <t>1856.06.28</t>
  </si>
  <si>
    <t>1856.06.29</t>
  </si>
  <si>
    <t>1856.06.30</t>
  </si>
  <si>
    <t>1856.07.01</t>
  </si>
  <si>
    <t>1856.07.02</t>
  </si>
  <si>
    <t>1856.07.03</t>
  </si>
  <si>
    <t>1856.07.04</t>
  </si>
  <si>
    <t>1856.07.05</t>
  </si>
  <si>
    <t>1856.07.06</t>
  </si>
  <si>
    <t>1856.07.07</t>
  </si>
  <si>
    <t>1856.07.08</t>
  </si>
  <si>
    <t>1856.07.09</t>
  </si>
  <si>
    <t>1856.07.10</t>
  </si>
  <si>
    <t>1856.07.11</t>
  </si>
  <si>
    <t>1856.07.12</t>
  </si>
  <si>
    <t>1856.07.13</t>
  </si>
  <si>
    <t>1856.07.14</t>
  </si>
  <si>
    <t>1856.07.15</t>
  </si>
  <si>
    <t>1856.07.16</t>
  </si>
  <si>
    <t>1856.07.17</t>
  </si>
  <si>
    <t>1856.07.18</t>
  </si>
  <si>
    <t>1856.07.19</t>
  </si>
  <si>
    <t>1856.07.20</t>
  </si>
  <si>
    <t>1856.07.21</t>
  </si>
  <si>
    <t>1856.07.22</t>
  </si>
  <si>
    <t>1856.07.23</t>
  </si>
  <si>
    <t>1856.07.24</t>
  </si>
  <si>
    <t>1856.07.25</t>
  </si>
  <si>
    <t>1856.07.26</t>
  </si>
  <si>
    <t>1856.07.27</t>
  </si>
  <si>
    <t>1856.07.28</t>
  </si>
  <si>
    <t>1856.07.29</t>
  </si>
  <si>
    <t>1856.07.30</t>
  </si>
  <si>
    <t>1856.07.31</t>
  </si>
  <si>
    <t>1856.08.01</t>
  </si>
  <si>
    <t>1856.08.02</t>
  </si>
  <si>
    <t>1856.08.03</t>
  </si>
  <si>
    <t>1856.08.04</t>
  </si>
  <si>
    <t>1856.08.05</t>
  </si>
  <si>
    <t>1856.08.06</t>
  </si>
  <si>
    <t>1856.08.07</t>
  </si>
  <si>
    <t>1856.08.08</t>
  </si>
  <si>
    <t>1856.08.09</t>
  </si>
  <si>
    <t>1856.08.10</t>
  </si>
  <si>
    <t>1856.08.11</t>
  </si>
  <si>
    <t>1856.08.12</t>
  </si>
  <si>
    <t>1856.08.13</t>
  </si>
  <si>
    <t>1856.08.14</t>
  </si>
  <si>
    <t>1856.08.15</t>
  </si>
  <si>
    <t>1856.08.16</t>
  </si>
  <si>
    <t>1856.08.17</t>
  </si>
  <si>
    <t>1856.08.18</t>
  </si>
  <si>
    <t>1856.08.19</t>
  </si>
  <si>
    <t>1856.08.20</t>
  </si>
  <si>
    <t>1856.08.21</t>
  </si>
  <si>
    <t>1856.08.22</t>
  </si>
  <si>
    <t>1856.08.23</t>
  </si>
  <si>
    <t>1856.08.24</t>
  </si>
  <si>
    <t>1856.08.25</t>
  </si>
  <si>
    <t>1856.08.26</t>
  </si>
  <si>
    <t>1856.08.27</t>
  </si>
  <si>
    <t>1856.08.28</t>
  </si>
  <si>
    <t>1856.08.29</t>
  </si>
  <si>
    <t>1856.08.30</t>
  </si>
  <si>
    <t>1856.08.31</t>
  </si>
  <si>
    <t>1856.09.01</t>
  </si>
  <si>
    <t>1856.09.02</t>
  </si>
  <si>
    <t>1856.09.03</t>
  </si>
  <si>
    <t>1856.09.04</t>
  </si>
  <si>
    <t>1856.09.05</t>
  </si>
  <si>
    <t>1856.09.06</t>
  </si>
  <si>
    <t>1856.09.07</t>
  </si>
  <si>
    <t>1856.09.08</t>
  </si>
  <si>
    <t>1856.09.09</t>
  </si>
  <si>
    <t>1856.09.10</t>
  </si>
  <si>
    <t>1856.09.11</t>
  </si>
  <si>
    <t>1856.09.12</t>
  </si>
  <si>
    <t>1856.09.13</t>
  </si>
  <si>
    <t>1856.09.14</t>
  </si>
  <si>
    <t>1856.09.15</t>
  </si>
  <si>
    <t>1856.09.16</t>
  </si>
  <si>
    <t>1856.09.17</t>
  </si>
  <si>
    <t>1856.09.18</t>
  </si>
  <si>
    <t>1856.09.19</t>
  </si>
  <si>
    <t>1856.09.20</t>
  </si>
  <si>
    <t>1856.09.21</t>
  </si>
  <si>
    <t>1856.09.22</t>
  </si>
  <si>
    <t>1856.09.23</t>
  </si>
  <si>
    <t>1856.09.24</t>
  </si>
  <si>
    <t>1856.09.25</t>
  </si>
  <si>
    <t>1856.09.26</t>
  </si>
  <si>
    <t>1856.09.27</t>
  </si>
  <si>
    <t>1856.09.28</t>
  </si>
  <si>
    <t>1856.09.29</t>
  </si>
  <si>
    <t>1856.09.30</t>
  </si>
  <si>
    <t>1856.10.01</t>
  </si>
  <si>
    <t>1856.10.02</t>
  </si>
  <si>
    <t>1856.10.03</t>
  </si>
  <si>
    <t>1856.10.04</t>
  </si>
  <si>
    <t>1856.10.05</t>
  </si>
  <si>
    <t>1856.10.06</t>
  </si>
  <si>
    <t>1856.10.07</t>
  </si>
  <si>
    <t>1856.10.08</t>
  </si>
  <si>
    <t>1856.10.09</t>
  </si>
  <si>
    <t>1856.10.10</t>
  </si>
  <si>
    <t>1856.10.11</t>
  </si>
  <si>
    <t>1856.10.12</t>
  </si>
  <si>
    <t>1856.10.13</t>
  </si>
  <si>
    <t>1856.10.14</t>
  </si>
  <si>
    <t>1856.10.15</t>
  </si>
  <si>
    <t>1856.10.16</t>
  </si>
  <si>
    <t>1856.10.17</t>
  </si>
  <si>
    <t>1856.10.18</t>
  </si>
  <si>
    <t>1856.10.19</t>
  </si>
  <si>
    <t>1856.10.20</t>
  </si>
  <si>
    <t>1856.10.21</t>
  </si>
  <si>
    <t>1856.10.22</t>
  </si>
  <si>
    <t>1856.10.23</t>
  </si>
  <si>
    <t>1856.10.24</t>
  </si>
  <si>
    <t>1856.10.25</t>
  </si>
  <si>
    <t>1856.10.26</t>
  </si>
  <si>
    <t>1856.10.27</t>
  </si>
  <si>
    <t>1856.10.28</t>
  </si>
  <si>
    <t>1856.10.29</t>
  </si>
  <si>
    <t>1856.10.30</t>
  </si>
  <si>
    <t>1856.10.31</t>
  </si>
  <si>
    <t>1856.11.01</t>
  </si>
  <si>
    <t>1856.11.02</t>
  </si>
  <si>
    <t>1856.11.03</t>
  </si>
  <si>
    <t>1856.11.04</t>
  </si>
  <si>
    <t>1856.11.05</t>
  </si>
  <si>
    <t>1856.11.06</t>
  </si>
  <si>
    <t>1856.11.07</t>
  </si>
  <si>
    <t>1856.11.08</t>
  </si>
  <si>
    <t>1856.11.09</t>
  </si>
  <si>
    <t>1856.11.10</t>
  </si>
  <si>
    <t>1856.11.11</t>
  </si>
  <si>
    <t>1856.11.12</t>
  </si>
  <si>
    <t>1856.11.13</t>
  </si>
  <si>
    <t>1856.11.14</t>
  </si>
  <si>
    <t>1856.11.15</t>
  </si>
  <si>
    <t>1856.11.16</t>
  </si>
  <si>
    <t>1856.11.17</t>
  </si>
  <si>
    <t>1856.11.18</t>
  </si>
  <si>
    <t>1856.11.19</t>
  </si>
  <si>
    <t>1856.11.20</t>
  </si>
  <si>
    <t>1856.11.21</t>
  </si>
  <si>
    <t>1856.11.22</t>
  </si>
  <si>
    <t>1856.11.23</t>
  </si>
  <si>
    <t>1856.11.24</t>
  </si>
  <si>
    <t>1856.11.25</t>
  </si>
  <si>
    <t>1856.11.26</t>
  </si>
  <si>
    <t>1856.11.27</t>
  </si>
  <si>
    <t>1856.11.28</t>
  </si>
  <si>
    <t>1856.11.29</t>
  </si>
  <si>
    <t>1856.11.30</t>
  </si>
  <si>
    <t>1856.12.01</t>
  </si>
  <si>
    <t>1856.12.02</t>
  </si>
  <si>
    <t>1856.12.03</t>
  </si>
  <si>
    <t>1856.12.04</t>
  </si>
  <si>
    <t>1856.12.05</t>
  </si>
  <si>
    <t>1856.12.06</t>
  </si>
  <si>
    <t>1856.12.07</t>
  </si>
  <si>
    <t>1856.12.08</t>
  </si>
  <si>
    <t>1856.12.09</t>
  </si>
  <si>
    <t>1856.12.10</t>
  </si>
  <si>
    <t>1856.12.11</t>
  </si>
  <si>
    <t>1856.12.12</t>
  </si>
  <si>
    <t>1856.12.13</t>
  </si>
  <si>
    <t>1856.12.14</t>
  </si>
  <si>
    <t>1856.12.15</t>
  </si>
  <si>
    <t>1856.12.16</t>
  </si>
  <si>
    <t>1856.12.17</t>
  </si>
  <si>
    <t>1856.12.18</t>
  </si>
  <si>
    <t>1856.12.19</t>
  </si>
  <si>
    <t>1856.12.20</t>
  </si>
  <si>
    <t>1856.12.21</t>
  </si>
  <si>
    <t>1856.12.22</t>
  </si>
  <si>
    <t>1856.12.23</t>
  </si>
  <si>
    <t>1856.12.24</t>
  </si>
  <si>
    <t>1856.12.25</t>
  </si>
  <si>
    <t>1856.12.26</t>
  </si>
  <si>
    <t>1856.12.27</t>
  </si>
  <si>
    <t>1856.12.28</t>
  </si>
  <si>
    <t>1856.12.29</t>
  </si>
  <si>
    <t>1856.12.30</t>
  </si>
  <si>
    <t>1856.12.31</t>
  </si>
  <si>
    <t>1857.01.01</t>
  </si>
  <si>
    <t>1857.01.02</t>
  </si>
  <si>
    <t>1857.01.03</t>
  </si>
  <si>
    <t>1857.01.04</t>
  </si>
  <si>
    <t>1857.01.05</t>
  </si>
  <si>
    <t>1857.01.06</t>
  </si>
  <si>
    <t>1857.01.07</t>
  </si>
  <si>
    <t>1857.01.08</t>
  </si>
  <si>
    <t>1857.01.09</t>
  </si>
  <si>
    <t>1857.01.10</t>
  </si>
  <si>
    <t>1857.01.11</t>
  </si>
  <si>
    <t>1857.01.12</t>
  </si>
  <si>
    <t>1857.01.13</t>
  </si>
  <si>
    <t>1857.01.14</t>
  </si>
  <si>
    <t>1857.01.15</t>
  </si>
  <si>
    <t>1857.01.16</t>
  </si>
  <si>
    <t>1857.01.17</t>
  </si>
  <si>
    <t>1857.01.18</t>
  </si>
  <si>
    <t>1857.01.19</t>
  </si>
  <si>
    <t>1857.01.20</t>
  </si>
  <si>
    <t>1857.01.21</t>
  </si>
  <si>
    <t>1857.01.22</t>
  </si>
  <si>
    <t>1857.01.23</t>
  </si>
  <si>
    <t>1857.01.24</t>
  </si>
  <si>
    <t>1857.01.25</t>
  </si>
  <si>
    <t>1857.01.26</t>
  </si>
  <si>
    <t>1857.01.27</t>
  </si>
  <si>
    <t>1857.01.28</t>
  </si>
  <si>
    <t>1857.01.29</t>
  </si>
  <si>
    <t>1857.01.30</t>
  </si>
  <si>
    <t>1857.01.31</t>
  </si>
  <si>
    <t>1857.02.01</t>
  </si>
  <si>
    <t>1857.02.02</t>
  </si>
  <si>
    <t>1857.02.03</t>
  </si>
  <si>
    <t>1857.02.04</t>
  </si>
  <si>
    <t>1857.02.05</t>
  </si>
  <si>
    <t>1857.02.06</t>
  </si>
  <si>
    <t>1857.02.07</t>
  </si>
  <si>
    <t>1857.02.08</t>
  </si>
  <si>
    <t>1857.02.09</t>
  </si>
  <si>
    <t>1857.02.10</t>
  </si>
  <si>
    <t>1857.02.11</t>
  </si>
  <si>
    <t>1857.02.12</t>
  </si>
  <si>
    <t>1857.02.13</t>
  </si>
  <si>
    <t>1857.02.14</t>
  </si>
  <si>
    <t>1857.02.15</t>
  </si>
  <si>
    <t>1857.02.16</t>
  </si>
  <si>
    <t>1857.02.17</t>
  </si>
  <si>
    <t>1857.02.18</t>
  </si>
  <si>
    <t>1857.02.19</t>
  </si>
  <si>
    <t>1857.02.20</t>
  </si>
  <si>
    <t>1857.02.21</t>
  </si>
  <si>
    <t>1857.02.22</t>
  </si>
  <si>
    <t>1857.02.23</t>
  </si>
  <si>
    <t>1857.02.24</t>
  </si>
  <si>
    <t>1857.02.25</t>
  </si>
  <si>
    <t>1857.02.26</t>
  </si>
  <si>
    <t>1857.02.27</t>
  </si>
  <si>
    <t>1857.02.28</t>
  </si>
  <si>
    <t>1857.03.01</t>
  </si>
  <si>
    <t>1857.03.02</t>
  </si>
  <si>
    <t>1857.03.03</t>
  </si>
  <si>
    <t>1857.03.04</t>
  </si>
  <si>
    <t>1857.03.05</t>
  </si>
  <si>
    <t>1857.03.06</t>
  </si>
  <si>
    <t>1857.03.07</t>
  </si>
  <si>
    <t>1857.03.08</t>
  </si>
  <si>
    <t>1857.03.09</t>
  </si>
  <si>
    <t>1857.03.10</t>
  </si>
  <si>
    <t>1857.03.11</t>
  </si>
  <si>
    <t>1857.03.12</t>
  </si>
  <si>
    <t>1857.03.13</t>
  </si>
  <si>
    <t>1857.03.14</t>
  </si>
  <si>
    <t>1857.03.15</t>
  </si>
  <si>
    <t>1857.03.16</t>
  </si>
  <si>
    <t>1857.03.17</t>
  </si>
  <si>
    <t>1857.03.18</t>
  </si>
  <si>
    <t>1857.03.19</t>
  </si>
  <si>
    <t>1857.03.20</t>
  </si>
  <si>
    <t>1857.03.21</t>
  </si>
  <si>
    <t>1857.03.22</t>
  </si>
  <si>
    <t>1857.03.23</t>
  </si>
  <si>
    <t>1857.03.24</t>
  </si>
  <si>
    <t>1857.03.25</t>
  </si>
  <si>
    <t>1857.03.26</t>
  </si>
  <si>
    <t>1857.03.27</t>
  </si>
  <si>
    <t>1857.03.28</t>
  </si>
  <si>
    <t>1857.03.29</t>
  </si>
  <si>
    <t>1857.03.30</t>
  </si>
  <si>
    <t>1857.03.31</t>
  </si>
  <si>
    <t>1857.04.01</t>
  </si>
  <si>
    <t>1857.04.02</t>
  </si>
  <si>
    <t>1857.04.03</t>
  </si>
  <si>
    <t>1857.04.04</t>
  </si>
  <si>
    <t>1857.04.05</t>
  </si>
  <si>
    <t>1857.04.06</t>
  </si>
  <si>
    <t>1857.04.07</t>
  </si>
  <si>
    <t>1857.04.08</t>
  </si>
  <si>
    <t>1857.04.09</t>
  </si>
  <si>
    <t>1857.04.10</t>
  </si>
  <si>
    <t>1857.04.11</t>
  </si>
  <si>
    <t>1857.04.12</t>
  </si>
  <si>
    <t>1857.04.13</t>
  </si>
  <si>
    <t>1857.04.14</t>
  </si>
  <si>
    <t>1857.04.15</t>
  </si>
  <si>
    <t>1857.04.16</t>
  </si>
  <si>
    <t>1857.04.17</t>
  </si>
  <si>
    <t>1857.04.18</t>
  </si>
  <si>
    <t>1857.04.19</t>
  </si>
  <si>
    <t>1857.04.20</t>
  </si>
  <si>
    <t>1857.04.21</t>
  </si>
  <si>
    <t>1857.04.22</t>
  </si>
  <si>
    <t>1857.04.23</t>
  </si>
  <si>
    <t>1857.04.24</t>
  </si>
  <si>
    <t>1857.04.25</t>
  </si>
  <si>
    <t>1857.04.26</t>
  </si>
  <si>
    <t>1857.04.27</t>
  </si>
  <si>
    <t>1857.04.28</t>
  </si>
  <si>
    <t>1857.04.29</t>
  </si>
  <si>
    <t>1857.04.30</t>
  </si>
  <si>
    <t>1857.05.01</t>
  </si>
  <si>
    <t>1857.05.02</t>
  </si>
  <si>
    <t>1857.05.03</t>
  </si>
  <si>
    <t>1857.05.04</t>
  </si>
  <si>
    <t>1857.05.05</t>
  </si>
  <si>
    <t>1857.05.06</t>
  </si>
  <si>
    <t>1857.05.07</t>
  </si>
  <si>
    <t>1857.05.08</t>
  </si>
  <si>
    <t>1857.05.09</t>
  </si>
  <si>
    <t>1857.05.10</t>
  </si>
  <si>
    <t>1857.05.11</t>
  </si>
  <si>
    <t>1857.05.12</t>
  </si>
  <si>
    <t>1857.05.13</t>
  </si>
  <si>
    <t>1857.05.14</t>
  </si>
  <si>
    <t>1857.05.15</t>
  </si>
  <si>
    <t>1857.05.16</t>
  </si>
  <si>
    <t>1857.05.17</t>
  </si>
  <si>
    <t>1857.05.18</t>
  </si>
  <si>
    <t>1857.05.19</t>
  </si>
  <si>
    <t>1857.05.20</t>
  </si>
  <si>
    <t>1857.05.21</t>
  </si>
  <si>
    <t>1857.05.22</t>
  </si>
  <si>
    <t>1857.05.23</t>
  </si>
  <si>
    <t>1857.05.24</t>
  </si>
  <si>
    <t>1857.05.25</t>
  </si>
  <si>
    <t>1857.05.26</t>
  </si>
  <si>
    <t>1857.05.27</t>
  </si>
  <si>
    <t>1857.05.28</t>
  </si>
  <si>
    <t>1857.05.29</t>
  </si>
  <si>
    <t>1857.05.30</t>
  </si>
  <si>
    <t>1857.05.31</t>
  </si>
  <si>
    <t>1857.06.01</t>
  </si>
  <si>
    <t>1857.06.02</t>
  </si>
  <si>
    <t>1857.06.03</t>
  </si>
  <si>
    <t>1857.06.04</t>
  </si>
  <si>
    <t>1857.06.05</t>
  </si>
  <si>
    <t>1857.06.06</t>
  </si>
  <si>
    <t>1857.06.07</t>
  </si>
  <si>
    <t>1857.06.08</t>
  </si>
  <si>
    <t>1857.06.09</t>
  </si>
  <si>
    <t>1857.06.10</t>
  </si>
  <si>
    <t>1857.06.11</t>
  </si>
  <si>
    <t>1857.06.12</t>
  </si>
  <si>
    <t>1857.06.13</t>
  </si>
  <si>
    <t>1857.06.14</t>
  </si>
  <si>
    <t>1857.06.15</t>
  </si>
  <si>
    <t>1857.06.16</t>
  </si>
  <si>
    <t>1857.06.17</t>
  </si>
  <si>
    <t>1857.06.18</t>
  </si>
  <si>
    <t>1857.06.19</t>
  </si>
  <si>
    <t>1857.06.20</t>
  </si>
  <si>
    <t>1857.06.21</t>
  </si>
  <si>
    <t>1857.06.22</t>
  </si>
  <si>
    <t>1857.06.23</t>
  </si>
  <si>
    <t>1857.06.24</t>
  </si>
  <si>
    <t>1857.06.25</t>
  </si>
  <si>
    <t>1857.06.26</t>
  </si>
  <si>
    <t>1857.06.27</t>
  </si>
  <si>
    <t>1857.06.28</t>
  </si>
  <si>
    <t>1857.06.29</t>
  </si>
  <si>
    <t>1857.06.30</t>
  </si>
  <si>
    <t>1857.07.01</t>
  </si>
  <si>
    <t>1857.07.02</t>
  </si>
  <si>
    <t>1857.07.03</t>
  </si>
  <si>
    <t>1857.07.04</t>
  </si>
  <si>
    <t>1857.07.05</t>
  </si>
  <si>
    <t>1857.07.06</t>
  </si>
  <si>
    <t>1857.07.07</t>
  </si>
  <si>
    <t>1857.07.08</t>
  </si>
  <si>
    <t>1857.07.09</t>
  </si>
  <si>
    <t>1857.07.10</t>
  </si>
  <si>
    <t>1857.07.11</t>
  </si>
  <si>
    <t>1857.07.12</t>
  </si>
  <si>
    <t>1857.07.13</t>
  </si>
  <si>
    <t>1857.07.14</t>
  </si>
  <si>
    <t>1857.07.15</t>
  </si>
  <si>
    <t>1857.07.16</t>
  </si>
  <si>
    <t>1857.07.17</t>
  </si>
  <si>
    <t>1857.07.18</t>
  </si>
  <si>
    <t>1857.07.19</t>
  </si>
  <si>
    <t>1857.07.20</t>
  </si>
  <si>
    <t>1857.07.21</t>
  </si>
  <si>
    <t>1857.07.22</t>
  </si>
  <si>
    <t>1857.07.23</t>
  </si>
  <si>
    <t>1857.07.24</t>
  </si>
  <si>
    <t>1857.07.25</t>
  </si>
  <si>
    <t>1857.07.26</t>
  </si>
  <si>
    <t>1857.07.27</t>
  </si>
  <si>
    <t>1857.07.28</t>
  </si>
  <si>
    <t>1857.07.29</t>
  </si>
  <si>
    <t>1857.07.30</t>
  </si>
  <si>
    <t>1857.07.31</t>
  </si>
  <si>
    <t>1857.08.01</t>
  </si>
  <si>
    <t>1857.08.02</t>
  </si>
  <si>
    <t>1857.08.03</t>
  </si>
  <si>
    <t>1857.08.04</t>
  </si>
  <si>
    <t>1857.08.05</t>
  </si>
  <si>
    <t>1857.08.06</t>
  </si>
  <si>
    <t>1857.08.07</t>
  </si>
  <si>
    <t>1857.08.08</t>
  </si>
  <si>
    <t>1857.08.09</t>
  </si>
  <si>
    <t>1857.08.10</t>
  </si>
  <si>
    <t>1857.08.11</t>
  </si>
  <si>
    <t>1857.08.12</t>
  </si>
  <si>
    <t>1857.08.13</t>
  </si>
  <si>
    <t>1857.08.14</t>
  </si>
  <si>
    <t>1857.08.15</t>
  </si>
  <si>
    <t>1857.08.16</t>
  </si>
  <si>
    <t>1857.08.17</t>
  </si>
  <si>
    <t>1857.08.18</t>
  </si>
  <si>
    <t>1857.08.19</t>
  </si>
  <si>
    <t>1857.08.20</t>
  </si>
  <si>
    <t>1857.08.21</t>
  </si>
  <si>
    <t>1857.08.22</t>
  </si>
  <si>
    <t>1857.08.23</t>
  </si>
  <si>
    <t>1857.08.24</t>
  </si>
  <si>
    <t>1857.08.25</t>
  </si>
  <si>
    <t>1857.08.26</t>
  </si>
  <si>
    <t>1857.08.27</t>
  </si>
  <si>
    <t>1857.08.28</t>
  </si>
  <si>
    <t>1857.08.29</t>
  </si>
  <si>
    <t>1857.08.30</t>
  </si>
  <si>
    <t>1857.08.31</t>
  </si>
  <si>
    <t>1857.09.01</t>
  </si>
  <si>
    <t>1857.09.02</t>
  </si>
  <si>
    <t>1857.09.03</t>
  </si>
  <si>
    <t>1857.09.04</t>
  </si>
  <si>
    <t>1857.09.05</t>
  </si>
  <si>
    <t>1857.09.06</t>
  </si>
  <si>
    <t>1857.09.07</t>
  </si>
  <si>
    <t>1857.09.08</t>
  </si>
  <si>
    <t>1857.09.09</t>
  </si>
  <si>
    <t>1857.09.10</t>
  </si>
  <si>
    <t>1857.09.11</t>
  </si>
  <si>
    <t>1857.09.12</t>
  </si>
  <si>
    <t>1857.09.13</t>
  </si>
  <si>
    <t>1857.09.14</t>
  </si>
  <si>
    <t>1857.09.15</t>
  </si>
  <si>
    <t>1857.09.16</t>
  </si>
  <si>
    <t>1857.09.17</t>
  </si>
  <si>
    <t>1857.09.18</t>
  </si>
  <si>
    <t>1857.09.19</t>
  </si>
  <si>
    <t>1857.09.20</t>
  </si>
  <si>
    <t>1857.09.21</t>
  </si>
  <si>
    <t>1857.09.22</t>
  </si>
  <si>
    <t>1857.09.23</t>
  </si>
  <si>
    <t>1857.09.24</t>
  </si>
  <si>
    <t>1857.09.25</t>
  </si>
  <si>
    <t>1857.09.26</t>
  </si>
  <si>
    <t>1857.09.27</t>
  </si>
  <si>
    <t>1857.09.28</t>
  </si>
  <si>
    <t>1857.09.29</t>
  </si>
  <si>
    <t>1857.09.30</t>
  </si>
  <si>
    <t>1857.10.01</t>
  </si>
  <si>
    <t>1857.10.02</t>
  </si>
  <si>
    <t>1857.10.03</t>
  </si>
  <si>
    <t>1857.10.04</t>
  </si>
  <si>
    <t>1857.10.05</t>
  </si>
  <si>
    <t>1857.10.06</t>
  </si>
  <si>
    <t>1857.10.07</t>
  </si>
  <si>
    <t>1857.10.08</t>
  </si>
  <si>
    <t>1857.10.09</t>
  </si>
  <si>
    <t>1857.10.10</t>
  </si>
  <si>
    <t>1857.10.11</t>
  </si>
  <si>
    <t>1857.10.12</t>
  </si>
  <si>
    <t>1857.10.13</t>
  </si>
  <si>
    <t>1857.10.14</t>
  </si>
  <si>
    <t>1857.10.15</t>
  </si>
  <si>
    <t>1857.10.16</t>
  </si>
  <si>
    <t>1857.10.17</t>
  </si>
  <si>
    <t>1857.10.18</t>
  </si>
  <si>
    <t>1857.10.19</t>
  </si>
  <si>
    <t>1857.10.20</t>
  </si>
  <si>
    <t>1857.10.21</t>
  </si>
  <si>
    <t>1857.10.22</t>
  </si>
  <si>
    <t>1857.10.23</t>
  </si>
  <si>
    <t>1857.10.24</t>
  </si>
  <si>
    <t>1857.10.25</t>
  </si>
  <si>
    <t>1857.10.26</t>
  </si>
  <si>
    <t>1857.10.27</t>
  </si>
  <si>
    <t>1857.10.28</t>
  </si>
  <si>
    <t>1857.10.29</t>
  </si>
  <si>
    <t>1857.10.30</t>
  </si>
  <si>
    <t>1857.10.31</t>
  </si>
  <si>
    <t>1857.11.01</t>
  </si>
  <si>
    <t>1857.11.02</t>
  </si>
  <si>
    <t>1857.11.03</t>
  </si>
  <si>
    <t>1857.11.04</t>
  </si>
  <si>
    <t>1857.11.05</t>
  </si>
  <si>
    <t>1857.11.06</t>
  </si>
  <si>
    <t>1857.11.07</t>
  </si>
  <si>
    <t>1857.11.08</t>
  </si>
  <si>
    <t>1857.11.09</t>
  </si>
  <si>
    <t>1857.11.10</t>
  </si>
  <si>
    <t>1857.11.11</t>
  </si>
  <si>
    <t>1857.11.12</t>
  </si>
  <si>
    <t>1857.11.13</t>
  </si>
  <si>
    <t>1857.11.14</t>
  </si>
  <si>
    <t>1857.11.15</t>
  </si>
  <si>
    <t>1857.11.16</t>
  </si>
  <si>
    <t>1857.11.17</t>
  </si>
  <si>
    <t>1857.11.18</t>
  </si>
  <si>
    <t>1857.11.19</t>
  </si>
  <si>
    <t>1857.11.20</t>
  </si>
  <si>
    <t>1857.11.21</t>
  </si>
  <si>
    <t>1857.11.22</t>
  </si>
  <si>
    <t>1857.11.23</t>
  </si>
  <si>
    <t>1857.11.24</t>
  </si>
  <si>
    <t>1857.11.25</t>
  </si>
  <si>
    <t>1857.11.26</t>
  </si>
  <si>
    <t>1857.11.27</t>
  </si>
  <si>
    <t>1857.11.28</t>
  </si>
  <si>
    <t>1857.11.29</t>
  </si>
  <si>
    <t>1857.11.30</t>
  </si>
  <si>
    <t>1857.12.01</t>
  </si>
  <si>
    <t>1857.12.02</t>
  </si>
  <si>
    <t>1857.12.03</t>
  </si>
  <si>
    <t>1857.12.04</t>
  </si>
  <si>
    <t>1857.12.05</t>
  </si>
  <si>
    <t>1857.12.06</t>
  </si>
  <si>
    <t>1857.12.07</t>
  </si>
  <si>
    <t>1857.12.08</t>
  </si>
  <si>
    <t>1857.12.09</t>
  </si>
  <si>
    <t>1857.12.10</t>
  </si>
  <si>
    <t>1857.12.11</t>
  </si>
  <si>
    <t>1857.12.12</t>
  </si>
  <si>
    <t>1857.12.13</t>
  </si>
  <si>
    <t>1857.12.14</t>
  </si>
  <si>
    <t>1857.12.15</t>
  </si>
  <si>
    <t>1857.12.16</t>
  </si>
  <si>
    <t>1857.12.17</t>
  </si>
  <si>
    <t>1857.12.18</t>
  </si>
  <si>
    <t>1857.12.19</t>
  </si>
  <si>
    <t>1857.12.20</t>
  </si>
  <si>
    <t>1857.12.21</t>
  </si>
  <si>
    <t>1857.12.22</t>
  </si>
  <si>
    <t>1857.12.23</t>
  </si>
  <si>
    <t>1857.12.24</t>
  </si>
  <si>
    <t>1857.12.25</t>
  </si>
  <si>
    <t>1857.12.26</t>
  </si>
  <si>
    <t>1857.12.27</t>
  </si>
  <si>
    <t>1857.12.28</t>
  </si>
  <si>
    <t>1857.12.29</t>
  </si>
  <si>
    <t>1857.12.30</t>
  </si>
  <si>
    <t>1857.12.31</t>
  </si>
  <si>
    <t>1858.01.01</t>
  </si>
  <si>
    <t>1858.01.02</t>
  </si>
  <si>
    <t>1858.01.03</t>
  </si>
  <si>
    <t>1858.01.04</t>
  </si>
  <si>
    <t>1858.01.05</t>
  </si>
  <si>
    <t>1858.01.06</t>
  </si>
  <si>
    <t>1858.01.07</t>
  </si>
  <si>
    <t>1858.01.08</t>
  </si>
  <si>
    <t>1858.01.09</t>
  </si>
  <si>
    <t>1858.01.10</t>
  </si>
  <si>
    <t>1858.01.11</t>
  </si>
  <si>
    <t>1858.01.12</t>
  </si>
  <si>
    <t>1858.01.13</t>
  </si>
  <si>
    <t>1858.01.14</t>
  </si>
  <si>
    <t>1858.01.15</t>
  </si>
  <si>
    <t>1858.01.16</t>
  </si>
  <si>
    <t>1858.01.17</t>
  </si>
  <si>
    <t>1858.01.18</t>
  </si>
  <si>
    <t>1858.01.19</t>
  </si>
  <si>
    <t>1858.01.20</t>
  </si>
  <si>
    <t>1858.01.21</t>
  </si>
  <si>
    <t>1858.01.22</t>
  </si>
  <si>
    <t>1858.01.23</t>
  </si>
  <si>
    <t>1858.01.24</t>
  </si>
  <si>
    <t>1858.01.25</t>
  </si>
  <si>
    <t>1858.01.26</t>
  </si>
  <si>
    <t>1858.01.27</t>
  </si>
  <si>
    <t>1858.01.28</t>
  </si>
  <si>
    <t>1858.01.29</t>
  </si>
  <si>
    <t>1858.01.30</t>
  </si>
  <si>
    <t>1858.01.31</t>
  </si>
  <si>
    <t>1858.02.01</t>
  </si>
  <si>
    <t>1858.02.02</t>
  </si>
  <si>
    <t>1858.02.03</t>
  </si>
  <si>
    <t>1858.02.04</t>
  </si>
  <si>
    <t>1858.02.05</t>
  </si>
  <si>
    <t>1858.02.06</t>
  </si>
  <si>
    <t>1858.02.07</t>
  </si>
  <si>
    <t>1858.02.08</t>
  </si>
  <si>
    <t>1858.02.09</t>
  </si>
  <si>
    <t>1858.02.10</t>
  </si>
  <si>
    <t>1858.02.11</t>
  </si>
  <si>
    <t>1858.02.12</t>
  </si>
  <si>
    <t>1858.02.13</t>
  </si>
  <si>
    <t>1858.02.14</t>
  </si>
  <si>
    <t>1858.02.15</t>
  </si>
  <si>
    <t>1858.02.16</t>
  </si>
  <si>
    <t>1858.02.17</t>
  </si>
  <si>
    <t>1858.02.18</t>
  </si>
  <si>
    <t>1858.02.19</t>
  </si>
  <si>
    <t>1858.02.20</t>
  </si>
  <si>
    <t>1858.02.21</t>
  </si>
  <si>
    <t>1858.02.22</t>
  </si>
  <si>
    <t>1858.02.23</t>
  </si>
  <si>
    <t>1858.02.24</t>
  </si>
  <si>
    <t>1858.02.25</t>
  </si>
  <si>
    <t>1858.02.26</t>
  </si>
  <si>
    <t>1858.02.27</t>
  </si>
  <si>
    <t>1858.02.28</t>
  </si>
  <si>
    <t>1858.03.01</t>
  </si>
  <si>
    <t>1858.03.02</t>
  </si>
  <si>
    <t>1858.03.03</t>
  </si>
  <si>
    <t>1858.03.04</t>
  </si>
  <si>
    <t>1858.03.05</t>
  </si>
  <si>
    <t>1858.03.06</t>
  </si>
  <si>
    <t>1858.03.07</t>
  </si>
  <si>
    <t>1858.03.08</t>
  </si>
  <si>
    <t>1858.03.09</t>
  </si>
  <si>
    <t>1858.03.10</t>
  </si>
  <si>
    <t>1858.03.11</t>
  </si>
  <si>
    <t>1858.03.12</t>
  </si>
  <si>
    <t>1858.03.13</t>
  </si>
  <si>
    <t>1858.03.14</t>
  </si>
  <si>
    <t>1858.03.15</t>
  </si>
  <si>
    <t>1858.03.16</t>
  </si>
  <si>
    <t>1858.03.17</t>
  </si>
  <si>
    <t>1858.03.18</t>
  </si>
  <si>
    <t>1858.03.19</t>
  </si>
  <si>
    <t>1858.03.20</t>
  </si>
  <si>
    <t>1858.03.21</t>
  </si>
  <si>
    <t>1858.03.22</t>
  </si>
  <si>
    <t>1858.03.23</t>
  </si>
  <si>
    <t>1858.03.24</t>
  </si>
  <si>
    <t>1858.03.25</t>
  </si>
  <si>
    <t>1858.03.26</t>
  </si>
  <si>
    <t>1858.03.27</t>
  </si>
  <si>
    <t>1858.03.28</t>
  </si>
  <si>
    <t>1858.03.29</t>
  </si>
  <si>
    <t>1858.03.30</t>
  </si>
  <si>
    <t>1858.03.31</t>
  </si>
  <si>
    <t>1858.04.01</t>
  </si>
  <si>
    <t>1858.04.02</t>
  </si>
  <si>
    <t>1858.04.03</t>
  </si>
  <si>
    <t>1858.04.04</t>
  </si>
  <si>
    <t>1858.04.05</t>
  </si>
  <si>
    <t>1858.04.06</t>
  </si>
  <si>
    <t>1858.04.07</t>
  </si>
  <si>
    <t>1858.04.08</t>
  </si>
  <si>
    <t>1858.04.09</t>
  </si>
  <si>
    <t>1858.04.10</t>
  </si>
  <si>
    <t>1858.04.11</t>
  </si>
  <si>
    <t>1858.04.12</t>
  </si>
  <si>
    <t>1858.04.13</t>
  </si>
  <si>
    <t>1858.04.14</t>
  </si>
  <si>
    <t>1858.04.15</t>
  </si>
  <si>
    <t>1858.04.16</t>
  </si>
  <si>
    <t>1858.04.17</t>
  </si>
  <si>
    <t>1858.04.18</t>
  </si>
  <si>
    <t>1858.04.19</t>
  </si>
  <si>
    <t>1858.04.20</t>
  </si>
  <si>
    <t>1858.04.21</t>
  </si>
  <si>
    <t>1858.04.22</t>
  </si>
  <si>
    <t>1858.04.23</t>
  </si>
  <si>
    <t>1858.04.24</t>
  </si>
  <si>
    <t>1858.04.25</t>
  </si>
  <si>
    <t>1858.04.26</t>
  </si>
  <si>
    <t>1858.04.27</t>
  </si>
  <si>
    <t>1858.04.28</t>
  </si>
  <si>
    <t>1858.04.29</t>
  </si>
  <si>
    <t>1858.04.30</t>
  </si>
  <si>
    <t>1858.05.01</t>
  </si>
  <si>
    <t>1858.05.02</t>
  </si>
  <si>
    <t>1858.05.03</t>
  </si>
  <si>
    <t>1858.05.04</t>
  </si>
  <si>
    <t>1858.05.05</t>
  </si>
  <si>
    <t>1858.05.06</t>
  </si>
  <si>
    <t>1858.05.07</t>
  </si>
  <si>
    <t>1858.05.08</t>
  </si>
  <si>
    <t>1858.05.09</t>
  </si>
  <si>
    <t>1858.05.10</t>
  </si>
  <si>
    <t>1858.05.11</t>
  </si>
  <si>
    <t>1858.05.12</t>
  </si>
  <si>
    <t>1858.05.13</t>
  </si>
  <si>
    <t>1858.05.14</t>
  </si>
  <si>
    <t>1858.05.15</t>
  </si>
  <si>
    <t>1858.05.16</t>
  </si>
  <si>
    <t>1858.05.17</t>
  </si>
  <si>
    <t>1858.05.18</t>
  </si>
  <si>
    <t>1858.05.19</t>
  </si>
  <si>
    <t>1858.05.20</t>
  </si>
  <si>
    <t>1858.05.21</t>
  </si>
  <si>
    <t>1858.05.22</t>
  </si>
  <si>
    <t>1858.05.23</t>
  </si>
  <si>
    <t>1858.05.24</t>
  </si>
  <si>
    <t>1858.05.25</t>
  </si>
  <si>
    <t>1858.05.26</t>
  </si>
  <si>
    <t>1858.05.27</t>
  </si>
  <si>
    <t>1858.05.28</t>
  </si>
  <si>
    <t>1858.05.29</t>
  </si>
  <si>
    <t>1858.05.30</t>
  </si>
  <si>
    <t>1858.05.31</t>
  </si>
  <si>
    <t>1858.06.01</t>
  </si>
  <si>
    <t>1858.06.02</t>
  </si>
  <si>
    <t>1858.06.03</t>
  </si>
  <si>
    <t>1858.06.04</t>
  </si>
  <si>
    <t>1858.06.05</t>
  </si>
  <si>
    <t>1858.06.06</t>
  </si>
  <si>
    <t>1858.06.07</t>
  </si>
  <si>
    <t>1858.06.08</t>
  </si>
  <si>
    <t>1858.06.09</t>
  </si>
  <si>
    <t>1858.06.10</t>
  </si>
  <si>
    <t>1858.06.11</t>
  </si>
  <si>
    <t>1858.06.12</t>
  </si>
  <si>
    <t>1858.06.13</t>
  </si>
  <si>
    <t>1858.06.14</t>
  </si>
  <si>
    <t>1858.06.15</t>
  </si>
  <si>
    <t>1858.06.16</t>
  </si>
  <si>
    <t>1858.06.17</t>
  </si>
  <si>
    <t>1858.06.18</t>
  </si>
  <si>
    <t>1858.06.19</t>
  </si>
  <si>
    <t>1858.06.20</t>
  </si>
  <si>
    <t>1858.06.21</t>
  </si>
  <si>
    <t>1858.06.22</t>
  </si>
  <si>
    <t>1858.06.23</t>
  </si>
  <si>
    <t>1858.06.24</t>
  </si>
  <si>
    <t>1858.06.25</t>
  </si>
  <si>
    <t>1858.06.26</t>
  </si>
  <si>
    <t>1858.06.27</t>
  </si>
  <si>
    <t>1858.06.28</t>
  </si>
  <si>
    <t>1858.06.29</t>
  </si>
  <si>
    <t>1858.06.30</t>
  </si>
  <si>
    <t>1858.07.01</t>
  </si>
  <si>
    <t>1858.07.02</t>
  </si>
  <si>
    <t>1858.07.03</t>
  </si>
  <si>
    <t>1858.07.04</t>
  </si>
  <si>
    <t>1858.07.05</t>
  </si>
  <si>
    <t>1858.07.06</t>
  </si>
  <si>
    <t>1858.07.07</t>
  </si>
  <si>
    <t>1858.07.08</t>
  </si>
  <si>
    <t>1858.07.09</t>
  </si>
  <si>
    <t>1858.07.10</t>
  </si>
  <si>
    <t>1858.07.11</t>
  </si>
  <si>
    <t>1858.07.12</t>
  </si>
  <si>
    <t>1858.07.13</t>
  </si>
  <si>
    <t>1858.07.14</t>
  </si>
  <si>
    <t>1858.07.15</t>
  </si>
  <si>
    <t>1858.07.16</t>
  </si>
  <si>
    <t>1858.07.17</t>
  </si>
  <si>
    <t>1858.07.18</t>
  </si>
  <si>
    <t>1858.07.19</t>
  </si>
  <si>
    <t>1858.07.20</t>
  </si>
  <si>
    <t>1858.07.21</t>
  </si>
  <si>
    <t>1858.07.22</t>
  </si>
  <si>
    <t>1858.07.23</t>
  </si>
  <si>
    <t>1858.07.24</t>
  </si>
  <si>
    <t>1858.07.25</t>
  </si>
  <si>
    <t>1858.07.26</t>
  </si>
  <si>
    <t>1858.07.27</t>
  </si>
  <si>
    <t>1858.07.28</t>
  </si>
  <si>
    <t>1858.07.29</t>
  </si>
  <si>
    <t>1858.07.30</t>
  </si>
  <si>
    <t>1858.07.31</t>
  </si>
  <si>
    <t>1858.08.01</t>
  </si>
  <si>
    <t>1858.08.02</t>
  </si>
  <si>
    <t>1858.08.03</t>
  </si>
  <si>
    <t>1858.08.04</t>
  </si>
  <si>
    <t>1858.08.05</t>
  </si>
  <si>
    <t>1858.08.06</t>
  </si>
  <si>
    <t>1858.08.07</t>
  </si>
  <si>
    <t>1858.08.08</t>
  </si>
  <si>
    <t>1858.08.09</t>
  </si>
  <si>
    <t>1858.08.10</t>
  </si>
  <si>
    <t>1858.08.11</t>
  </si>
  <si>
    <t>1858.08.12</t>
  </si>
  <si>
    <t>1858.08.13</t>
  </si>
  <si>
    <t>1858.08.14</t>
  </si>
  <si>
    <t>1858.08.15</t>
  </si>
  <si>
    <t>1858.08.16</t>
  </si>
  <si>
    <t>1858.08.17</t>
  </si>
  <si>
    <t>1858.08.18</t>
  </si>
  <si>
    <t>1858.08.19</t>
  </si>
  <si>
    <t>1858.08.20</t>
  </si>
  <si>
    <t>1858.08.21</t>
  </si>
  <si>
    <t>1858.08.22</t>
  </si>
  <si>
    <t>1858.08.23</t>
  </si>
  <si>
    <t>1858.08.24</t>
  </si>
  <si>
    <t>1858.08.25</t>
  </si>
  <si>
    <t>1858.08.26</t>
  </si>
  <si>
    <t>1858.08.27</t>
  </si>
  <si>
    <t>1858.08.28</t>
  </si>
  <si>
    <t>1858.08.29</t>
  </si>
  <si>
    <t>1858.08.30</t>
  </si>
  <si>
    <t>1858.08.31</t>
  </si>
  <si>
    <t>1858.09.01</t>
  </si>
  <si>
    <t>1858.09.02</t>
  </si>
  <si>
    <t>1858.09.03</t>
  </si>
  <si>
    <t>1858.09.04</t>
  </si>
  <si>
    <t>1858.09.05</t>
  </si>
  <si>
    <t>1858.09.06</t>
  </si>
  <si>
    <t>1858.09.07</t>
  </si>
  <si>
    <t>1858.09.08</t>
  </si>
  <si>
    <t>1858.09.09</t>
  </si>
  <si>
    <t>1858.09.10</t>
  </si>
  <si>
    <t>1858.09.11</t>
  </si>
  <si>
    <t>1858.09.12</t>
  </si>
  <si>
    <t>1858.09.13</t>
  </si>
  <si>
    <t>1858.09.14</t>
  </si>
  <si>
    <t>1858.09.15</t>
  </si>
  <si>
    <t>1858.09.16</t>
  </si>
  <si>
    <t>1858.09.17</t>
  </si>
  <si>
    <t>1858.09.18</t>
  </si>
  <si>
    <t>1858.09.19</t>
  </si>
  <si>
    <t>1858.09.20</t>
  </si>
  <si>
    <t>1858.09.21</t>
  </si>
  <si>
    <t>1858.09.22</t>
  </si>
  <si>
    <t>1858.09.23</t>
  </si>
  <si>
    <t>1858.09.24</t>
  </si>
  <si>
    <t>1858.09.25</t>
  </si>
  <si>
    <t>1858.09.26</t>
  </si>
  <si>
    <t>1858.09.27</t>
  </si>
  <si>
    <t>1858.09.28</t>
  </si>
  <si>
    <t>1858.09.29</t>
  </si>
  <si>
    <t>1858.09.30</t>
  </si>
  <si>
    <t>1858.10.01</t>
  </si>
  <si>
    <t>1858.10.02</t>
  </si>
  <si>
    <t>1858.10.03</t>
  </si>
  <si>
    <t>1858.10.04</t>
  </si>
  <si>
    <t>1858.10.05</t>
  </si>
  <si>
    <t>1858.10.06</t>
  </si>
  <si>
    <t>1858.10.07</t>
  </si>
  <si>
    <t>1858.10.08</t>
  </si>
  <si>
    <t>1858.10.09</t>
  </si>
  <si>
    <t>1858.10.10</t>
  </si>
  <si>
    <t>1858.10.11</t>
  </si>
  <si>
    <t>1858.10.12</t>
  </si>
  <si>
    <t>1858.10.13</t>
  </si>
  <si>
    <t>1858.10.14</t>
  </si>
  <si>
    <t>1858.10.15</t>
  </si>
  <si>
    <t>1858.10.16</t>
  </si>
  <si>
    <t>1858.10.17</t>
  </si>
  <si>
    <t>1858.10.18</t>
  </si>
  <si>
    <t>1858.10.19</t>
  </si>
  <si>
    <t>1858.10.20</t>
  </si>
  <si>
    <t>1858.10.21</t>
  </si>
  <si>
    <t>1858.10.22</t>
  </si>
  <si>
    <t>1858.10.23</t>
  </si>
  <si>
    <t>1858.10.24</t>
  </si>
  <si>
    <t>1858.10.25</t>
  </si>
  <si>
    <t>1858.10.26</t>
  </si>
  <si>
    <t>1858.10.27</t>
  </si>
  <si>
    <t>1858.10.28</t>
  </si>
  <si>
    <t>1858.10.29</t>
  </si>
  <si>
    <t>1858.10.30</t>
  </si>
  <si>
    <t>1858.10.31</t>
  </si>
  <si>
    <t>1858.11.01</t>
  </si>
  <si>
    <t>1858.11.02</t>
  </si>
  <si>
    <t>1858.11.03</t>
  </si>
  <si>
    <t>1858.11.04</t>
  </si>
  <si>
    <t>1858.11.05</t>
  </si>
  <si>
    <t>1858.11.06</t>
  </si>
  <si>
    <t>1858.11.07</t>
  </si>
  <si>
    <t>1858.11.08</t>
  </si>
  <si>
    <t>1858.11.09</t>
  </si>
  <si>
    <t>1858.11.10</t>
  </si>
  <si>
    <t>1858.11.11</t>
  </si>
  <si>
    <t>1858.11.12</t>
  </si>
  <si>
    <t>1858.11.13</t>
  </si>
  <si>
    <t>1858.11.14</t>
  </si>
  <si>
    <t>1858.11.15</t>
  </si>
  <si>
    <t>1858.11.16</t>
  </si>
  <si>
    <t>1858.11.17</t>
  </si>
  <si>
    <t>1858.11.18</t>
  </si>
  <si>
    <t>1858.11.19</t>
  </si>
  <si>
    <t>1858.11.20</t>
  </si>
  <si>
    <t>1858.11.21</t>
  </si>
  <si>
    <t>1858.11.22</t>
  </si>
  <si>
    <t>1858.11.23</t>
  </si>
  <si>
    <t>1858.11.24</t>
  </si>
  <si>
    <t>1858.11.25</t>
  </si>
  <si>
    <t>1858.11.26</t>
  </si>
  <si>
    <t>1858.11.27</t>
  </si>
  <si>
    <t>1858.11.28</t>
  </si>
  <si>
    <t>1858.11.29</t>
  </si>
  <si>
    <t>1858.11.30</t>
  </si>
  <si>
    <t>1858.12.01</t>
  </si>
  <si>
    <t>1858.12.02</t>
  </si>
  <si>
    <t>1858.12.03</t>
  </si>
  <si>
    <t>1858.12.04</t>
  </si>
  <si>
    <t>1858.12.05</t>
  </si>
  <si>
    <t>1858.12.06</t>
  </si>
  <si>
    <t>1858.12.07</t>
  </si>
  <si>
    <t>1858.12.08</t>
  </si>
  <si>
    <t>1858.12.09</t>
  </si>
  <si>
    <t>1858.12.10</t>
  </si>
  <si>
    <t>1858.12.11</t>
  </si>
  <si>
    <t>1858.12.12</t>
  </si>
  <si>
    <t>1858.12.13</t>
  </si>
  <si>
    <t>1858.12.14</t>
  </si>
  <si>
    <t>1858.12.15</t>
  </si>
  <si>
    <t>1858.12.16</t>
  </si>
  <si>
    <t>1858.12.17</t>
  </si>
  <si>
    <t>1858.12.18</t>
  </si>
  <si>
    <t>1858.12.19</t>
  </si>
  <si>
    <t>1858.12.20</t>
  </si>
  <si>
    <t>1858.12.21</t>
  </si>
  <si>
    <t>1858.12.22</t>
  </si>
  <si>
    <t>1858.12.23</t>
  </si>
  <si>
    <t>1858.12.24</t>
  </si>
  <si>
    <t>1858.12.25</t>
  </si>
  <si>
    <t>1858.12.26</t>
  </si>
  <si>
    <t>1858.12.27</t>
  </si>
  <si>
    <t>1858.12.28</t>
  </si>
  <si>
    <t>1858.12.29</t>
  </si>
  <si>
    <t>1858.12.30</t>
  </si>
  <si>
    <t>1858.12.31</t>
  </si>
  <si>
    <t>1859.01.01</t>
  </si>
  <si>
    <t>1859.01.02</t>
  </si>
  <si>
    <t>1859.01.03</t>
  </si>
  <si>
    <t>1859.01.04</t>
  </si>
  <si>
    <t>1859.01.05</t>
  </si>
  <si>
    <t>1859.01.06</t>
  </si>
  <si>
    <t>1859.01.07</t>
  </si>
  <si>
    <t>1859.01.08</t>
  </si>
  <si>
    <t>1859.01.09</t>
  </si>
  <si>
    <t>1859.01.10</t>
  </si>
  <si>
    <t>1859.01.11</t>
  </si>
  <si>
    <t>1859.01.12</t>
  </si>
  <si>
    <t>1859.01.13</t>
  </si>
  <si>
    <t>1859.01.14</t>
  </si>
  <si>
    <t>1859.01.15</t>
  </si>
  <si>
    <t>1859.01.16</t>
  </si>
  <si>
    <t>1859.01.17</t>
  </si>
  <si>
    <t>1859.01.18</t>
  </si>
  <si>
    <t>1859.01.19</t>
  </si>
  <si>
    <t>1859.01.20</t>
  </si>
  <si>
    <t>1859.01.21</t>
  </si>
  <si>
    <t>1859.01.22</t>
  </si>
  <si>
    <t>1859.01.23</t>
  </si>
  <si>
    <t>1859.01.24</t>
  </si>
  <si>
    <t>1859.01.25</t>
  </si>
  <si>
    <t>1859.01.26</t>
  </si>
  <si>
    <t>1859.01.27</t>
  </si>
  <si>
    <t>1859.01.28</t>
  </si>
  <si>
    <t>1859.01.29</t>
  </si>
  <si>
    <t>1859.01.30</t>
  </si>
  <si>
    <t>1859.01.31</t>
  </si>
  <si>
    <t>1859.02.01</t>
  </si>
  <si>
    <t>1859.02.02</t>
  </si>
  <si>
    <t>1859.02.03</t>
  </si>
  <si>
    <t>1859.02.04</t>
  </si>
  <si>
    <t>1859.02.05</t>
  </si>
  <si>
    <t>1859.02.06</t>
  </si>
  <si>
    <t>1859.02.07</t>
  </si>
  <si>
    <t>1859.02.08</t>
  </si>
  <si>
    <t>1859.02.09</t>
  </si>
  <si>
    <t>1859.02.10</t>
  </si>
  <si>
    <t>1859.02.11</t>
  </si>
  <si>
    <t>1859.02.12</t>
  </si>
  <si>
    <t>1859.02.13</t>
  </si>
  <si>
    <t>1859.02.14</t>
  </si>
  <si>
    <t>1859.02.15</t>
  </si>
  <si>
    <t>1859.02.16</t>
  </si>
  <si>
    <t>1859.02.17</t>
  </si>
  <si>
    <t>1859.02.18</t>
  </si>
  <si>
    <t>1859.02.19</t>
  </si>
  <si>
    <t>1859.02.20</t>
  </si>
  <si>
    <t>1859.02.21</t>
  </si>
  <si>
    <t>1859.02.22</t>
  </si>
  <si>
    <t>1859.02.23</t>
  </si>
  <si>
    <t>1859.02.24</t>
  </si>
  <si>
    <t>1859.02.25</t>
  </si>
  <si>
    <t>1859.02.26</t>
  </si>
  <si>
    <t>1859.02.27</t>
  </si>
  <si>
    <t>1859.02.28</t>
  </si>
  <si>
    <t>1859.03.01</t>
  </si>
  <si>
    <t>1859.03.02</t>
  </si>
  <si>
    <t>1859.03.03</t>
  </si>
  <si>
    <t>1859.03.04</t>
  </si>
  <si>
    <t>1859.03.05</t>
  </si>
  <si>
    <t>1859.03.06</t>
  </si>
  <si>
    <t>1859.03.07</t>
  </si>
  <si>
    <t>1859.03.08</t>
  </si>
  <si>
    <t>1859.03.09</t>
  </si>
  <si>
    <t>1859.03.10</t>
  </si>
  <si>
    <t>1859.03.11</t>
  </si>
  <si>
    <t>1859.03.12</t>
  </si>
  <si>
    <t>1859.03.13</t>
  </si>
  <si>
    <t>1859.03.14</t>
  </si>
  <si>
    <t>1859.03.15</t>
  </si>
  <si>
    <t>1859.03.16</t>
  </si>
  <si>
    <t>1859.03.17</t>
  </si>
  <si>
    <t>1859.03.18</t>
  </si>
  <si>
    <t>1859.03.19</t>
  </si>
  <si>
    <t>1859.03.20</t>
  </si>
  <si>
    <t>1859.03.21</t>
  </si>
  <si>
    <t>1859.03.22</t>
  </si>
  <si>
    <t>1859.03.23</t>
  </si>
  <si>
    <t>1859.03.24</t>
  </si>
  <si>
    <t>1859.03.25</t>
  </si>
  <si>
    <t>1859.03.26</t>
  </si>
  <si>
    <t>1859.03.27</t>
  </si>
  <si>
    <t>1859.03.28</t>
  </si>
  <si>
    <t>1859.03.29</t>
  </si>
  <si>
    <t>1859.03.30</t>
  </si>
  <si>
    <t>1859.03.31</t>
  </si>
  <si>
    <t>1859.04.01</t>
  </si>
  <si>
    <t>1859.04.02</t>
  </si>
  <si>
    <t>1859.04.03</t>
  </si>
  <si>
    <t>1859.04.04</t>
  </si>
  <si>
    <t>1859.04.05</t>
  </si>
  <si>
    <t>1859.04.06</t>
  </si>
  <si>
    <t>1859.04.07</t>
  </si>
  <si>
    <t>1859.04.08</t>
  </si>
  <si>
    <t>1859.04.09</t>
  </si>
  <si>
    <t>1859.04.10</t>
  </si>
  <si>
    <t>1859.04.11</t>
  </si>
  <si>
    <t>1859.04.12</t>
  </si>
  <si>
    <t>1859.04.13</t>
  </si>
  <si>
    <t>1859.04.14</t>
  </si>
  <si>
    <t>1859.04.15</t>
  </si>
  <si>
    <t>1859.04.16</t>
  </si>
  <si>
    <t>1859.04.17</t>
  </si>
  <si>
    <t>1859.04.18</t>
  </si>
  <si>
    <t>1859.04.19</t>
  </si>
  <si>
    <t>1859.04.20</t>
  </si>
  <si>
    <t>1859.04.21</t>
  </si>
  <si>
    <t>1859.04.22</t>
  </si>
  <si>
    <t>1859.04.23</t>
  </si>
  <si>
    <t>1859.04.24</t>
  </si>
  <si>
    <t>1859.04.25</t>
  </si>
  <si>
    <t>1859.04.26</t>
  </si>
  <si>
    <t>1859.04.27</t>
  </si>
  <si>
    <t>1859.04.28</t>
  </si>
  <si>
    <t>1859.04.29</t>
  </si>
  <si>
    <t>1859.04.30</t>
  </si>
  <si>
    <t>1859.05.01</t>
  </si>
  <si>
    <t>1859.05.02</t>
  </si>
  <si>
    <t>1859.05.03</t>
  </si>
  <si>
    <t>1859.05.04</t>
  </si>
  <si>
    <t>1859.05.05</t>
  </si>
  <si>
    <t>1859.05.06</t>
  </si>
  <si>
    <t>1859.05.07</t>
  </si>
  <si>
    <t>1859.05.08</t>
  </si>
  <si>
    <t>1859.05.09</t>
  </si>
  <si>
    <t>1859.05.10</t>
  </si>
  <si>
    <t>1859.05.11</t>
  </si>
  <si>
    <t>1859.05.12</t>
  </si>
  <si>
    <t>1859.05.13</t>
  </si>
  <si>
    <t>1859.05.14</t>
  </si>
  <si>
    <t>1859.05.15</t>
  </si>
  <si>
    <t>1859.05.16</t>
  </si>
  <si>
    <t>1859.05.17</t>
  </si>
  <si>
    <t>1859.05.18</t>
  </si>
  <si>
    <t>1859.05.19</t>
  </si>
  <si>
    <t>1859.05.20</t>
  </si>
  <si>
    <t>1859.05.21</t>
  </si>
  <si>
    <t>1859.05.22</t>
  </si>
  <si>
    <t>1859.05.23</t>
  </si>
  <si>
    <t>1859.05.24</t>
  </si>
  <si>
    <t>1859.05.25</t>
  </si>
  <si>
    <t>1859.05.26</t>
  </si>
  <si>
    <t>1859.05.27</t>
  </si>
  <si>
    <t>1859.05.28</t>
  </si>
  <si>
    <t>1859.05.29</t>
  </si>
  <si>
    <t>1859.05.30</t>
  </si>
  <si>
    <t>1859.05.31</t>
  </si>
  <si>
    <t>1859.06.01</t>
  </si>
  <si>
    <t>1859.06.02</t>
  </si>
  <si>
    <t>1859.06.03</t>
  </si>
  <si>
    <t>1859.06.04</t>
  </si>
  <si>
    <t>1859.06.05</t>
  </si>
  <si>
    <t>1859.06.06</t>
  </si>
  <si>
    <t>1859.06.07</t>
  </si>
  <si>
    <t>1859.06.08</t>
  </si>
  <si>
    <t>1859.06.09</t>
  </si>
  <si>
    <t>1859.06.10</t>
  </si>
  <si>
    <t>1859.06.11</t>
  </si>
  <si>
    <t>1859.06.12</t>
  </si>
  <si>
    <t>1859.06.13</t>
  </si>
  <si>
    <t>1859.06.14</t>
  </si>
  <si>
    <t>1859.06.15</t>
  </si>
  <si>
    <t>1859.06.16</t>
  </si>
  <si>
    <t>1859.06.17</t>
  </si>
  <si>
    <t>1859.06.18</t>
  </si>
  <si>
    <t>1859.06.19</t>
  </si>
  <si>
    <t>1859.06.20</t>
  </si>
  <si>
    <t>1859.06.21</t>
  </si>
  <si>
    <t>1859.06.22</t>
  </si>
  <si>
    <t>1859.06.23</t>
  </si>
  <si>
    <t>1859.06.24</t>
  </si>
  <si>
    <t>1859.06.25</t>
  </si>
  <si>
    <t>1859.06.26</t>
  </si>
  <si>
    <t>1859.06.27</t>
  </si>
  <si>
    <t>1859.06.28</t>
  </si>
  <si>
    <t>1859.06.29</t>
  </si>
  <si>
    <t>1859.06.30</t>
  </si>
  <si>
    <t>1859.07.01</t>
  </si>
  <si>
    <t>1859.07.02</t>
  </si>
  <si>
    <t>1859.07.03</t>
  </si>
  <si>
    <t>1859.07.04</t>
  </si>
  <si>
    <t>1859.07.05</t>
  </si>
  <si>
    <t>1859.07.06</t>
  </si>
  <si>
    <t>1859.07.07</t>
  </si>
  <si>
    <t>1859.07.08</t>
  </si>
  <si>
    <t>1859.07.09</t>
  </si>
  <si>
    <t>1859.07.10</t>
  </si>
  <si>
    <t>1859.07.11</t>
  </si>
  <si>
    <t>1859.07.12</t>
  </si>
  <si>
    <t>1859.07.13</t>
  </si>
  <si>
    <t>1859.07.14</t>
  </si>
  <si>
    <t>1859.07.15</t>
  </si>
  <si>
    <t>1859.07.16</t>
  </si>
  <si>
    <t>1859.07.17</t>
  </si>
  <si>
    <t>1859.07.18</t>
  </si>
  <si>
    <t>1859.07.19</t>
  </si>
  <si>
    <t>1859.07.20</t>
  </si>
  <si>
    <t>1859.07.21</t>
  </si>
  <si>
    <t>1859.07.22</t>
  </si>
  <si>
    <t>1859.07.23</t>
  </si>
  <si>
    <t>1859.07.24</t>
  </si>
  <si>
    <t>1859.07.25</t>
  </si>
  <si>
    <t>1859.07.26</t>
  </si>
  <si>
    <t>1859.07.27</t>
  </si>
  <si>
    <t>1859.07.28</t>
  </si>
  <si>
    <t>1859.07.29</t>
  </si>
  <si>
    <t>1859.07.30</t>
  </si>
  <si>
    <t>1859.07.31</t>
  </si>
  <si>
    <t>1859.08.01</t>
  </si>
  <si>
    <t>1859.08.02</t>
  </si>
  <si>
    <t>1859.08.03</t>
  </si>
  <si>
    <t>1859.08.04</t>
  </si>
  <si>
    <t>1859.08.05</t>
  </si>
  <si>
    <t>1859.08.06</t>
  </si>
  <si>
    <t>1859.08.07</t>
  </si>
  <si>
    <t>1859.08.08</t>
  </si>
  <si>
    <t>1859.08.09</t>
  </si>
  <si>
    <t>1859.08.10</t>
  </si>
  <si>
    <t>1859.08.11</t>
  </si>
  <si>
    <t>1859.08.12</t>
  </si>
  <si>
    <t>1859.08.13</t>
  </si>
  <si>
    <t>1859.08.14</t>
  </si>
  <si>
    <t>1859.08.15</t>
  </si>
  <si>
    <t>1859.08.16</t>
  </si>
  <si>
    <t>1859.08.17</t>
  </si>
  <si>
    <t>1859.08.18</t>
  </si>
  <si>
    <t>1859.08.19</t>
  </si>
  <si>
    <t>1859.08.20</t>
  </si>
  <si>
    <t>1859.08.21</t>
  </si>
  <si>
    <t>1859.08.22</t>
  </si>
  <si>
    <t>1859.08.23</t>
  </si>
  <si>
    <t>1859.08.24</t>
  </si>
  <si>
    <t>1859.08.25</t>
  </si>
  <si>
    <t>1859.08.26</t>
  </si>
  <si>
    <t>1859.08.27</t>
  </si>
  <si>
    <t>1859.08.28</t>
  </si>
  <si>
    <t>1859.08.29</t>
  </si>
  <si>
    <t>1859.08.30</t>
  </si>
  <si>
    <t>1859.08.31</t>
  </si>
  <si>
    <t>1859.09.01</t>
  </si>
  <si>
    <t>1859.09.02</t>
  </si>
  <si>
    <t>1859.09.03</t>
  </si>
  <si>
    <t>1859.09.04</t>
  </si>
  <si>
    <t>1859.09.05</t>
  </si>
  <si>
    <t>1859.09.06</t>
  </si>
  <si>
    <t>1859.09.07</t>
  </si>
  <si>
    <t>1859.09.08</t>
  </si>
  <si>
    <t>1859.09.09</t>
  </si>
  <si>
    <t>1859.09.10</t>
  </si>
  <si>
    <t>1859.09.11</t>
  </si>
  <si>
    <t>1859.09.12</t>
  </si>
  <si>
    <t>1859.09.13</t>
  </si>
  <si>
    <t>1859.09.14</t>
  </si>
  <si>
    <t>1859.09.15</t>
  </si>
  <si>
    <t>1859.09.16</t>
  </si>
  <si>
    <t>1859.09.17</t>
  </si>
  <si>
    <t>1859.09.18</t>
  </si>
  <si>
    <t>1859.09.19</t>
  </si>
  <si>
    <t>1859.09.20</t>
  </si>
  <si>
    <t>1859.09.21</t>
  </si>
  <si>
    <t>1859.09.22</t>
  </si>
  <si>
    <t>1859.09.23</t>
  </si>
  <si>
    <t>1859.09.24</t>
  </si>
  <si>
    <t>1859.09.25</t>
  </si>
  <si>
    <t>1859.09.26</t>
  </si>
  <si>
    <t>1859.09.27</t>
  </si>
  <si>
    <t>1859.09.28</t>
  </si>
  <si>
    <t>1859.09.29</t>
  </si>
  <si>
    <t>1859.09.30</t>
  </si>
  <si>
    <t>1859.10.01</t>
  </si>
  <si>
    <t>1859.10.02</t>
  </si>
  <si>
    <t>1859.10.03</t>
  </si>
  <si>
    <t>1859.10.04</t>
  </si>
  <si>
    <t>1859.10.05</t>
  </si>
  <si>
    <t>1859.10.06</t>
  </si>
  <si>
    <t>1859.10.07</t>
  </si>
  <si>
    <t>1859.10.08</t>
  </si>
  <si>
    <t>1859.10.09</t>
  </si>
  <si>
    <t>1859.10.10</t>
  </si>
  <si>
    <t>1859.10.11</t>
  </si>
  <si>
    <t>1859.10.12</t>
  </si>
  <si>
    <t>1859.10.13</t>
  </si>
  <si>
    <t>1859.10.14</t>
  </si>
  <si>
    <t>1859.10.15</t>
  </si>
  <si>
    <t>1859.10.16</t>
  </si>
  <si>
    <t>1859.10.17</t>
  </si>
  <si>
    <t>1859.10.18</t>
  </si>
  <si>
    <t>1859.10.19</t>
  </si>
  <si>
    <t>1859.10.20</t>
  </si>
  <si>
    <t>1859.10.21</t>
  </si>
  <si>
    <t>1859.10.22</t>
  </si>
  <si>
    <t>1859.10.23</t>
  </si>
  <si>
    <t>1859.10.24</t>
  </si>
  <si>
    <t>1859.10.25</t>
  </si>
  <si>
    <t>1859.10.26</t>
  </si>
  <si>
    <t>1859.10.27</t>
  </si>
  <si>
    <t>1859.10.28</t>
  </si>
  <si>
    <t>1859.10.29</t>
  </si>
  <si>
    <t>1859.10.30</t>
  </si>
  <si>
    <t>1859.10.31</t>
  </si>
  <si>
    <t>1859.11.01</t>
  </si>
  <si>
    <t>1859.11.02</t>
  </si>
  <si>
    <t>1859.11.03</t>
  </si>
  <si>
    <t>1859.11.04</t>
  </si>
  <si>
    <t>1859.11.05</t>
  </si>
  <si>
    <t>1859.11.06</t>
  </si>
  <si>
    <t>1859.11.07</t>
  </si>
  <si>
    <t>1859.11.08</t>
  </si>
  <si>
    <t>1859.11.09</t>
  </si>
  <si>
    <t>1859.11.10</t>
  </si>
  <si>
    <t>1859.11.11</t>
  </si>
  <si>
    <t>1859.11.12</t>
  </si>
  <si>
    <t>1859.11.13</t>
  </si>
  <si>
    <t>1859.11.14</t>
  </si>
  <si>
    <t>1859.11.15</t>
  </si>
  <si>
    <t>1859.11.16</t>
  </si>
  <si>
    <t>1859.11.17</t>
  </si>
  <si>
    <t>1859.11.18</t>
  </si>
  <si>
    <t>1859.11.19</t>
  </si>
  <si>
    <t>1859.11.20</t>
  </si>
  <si>
    <t>1859.11.21</t>
  </si>
  <si>
    <t>1859.11.22</t>
  </si>
  <si>
    <t>1859.11.23</t>
  </si>
  <si>
    <t>1859.11.24</t>
  </si>
  <si>
    <t>1859.11.25</t>
  </si>
  <si>
    <t>1859.11.26</t>
  </si>
  <si>
    <t>1859.11.27</t>
  </si>
  <si>
    <t>1859.11.28</t>
  </si>
  <si>
    <t>1859.11.29</t>
  </si>
  <si>
    <t>1859.11.30</t>
  </si>
  <si>
    <t>1859.12.01</t>
  </si>
  <si>
    <t>1859.12.02</t>
  </si>
  <si>
    <t>1859.12.03</t>
  </si>
  <si>
    <t>1859.12.04</t>
  </si>
  <si>
    <t>1859.12.05</t>
  </si>
  <si>
    <t>1859.12.06</t>
  </si>
  <si>
    <t>1859.12.07</t>
  </si>
  <si>
    <t>1859.12.08</t>
  </si>
  <si>
    <t>1859.12.09</t>
  </si>
  <si>
    <t>1859.12.10</t>
  </si>
  <si>
    <t>1859.12.11</t>
  </si>
  <si>
    <t>1859.12.12</t>
  </si>
  <si>
    <t>1859.12.13</t>
  </si>
  <si>
    <t>1859.12.14</t>
  </si>
  <si>
    <t>1859.12.15</t>
  </si>
  <si>
    <t>1859.12.16</t>
  </si>
  <si>
    <t>1859.12.17</t>
  </si>
  <si>
    <t>1859.12.18</t>
  </si>
  <si>
    <t>1859.12.19</t>
  </si>
  <si>
    <t>1859.12.20</t>
  </si>
  <si>
    <t>1859.12.21</t>
  </si>
  <si>
    <t>1859.12.22</t>
  </si>
  <si>
    <t>1859.12.23</t>
  </si>
  <si>
    <t>1859.12.24</t>
  </si>
  <si>
    <t>1859.12.25</t>
  </si>
  <si>
    <t>1859.12.26</t>
  </si>
  <si>
    <t>1859.12.27</t>
  </si>
  <si>
    <t>1859.12.28</t>
  </si>
  <si>
    <t>1859.12.29</t>
  </si>
  <si>
    <t>1859.12.30</t>
  </si>
  <si>
    <t>1859.12.31</t>
  </si>
  <si>
    <t>1860.01.01</t>
  </si>
  <si>
    <t>1860.01.02</t>
  </si>
  <si>
    <t>1860.01.03</t>
  </si>
  <si>
    <t>1860.01.04</t>
  </si>
  <si>
    <t>1860.01.05</t>
  </si>
  <si>
    <t>1860.01.06</t>
  </si>
  <si>
    <t>1860.01.07</t>
  </si>
  <si>
    <t>1860.01.08</t>
  </si>
  <si>
    <t>1860.01.09</t>
  </si>
  <si>
    <t>1860.01.10</t>
  </si>
  <si>
    <t>1860.01.11</t>
  </si>
  <si>
    <t>1860.01.12</t>
  </si>
  <si>
    <t>1860.01.13</t>
  </si>
  <si>
    <t>1860.01.14</t>
  </si>
  <si>
    <t>1860.01.15</t>
  </si>
  <si>
    <t>1860.01.16</t>
  </si>
  <si>
    <t>1860.01.17</t>
  </si>
  <si>
    <t>1860.01.18</t>
  </si>
  <si>
    <t>1860.01.19</t>
  </si>
  <si>
    <t>1860.01.20</t>
  </si>
  <si>
    <t>1860.01.21</t>
  </si>
  <si>
    <t>1860.01.22</t>
  </si>
  <si>
    <t>1860.01.23</t>
  </si>
  <si>
    <t>1860.01.24</t>
  </si>
  <si>
    <t>1860.01.25</t>
  </si>
  <si>
    <t>1860.01.26</t>
  </si>
  <si>
    <t>1860.01.27</t>
  </si>
  <si>
    <t>1860.01.28</t>
  </si>
  <si>
    <t>1860.01.29</t>
  </si>
  <si>
    <t>1860.01.30</t>
  </si>
  <si>
    <t>1860.01.31</t>
  </si>
  <si>
    <t>1860.02.01</t>
  </si>
  <si>
    <t>1860.02.02</t>
  </si>
  <si>
    <t>1860.02.03</t>
  </si>
  <si>
    <t>1860.02.04</t>
  </si>
  <si>
    <t>1860.02.05</t>
  </si>
  <si>
    <t>1860.02.06</t>
  </si>
  <si>
    <t>1860.02.07</t>
  </si>
  <si>
    <t>1860.02.08</t>
  </si>
  <si>
    <t>1860.02.09</t>
  </si>
  <si>
    <t>1860.02.10</t>
  </si>
  <si>
    <t>1860.02.11</t>
  </si>
  <si>
    <t>1860.02.12</t>
  </si>
  <si>
    <t>1860.02.13</t>
  </si>
  <si>
    <t>1860.02.14</t>
  </si>
  <si>
    <t>1860.02.15</t>
  </si>
  <si>
    <t>1860.02.16</t>
  </si>
  <si>
    <t>1860.02.17</t>
  </si>
  <si>
    <t>1860.02.18</t>
  </si>
  <si>
    <t>1860.02.19</t>
  </si>
  <si>
    <t>1860.02.20</t>
  </si>
  <si>
    <t>1860.02.21</t>
  </si>
  <si>
    <t>1860.02.22</t>
  </si>
  <si>
    <t>1860.02.23</t>
  </si>
  <si>
    <t>1860.02.24</t>
  </si>
  <si>
    <t>1860.02.25</t>
  </si>
  <si>
    <t>1860.02.26</t>
  </si>
  <si>
    <t>1860.02.27</t>
  </si>
  <si>
    <t>1860.02.28</t>
  </si>
  <si>
    <t>1860.02.29</t>
  </si>
  <si>
    <t>1860.03.01</t>
  </si>
  <si>
    <t>1860.03.02</t>
  </si>
  <si>
    <t>1860.03.03</t>
  </si>
  <si>
    <t>1860.03.04</t>
  </si>
  <si>
    <t>1860.03.05</t>
  </si>
  <si>
    <t>1860.03.06</t>
  </si>
  <si>
    <t>1860.03.07</t>
  </si>
  <si>
    <t>1860.03.08</t>
  </si>
  <si>
    <t>1860.03.09</t>
  </si>
  <si>
    <t>1860.03.10</t>
  </si>
  <si>
    <t>1860.03.11</t>
  </si>
  <si>
    <t>1860.03.12</t>
  </si>
  <si>
    <t>1860.03.13</t>
  </si>
  <si>
    <t>1860.03.14</t>
  </si>
  <si>
    <t>1860.03.15</t>
  </si>
  <si>
    <t>1860.03.16</t>
  </si>
  <si>
    <t>1860.03.17</t>
  </si>
  <si>
    <t>1860.03.18</t>
  </si>
  <si>
    <t>1860.03.19</t>
  </si>
  <si>
    <t>1860.03.20</t>
  </si>
  <si>
    <t>1860.03.21</t>
  </si>
  <si>
    <t>1860.03.22</t>
  </si>
  <si>
    <t>1860.03.23</t>
  </si>
  <si>
    <t>1860.03.24</t>
  </si>
  <si>
    <t>1860.03.25</t>
  </si>
  <si>
    <t>1860.03.26</t>
  </si>
  <si>
    <t>1860.03.27</t>
  </si>
  <si>
    <t>1860.03.28</t>
  </si>
  <si>
    <t>1860.03.29</t>
  </si>
  <si>
    <t>1860.03.30</t>
  </si>
  <si>
    <t>1860.03.31</t>
  </si>
  <si>
    <t>1860.04.01</t>
  </si>
  <si>
    <t>1860.04.02</t>
  </si>
  <si>
    <t>1860.04.03</t>
  </si>
  <si>
    <t>1860.04.04</t>
  </si>
  <si>
    <t>1860.04.05</t>
  </si>
  <si>
    <t>1860.04.06</t>
  </si>
  <si>
    <t>1860.04.07</t>
  </si>
  <si>
    <t>1860.04.08</t>
  </si>
  <si>
    <t>1860.04.09</t>
  </si>
  <si>
    <t>1860.04.10</t>
  </si>
  <si>
    <t>1860.04.11</t>
  </si>
  <si>
    <t>1860.04.12</t>
  </si>
  <si>
    <t>1860.04.13</t>
  </si>
  <si>
    <t>1860.04.14</t>
  </si>
  <si>
    <t>1860.04.15</t>
  </si>
  <si>
    <t>1860.04.16</t>
  </si>
  <si>
    <t>1860.04.17</t>
  </si>
  <si>
    <t>1860.04.18</t>
  </si>
  <si>
    <t>1860.04.19</t>
  </si>
  <si>
    <t>1860.04.20</t>
  </si>
  <si>
    <t>1860.04.21</t>
  </si>
  <si>
    <t>1860.04.22</t>
  </si>
  <si>
    <t>1860.04.23</t>
  </si>
  <si>
    <t>1860.04.24</t>
  </si>
  <si>
    <t>1860.04.25</t>
  </si>
  <si>
    <t>1860.04.26</t>
  </si>
  <si>
    <t>1860.04.27</t>
  </si>
  <si>
    <t>1860.04.28</t>
  </si>
  <si>
    <t>1860.04.29</t>
  </si>
  <si>
    <t>1860.04.30</t>
  </si>
  <si>
    <t>1860.05.01</t>
  </si>
  <si>
    <t>1860.05.02</t>
  </si>
  <si>
    <t>1860.05.03</t>
  </si>
  <si>
    <t>1860.05.04</t>
  </si>
  <si>
    <t>1860.05.05</t>
  </si>
  <si>
    <t>1860.05.06</t>
  </si>
  <si>
    <t>1860.05.07</t>
  </si>
  <si>
    <t>1860.05.08</t>
  </si>
  <si>
    <t>1860.05.09</t>
  </si>
  <si>
    <t>1860.05.10</t>
  </si>
  <si>
    <t>1860.05.11</t>
  </si>
  <si>
    <t>1860.05.12</t>
  </si>
  <si>
    <t>1860.05.13</t>
  </si>
  <si>
    <t>1860.05.14</t>
  </si>
  <si>
    <t>1860.05.15</t>
  </si>
  <si>
    <t>1860.05.16</t>
  </si>
  <si>
    <t>1860.05.17</t>
  </si>
  <si>
    <t>1860.05.18</t>
  </si>
  <si>
    <t>1860.05.19</t>
  </si>
  <si>
    <t>1860.05.20</t>
  </si>
  <si>
    <t>1860.05.21</t>
  </si>
  <si>
    <t>1860.05.22</t>
  </si>
  <si>
    <t>1860.05.23</t>
  </si>
  <si>
    <t>1860.05.24</t>
  </si>
  <si>
    <t>1860.05.25</t>
  </si>
  <si>
    <t>1860.05.26</t>
  </si>
  <si>
    <t>1860.05.27</t>
  </si>
  <si>
    <t>1860.05.28</t>
  </si>
  <si>
    <t>1860.05.29</t>
  </si>
  <si>
    <t>1860.05.30</t>
  </si>
  <si>
    <t>1860.05.31</t>
  </si>
  <si>
    <t>1860.06.01</t>
  </si>
  <si>
    <t>1860.06.02</t>
  </si>
  <si>
    <t>1860.06.03</t>
  </si>
  <si>
    <t>1860.06.04</t>
  </si>
  <si>
    <t>1860.06.05</t>
  </si>
  <si>
    <t>1860.06.06</t>
  </si>
  <si>
    <t>1860.06.07</t>
  </si>
  <si>
    <t>1860.06.08</t>
  </si>
  <si>
    <t>1860.06.09</t>
  </si>
  <si>
    <t>1860.06.10</t>
  </si>
  <si>
    <t>1860.06.11</t>
  </si>
  <si>
    <t>1860.06.12</t>
  </si>
  <si>
    <t>1860.06.13</t>
  </si>
  <si>
    <t>1860.06.14</t>
  </si>
  <si>
    <t>1860.06.15</t>
  </si>
  <si>
    <t>1860.06.16</t>
  </si>
  <si>
    <t>1860.06.17</t>
  </si>
  <si>
    <t>1860.06.18</t>
  </si>
  <si>
    <t>1860.06.19</t>
  </si>
  <si>
    <t>1860.06.20</t>
  </si>
  <si>
    <t>1860.06.21</t>
  </si>
  <si>
    <t>1860.06.22</t>
  </si>
  <si>
    <t>1860.06.23</t>
  </si>
  <si>
    <t>1860.06.24</t>
  </si>
  <si>
    <t>1860.06.25</t>
  </si>
  <si>
    <t>1860.06.26</t>
  </si>
  <si>
    <t>1860.06.27</t>
  </si>
  <si>
    <t>1860.06.28</t>
  </si>
  <si>
    <t>1860.06.29</t>
  </si>
  <si>
    <t>1860.06.30</t>
  </si>
  <si>
    <t>1860.07.01</t>
  </si>
  <si>
    <t>1860.07.02</t>
  </si>
  <si>
    <t>1860.07.03</t>
  </si>
  <si>
    <t>1860.07.04</t>
  </si>
  <si>
    <t>1860.07.05</t>
  </si>
  <si>
    <t>1860.07.06</t>
  </si>
  <si>
    <t>1860.07.07</t>
  </si>
  <si>
    <t>1860.07.08</t>
  </si>
  <si>
    <t>1860.07.09</t>
  </si>
  <si>
    <t>1860.07.10</t>
  </si>
  <si>
    <t>1860.07.11</t>
  </si>
  <si>
    <t>1860.07.12</t>
  </si>
  <si>
    <t>1860.07.13</t>
  </si>
  <si>
    <t>1860.07.14</t>
  </si>
  <si>
    <t>1860.07.15</t>
  </si>
  <si>
    <t>1860.07.16</t>
  </si>
  <si>
    <t>1860.07.17</t>
  </si>
  <si>
    <t>1860.07.18</t>
  </si>
  <si>
    <t>1860.07.19</t>
  </si>
  <si>
    <t>1860.07.20</t>
  </si>
  <si>
    <t>1860.07.21</t>
  </si>
  <si>
    <t>1860.07.22</t>
  </si>
  <si>
    <t>1860.07.23</t>
  </si>
  <si>
    <t>1860.07.24</t>
  </si>
  <si>
    <t>1860.07.25</t>
  </si>
  <si>
    <t>1860.07.26</t>
  </si>
  <si>
    <t>1860.07.27</t>
  </si>
  <si>
    <t>1860.07.28</t>
  </si>
  <si>
    <t>1860.07.29</t>
  </si>
  <si>
    <t>1860.07.30</t>
  </si>
  <si>
    <t>1860.07.31</t>
  </si>
  <si>
    <t>1860.08.01</t>
  </si>
  <si>
    <t>1860.08.02</t>
  </si>
  <si>
    <t>1860.08.03</t>
  </si>
  <si>
    <t>1860.08.04</t>
  </si>
  <si>
    <t>1860.08.05</t>
  </si>
  <si>
    <t>1860.08.06</t>
  </si>
  <si>
    <t>1860.08.07</t>
  </si>
  <si>
    <t>1860.08.08</t>
  </si>
  <si>
    <t>1860.08.09</t>
  </si>
  <si>
    <t>1860.08.10</t>
  </si>
  <si>
    <t>1860.08.11</t>
  </si>
  <si>
    <t>1860.08.12</t>
  </si>
  <si>
    <t>1860.08.13</t>
  </si>
  <si>
    <t>1860.08.14</t>
  </si>
  <si>
    <t>1860.08.15</t>
  </si>
  <si>
    <t>1860.08.16</t>
  </si>
  <si>
    <t>1860.08.17</t>
  </si>
  <si>
    <t>1860.08.18</t>
  </si>
  <si>
    <t>1860.08.19</t>
  </si>
  <si>
    <t>1860.08.20</t>
  </si>
  <si>
    <t>1860.08.21</t>
  </si>
  <si>
    <t>1860.08.22</t>
  </si>
  <si>
    <t>1860.08.23</t>
  </si>
  <si>
    <t>1860.08.24</t>
  </si>
  <si>
    <t>1860.08.25</t>
  </si>
  <si>
    <t>1860.08.26</t>
  </si>
  <si>
    <t>1860.08.27</t>
  </si>
  <si>
    <t>1860.08.28</t>
  </si>
  <si>
    <t>1860.08.29</t>
  </si>
  <si>
    <t>1860.08.30</t>
  </si>
  <si>
    <t>1860.08.31</t>
  </si>
  <si>
    <t>1860.09.01</t>
  </si>
  <si>
    <t>1860.09.02</t>
  </si>
  <si>
    <t>1860.09.03</t>
  </si>
  <si>
    <t>1860.09.04</t>
  </si>
  <si>
    <t>1860.09.05</t>
  </si>
  <si>
    <t>1860.09.06</t>
  </si>
  <si>
    <t>1860.09.07</t>
  </si>
  <si>
    <t>1860.09.08</t>
  </si>
  <si>
    <t>1860.09.09</t>
  </si>
  <si>
    <t>1860.09.10</t>
  </si>
  <si>
    <t>1860.09.11</t>
  </si>
  <si>
    <t>1860.09.12</t>
  </si>
  <si>
    <t>1860.09.13</t>
  </si>
  <si>
    <t>1860.09.14</t>
  </si>
  <si>
    <t>1860.09.15</t>
  </si>
  <si>
    <t>1860.09.16</t>
  </si>
  <si>
    <t>1860.09.17</t>
  </si>
  <si>
    <t>1860.09.18</t>
  </si>
  <si>
    <t>1860.09.19</t>
  </si>
  <si>
    <t>1860.09.20</t>
  </si>
  <si>
    <t>1860.09.21</t>
  </si>
  <si>
    <t>1860.09.22</t>
  </si>
  <si>
    <t>1860.09.23</t>
  </si>
  <si>
    <t>1860.09.24</t>
  </si>
  <si>
    <t>1860.09.25</t>
  </si>
  <si>
    <t>1860.09.26</t>
  </si>
  <si>
    <t>1860.09.27</t>
  </si>
  <si>
    <t>1860.09.28</t>
  </si>
  <si>
    <t>1860.09.29</t>
  </si>
  <si>
    <t>1860.09.30</t>
  </si>
  <si>
    <t>1860.10.01</t>
  </si>
  <si>
    <t>1860.10.02</t>
  </si>
  <si>
    <t>1860.10.03</t>
  </si>
  <si>
    <t>1860.10.04</t>
  </si>
  <si>
    <t>1860.10.05</t>
  </si>
  <si>
    <t>1860.10.06</t>
  </si>
  <si>
    <t>1860.10.07</t>
  </si>
  <si>
    <t>1860.10.08</t>
  </si>
  <si>
    <t>1860.10.09</t>
  </si>
  <si>
    <t>1860.10.10</t>
  </si>
  <si>
    <t>1860.10.11</t>
  </si>
  <si>
    <t>1860.10.12</t>
  </si>
  <si>
    <t>1860.10.13</t>
  </si>
  <si>
    <t>1860.10.14</t>
  </si>
  <si>
    <t>1860.10.15</t>
  </si>
  <si>
    <t>1860.10.16</t>
  </si>
  <si>
    <t>1860.10.17</t>
  </si>
  <si>
    <t>1860.10.18</t>
  </si>
  <si>
    <t>1860.10.19</t>
  </si>
  <si>
    <t>1860.10.20</t>
  </si>
  <si>
    <t>1860.10.21</t>
  </si>
  <si>
    <t>1860.10.22</t>
  </si>
  <si>
    <t>1860.10.23</t>
  </si>
  <si>
    <t>1860.10.24</t>
  </si>
  <si>
    <t>1860.10.25</t>
  </si>
  <si>
    <t>1860.10.26</t>
  </si>
  <si>
    <t>1860.10.27</t>
  </si>
  <si>
    <t>1860.10.28</t>
  </si>
  <si>
    <t>1860.10.29</t>
  </si>
  <si>
    <t>1860.10.30</t>
  </si>
  <si>
    <t>1860.10.31</t>
  </si>
  <si>
    <t>1860.11.01</t>
  </si>
  <si>
    <t>1860.11.02</t>
  </si>
  <si>
    <t>1860.11.03</t>
  </si>
  <si>
    <t>1860.11.04</t>
  </si>
  <si>
    <t>1860.11.05</t>
  </si>
  <si>
    <t>1860.11.06</t>
  </si>
  <si>
    <t>1860.11.07</t>
  </si>
  <si>
    <t>1860.11.08</t>
  </si>
  <si>
    <t>1860.11.09</t>
  </si>
  <si>
    <t>1860.11.10</t>
  </si>
  <si>
    <t>1860.11.11</t>
  </si>
  <si>
    <t>1860.11.12</t>
  </si>
  <si>
    <t>1860.11.13</t>
  </si>
  <si>
    <t>1860.11.14</t>
  </si>
  <si>
    <t>1860.11.15</t>
  </si>
  <si>
    <t>1860.11.16</t>
  </si>
  <si>
    <t>1860.11.17</t>
  </si>
  <si>
    <t>1860.11.18</t>
  </si>
  <si>
    <t>1860.11.19</t>
  </si>
  <si>
    <t>1860.11.20</t>
  </si>
  <si>
    <t>1860.11.21</t>
  </si>
  <si>
    <t>1860.11.22</t>
  </si>
  <si>
    <t>1860.11.23</t>
  </si>
  <si>
    <t>1860.11.24</t>
  </si>
  <si>
    <t>1860.11.25</t>
  </si>
  <si>
    <t>1860.11.26</t>
  </si>
  <si>
    <t>1860.11.27</t>
  </si>
  <si>
    <t>1860.11.28</t>
  </si>
  <si>
    <t>1860.11.29</t>
  </si>
  <si>
    <t>1860.11.30</t>
  </si>
  <si>
    <t>1860.12.01</t>
  </si>
  <si>
    <t>1860.12.02</t>
  </si>
  <si>
    <t>1860.12.03</t>
  </si>
  <si>
    <t>1860.12.04</t>
  </si>
  <si>
    <t>1860.12.05</t>
  </si>
  <si>
    <t>1860.12.06</t>
  </si>
  <si>
    <t>1860.12.07</t>
  </si>
  <si>
    <t>1860.12.08</t>
  </si>
  <si>
    <t>1860.12.09</t>
  </si>
  <si>
    <t>1860.12.10</t>
  </si>
  <si>
    <t>1860.12.11</t>
  </si>
  <si>
    <t>1860.12.12</t>
  </si>
  <si>
    <t>1860.12.13</t>
  </si>
  <si>
    <t>1860.12.14</t>
  </si>
  <si>
    <t>1860.12.15</t>
  </si>
  <si>
    <t>1860.12.16</t>
  </si>
  <si>
    <t>1860.12.17</t>
  </si>
  <si>
    <t>1860.12.18</t>
  </si>
  <si>
    <t>1860.12.19</t>
  </si>
  <si>
    <t>1860.12.20</t>
  </si>
  <si>
    <t>1860.12.21</t>
  </si>
  <si>
    <t>1860.12.22</t>
  </si>
  <si>
    <t>1860.12.23</t>
  </si>
  <si>
    <t>1860.12.24</t>
  </si>
  <si>
    <t>1860.12.25</t>
  </si>
  <si>
    <t>1860.12.26</t>
  </si>
  <si>
    <t>1860.12.27</t>
  </si>
  <si>
    <t>1860.12.28</t>
  </si>
  <si>
    <t>1860.12.29</t>
  </si>
  <si>
    <t>1860.12.30</t>
  </si>
  <si>
    <t>1860.12.31</t>
  </si>
  <si>
    <t>1861.01.01</t>
  </si>
  <si>
    <t>1861.01.02</t>
  </si>
  <si>
    <t>1861.01.03</t>
  </si>
  <si>
    <t>1861.01.04</t>
  </si>
  <si>
    <t>1861.01.05</t>
  </si>
  <si>
    <t>1861.01.06</t>
  </si>
  <si>
    <t>1861.01.07</t>
  </si>
  <si>
    <t>1861.01.08</t>
  </si>
  <si>
    <t>1861.01.09</t>
  </si>
  <si>
    <t>1861.01.10</t>
  </si>
  <si>
    <t>1861.01.11</t>
  </si>
  <si>
    <t>1861.01.12</t>
  </si>
  <si>
    <t>1861.01.13</t>
  </si>
  <si>
    <t>1861.01.14</t>
  </si>
  <si>
    <t>1861.01.15</t>
  </si>
  <si>
    <t>1861.01.16</t>
  </si>
  <si>
    <t>1861.01.17</t>
  </si>
  <si>
    <t>1861.01.18</t>
  </si>
  <si>
    <t>1861.01.19</t>
  </si>
  <si>
    <t>1861.01.20</t>
  </si>
  <si>
    <t>1861.01.21</t>
  </si>
  <si>
    <t>1861.01.22</t>
  </si>
  <si>
    <t>1861.01.23</t>
  </si>
  <si>
    <t>1861.01.24</t>
  </si>
  <si>
    <t>1861.01.25</t>
  </si>
  <si>
    <t>1861.01.26</t>
  </si>
  <si>
    <t>1861.01.27</t>
  </si>
  <si>
    <t>1861.01.28</t>
  </si>
  <si>
    <t>1861.01.29</t>
  </si>
  <si>
    <t>1861.01.30</t>
  </si>
  <si>
    <t>1861.01.31</t>
  </si>
  <si>
    <t>1861.02.01</t>
  </si>
  <si>
    <t>1861.02.02</t>
  </si>
  <si>
    <t>1861.02.03</t>
  </si>
  <si>
    <t>1861.02.04</t>
  </si>
  <si>
    <t>1861.02.05</t>
  </si>
  <si>
    <t>1861.02.06</t>
  </si>
  <si>
    <t>1861.02.07</t>
  </si>
  <si>
    <t>1861.02.08</t>
  </si>
  <si>
    <t>1861.02.09</t>
  </si>
  <si>
    <t>1861.02.10</t>
  </si>
  <si>
    <t>1861.02.11</t>
  </si>
  <si>
    <t>1861.02.12</t>
  </si>
  <si>
    <t>1861.02.13</t>
  </si>
  <si>
    <t>1861.02.14</t>
  </si>
  <si>
    <t>1861.02.15</t>
  </si>
  <si>
    <t>1861.02.16</t>
  </si>
  <si>
    <t>1861.02.17</t>
  </si>
  <si>
    <t>1861.02.18</t>
  </si>
  <si>
    <t>1861.02.19</t>
  </si>
  <si>
    <t>1861.02.20</t>
  </si>
  <si>
    <t>1861.02.21</t>
  </si>
  <si>
    <t>1861.02.22</t>
  </si>
  <si>
    <t>1861.02.23</t>
  </si>
  <si>
    <t>1861.02.24</t>
  </si>
  <si>
    <t>1861.02.25</t>
  </si>
  <si>
    <t>1861.02.26</t>
  </si>
  <si>
    <t>1861.02.27</t>
  </si>
  <si>
    <t>1861.02.28</t>
  </si>
  <si>
    <t>1861.03.01</t>
  </si>
  <si>
    <t>1861.03.02</t>
  </si>
  <si>
    <t>1861.03.03</t>
  </si>
  <si>
    <t>1861.03.04</t>
  </si>
  <si>
    <t>1861.03.05</t>
  </si>
  <si>
    <t>1861.03.06</t>
  </si>
  <si>
    <t>1861.03.07</t>
  </si>
  <si>
    <t>1861.03.08</t>
  </si>
  <si>
    <t>1861.03.09</t>
  </si>
  <si>
    <t>1861.03.10</t>
  </si>
  <si>
    <t>1861.03.11</t>
  </si>
  <si>
    <t>1861.03.12</t>
  </si>
  <si>
    <t>1861.03.13</t>
  </si>
  <si>
    <t>1861.03.14</t>
  </si>
  <si>
    <t>1861.03.15</t>
  </si>
  <si>
    <t>1861.03.16</t>
  </si>
  <si>
    <t>1861.03.17</t>
  </si>
  <si>
    <t>1861.03.18</t>
  </si>
  <si>
    <t>1861.03.19</t>
  </si>
  <si>
    <t>1861.03.20</t>
  </si>
  <si>
    <t>1861.03.21</t>
  </si>
  <si>
    <t>1861.03.22</t>
  </si>
  <si>
    <t>1861.03.23</t>
  </si>
  <si>
    <t>1861.03.24</t>
  </si>
  <si>
    <t>1861.03.25</t>
  </si>
  <si>
    <t>1861.03.26</t>
  </si>
  <si>
    <t>1861.03.27</t>
  </si>
  <si>
    <t>1861.03.28</t>
  </si>
  <si>
    <t>1861.03.29</t>
  </si>
  <si>
    <t>1861.03.30</t>
  </si>
  <si>
    <t>1861.03.31</t>
  </si>
  <si>
    <t>1861.04.01</t>
  </si>
  <si>
    <t>1861.04.02</t>
  </si>
  <si>
    <t>1861.04.03</t>
  </si>
  <si>
    <t>1861.04.04</t>
  </si>
  <si>
    <t>1861.04.05</t>
  </si>
  <si>
    <t>1861.04.06</t>
  </si>
  <si>
    <t>1861.04.07</t>
  </si>
  <si>
    <t>1861.04.08</t>
  </si>
  <si>
    <t>1861.04.09</t>
  </si>
  <si>
    <t>1861.04.10</t>
  </si>
  <si>
    <t>1861.04.11</t>
  </si>
  <si>
    <t>1861.04.12</t>
  </si>
  <si>
    <t>1861.04.13</t>
  </si>
  <si>
    <t>1861.04.14</t>
  </si>
  <si>
    <t>1861.04.15</t>
  </si>
  <si>
    <t>1861.04.16</t>
  </si>
  <si>
    <t>1861.04.17</t>
  </si>
  <si>
    <t>1861.04.18</t>
  </si>
  <si>
    <t>1861.04.19</t>
  </si>
  <si>
    <t>1861.04.20</t>
  </si>
  <si>
    <t>1861.04.21</t>
  </si>
  <si>
    <t>1861.04.22</t>
  </si>
  <si>
    <t>1861.04.23</t>
  </si>
  <si>
    <t>1861.04.24</t>
  </si>
  <si>
    <t>1861.04.25</t>
  </si>
  <si>
    <t>1861.04.26</t>
  </si>
  <si>
    <t>1861.04.27</t>
  </si>
  <si>
    <t>1861.04.28</t>
  </si>
  <si>
    <t>1861.04.29</t>
  </si>
  <si>
    <t>1861.04.30</t>
  </si>
  <si>
    <t>1861.05.01</t>
  </si>
  <si>
    <t>1861.05.02</t>
  </si>
  <si>
    <t>1861.05.03</t>
  </si>
  <si>
    <t>1861.05.04</t>
  </si>
  <si>
    <t>1861.05.05</t>
  </si>
  <si>
    <t>1861.05.06</t>
  </si>
  <si>
    <t>1861.05.07</t>
  </si>
  <si>
    <t>1861.05.08</t>
  </si>
  <si>
    <t>1861.05.09</t>
  </si>
  <si>
    <t>1861.05.10</t>
  </si>
  <si>
    <t>1861.05.11</t>
  </si>
  <si>
    <t>1861.05.12</t>
  </si>
  <si>
    <t>1861.05.13</t>
  </si>
  <si>
    <t>1861.05.14</t>
  </si>
  <si>
    <t>1861.05.15</t>
  </si>
  <si>
    <t>1861.05.16</t>
  </si>
  <si>
    <t>1861.05.17</t>
  </si>
  <si>
    <t>1861.05.18</t>
  </si>
  <si>
    <t>1861.05.19</t>
  </si>
  <si>
    <t>1861.05.20</t>
  </si>
  <si>
    <t>1861.05.21</t>
  </si>
  <si>
    <t>1861.05.22</t>
  </si>
  <si>
    <t>1861.05.23</t>
  </si>
  <si>
    <t>1861.05.24</t>
  </si>
  <si>
    <t>1861.05.25</t>
  </si>
  <si>
    <t>1861.05.26</t>
  </si>
  <si>
    <t>1861.05.27</t>
  </si>
  <si>
    <t>1861.05.28</t>
  </si>
  <si>
    <t>1861.05.29</t>
  </si>
  <si>
    <t>1861.05.30</t>
  </si>
  <si>
    <t>1861.05.31</t>
  </si>
  <si>
    <t>1861.06.01</t>
  </si>
  <si>
    <t>1861.06.02</t>
  </si>
  <si>
    <t>1861.06.03</t>
  </si>
  <si>
    <t>1861.06.04</t>
  </si>
  <si>
    <t>1861.06.05</t>
  </si>
  <si>
    <t>1861.06.06</t>
  </si>
  <si>
    <t>1861.06.07</t>
  </si>
  <si>
    <t>1861.06.08</t>
  </si>
  <si>
    <t>1861.06.09</t>
  </si>
  <si>
    <t>1861.06.10</t>
  </si>
  <si>
    <t>1861.06.11</t>
  </si>
  <si>
    <t>1861.06.12</t>
  </si>
  <si>
    <t>1861.06.13</t>
  </si>
  <si>
    <t>1861.06.14</t>
  </si>
  <si>
    <t>1861.06.15</t>
  </si>
  <si>
    <t>1861.06.16</t>
  </si>
  <si>
    <t>1861.06.17</t>
  </si>
  <si>
    <t>1861.06.18</t>
  </si>
  <si>
    <t>1861.06.19</t>
  </si>
  <si>
    <t>1861.06.20</t>
  </si>
  <si>
    <t>1861.06.21</t>
  </si>
  <si>
    <t>1861.06.22</t>
  </si>
  <si>
    <t>1861.06.23</t>
  </si>
  <si>
    <t>1861.06.24</t>
  </si>
  <si>
    <t>1861.06.25</t>
  </si>
  <si>
    <t>1861.06.26</t>
  </si>
  <si>
    <t>1861.06.27</t>
  </si>
  <si>
    <t>1861.06.28</t>
  </si>
  <si>
    <t>1861.06.29</t>
  </si>
  <si>
    <t>1861.06.30</t>
  </si>
  <si>
    <t>1861.07.01</t>
  </si>
  <si>
    <t>1861.07.02</t>
  </si>
  <si>
    <t>1861.07.03</t>
  </si>
  <si>
    <t>1861.07.04</t>
  </si>
  <si>
    <t>1861.07.05</t>
  </si>
  <si>
    <t>1861.07.06</t>
  </si>
  <si>
    <t>1861.07.07</t>
  </si>
  <si>
    <t>1861.07.08</t>
  </si>
  <si>
    <t>1861.07.09</t>
  </si>
  <si>
    <t>1861.07.10</t>
  </si>
  <si>
    <t>1861.07.11</t>
  </si>
  <si>
    <t>1861.07.12</t>
  </si>
  <si>
    <t>1861.07.13</t>
  </si>
  <si>
    <t>1861.07.14</t>
  </si>
  <si>
    <t>1861.07.15</t>
  </si>
  <si>
    <t>1861.07.16</t>
  </si>
  <si>
    <t>1861.07.17</t>
  </si>
  <si>
    <t>1861.07.18</t>
  </si>
  <si>
    <t>1861.07.19</t>
  </si>
  <si>
    <t>1861.07.20</t>
  </si>
  <si>
    <t>1861.07.21</t>
  </si>
  <si>
    <t>1861.07.22</t>
  </si>
  <si>
    <t>1861.07.23</t>
  </si>
  <si>
    <t>1861.07.24</t>
  </si>
  <si>
    <t>1861.07.25</t>
  </si>
  <si>
    <t>1861.07.26</t>
  </si>
  <si>
    <t>1861.07.27</t>
  </si>
  <si>
    <t>1861.07.28</t>
  </si>
  <si>
    <t>1861.07.29</t>
  </si>
  <si>
    <t>1861.07.30</t>
  </si>
  <si>
    <t>1861.07.31</t>
  </si>
  <si>
    <t>1861.08.01</t>
  </si>
  <si>
    <t>1861.08.02</t>
  </si>
  <si>
    <t>1861.08.03</t>
  </si>
  <si>
    <t>1861.08.04</t>
  </si>
  <si>
    <t>1861.08.05</t>
  </si>
  <si>
    <t>1861.08.06</t>
  </si>
  <si>
    <t>1861.08.07</t>
  </si>
  <si>
    <t>1861.08.08</t>
  </si>
  <si>
    <t>1861.08.09</t>
  </si>
  <si>
    <t>1861.08.10</t>
  </si>
  <si>
    <t>1861.08.11</t>
  </si>
  <si>
    <t>1861.08.12</t>
  </si>
  <si>
    <t>1861.08.13</t>
  </si>
  <si>
    <t>1861.08.14</t>
  </si>
  <si>
    <t>1861.08.15</t>
  </si>
  <si>
    <t>1861.08.16</t>
  </si>
  <si>
    <t>1861.08.17</t>
  </si>
  <si>
    <t>1861.08.18</t>
  </si>
  <si>
    <t>1861.08.19</t>
  </si>
  <si>
    <t>1861.08.20</t>
  </si>
  <si>
    <t>1861.08.21</t>
  </si>
  <si>
    <t>1861.08.22</t>
  </si>
  <si>
    <t>1861.08.23</t>
  </si>
  <si>
    <t>1861.08.24</t>
  </si>
  <si>
    <t>1861.08.25</t>
  </si>
  <si>
    <t>1861.08.26</t>
  </si>
  <si>
    <t>1861.08.27</t>
  </si>
  <si>
    <t>1861.08.28</t>
  </si>
  <si>
    <t>1861.08.29</t>
  </si>
  <si>
    <t>1861.08.30</t>
  </si>
  <si>
    <t>1861.08.31</t>
  </si>
  <si>
    <t>1861.09.01</t>
  </si>
  <si>
    <t>1861.09.02</t>
  </si>
  <si>
    <t>1861.09.03</t>
  </si>
  <si>
    <t>1861.09.04</t>
  </si>
  <si>
    <t>1861.09.05</t>
  </si>
  <si>
    <t>1861.09.06</t>
  </si>
  <si>
    <t>1861.09.07</t>
  </si>
  <si>
    <t>1861.09.08</t>
  </si>
  <si>
    <t>1861.09.09</t>
  </si>
  <si>
    <t>1861.09.10</t>
  </si>
  <si>
    <t>1861.09.11</t>
  </si>
  <si>
    <t>1861.09.12</t>
  </si>
  <si>
    <t>1861.09.13</t>
  </si>
  <si>
    <t>1861.09.14</t>
  </si>
  <si>
    <t>1861.09.15</t>
  </si>
  <si>
    <t>1861.09.16</t>
  </si>
  <si>
    <t>1861.09.17</t>
  </si>
  <si>
    <t>1861.09.18</t>
  </si>
  <si>
    <t>1861.09.19</t>
  </si>
  <si>
    <t>1861.09.20</t>
  </si>
  <si>
    <t>1861.09.21</t>
  </si>
  <si>
    <t>1861.09.22</t>
  </si>
  <si>
    <t>1861.09.23</t>
  </si>
  <si>
    <t>1861.09.24</t>
  </si>
  <si>
    <t>1861.09.25</t>
  </si>
  <si>
    <t>1861.09.26</t>
  </si>
  <si>
    <t>1861.09.27</t>
  </si>
  <si>
    <t>1861.09.28</t>
  </si>
  <si>
    <t>1861.09.29</t>
  </si>
  <si>
    <t>1861.09.30</t>
  </si>
  <si>
    <t>1861.10.01</t>
  </si>
  <si>
    <t>1861.10.02</t>
  </si>
  <si>
    <t>1861.10.03</t>
  </si>
  <si>
    <t>1861.10.04</t>
  </si>
  <si>
    <t>1861.10.05</t>
  </si>
  <si>
    <t>1861.10.06</t>
  </si>
  <si>
    <t>1861.10.07</t>
  </si>
  <si>
    <t>1861.10.08</t>
  </si>
  <si>
    <t>1861.10.09</t>
  </si>
  <si>
    <t>1861.10.10</t>
  </si>
  <si>
    <t>1861.10.11</t>
  </si>
  <si>
    <t>1861.10.12</t>
  </si>
  <si>
    <t>1861.10.13</t>
  </si>
  <si>
    <t>1861.10.14</t>
  </si>
  <si>
    <t>1861.10.15</t>
  </si>
  <si>
    <t>1861.10.16</t>
  </si>
  <si>
    <t>1861.10.17</t>
  </si>
  <si>
    <t>1861.10.18</t>
  </si>
  <si>
    <t>1861.10.19</t>
  </si>
  <si>
    <t>1861.10.20</t>
  </si>
  <si>
    <t>1861.10.21</t>
  </si>
  <si>
    <t>1861.10.22</t>
  </si>
  <si>
    <t>1861.10.23</t>
  </si>
  <si>
    <t>1861.10.24</t>
  </si>
  <si>
    <t>1861.10.25</t>
  </si>
  <si>
    <t>1861.10.26</t>
  </si>
  <si>
    <t>1861.10.27</t>
  </si>
  <si>
    <t>1861.10.28</t>
  </si>
  <si>
    <t>1861.10.29</t>
  </si>
  <si>
    <t>1861.10.30</t>
  </si>
  <si>
    <t>1861.10.31</t>
  </si>
  <si>
    <t>1861.11.01</t>
  </si>
  <si>
    <t>1861.11.02</t>
  </si>
  <si>
    <t>1861.11.03</t>
  </si>
  <si>
    <t>1861.11.04</t>
  </si>
  <si>
    <t>1861.11.05</t>
  </si>
  <si>
    <t>1861.11.06</t>
  </si>
  <si>
    <t>1861.11.07</t>
  </si>
  <si>
    <t>1861.11.08</t>
  </si>
  <si>
    <t>1861.11.09</t>
  </si>
  <si>
    <t>1861.11.10</t>
  </si>
  <si>
    <t>1861.11.11</t>
  </si>
  <si>
    <t>1861.11.12</t>
  </si>
  <si>
    <t>1861.11.13</t>
  </si>
  <si>
    <t>1861.11.14</t>
  </si>
  <si>
    <t>1861.11.15</t>
  </si>
  <si>
    <t>1861.11.16</t>
  </si>
  <si>
    <t>1861.11.17</t>
  </si>
  <si>
    <t>1861.11.18</t>
  </si>
  <si>
    <t>1861.11.19</t>
  </si>
  <si>
    <t>1861.11.20</t>
  </si>
  <si>
    <t>1861.11.21</t>
  </si>
  <si>
    <t>1861.11.22</t>
  </si>
  <si>
    <t>1861.11.23</t>
  </si>
  <si>
    <t>1861.11.24</t>
  </si>
  <si>
    <t>1861.11.25</t>
  </si>
  <si>
    <t>1861.11.26</t>
  </si>
  <si>
    <t>1861.11.27</t>
  </si>
  <si>
    <t>1861.11.28</t>
  </si>
  <si>
    <t>1861.11.29</t>
  </si>
  <si>
    <t>1861.11.30</t>
  </si>
  <si>
    <t>1861.12.01</t>
  </si>
  <si>
    <t>1861.12.02</t>
  </si>
  <si>
    <t>1861.12.03</t>
  </si>
  <si>
    <t>1861.12.04</t>
  </si>
  <si>
    <t>1861.12.05</t>
  </si>
  <si>
    <t>1861.12.06</t>
  </si>
  <si>
    <t>1861.12.07</t>
  </si>
  <si>
    <t>1861.12.08</t>
  </si>
  <si>
    <t>1861.12.09</t>
  </si>
  <si>
    <t>1861.12.10</t>
  </si>
  <si>
    <t>1861.12.11</t>
  </si>
  <si>
    <t>1861.12.12</t>
  </si>
  <si>
    <t>1861.12.13</t>
  </si>
  <si>
    <t>1861.12.14</t>
  </si>
  <si>
    <t>1861.12.15</t>
  </si>
  <si>
    <t>1861.12.16</t>
  </si>
  <si>
    <t>1861.12.17</t>
  </si>
  <si>
    <t>1861.12.18</t>
  </si>
  <si>
    <t>1861.12.19</t>
  </si>
  <si>
    <t>1861.12.20</t>
  </si>
  <si>
    <t>1861.12.21</t>
  </si>
  <si>
    <t>1861.12.22</t>
  </si>
  <si>
    <t>1861.12.23</t>
  </si>
  <si>
    <t>1861.12.24</t>
  </si>
  <si>
    <t>1861.12.25</t>
  </si>
  <si>
    <t>1861.12.26</t>
  </si>
  <si>
    <t>1861.12.27</t>
  </si>
  <si>
    <t>1861.12.28</t>
  </si>
  <si>
    <t>1861.12.29</t>
  </si>
  <si>
    <t>1861.12.30</t>
  </si>
  <si>
    <t>1861.12.31</t>
  </si>
  <si>
    <t>1862.01.01</t>
  </si>
  <si>
    <t>1862.01.02</t>
  </si>
  <si>
    <t>1862.01.03</t>
  </si>
  <si>
    <t>1862.01.04</t>
  </si>
  <si>
    <t>1862.01.05</t>
  </si>
  <si>
    <t>1862.01.06</t>
  </si>
  <si>
    <t>1862.01.07</t>
  </si>
  <si>
    <t>1862.01.08</t>
  </si>
  <si>
    <t>1862.01.09</t>
  </si>
  <si>
    <t>1862.01.10</t>
  </si>
  <si>
    <t>1862.01.11</t>
  </si>
  <si>
    <t>1862.01.12</t>
  </si>
  <si>
    <t>1862.01.13</t>
  </si>
  <si>
    <t>1862.01.14</t>
  </si>
  <si>
    <t>1862.01.15</t>
  </si>
  <si>
    <t>1862.01.16</t>
  </si>
  <si>
    <t>1862.01.17</t>
  </si>
  <si>
    <t>1862.01.18</t>
  </si>
  <si>
    <t>1862.01.19</t>
  </si>
  <si>
    <t>1862.01.20</t>
  </si>
  <si>
    <t>1862.01.21</t>
  </si>
  <si>
    <t>1862.01.22</t>
  </si>
  <si>
    <t>1862.01.23</t>
  </si>
  <si>
    <t>1862.01.24</t>
  </si>
  <si>
    <t>1862.01.25</t>
  </si>
  <si>
    <t>1862.01.26</t>
  </si>
  <si>
    <t>1862.01.27</t>
  </si>
  <si>
    <t>1862.01.28</t>
  </si>
  <si>
    <t>1862.01.29</t>
  </si>
  <si>
    <t>1862.01.30</t>
  </si>
  <si>
    <t>1862.01.31</t>
  </si>
  <si>
    <t>1862.02.01</t>
  </si>
  <si>
    <t>1862.02.02</t>
  </si>
  <si>
    <t>1862.02.03</t>
  </si>
  <si>
    <t>1862.02.04</t>
  </si>
  <si>
    <t>1862.02.05</t>
  </si>
  <si>
    <t>1862.02.06</t>
  </si>
  <si>
    <t>1862.02.07</t>
  </si>
  <si>
    <t>1862.02.08</t>
  </si>
  <si>
    <t>1862.02.09</t>
  </si>
  <si>
    <t>1862.02.10</t>
  </si>
  <si>
    <t>1862.02.11</t>
  </si>
  <si>
    <t>1862.02.12</t>
  </si>
  <si>
    <t>1862.02.13</t>
  </si>
  <si>
    <t>1862.02.14</t>
  </si>
  <si>
    <t>1862.02.15</t>
  </si>
  <si>
    <t>1862.02.16</t>
  </si>
  <si>
    <t>1862.02.17</t>
  </si>
  <si>
    <t>1862.02.18</t>
  </si>
  <si>
    <t>1862.02.19</t>
  </si>
  <si>
    <t>1862.02.20</t>
  </si>
  <si>
    <t>1862.02.21</t>
  </si>
  <si>
    <t>1862.02.22</t>
  </si>
  <si>
    <t>1862.02.23</t>
  </si>
  <si>
    <t>1862.02.24</t>
  </si>
  <si>
    <t>1862.02.25</t>
  </si>
  <si>
    <t>1862.02.26</t>
  </si>
  <si>
    <t>1862.02.27</t>
  </si>
  <si>
    <t>1862.02.28</t>
  </si>
  <si>
    <t>1862.03.01</t>
  </si>
  <si>
    <t>1862.03.02</t>
  </si>
  <si>
    <t>1862.03.03</t>
  </si>
  <si>
    <t>1862.03.04</t>
  </si>
  <si>
    <t>1862.03.05</t>
  </si>
  <si>
    <t>1862.03.06</t>
  </si>
  <si>
    <t>1862.03.07</t>
  </si>
  <si>
    <t>1862.03.08</t>
  </si>
  <si>
    <t>1862.03.09</t>
  </si>
  <si>
    <t>1862.03.10</t>
  </si>
  <si>
    <t>1862.03.11</t>
  </si>
  <si>
    <t>1862.03.12</t>
  </si>
  <si>
    <t>1862.03.13</t>
  </si>
  <si>
    <t>1862.03.14</t>
  </si>
  <si>
    <t>1862.03.15</t>
  </si>
  <si>
    <t>1862.03.16</t>
  </si>
  <si>
    <t>1862.03.17</t>
  </si>
  <si>
    <t>1862.03.18</t>
  </si>
  <si>
    <t>1862.03.19</t>
  </si>
  <si>
    <t>1862.03.20</t>
  </si>
  <si>
    <t>1862.03.21</t>
  </si>
  <si>
    <t>1862.03.22</t>
  </si>
  <si>
    <t>1862.03.23</t>
  </si>
  <si>
    <t>1862.03.24</t>
  </si>
  <si>
    <t>1862.03.25</t>
  </si>
  <si>
    <t>1862.03.26</t>
  </si>
  <si>
    <t>1862.03.27</t>
  </si>
  <si>
    <t>1862.03.28</t>
  </si>
  <si>
    <t>1862.03.29</t>
  </si>
  <si>
    <t>1862.03.30</t>
  </si>
  <si>
    <t>1862.03.31</t>
  </si>
  <si>
    <t>1862.04.01</t>
  </si>
  <si>
    <t>1862.04.02</t>
  </si>
  <si>
    <t>1862.04.03</t>
  </si>
  <si>
    <t>1862.04.04</t>
  </si>
  <si>
    <t>1862.04.05</t>
  </si>
  <si>
    <t>1862.04.06</t>
  </si>
  <si>
    <t>1862.04.07</t>
  </si>
  <si>
    <t>1862.04.08</t>
  </si>
  <si>
    <t>1862.04.09</t>
  </si>
  <si>
    <t>1862.04.10</t>
  </si>
  <si>
    <t>1862.04.11</t>
  </si>
  <si>
    <t>1862.04.12</t>
  </si>
  <si>
    <t>1862.04.13</t>
  </si>
  <si>
    <t>1862.04.14</t>
  </si>
  <si>
    <t>1862.04.15</t>
  </si>
  <si>
    <t>1862.04.16</t>
  </si>
  <si>
    <t>1862.04.17</t>
  </si>
  <si>
    <t>1862.04.18</t>
  </si>
  <si>
    <t>1862.04.19</t>
  </si>
  <si>
    <t>1862.04.20</t>
  </si>
  <si>
    <t>1862.04.21</t>
  </si>
  <si>
    <t>1862.04.22</t>
  </si>
  <si>
    <t>1862.04.23</t>
  </si>
  <si>
    <t>1862.04.24</t>
  </si>
  <si>
    <t>1862.04.25</t>
  </si>
  <si>
    <t>1862.04.26</t>
  </si>
  <si>
    <t>1862.04.27</t>
  </si>
  <si>
    <t>1862.04.28</t>
  </si>
  <si>
    <t>1862.04.29</t>
  </si>
  <si>
    <t>1862.04.30</t>
  </si>
  <si>
    <t>1862.05.01</t>
  </si>
  <si>
    <t>1862.05.02</t>
  </si>
  <si>
    <t>1862.05.03</t>
  </si>
  <si>
    <t>1862.05.04</t>
  </si>
  <si>
    <t>1862.05.05</t>
  </si>
  <si>
    <t>1862.05.06</t>
  </si>
  <si>
    <t>1862.05.07</t>
  </si>
  <si>
    <t>1862.05.08</t>
  </si>
  <si>
    <t>1862.05.09</t>
  </si>
  <si>
    <t>1862.05.10</t>
  </si>
  <si>
    <t>1862.05.11</t>
  </si>
  <si>
    <t>1862.05.12</t>
  </si>
  <si>
    <t>1862.05.13</t>
  </si>
  <si>
    <t>1862.05.14</t>
  </si>
  <si>
    <t>1862.05.15</t>
  </si>
  <si>
    <t>1862.05.16</t>
  </si>
  <si>
    <t>1862.05.17</t>
  </si>
  <si>
    <t>1862.05.18</t>
  </si>
  <si>
    <t>1862.05.19</t>
  </si>
  <si>
    <t>1862.05.20</t>
  </si>
  <si>
    <t>1862.05.21</t>
  </si>
  <si>
    <t>1862.05.22</t>
  </si>
  <si>
    <t>1862.05.23</t>
  </si>
  <si>
    <t>1862.05.24</t>
  </si>
  <si>
    <t>1862.05.25</t>
  </si>
  <si>
    <t>1862.05.26</t>
  </si>
  <si>
    <t>1862.05.27</t>
  </si>
  <si>
    <t>1862.05.28</t>
  </si>
  <si>
    <t>1862.05.29</t>
  </si>
  <si>
    <t>1862.05.30</t>
  </si>
  <si>
    <t>1862.05.31</t>
  </si>
  <si>
    <t>1862.06.01</t>
  </si>
  <si>
    <t>1862.06.02</t>
  </si>
  <si>
    <t>1862.06.03</t>
  </si>
  <si>
    <t>1862.06.04</t>
  </si>
  <si>
    <t>1862.06.05</t>
  </si>
  <si>
    <t>1862.06.06</t>
  </si>
  <si>
    <t>1862.06.07</t>
  </si>
  <si>
    <t>1862.06.08</t>
  </si>
  <si>
    <t>1862.06.09</t>
  </si>
  <si>
    <t>1862.06.10</t>
  </si>
  <si>
    <t>1862.06.11</t>
  </si>
  <si>
    <t>1862.06.12</t>
  </si>
  <si>
    <t>1862.06.13</t>
  </si>
  <si>
    <t>1862.06.14</t>
  </si>
  <si>
    <t>1862.06.15</t>
  </si>
  <si>
    <t>1862.06.16</t>
  </si>
  <si>
    <t>1862.06.17</t>
  </si>
  <si>
    <t>1862.06.18</t>
  </si>
  <si>
    <t>1862.06.19</t>
  </si>
  <si>
    <t>1862.06.20</t>
  </si>
  <si>
    <t>1862.06.21</t>
  </si>
  <si>
    <t>1862.06.22</t>
  </si>
  <si>
    <t>1862.06.23</t>
  </si>
  <si>
    <t>1862.06.24</t>
  </si>
  <si>
    <t>1862.06.25</t>
  </si>
  <si>
    <t>1862.06.26</t>
  </si>
  <si>
    <t>1862.06.27</t>
  </si>
  <si>
    <t>1862.06.28</t>
  </si>
  <si>
    <t>1862.06.29</t>
  </si>
  <si>
    <t>1862.06.30</t>
  </si>
  <si>
    <t>1862.07.01</t>
  </si>
  <si>
    <t>1862.07.02</t>
  </si>
  <si>
    <t>1862.07.03</t>
  </si>
  <si>
    <t>1862.07.04</t>
  </si>
  <si>
    <t>1862.07.05</t>
  </si>
  <si>
    <t>1862.07.06</t>
  </si>
  <si>
    <t>1862.07.07</t>
  </si>
  <si>
    <t>1862.07.08</t>
  </si>
  <si>
    <t>1862.07.09</t>
  </si>
  <si>
    <t>1862.07.10</t>
  </si>
  <si>
    <t>1862.07.11</t>
  </si>
  <si>
    <t>1862.07.12</t>
  </si>
  <si>
    <t>1862.07.13</t>
  </si>
  <si>
    <t>1862.07.14</t>
  </si>
  <si>
    <t>1862.07.15</t>
  </si>
  <si>
    <t>1862.07.16</t>
  </si>
  <si>
    <t>1862.07.17</t>
  </si>
  <si>
    <t>1862.07.18</t>
  </si>
  <si>
    <t>1862.07.19</t>
  </si>
  <si>
    <t>1862.07.20</t>
  </si>
  <si>
    <t>1862.07.21</t>
  </si>
  <si>
    <t>1862.07.22</t>
  </si>
  <si>
    <t>1862.07.23</t>
  </si>
  <si>
    <t>1862.07.24</t>
  </si>
  <si>
    <t>1862.07.25</t>
  </si>
  <si>
    <t>1862.07.26</t>
  </si>
  <si>
    <t>1862.07.27</t>
  </si>
  <si>
    <t>1862.07.28</t>
  </si>
  <si>
    <t>1862.07.29</t>
  </si>
  <si>
    <t>1862.07.30</t>
  </si>
  <si>
    <t>1862.07.31</t>
  </si>
  <si>
    <t>1862.08.01</t>
  </si>
  <si>
    <t>1862.08.02</t>
  </si>
  <si>
    <t>1862.08.03</t>
  </si>
  <si>
    <t>1862.08.04</t>
  </si>
  <si>
    <t>1862.08.05</t>
  </si>
  <si>
    <t>1862.08.06</t>
  </si>
  <si>
    <t>1862.08.07</t>
  </si>
  <si>
    <t>1862.08.08</t>
  </si>
  <si>
    <t>1862.08.09</t>
  </si>
  <si>
    <t>1862.08.10</t>
  </si>
  <si>
    <t>1862.08.11</t>
  </si>
  <si>
    <t>1862.08.12</t>
  </si>
  <si>
    <t>1862.08.13</t>
  </si>
  <si>
    <t>1862.08.14</t>
  </si>
  <si>
    <t>1862.08.15</t>
  </si>
  <si>
    <t>1862.08.16</t>
  </si>
  <si>
    <t>1862.08.17</t>
  </si>
  <si>
    <t>1862.08.18</t>
  </si>
  <si>
    <t>1862.08.19</t>
  </si>
  <si>
    <t>1862.08.20</t>
  </si>
  <si>
    <t>1862.08.21</t>
  </si>
  <si>
    <t>1862.08.22</t>
  </si>
  <si>
    <t>1862.08.23</t>
  </si>
  <si>
    <t>1862.08.24</t>
  </si>
  <si>
    <t>1862.08.25</t>
  </si>
  <si>
    <t>1862.08.26</t>
  </si>
  <si>
    <t>1862.08.27</t>
  </si>
  <si>
    <t>1862.08.28</t>
  </si>
  <si>
    <t>1862.08.29</t>
  </si>
  <si>
    <t>1862.08.30</t>
  </si>
  <si>
    <t>1862.08.31</t>
  </si>
  <si>
    <t>1862.09.01</t>
  </si>
  <si>
    <t>1862.09.02</t>
  </si>
  <si>
    <t>1862.09.03</t>
  </si>
  <si>
    <t>1862.09.04</t>
  </si>
  <si>
    <t>1862.09.05</t>
  </si>
  <si>
    <t>1862.09.06</t>
  </si>
  <si>
    <t>1862.09.07</t>
  </si>
  <si>
    <t>1862.09.08</t>
  </si>
  <si>
    <t>1862.09.09</t>
  </si>
  <si>
    <t>1862.09.10</t>
  </si>
  <si>
    <t>1862.09.11</t>
  </si>
  <si>
    <t>1862.09.12</t>
  </si>
  <si>
    <t>1862.09.13</t>
  </si>
  <si>
    <t>1862.09.14</t>
  </si>
  <si>
    <t>1862.09.15</t>
  </si>
  <si>
    <t>1862.09.16</t>
  </si>
  <si>
    <t>1862.09.17</t>
  </si>
  <si>
    <t>1862.09.18</t>
  </si>
  <si>
    <t>1862.09.19</t>
  </si>
  <si>
    <t>1862.09.20</t>
  </si>
  <si>
    <t>1862.09.21</t>
  </si>
  <si>
    <t>1862.09.22</t>
  </si>
  <si>
    <t>1862.09.23</t>
  </si>
  <si>
    <t>1862.09.24</t>
  </si>
  <si>
    <t>1862.09.25</t>
  </si>
  <si>
    <t>1862.09.26</t>
  </si>
  <si>
    <t>1862.09.27</t>
  </si>
  <si>
    <t>1862.09.28</t>
  </si>
  <si>
    <t>1862.09.29</t>
  </si>
  <si>
    <t>1862.09.30</t>
  </si>
  <si>
    <t>1862.10.01</t>
  </si>
  <si>
    <t>1862.10.02</t>
  </si>
  <si>
    <t>1862.10.03</t>
  </si>
  <si>
    <t>1862.10.04</t>
  </si>
  <si>
    <t>1862.10.05</t>
  </si>
  <si>
    <t>1862.10.06</t>
  </si>
  <si>
    <t>1862.10.07</t>
  </si>
  <si>
    <t>1862.10.08</t>
  </si>
  <si>
    <t>1862.10.09</t>
  </si>
  <si>
    <t>1862.10.10</t>
  </si>
  <si>
    <t>1862.10.11</t>
  </si>
  <si>
    <t>1862.10.12</t>
  </si>
  <si>
    <t>1862.10.13</t>
  </si>
  <si>
    <t>1862.10.14</t>
  </si>
  <si>
    <t>1862.10.15</t>
  </si>
  <si>
    <t>1862.10.16</t>
  </si>
  <si>
    <t>1862.10.17</t>
  </si>
  <si>
    <t>1862.10.18</t>
  </si>
  <si>
    <t>1862.10.19</t>
  </si>
  <si>
    <t>1862.10.20</t>
  </si>
  <si>
    <t>1862.10.21</t>
  </si>
  <si>
    <t>1862.10.22</t>
  </si>
  <si>
    <t>1862.10.23</t>
  </si>
  <si>
    <t>1862.10.24</t>
  </si>
  <si>
    <t>1862.10.25</t>
  </si>
  <si>
    <t>1862.10.26</t>
  </si>
  <si>
    <t>1862.10.27</t>
  </si>
  <si>
    <t>1862.10.28</t>
  </si>
  <si>
    <t>1862.10.29</t>
  </si>
  <si>
    <t>1862.10.30</t>
  </si>
  <si>
    <t>1862.10.31</t>
  </si>
  <si>
    <t>1862.11.01</t>
  </si>
  <si>
    <t>1862.11.02</t>
  </si>
  <si>
    <t>1862.11.03</t>
  </si>
  <si>
    <t>1862.11.04</t>
  </si>
  <si>
    <t>1862.11.05</t>
  </si>
  <si>
    <t>1862.11.06</t>
  </si>
  <si>
    <t>1862.11.07</t>
  </si>
  <si>
    <t>1862.11.08</t>
  </si>
  <si>
    <t>1862.11.09</t>
  </si>
  <si>
    <t>1862.11.10</t>
  </si>
  <si>
    <t>1862.11.11</t>
  </si>
  <si>
    <t>1862.11.12</t>
  </si>
  <si>
    <t>1862.11.13</t>
  </si>
  <si>
    <t>1862.11.14</t>
  </si>
  <si>
    <t>1862.11.15</t>
  </si>
  <si>
    <t>1862.11.16</t>
  </si>
  <si>
    <t>1862.11.17</t>
  </si>
  <si>
    <t>1862.11.18</t>
  </si>
  <si>
    <t>1862.11.19</t>
  </si>
  <si>
    <t>1862.11.20</t>
  </si>
  <si>
    <t>1862.11.21</t>
  </si>
  <si>
    <t>1862.11.22</t>
  </si>
  <si>
    <t>1862.11.23</t>
  </si>
  <si>
    <t>1862.11.24</t>
  </si>
  <si>
    <t>1862.11.25</t>
  </si>
  <si>
    <t>1862.11.26</t>
  </si>
  <si>
    <t>1862.11.27</t>
  </si>
  <si>
    <t>1862.11.28</t>
  </si>
  <si>
    <t>1862.11.29</t>
  </si>
  <si>
    <t>1862.11.30</t>
  </si>
  <si>
    <t>1862.12.01</t>
  </si>
  <si>
    <t>1862.12.02</t>
  </si>
  <si>
    <t>1862.12.03</t>
  </si>
  <si>
    <t>1862.12.04</t>
  </si>
  <si>
    <t>1862.12.05</t>
  </si>
  <si>
    <t>1862.12.06</t>
  </si>
  <si>
    <t>1862.12.07</t>
  </si>
  <si>
    <t>1862.12.08</t>
  </si>
  <si>
    <t>1862.12.09</t>
  </si>
  <si>
    <t>1862.12.10</t>
  </si>
  <si>
    <t>1862.12.11</t>
  </si>
  <si>
    <t>1862.12.12</t>
  </si>
  <si>
    <t>1862.12.13</t>
  </si>
  <si>
    <t>1862.12.14</t>
  </si>
  <si>
    <t>1862.12.15</t>
  </si>
  <si>
    <t>1862.12.16</t>
  </si>
  <si>
    <t>1862.12.17</t>
  </si>
  <si>
    <t>1862.12.18</t>
  </si>
  <si>
    <t>1862.12.19</t>
  </si>
  <si>
    <t>1862.12.20</t>
  </si>
  <si>
    <t>1862.12.21</t>
  </si>
  <si>
    <t>1862.12.22</t>
  </si>
  <si>
    <t>1862.12.23</t>
  </si>
  <si>
    <t>1862.12.24</t>
  </si>
  <si>
    <t>1862.12.25</t>
  </si>
  <si>
    <t>1862.12.26</t>
  </si>
  <si>
    <t>1862.12.27</t>
  </si>
  <si>
    <t>1862.12.28</t>
  </si>
  <si>
    <t>1862.12.29</t>
  </si>
  <si>
    <t>1862.12.30</t>
  </si>
  <si>
    <t>1862.12.31</t>
  </si>
  <si>
    <t>1863.01.01</t>
  </si>
  <si>
    <t>1863.01.02</t>
  </si>
  <si>
    <t>1863.01.03</t>
  </si>
  <si>
    <t>1863.01.04</t>
  </si>
  <si>
    <t>1863.01.05</t>
  </si>
  <si>
    <t>1863.01.06</t>
  </si>
  <si>
    <t>1863.01.07</t>
  </si>
  <si>
    <t>1863.01.08</t>
  </si>
  <si>
    <t>1863.01.09</t>
  </si>
  <si>
    <t>1863.01.10</t>
  </si>
  <si>
    <t>1863.01.11</t>
  </si>
  <si>
    <t>1863.01.12</t>
  </si>
  <si>
    <t>1863.01.13</t>
  </si>
  <si>
    <t>1863.01.14</t>
  </si>
  <si>
    <t>1863.01.15</t>
  </si>
  <si>
    <t>1863.01.16</t>
  </si>
  <si>
    <t>1863.01.17</t>
  </si>
  <si>
    <t>1863.01.18</t>
  </si>
  <si>
    <t>1863.01.19</t>
  </si>
  <si>
    <t>1863.01.20</t>
  </si>
  <si>
    <t>1863.01.21</t>
  </si>
  <si>
    <t>1863.01.22</t>
  </si>
  <si>
    <t>1863.01.23</t>
  </si>
  <si>
    <t>1863.01.24</t>
  </si>
  <si>
    <t>1863.01.25</t>
  </si>
  <si>
    <t>1863.01.26</t>
  </si>
  <si>
    <t>1863.01.27</t>
  </si>
  <si>
    <t>1863.01.28</t>
  </si>
  <si>
    <t>1863.01.29</t>
  </si>
  <si>
    <t>1863.01.30</t>
  </si>
  <si>
    <t>1863.01.31</t>
  </si>
  <si>
    <t>1863.02.01</t>
  </si>
  <si>
    <t>1863.02.02</t>
  </si>
  <si>
    <t>1863.02.03</t>
  </si>
  <si>
    <t>1863.02.04</t>
  </si>
  <si>
    <t>1863.02.05</t>
  </si>
  <si>
    <t>1863.02.06</t>
  </si>
  <si>
    <t>1863.02.07</t>
  </si>
  <si>
    <t>1863.02.08</t>
  </si>
  <si>
    <t>1863.02.09</t>
  </si>
  <si>
    <t>1863.02.10</t>
  </si>
  <si>
    <t>1863.02.11</t>
  </si>
  <si>
    <t>1863.02.12</t>
  </si>
  <si>
    <t>1863.02.13</t>
  </si>
  <si>
    <t>1863.02.14</t>
  </si>
  <si>
    <t>1863.02.15</t>
  </si>
  <si>
    <t>1863.02.16</t>
  </si>
  <si>
    <t>1863.02.17</t>
  </si>
  <si>
    <t>1863.02.18</t>
  </si>
  <si>
    <t>1863.02.19</t>
  </si>
  <si>
    <t>1863.02.20</t>
  </si>
  <si>
    <t>1863.02.21</t>
  </si>
  <si>
    <t>1863.02.22</t>
  </si>
  <si>
    <t>1863.02.23</t>
  </si>
  <si>
    <t>1863.02.24</t>
  </si>
  <si>
    <t>1863.02.25</t>
  </si>
  <si>
    <t>1863.02.26</t>
  </si>
  <si>
    <t>1863.02.27</t>
  </si>
  <si>
    <t>1863.02.28</t>
  </si>
  <si>
    <t>1863.03.01</t>
  </si>
  <si>
    <t>1863.03.02</t>
  </si>
  <si>
    <t>1863.03.03</t>
  </si>
  <si>
    <t>1863.03.04</t>
  </si>
  <si>
    <t>1863.03.05</t>
  </si>
  <si>
    <t>1863.03.06</t>
  </si>
  <si>
    <t>1863.03.07</t>
  </si>
  <si>
    <t>1863.03.08</t>
  </si>
  <si>
    <t>1863.03.09</t>
  </si>
  <si>
    <t>1863.03.10</t>
  </si>
  <si>
    <t>1863.03.11</t>
  </si>
  <si>
    <t>1863.03.12</t>
  </si>
  <si>
    <t>1863.03.13</t>
  </si>
  <si>
    <t>1863.03.14</t>
  </si>
  <si>
    <t>1863.03.15</t>
  </si>
  <si>
    <t>1863.03.16</t>
  </si>
  <si>
    <t>1863.03.17</t>
  </si>
  <si>
    <t>1863.03.18</t>
  </si>
  <si>
    <t>1863.03.19</t>
  </si>
  <si>
    <t>1863.03.20</t>
  </si>
  <si>
    <t>1863.03.21</t>
  </si>
  <si>
    <t>1863.03.22</t>
  </si>
  <si>
    <t>1863.03.23</t>
  </si>
  <si>
    <t>1863.03.24</t>
  </si>
  <si>
    <t>1863.03.25</t>
  </si>
  <si>
    <t>1863.03.26</t>
  </si>
  <si>
    <t>1863.03.27</t>
  </si>
  <si>
    <t>1863.03.28</t>
  </si>
  <si>
    <t>1863.03.29</t>
  </si>
  <si>
    <t>1863.03.30</t>
  </si>
  <si>
    <t>1863.03.31</t>
  </si>
  <si>
    <t>1863.04.01</t>
  </si>
  <si>
    <t>1863.04.02</t>
  </si>
  <si>
    <t>1863.04.03</t>
  </si>
  <si>
    <t>1863.04.04</t>
  </si>
  <si>
    <t>1863.04.05</t>
  </si>
  <si>
    <t>1863.04.06</t>
  </si>
  <si>
    <t>1863.04.07</t>
  </si>
  <si>
    <t>1863.04.08</t>
  </si>
  <si>
    <t>1863.04.09</t>
  </si>
  <si>
    <t>1863.04.10</t>
  </si>
  <si>
    <t>1863.04.11</t>
  </si>
  <si>
    <t>1863.04.12</t>
  </si>
  <si>
    <t>1863.04.13</t>
  </si>
  <si>
    <t>1863.04.14</t>
  </si>
  <si>
    <t>1863.04.15</t>
  </si>
  <si>
    <t>1863.04.16</t>
  </si>
  <si>
    <t>1863.04.17</t>
  </si>
  <si>
    <t>1863.04.18</t>
  </si>
  <si>
    <t>1863.04.19</t>
  </si>
  <si>
    <t>1863.04.20</t>
  </si>
  <si>
    <t>1863.04.21</t>
  </si>
  <si>
    <t>1863.04.22</t>
  </si>
  <si>
    <t>1863.04.23</t>
  </si>
  <si>
    <t>1863.04.24</t>
  </si>
  <si>
    <t>1863.04.25</t>
  </si>
  <si>
    <t>1863.04.26</t>
  </si>
  <si>
    <t>1863.04.27</t>
  </si>
  <si>
    <t>1863.04.28</t>
  </si>
  <si>
    <t>1863.04.29</t>
  </si>
  <si>
    <t>1863.04.30</t>
  </si>
  <si>
    <t>1863.05.01</t>
  </si>
  <si>
    <t>1863.05.02</t>
  </si>
  <si>
    <t>1863.05.03</t>
  </si>
  <si>
    <t>1863.05.04</t>
  </si>
  <si>
    <t>1863.05.05</t>
  </si>
  <si>
    <t>1863.05.06</t>
  </si>
  <si>
    <t>1863.05.07</t>
  </si>
  <si>
    <t>1863.05.08</t>
  </si>
  <si>
    <t>1863.05.09</t>
  </si>
  <si>
    <t>1863.05.10</t>
  </si>
  <si>
    <t>1863.05.11</t>
  </si>
  <si>
    <t>1863.05.12</t>
  </si>
  <si>
    <t>1863.05.13</t>
  </si>
  <si>
    <t>1863.05.14</t>
  </si>
  <si>
    <t>1863.05.15</t>
  </si>
  <si>
    <t>1863.05.16</t>
  </si>
  <si>
    <t>1863.05.17</t>
  </si>
  <si>
    <t>1863.05.18</t>
  </si>
  <si>
    <t>1863.05.19</t>
  </si>
  <si>
    <t>1863.05.20</t>
  </si>
  <si>
    <t>1863.05.21</t>
  </si>
  <si>
    <t>1863.05.22</t>
  </si>
  <si>
    <t>1863.05.23</t>
  </si>
  <si>
    <t>1863.05.24</t>
  </si>
  <si>
    <t>1863.05.25</t>
  </si>
  <si>
    <t>1863.05.26</t>
  </si>
  <si>
    <t>1863.05.27</t>
  </si>
  <si>
    <t>1863.05.28</t>
  </si>
  <si>
    <t>1863.05.29</t>
  </si>
  <si>
    <t>1863.05.30</t>
  </si>
  <si>
    <t>1863.05.31</t>
  </si>
  <si>
    <t>1863.06.01</t>
  </si>
  <si>
    <t>1863.06.02</t>
  </si>
  <si>
    <t>1863.06.03</t>
  </si>
  <si>
    <t>1863.06.04</t>
  </si>
  <si>
    <t>1863.06.05</t>
  </si>
  <si>
    <t>1863.06.06</t>
  </si>
  <si>
    <t>1863.06.07</t>
  </si>
  <si>
    <t>1863.06.08</t>
  </si>
  <si>
    <t>1863.06.09</t>
  </si>
  <si>
    <t>1863.06.10</t>
  </si>
  <si>
    <t>1863.06.11</t>
  </si>
  <si>
    <t>1863.06.12</t>
  </si>
  <si>
    <t>1863.06.13</t>
  </si>
  <si>
    <t>1863.06.14</t>
  </si>
  <si>
    <t>1863.06.15</t>
  </si>
  <si>
    <t>1863.06.16</t>
  </si>
  <si>
    <t>1863.06.17</t>
  </si>
  <si>
    <t>1863.06.18</t>
  </si>
  <si>
    <t>1863.06.19</t>
  </si>
  <si>
    <t>1863.06.20</t>
  </si>
  <si>
    <t>1863.06.21</t>
  </si>
  <si>
    <t>1863.06.22</t>
  </si>
  <si>
    <t>1863.06.23</t>
  </si>
  <si>
    <t>1863.06.24</t>
  </si>
  <si>
    <t>1863.06.25</t>
  </si>
  <si>
    <t>1863.06.26</t>
  </si>
  <si>
    <t>1863.06.27</t>
  </si>
  <si>
    <t>1863.06.28</t>
  </si>
  <si>
    <t>1863.06.29</t>
  </si>
  <si>
    <t>1863.06.30</t>
  </si>
  <si>
    <t>1863.07.01</t>
  </si>
  <si>
    <t>1863.07.02</t>
  </si>
  <si>
    <t>1863.07.03</t>
  </si>
  <si>
    <t>1863.07.04</t>
  </si>
  <si>
    <t>1863.07.05</t>
  </si>
  <si>
    <t>1863.07.06</t>
  </si>
  <si>
    <t>1863.07.07</t>
  </si>
  <si>
    <t>1863.07.08</t>
  </si>
  <si>
    <t>1863.07.09</t>
  </si>
  <si>
    <t>1863.07.10</t>
  </si>
  <si>
    <t>1863.07.11</t>
  </si>
  <si>
    <t>1863.07.12</t>
  </si>
  <si>
    <t>1863.07.13</t>
  </si>
  <si>
    <t>1863.07.14</t>
  </si>
  <si>
    <t>1863.07.15</t>
  </si>
  <si>
    <t>1863.07.16</t>
  </si>
  <si>
    <t>1863.07.17</t>
  </si>
  <si>
    <t>1863.07.18</t>
  </si>
  <si>
    <t>1863.07.19</t>
  </si>
  <si>
    <t>1863.07.20</t>
  </si>
  <si>
    <t>1863.07.21</t>
  </si>
  <si>
    <t>1863.07.22</t>
  </si>
  <si>
    <t>1863.07.23</t>
  </si>
  <si>
    <t>1863.07.24</t>
  </si>
  <si>
    <t>1863.07.25</t>
  </si>
  <si>
    <t>1863.07.26</t>
  </si>
  <si>
    <t>1863.07.27</t>
  </si>
  <si>
    <t>1863.07.28</t>
  </si>
  <si>
    <t>1863.07.29</t>
  </si>
  <si>
    <t>1863.07.30</t>
  </si>
  <si>
    <t>1863.07.31</t>
  </si>
  <si>
    <t>1863.08.01</t>
  </si>
  <si>
    <t>1863.08.02</t>
  </si>
  <si>
    <t>1863.08.03</t>
  </si>
  <si>
    <t>1863.08.04</t>
  </si>
  <si>
    <t>1863.08.05</t>
  </si>
  <si>
    <t>1863.08.06</t>
  </si>
  <si>
    <t>1863.08.07</t>
  </si>
  <si>
    <t>1863.08.08</t>
  </si>
  <si>
    <t>1863.08.09</t>
  </si>
  <si>
    <t>1863.08.10</t>
  </si>
  <si>
    <t>1863.08.11</t>
  </si>
  <si>
    <t>1863.08.12</t>
  </si>
  <si>
    <t>1863.08.13</t>
  </si>
  <si>
    <t>1863.08.14</t>
  </si>
  <si>
    <t>1863.08.15</t>
  </si>
  <si>
    <t>1863.08.16</t>
  </si>
  <si>
    <t>1863.08.17</t>
  </si>
  <si>
    <t>1863.08.18</t>
  </si>
  <si>
    <t>1863.08.19</t>
  </si>
  <si>
    <t>1863.08.20</t>
  </si>
  <si>
    <t>1863.08.21</t>
  </si>
  <si>
    <t>1863.08.22</t>
  </si>
  <si>
    <t>1863.08.23</t>
  </si>
  <si>
    <t>1863.08.24</t>
  </si>
  <si>
    <t>1863.08.25</t>
  </si>
  <si>
    <t>1863.08.26</t>
  </si>
  <si>
    <t>1863.08.27</t>
  </si>
  <si>
    <t>1863.08.28</t>
  </si>
  <si>
    <t>1863.08.29</t>
  </si>
  <si>
    <t>1863.08.30</t>
  </si>
  <si>
    <t>1863.08.31</t>
  </si>
  <si>
    <t>1863.09.01</t>
  </si>
  <si>
    <t>1863.09.02</t>
  </si>
  <si>
    <t>1863.09.03</t>
  </si>
  <si>
    <t>1863.09.04</t>
  </si>
  <si>
    <t>1863.09.05</t>
  </si>
  <si>
    <t>1863.09.06</t>
  </si>
  <si>
    <t>1863.09.07</t>
  </si>
  <si>
    <t>1863.09.08</t>
  </si>
  <si>
    <t>1863.09.09</t>
  </si>
  <si>
    <t>1863.09.10</t>
  </si>
  <si>
    <t>1863.09.11</t>
  </si>
  <si>
    <t>1863.09.12</t>
  </si>
  <si>
    <t>1863.09.13</t>
  </si>
  <si>
    <t>1863.09.14</t>
  </si>
  <si>
    <t>1863.09.15</t>
  </si>
  <si>
    <t>1863.09.16</t>
  </si>
  <si>
    <t>1863.09.17</t>
  </si>
  <si>
    <t>1863.09.18</t>
  </si>
  <si>
    <t>1863.09.19</t>
  </si>
  <si>
    <t>1863.09.20</t>
  </si>
  <si>
    <t>1863.09.21</t>
  </si>
  <si>
    <t>1863.09.22</t>
  </si>
  <si>
    <t>1863.09.23</t>
  </si>
  <si>
    <t>1863.09.24</t>
  </si>
  <si>
    <t>1863.09.25</t>
  </si>
  <si>
    <t>1863.09.26</t>
  </si>
  <si>
    <t>1863.09.27</t>
  </si>
  <si>
    <t>1863.09.28</t>
  </si>
  <si>
    <t>1863.09.29</t>
  </si>
  <si>
    <t>1863.09.30</t>
  </si>
  <si>
    <t>1863.10.01</t>
  </si>
  <si>
    <t>1863.10.02</t>
  </si>
  <si>
    <t>1863.10.03</t>
  </si>
  <si>
    <t>1863.10.04</t>
  </si>
  <si>
    <t>1863.10.05</t>
  </si>
  <si>
    <t>1863.10.06</t>
  </si>
  <si>
    <t>1863.10.07</t>
  </si>
  <si>
    <t>1863.10.08</t>
  </si>
  <si>
    <t>1863.10.09</t>
  </si>
  <si>
    <t>1863.10.10</t>
  </si>
  <si>
    <t>1863.10.11</t>
  </si>
  <si>
    <t>1863.10.12</t>
  </si>
  <si>
    <t>1863.10.13</t>
  </si>
  <si>
    <t>1863.10.14</t>
  </si>
  <si>
    <t>1863.10.15</t>
  </si>
  <si>
    <t>1863.10.16</t>
  </si>
  <si>
    <t>1863.10.17</t>
  </si>
  <si>
    <t>1863.10.18</t>
  </si>
  <si>
    <t>1863.10.19</t>
  </si>
  <si>
    <t>1863.10.20</t>
  </si>
  <si>
    <t>1863.10.21</t>
  </si>
  <si>
    <t>1863.10.22</t>
  </si>
  <si>
    <t>1863.10.23</t>
  </si>
  <si>
    <t>1863.10.24</t>
  </si>
  <si>
    <t>1863.10.25</t>
  </si>
  <si>
    <t>1863.10.26</t>
  </si>
  <si>
    <t>1863.10.27</t>
  </si>
  <si>
    <t>1863.10.28</t>
  </si>
  <si>
    <t>1863.10.29</t>
  </si>
  <si>
    <t>1863.10.30</t>
  </si>
  <si>
    <t>1863.10.31</t>
  </si>
  <si>
    <t>1863.11.01</t>
  </si>
  <si>
    <t>1863.11.02</t>
  </si>
  <si>
    <t>1863.11.03</t>
  </si>
  <si>
    <t>1863.11.04</t>
  </si>
  <si>
    <t>1863.11.05</t>
  </si>
  <si>
    <t>1863.11.06</t>
  </si>
  <si>
    <t>1863.11.07</t>
  </si>
  <si>
    <t>1863.11.08</t>
  </si>
  <si>
    <t>1863.11.09</t>
  </si>
  <si>
    <t>1863.11.10</t>
  </si>
  <si>
    <t>1863.11.11</t>
  </si>
  <si>
    <t>1863.11.12</t>
  </si>
  <si>
    <t>1863.11.13</t>
  </si>
  <si>
    <t>1863.11.14</t>
  </si>
  <si>
    <t>1863.11.15</t>
  </si>
  <si>
    <t>1863.11.16</t>
  </si>
  <si>
    <t>1863.11.17</t>
  </si>
  <si>
    <t>1863.11.18</t>
  </si>
  <si>
    <t>1863.11.19</t>
  </si>
  <si>
    <t>1863.11.20</t>
  </si>
  <si>
    <t>1863.11.21</t>
  </si>
  <si>
    <t>1863.11.22</t>
  </si>
  <si>
    <t>1863.11.23</t>
  </si>
  <si>
    <t>1863.11.24</t>
  </si>
  <si>
    <t>1863.11.25</t>
  </si>
  <si>
    <t>1863.11.26</t>
  </si>
  <si>
    <t>1863.11.27</t>
  </si>
  <si>
    <t>1863.11.28</t>
  </si>
  <si>
    <t>1863.11.29</t>
  </si>
  <si>
    <t>1863.11.30</t>
  </si>
  <si>
    <t>1863.12.01</t>
  </si>
  <si>
    <t>1863.12.02</t>
  </si>
  <si>
    <t>1863.12.03</t>
  </si>
  <si>
    <t>1863.12.04</t>
  </si>
  <si>
    <t>1863.12.05</t>
  </si>
  <si>
    <t>1863.12.06</t>
  </si>
  <si>
    <t>1863.12.07</t>
  </si>
  <si>
    <t>1863.12.08</t>
  </si>
  <si>
    <t>1863.12.09</t>
  </si>
  <si>
    <t>1863.12.10</t>
  </si>
  <si>
    <t>1863.12.11</t>
  </si>
  <si>
    <t>1863.12.12</t>
  </si>
  <si>
    <t>1863.12.13</t>
  </si>
  <si>
    <t>1863.12.14</t>
  </si>
  <si>
    <t>1863.12.15</t>
  </si>
  <si>
    <t>1863.12.16</t>
  </si>
  <si>
    <t>1863.12.17</t>
  </si>
  <si>
    <t>1863.12.18</t>
  </si>
  <si>
    <t>1863.12.19</t>
  </si>
  <si>
    <t>1863.12.20</t>
  </si>
  <si>
    <t>1863.12.21</t>
  </si>
  <si>
    <t>1863.12.22</t>
  </si>
  <si>
    <t>1863.12.23</t>
  </si>
  <si>
    <t>1863.12.24</t>
  </si>
  <si>
    <t>1863.12.25</t>
  </si>
  <si>
    <t>1863.12.26</t>
  </si>
  <si>
    <t>1863.12.27</t>
  </si>
  <si>
    <t>1863.12.28</t>
  </si>
  <si>
    <t>1863.12.29</t>
  </si>
  <si>
    <t>1863.12.30</t>
  </si>
  <si>
    <t>1863.12.31</t>
  </si>
  <si>
    <t>1864.01.01</t>
  </si>
  <si>
    <t>1864.01.02</t>
  </si>
  <si>
    <t>1864.01.03</t>
  </si>
  <si>
    <t>1864.01.04</t>
  </si>
  <si>
    <t>1864.01.05</t>
  </si>
  <si>
    <t>1864.01.06</t>
  </si>
  <si>
    <t>1864.01.07</t>
  </si>
  <si>
    <t>1864.01.08</t>
  </si>
  <si>
    <t>1864.01.09</t>
  </si>
  <si>
    <t>1864.01.10</t>
  </si>
  <si>
    <t>1864.01.11</t>
  </si>
  <si>
    <t>1864.01.12</t>
  </si>
  <si>
    <t>1864.01.13</t>
  </si>
  <si>
    <t>1864.01.14</t>
  </si>
  <si>
    <t>1864.01.15</t>
  </si>
  <si>
    <t>1864.01.16</t>
  </si>
  <si>
    <t>1864.01.17</t>
  </si>
  <si>
    <t>1864.01.18</t>
  </si>
  <si>
    <t>1864.01.19</t>
  </si>
  <si>
    <t>1864.01.20</t>
  </si>
  <si>
    <t>1864.01.21</t>
  </si>
  <si>
    <t>1864.01.22</t>
  </si>
  <si>
    <t>1864.01.23</t>
  </si>
  <si>
    <t>1864.01.24</t>
  </si>
  <si>
    <t>1864.01.25</t>
  </si>
  <si>
    <t>1864.01.26</t>
  </si>
  <si>
    <t>1864.01.27</t>
  </si>
  <si>
    <t>1864.01.28</t>
  </si>
  <si>
    <t>1864.01.29</t>
  </si>
  <si>
    <t>1864.01.30</t>
  </si>
  <si>
    <t>1864.01.31</t>
  </si>
  <si>
    <t>1864.02.01</t>
  </si>
  <si>
    <t>1864.02.02</t>
  </si>
  <si>
    <t>1864.02.03</t>
  </si>
  <si>
    <t>1864.02.04</t>
  </si>
  <si>
    <t>1864.02.05</t>
  </si>
  <si>
    <t>1864.02.06</t>
  </si>
  <si>
    <t>1864.02.07</t>
  </si>
  <si>
    <t>1864.02.08</t>
  </si>
  <si>
    <t>1864.02.09</t>
  </si>
  <si>
    <t>1864.02.10</t>
  </si>
  <si>
    <t>1864.02.11</t>
  </si>
  <si>
    <t>1864.02.12</t>
  </si>
  <si>
    <t>1864.02.13</t>
  </si>
  <si>
    <t>1864.02.14</t>
  </si>
  <si>
    <t>1864.02.15</t>
  </si>
  <si>
    <t>1864.02.16</t>
  </si>
  <si>
    <t>1864.02.17</t>
  </si>
  <si>
    <t>1864.02.18</t>
  </si>
  <si>
    <t>1864.02.19</t>
  </si>
  <si>
    <t>1864.02.20</t>
  </si>
  <si>
    <t>1864.02.21</t>
  </si>
  <si>
    <t>1864.02.22</t>
  </si>
  <si>
    <t>1864.02.23</t>
  </si>
  <si>
    <t>1864.02.24</t>
  </si>
  <si>
    <t>1864.02.25</t>
  </si>
  <si>
    <t>1864.02.26</t>
  </si>
  <si>
    <t>1864.02.27</t>
  </si>
  <si>
    <t>1864.02.28</t>
  </si>
  <si>
    <t>1864.02.29</t>
  </si>
  <si>
    <t>1864.03.01</t>
  </si>
  <si>
    <t>1864.03.02</t>
  </si>
  <si>
    <t>1864.03.03</t>
  </si>
  <si>
    <t>1864.03.04</t>
  </si>
  <si>
    <t>1864.03.05</t>
  </si>
  <si>
    <t>1864.03.06</t>
  </si>
  <si>
    <t>1864.03.07</t>
  </si>
  <si>
    <t>1864.03.08</t>
  </si>
  <si>
    <t>1864.03.09</t>
  </si>
  <si>
    <t>1864.03.10</t>
  </si>
  <si>
    <t>1864.03.11</t>
  </si>
  <si>
    <t>1864.03.12</t>
  </si>
  <si>
    <t>1864.03.13</t>
  </si>
  <si>
    <t>1864.03.14</t>
  </si>
  <si>
    <t>1864.03.15</t>
  </si>
  <si>
    <t>1864.03.16</t>
  </si>
  <si>
    <t>1864.03.17</t>
  </si>
  <si>
    <t>1864.03.18</t>
  </si>
  <si>
    <t>1864.03.19</t>
  </si>
  <si>
    <t>1864.03.20</t>
  </si>
  <si>
    <t>1864.03.21</t>
  </si>
  <si>
    <t>1864.03.22</t>
  </si>
  <si>
    <t>1864.03.23</t>
  </si>
  <si>
    <t>1864.03.24</t>
  </si>
  <si>
    <t>1864.03.25</t>
  </si>
  <si>
    <t>1864.03.26</t>
  </si>
  <si>
    <t>1864.03.27</t>
  </si>
  <si>
    <t>1864.03.28</t>
  </si>
  <si>
    <t>1864.03.29</t>
  </si>
  <si>
    <t>1864.03.30</t>
  </si>
  <si>
    <t>1864.03.31</t>
  </si>
  <si>
    <t>1864.04.01</t>
  </si>
  <si>
    <t>1864.04.02</t>
  </si>
  <si>
    <t>1864.04.03</t>
  </si>
  <si>
    <t>1864.04.04</t>
  </si>
  <si>
    <t>1864.04.05</t>
  </si>
  <si>
    <t>1864.04.06</t>
  </si>
  <si>
    <t>1864.04.07</t>
  </si>
  <si>
    <t>1864.04.08</t>
  </si>
  <si>
    <t>1864.04.09</t>
  </si>
  <si>
    <t>1864.04.10</t>
  </si>
  <si>
    <t>1864.04.11</t>
  </si>
  <si>
    <t>1864.04.12</t>
  </si>
  <si>
    <t>1864.04.13</t>
  </si>
  <si>
    <t>1864.04.14</t>
  </si>
  <si>
    <t>1864.04.15</t>
  </si>
  <si>
    <t>1864.04.16</t>
  </si>
  <si>
    <t>1864.04.17</t>
  </si>
  <si>
    <t>1864.04.18</t>
  </si>
  <si>
    <t>1864.04.19</t>
  </si>
  <si>
    <t>1864.04.20</t>
  </si>
  <si>
    <t>1864.04.21</t>
  </si>
  <si>
    <t>1864.04.22</t>
  </si>
  <si>
    <t>1864.04.23</t>
  </si>
  <si>
    <t>1864.04.24</t>
  </si>
  <si>
    <t>1864.04.25</t>
  </si>
  <si>
    <t>1864.04.26</t>
  </si>
  <si>
    <t>1864.04.27</t>
  </si>
  <si>
    <t>1864.04.28</t>
  </si>
  <si>
    <t>1864.04.29</t>
  </si>
  <si>
    <t>1864.04.30</t>
  </si>
  <si>
    <t>1864.05.01</t>
  </si>
  <si>
    <t>1864.05.02</t>
  </si>
  <si>
    <t>1864.05.03</t>
  </si>
  <si>
    <t>1864.05.04</t>
  </si>
  <si>
    <t>1864.05.05</t>
  </si>
  <si>
    <t>1864.05.06</t>
  </si>
  <si>
    <t>1864.05.07</t>
  </si>
  <si>
    <t>1864.05.08</t>
  </si>
  <si>
    <t>1864.05.09</t>
  </si>
  <si>
    <t>1864.05.10</t>
  </si>
  <si>
    <t>1864.05.11</t>
  </si>
  <si>
    <t>1864.05.12</t>
  </si>
  <si>
    <t>1864.05.13</t>
  </si>
  <si>
    <t>1864.05.14</t>
  </si>
  <si>
    <t>1864.05.15</t>
  </si>
  <si>
    <t>1864.05.16</t>
  </si>
  <si>
    <t>1864.05.17</t>
  </si>
  <si>
    <t>1864.05.18</t>
  </si>
  <si>
    <t>1864.05.19</t>
  </si>
  <si>
    <t>1864.05.20</t>
  </si>
  <si>
    <t>1864.05.21</t>
  </si>
  <si>
    <t>1864.05.22</t>
  </si>
  <si>
    <t>1864.05.23</t>
  </si>
  <si>
    <t>1864.05.24</t>
  </si>
  <si>
    <t>1864.05.25</t>
  </si>
  <si>
    <t>1864.05.26</t>
  </si>
  <si>
    <t>1864.05.27</t>
  </si>
  <si>
    <t>1864.05.28</t>
  </si>
  <si>
    <t>1864.05.29</t>
  </si>
  <si>
    <t>1864.05.30</t>
  </si>
  <si>
    <t>1864.05.31</t>
  </si>
  <si>
    <t>1864.06.01</t>
  </si>
  <si>
    <t>1864.06.02</t>
  </si>
  <si>
    <t>1864.06.03</t>
  </si>
  <si>
    <t>1864.06.04</t>
  </si>
  <si>
    <t>1864.06.05</t>
  </si>
  <si>
    <t>1864.06.06</t>
  </si>
  <si>
    <t>1864.06.07</t>
  </si>
  <si>
    <t>1864.06.08</t>
  </si>
  <si>
    <t>1864.06.09</t>
  </si>
  <si>
    <t>1864.06.10</t>
  </si>
  <si>
    <t>1864.06.11</t>
  </si>
  <si>
    <t>1864.06.12</t>
  </si>
  <si>
    <t>1864.06.13</t>
  </si>
  <si>
    <t>1864.06.14</t>
  </si>
  <si>
    <t>1864.06.15</t>
  </si>
  <si>
    <t>1864.06.16</t>
  </si>
  <si>
    <t>1864.06.17</t>
  </si>
  <si>
    <t>1864.06.18</t>
  </si>
  <si>
    <t>1864.06.19</t>
  </si>
  <si>
    <t>1864.06.20</t>
  </si>
  <si>
    <t>1864.06.21</t>
  </si>
  <si>
    <t>1864.06.22</t>
  </si>
  <si>
    <t>1864.06.23</t>
  </si>
  <si>
    <t>1864.06.24</t>
  </si>
  <si>
    <t>1864.06.25</t>
  </si>
  <si>
    <t>1864.06.26</t>
  </si>
  <si>
    <t>1864.06.27</t>
  </si>
  <si>
    <t>1864.06.28</t>
  </si>
  <si>
    <t>1864.06.29</t>
  </si>
  <si>
    <t>1864.06.30</t>
  </si>
  <si>
    <t>1864.07.01</t>
  </si>
  <si>
    <t>1864.07.02</t>
  </si>
  <si>
    <t>1864.07.03</t>
  </si>
  <si>
    <t>1864.07.04</t>
  </si>
  <si>
    <t>1864.07.05</t>
  </si>
  <si>
    <t>1864.07.06</t>
  </si>
  <si>
    <t>1864.07.07</t>
  </si>
  <si>
    <t>1864.07.08</t>
  </si>
  <si>
    <t>1864.07.09</t>
  </si>
  <si>
    <t>1864.07.10</t>
  </si>
  <si>
    <t>1864.07.11</t>
  </si>
  <si>
    <t>1864.07.12</t>
  </si>
  <si>
    <t>1864.07.13</t>
  </si>
  <si>
    <t>1864.07.14</t>
  </si>
  <si>
    <t>1864.07.15</t>
  </si>
  <si>
    <t>1864.07.16</t>
  </si>
  <si>
    <t>1864.07.17</t>
  </si>
  <si>
    <t>1864.07.18</t>
  </si>
  <si>
    <t>1864.07.19</t>
  </si>
  <si>
    <t>1864.07.20</t>
  </si>
  <si>
    <t>1864.07.21</t>
  </si>
  <si>
    <t>1864.07.22</t>
  </si>
  <si>
    <t>1864.07.23</t>
  </si>
  <si>
    <t>1864.07.24</t>
  </si>
  <si>
    <t>1864.07.25</t>
  </si>
  <si>
    <t>1864.07.26</t>
  </si>
  <si>
    <t>1864.07.27</t>
  </si>
  <si>
    <t>1864.07.28</t>
  </si>
  <si>
    <t>1864.07.29</t>
  </si>
  <si>
    <t>1864.07.30</t>
  </si>
  <si>
    <t>1864.07.31</t>
  </si>
  <si>
    <t>1864.08.01</t>
  </si>
  <si>
    <t>1864.08.02</t>
  </si>
  <si>
    <t>1864.08.03</t>
  </si>
  <si>
    <t>1864.08.04</t>
  </si>
  <si>
    <t>1864.08.05</t>
  </si>
  <si>
    <t>1864.08.06</t>
  </si>
  <si>
    <t>1864.08.07</t>
  </si>
  <si>
    <t>1864.08.08</t>
  </si>
  <si>
    <t>1864.08.09</t>
  </si>
  <si>
    <t>1864.08.10</t>
  </si>
  <si>
    <t>1864.08.11</t>
  </si>
  <si>
    <t>1864.08.12</t>
  </si>
  <si>
    <t>1864.08.13</t>
  </si>
  <si>
    <t>1864.08.14</t>
  </si>
  <si>
    <t>1864.08.15</t>
  </si>
  <si>
    <t>1864.08.16</t>
  </si>
  <si>
    <t>1864.08.17</t>
  </si>
  <si>
    <t>1864.08.18</t>
  </si>
  <si>
    <t>1864.08.19</t>
  </si>
  <si>
    <t>1864.08.20</t>
  </si>
  <si>
    <t>1864.08.21</t>
  </si>
  <si>
    <t>1864.08.22</t>
  </si>
  <si>
    <t>1864.08.23</t>
  </si>
  <si>
    <t>1864.08.24</t>
  </si>
  <si>
    <t>1864.08.25</t>
  </si>
  <si>
    <t>1864.08.26</t>
  </si>
  <si>
    <t>1864.08.27</t>
  </si>
  <si>
    <t>1864.08.28</t>
  </si>
  <si>
    <t>1864.08.29</t>
  </si>
  <si>
    <t>1864.08.30</t>
  </si>
  <si>
    <t>1864.08.31</t>
  </si>
  <si>
    <t>1864.09.01</t>
  </si>
  <si>
    <t>1864.09.02</t>
  </si>
  <si>
    <t>1864.09.03</t>
  </si>
  <si>
    <t>1864.09.04</t>
  </si>
  <si>
    <t>1864.09.05</t>
  </si>
  <si>
    <t>1864.09.06</t>
  </si>
  <si>
    <t>1864.09.07</t>
  </si>
  <si>
    <t>1864.09.08</t>
  </si>
  <si>
    <t>1864.09.09</t>
  </si>
  <si>
    <t>1864.09.10</t>
  </si>
  <si>
    <t>1864.09.11</t>
  </si>
  <si>
    <t>1864.09.12</t>
  </si>
  <si>
    <t>1864.09.13</t>
  </si>
  <si>
    <t>1864.09.14</t>
  </si>
  <si>
    <t>1864.09.15</t>
  </si>
  <si>
    <t>1864.09.16</t>
  </si>
  <si>
    <t>1864.09.17</t>
  </si>
  <si>
    <t>1864.09.18</t>
  </si>
  <si>
    <t>1864.09.19</t>
  </si>
  <si>
    <t>1864.09.20</t>
  </si>
  <si>
    <t>1864.09.21</t>
  </si>
  <si>
    <t>1864.09.22</t>
  </si>
  <si>
    <t>1864.09.23</t>
  </si>
  <si>
    <t>1864.09.24</t>
  </si>
  <si>
    <t>1864.09.25</t>
  </si>
  <si>
    <t>1864.09.26</t>
  </si>
  <si>
    <t>1864.09.27</t>
  </si>
  <si>
    <t>1864.09.28</t>
  </si>
  <si>
    <t>1864.09.29</t>
  </si>
  <si>
    <t>1864.09.30</t>
  </si>
  <si>
    <t>1864.10.01</t>
  </si>
  <si>
    <t>1864.10.02</t>
  </si>
  <si>
    <t>1864.10.03</t>
  </si>
  <si>
    <t>1864.10.04</t>
  </si>
  <si>
    <t>1864.10.05</t>
  </si>
  <si>
    <t>1864.10.06</t>
  </si>
  <si>
    <t>1864.10.07</t>
  </si>
  <si>
    <t>1864.10.08</t>
  </si>
  <si>
    <t>1864.10.09</t>
  </si>
  <si>
    <t>1864.10.10</t>
  </si>
  <si>
    <t>1864.10.11</t>
  </si>
  <si>
    <t>1864.10.12</t>
  </si>
  <si>
    <t>1864.10.13</t>
  </si>
  <si>
    <t>1864.10.14</t>
  </si>
  <si>
    <t>1864.10.15</t>
  </si>
  <si>
    <t>1864.10.16</t>
  </si>
  <si>
    <t>1864.10.17</t>
  </si>
  <si>
    <t>1864.10.18</t>
  </si>
  <si>
    <t>1864.10.19</t>
  </si>
  <si>
    <t>1864.10.20</t>
  </si>
  <si>
    <t>1864.10.21</t>
  </si>
  <si>
    <t>1864.10.22</t>
  </si>
  <si>
    <t>1864.10.23</t>
  </si>
  <si>
    <t>1864.10.24</t>
  </si>
  <si>
    <t>1864.10.25</t>
  </si>
  <si>
    <t>1864.10.26</t>
  </si>
  <si>
    <t>1864.10.27</t>
  </si>
  <si>
    <t>1864.10.28</t>
  </si>
  <si>
    <t>1864.10.29</t>
  </si>
  <si>
    <t>1864.10.30</t>
  </si>
  <si>
    <t>1864.10.31</t>
  </si>
  <si>
    <t>1864.11.01</t>
  </si>
  <si>
    <t>1864.11.02</t>
  </si>
  <si>
    <t>1864.11.03</t>
  </si>
  <si>
    <t>1864.11.04</t>
  </si>
  <si>
    <t>1864.11.05</t>
  </si>
  <si>
    <t>1864.11.06</t>
  </si>
  <si>
    <t>1864.11.07</t>
  </si>
  <si>
    <t>1864.11.08</t>
  </si>
  <si>
    <t>1864.11.09</t>
  </si>
  <si>
    <t>1864.11.10</t>
  </si>
  <si>
    <t>1864.11.11</t>
  </si>
  <si>
    <t>1864.11.12</t>
  </si>
  <si>
    <t>1864.11.13</t>
  </si>
  <si>
    <t>1864.11.14</t>
  </si>
  <si>
    <t>1864.11.15</t>
  </si>
  <si>
    <t>1864.11.16</t>
  </si>
  <si>
    <t>1864.11.17</t>
  </si>
  <si>
    <t>1864.11.18</t>
  </si>
  <si>
    <t>1864.11.19</t>
  </si>
  <si>
    <t>1864.11.20</t>
  </si>
  <si>
    <t>1864.11.21</t>
  </si>
  <si>
    <t>1864.11.22</t>
  </si>
  <si>
    <t>1864.11.23</t>
  </si>
  <si>
    <t>1864.11.24</t>
  </si>
  <si>
    <t>1864.11.25</t>
  </si>
  <si>
    <t>1864.11.26</t>
  </si>
  <si>
    <t>1864.11.27</t>
  </si>
  <si>
    <t>1864.11.28</t>
  </si>
  <si>
    <t>1864.11.29</t>
  </si>
  <si>
    <t>1864.11.30</t>
  </si>
  <si>
    <t>1864.12.01</t>
  </si>
  <si>
    <t>1864.12.02</t>
  </si>
  <si>
    <t>1864.12.03</t>
  </si>
  <si>
    <t>1864.12.04</t>
  </si>
  <si>
    <t>1864.12.05</t>
  </si>
  <si>
    <t>1864.12.06</t>
  </si>
  <si>
    <t>1864.12.07</t>
  </si>
  <si>
    <t>1864.12.08</t>
  </si>
  <si>
    <t>1864.12.09</t>
  </si>
  <si>
    <t>1864.12.10</t>
  </si>
  <si>
    <t>1864.12.11</t>
  </si>
  <si>
    <t>1864.12.12</t>
  </si>
  <si>
    <t>1864.12.13</t>
  </si>
  <si>
    <t>1864.12.14</t>
  </si>
  <si>
    <t>1864.12.15</t>
  </si>
  <si>
    <t>1864.12.16</t>
  </si>
  <si>
    <t>1864.12.17</t>
  </si>
  <si>
    <t>1864.12.18</t>
  </si>
  <si>
    <t>1864.12.19</t>
  </si>
  <si>
    <t>1864.12.20</t>
  </si>
  <si>
    <t>1864.12.21</t>
  </si>
  <si>
    <t>1864.12.22</t>
  </si>
  <si>
    <t>1864.12.23</t>
  </si>
  <si>
    <t>1864.12.24</t>
  </si>
  <si>
    <t>1864.12.25</t>
  </si>
  <si>
    <t>1864.12.26</t>
  </si>
  <si>
    <t>1864.12.27</t>
  </si>
  <si>
    <t>1864.12.28</t>
  </si>
  <si>
    <t>1864.12.29</t>
  </si>
  <si>
    <t>1864.12.30</t>
  </si>
  <si>
    <t>1864.12.31</t>
  </si>
  <si>
    <t>1865.01.01</t>
  </si>
  <si>
    <t>1865.01.02</t>
  </si>
  <si>
    <t>1865.01.03</t>
  </si>
  <si>
    <t>1865.01.04</t>
  </si>
  <si>
    <t>1865.01.05</t>
  </si>
  <si>
    <t>1865.01.06</t>
  </si>
  <si>
    <t>1865.01.07</t>
  </si>
  <si>
    <t>1865.01.08</t>
  </si>
  <si>
    <t>1865.01.09</t>
  </si>
  <si>
    <t>1865.01.10</t>
  </si>
  <si>
    <t>1865.01.11</t>
  </si>
  <si>
    <t>1865.01.12</t>
  </si>
  <si>
    <t>1865.01.13</t>
  </si>
  <si>
    <t>1865.01.14</t>
  </si>
  <si>
    <t>1865.01.15</t>
  </si>
  <si>
    <t>1865.01.16</t>
  </si>
  <si>
    <t>1865.01.17</t>
  </si>
  <si>
    <t>1865.01.18</t>
  </si>
  <si>
    <t>1865.01.19</t>
  </si>
  <si>
    <t>1865.01.20</t>
  </si>
  <si>
    <t>1865.01.21</t>
  </si>
  <si>
    <t>1865.01.22</t>
  </si>
  <si>
    <t>1865.01.23</t>
  </si>
  <si>
    <t>1865.01.24</t>
  </si>
  <si>
    <t>1865.01.25</t>
  </si>
  <si>
    <t>1865.01.26</t>
  </si>
  <si>
    <t>1865.01.27</t>
  </si>
  <si>
    <t>1865.01.28</t>
  </si>
  <si>
    <t>1865.01.29</t>
  </si>
  <si>
    <t>1865.01.30</t>
  </si>
  <si>
    <t>1865.01.31</t>
  </si>
  <si>
    <t>1865.02.01</t>
  </si>
  <si>
    <t>1865.02.02</t>
  </si>
  <si>
    <t>1865.02.03</t>
  </si>
  <si>
    <t>1865.02.04</t>
  </si>
  <si>
    <t>1865.02.05</t>
  </si>
  <si>
    <t>1865.02.06</t>
  </si>
  <si>
    <t>1865.02.07</t>
  </si>
  <si>
    <t>1865.02.08</t>
  </si>
  <si>
    <t>1865.02.09</t>
  </si>
  <si>
    <t>1865.02.10</t>
  </si>
  <si>
    <t>1865.02.11</t>
  </si>
  <si>
    <t>1865.02.12</t>
  </si>
  <si>
    <t>1865.02.13</t>
  </si>
  <si>
    <t>1865.02.14</t>
  </si>
  <si>
    <t>1865.02.15</t>
  </si>
  <si>
    <t>1865.02.16</t>
  </si>
  <si>
    <t>1865.02.17</t>
  </si>
  <si>
    <t>1865.02.18</t>
  </si>
  <si>
    <t>1865.02.19</t>
  </si>
  <si>
    <t>1865.02.20</t>
  </si>
  <si>
    <t>1865.02.21</t>
  </si>
  <si>
    <t>1865.02.22</t>
  </si>
  <si>
    <t>1865.02.23</t>
  </si>
  <si>
    <t>1865.02.24</t>
  </si>
  <si>
    <t>1865.02.25</t>
  </si>
  <si>
    <t>1865.02.26</t>
  </si>
  <si>
    <t>1865.02.27</t>
  </si>
  <si>
    <t>1865.02.28</t>
  </si>
  <si>
    <t>1865.03.01</t>
  </si>
  <si>
    <t>1865.03.02</t>
  </si>
  <si>
    <t>1865.03.03</t>
  </si>
  <si>
    <t>1865.03.04</t>
  </si>
  <si>
    <t>1865.03.05</t>
  </si>
  <si>
    <t>1865.03.06</t>
  </si>
  <si>
    <t>1865.03.07</t>
  </si>
  <si>
    <t>1865.03.08</t>
  </si>
  <si>
    <t>1865.03.09</t>
  </si>
  <si>
    <t>1865.03.10</t>
  </si>
  <si>
    <t>1865.03.11</t>
  </si>
  <si>
    <t>1865.03.12</t>
  </si>
  <si>
    <t>1865.03.13</t>
  </si>
  <si>
    <t>1865.03.14</t>
  </si>
  <si>
    <t>1865.03.15</t>
  </si>
  <si>
    <t>1865.03.16</t>
  </si>
  <si>
    <t>1865.03.17</t>
  </si>
  <si>
    <t>1865.03.18</t>
  </si>
  <si>
    <t>1865.03.19</t>
  </si>
  <si>
    <t>1865.03.20</t>
  </si>
  <si>
    <t>1865.03.21</t>
  </si>
  <si>
    <t>1865.03.22</t>
  </si>
  <si>
    <t>1865.03.23</t>
  </si>
  <si>
    <t>1865.03.24</t>
  </si>
  <si>
    <t>1865.03.25</t>
  </si>
  <si>
    <t>1865.03.26</t>
  </si>
  <si>
    <t>1865.03.27</t>
  </si>
  <si>
    <t>1865.03.28</t>
  </si>
  <si>
    <t>1865.03.29</t>
  </si>
  <si>
    <t>1865.03.30</t>
  </si>
  <si>
    <t>1865.03.31</t>
  </si>
  <si>
    <t>1865.04.01</t>
  </si>
  <si>
    <t>1865.04.02</t>
  </si>
  <si>
    <t>1865.04.03</t>
  </si>
  <si>
    <t>1865.04.04</t>
  </si>
  <si>
    <t>1865.04.05</t>
  </si>
  <si>
    <t>1865.04.06</t>
  </si>
  <si>
    <t>1865.04.07</t>
  </si>
  <si>
    <t>1865.04.08</t>
  </si>
  <si>
    <t>1865.04.09</t>
  </si>
  <si>
    <t>1865.04.10</t>
  </si>
  <si>
    <t>1865.04.11</t>
  </si>
  <si>
    <t>1865.04.12</t>
  </si>
  <si>
    <t>1865.04.13</t>
  </si>
  <si>
    <t>1865.04.14</t>
  </si>
  <si>
    <t>1865.04.15</t>
  </si>
  <si>
    <t>1865.04.16</t>
  </si>
  <si>
    <t>1865.04.17</t>
  </si>
  <si>
    <t>1865.04.18</t>
  </si>
  <si>
    <t>1865.04.19</t>
  </si>
  <si>
    <t>1865.04.20</t>
  </si>
  <si>
    <t>1865.04.21</t>
  </si>
  <si>
    <t>1865.04.22</t>
  </si>
  <si>
    <t>1865.04.23</t>
  </si>
  <si>
    <t>1865.04.24</t>
  </si>
  <si>
    <t>1865.04.25</t>
  </si>
  <si>
    <t>1865.04.26</t>
  </si>
  <si>
    <t>1865.04.27</t>
  </si>
  <si>
    <t>1865.04.28</t>
  </si>
  <si>
    <t>1865.04.29</t>
  </si>
  <si>
    <t>1865.04.30</t>
  </si>
  <si>
    <t>1865.05.01</t>
  </si>
  <si>
    <t>1865.05.02</t>
  </si>
  <si>
    <t>1865.05.03</t>
  </si>
  <si>
    <t>1865.05.04</t>
  </si>
  <si>
    <t>1865.05.05</t>
  </si>
  <si>
    <t>1865.05.06</t>
  </si>
  <si>
    <t>1865.05.07</t>
  </si>
  <si>
    <t>1865.05.08</t>
  </si>
  <si>
    <t>1865.05.09</t>
  </si>
  <si>
    <t>1865.05.10</t>
  </si>
  <si>
    <t>1865.05.11</t>
  </si>
  <si>
    <t>1865.05.12</t>
  </si>
  <si>
    <t>1865.05.13</t>
  </si>
  <si>
    <t>1865.05.14</t>
  </si>
  <si>
    <t>1865.05.15</t>
  </si>
  <si>
    <t>1865.05.16</t>
  </si>
  <si>
    <t>1865.05.17</t>
  </si>
  <si>
    <t>1865.05.18</t>
  </si>
  <si>
    <t>1865.05.19</t>
  </si>
  <si>
    <t>1865.05.20</t>
  </si>
  <si>
    <t>1865.05.21</t>
  </si>
  <si>
    <t>1865.05.22</t>
  </si>
  <si>
    <t>1865.05.23</t>
  </si>
  <si>
    <t>1865.05.24</t>
  </si>
  <si>
    <t>1865.05.25</t>
  </si>
  <si>
    <t>1865.05.26</t>
  </si>
  <si>
    <t>1865.05.27</t>
  </si>
  <si>
    <t>1865.05.28</t>
  </si>
  <si>
    <t>1865.05.29</t>
  </si>
  <si>
    <t>1865.05.30</t>
  </si>
  <si>
    <t>1865.05.31</t>
  </si>
  <si>
    <t>1865.06.01</t>
  </si>
  <si>
    <t>1865.06.02</t>
  </si>
  <si>
    <t>1865.06.03</t>
  </si>
  <si>
    <t>1865.06.04</t>
  </si>
  <si>
    <t>1865.06.05</t>
  </si>
  <si>
    <t>1865.06.06</t>
  </si>
  <si>
    <t>1865.06.07</t>
  </si>
  <si>
    <t>1865.06.08</t>
  </si>
  <si>
    <t>1865.06.09</t>
  </si>
  <si>
    <t>1865.06.10</t>
  </si>
  <si>
    <t>1865.06.11</t>
  </si>
  <si>
    <t>1865.06.12</t>
  </si>
  <si>
    <t>1865.06.13</t>
  </si>
  <si>
    <t>1865.06.14</t>
  </si>
  <si>
    <t>1865.06.15</t>
  </si>
  <si>
    <t>1865.06.16</t>
  </si>
  <si>
    <t>1865.06.17</t>
  </si>
  <si>
    <t>1865.06.18</t>
  </si>
  <si>
    <t>1865.06.19</t>
  </si>
  <si>
    <t>1865.06.20</t>
  </si>
  <si>
    <t>1865.06.21</t>
  </si>
  <si>
    <t>1865.06.22</t>
  </si>
  <si>
    <t>1865.06.23</t>
  </si>
  <si>
    <t>1865.06.24</t>
  </si>
  <si>
    <t>1865.06.25</t>
  </si>
  <si>
    <t>1865.06.26</t>
  </si>
  <si>
    <t>1865.06.27</t>
  </si>
  <si>
    <t>1865.06.28</t>
  </si>
  <si>
    <t>1865.06.29</t>
  </si>
  <si>
    <t>1865.06.30</t>
  </si>
  <si>
    <t>1865.07.01</t>
  </si>
  <si>
    <t>1865.07.02</t>
  </si>
  <si>
    <t>1865.07.03</t>
  </si>
  <si>
    <t>1865.07.04</t>
  </si>
  <si>
    <t>1865.07.05</t>
  </si>
  <si>
    <t>1865.07.06</t>
  </si>
  <si>
    <t>1865.07.07</t>
  </si>
  <si>
    <t>1865.07.08</t>
  </si>
  <si>
    <t>1865.07.09</t>
  </si>
  <si>
    <t>1865.07.10</t>
  </si>
  <si>
    <t>1865.07.11</t>
  </si>
  <si>
    <t>1865.07.12</t>
  </si>
  <si>
    <t>1865.07.13</t>
  </si>
  <si>
    <t>1865.07.14</t>
  </si>
  <si>
    <t>1865.07.15</t>
  </si>
  <si>
    <t>1865.07.16</t>
  </si>
  <si>
    <t>1865.07.17</t>
  </si>
  <si>
    <t>1865.07.18</t>
  </si>
  <si>
    <t>1865.07.19</t>
  </si>
  <si>
    <t>1865.07.20</t>
  </si>
  <si>
    <t>1865.07.21</t>
  </si>
  <si>
    <t>1865.07.22</t>
  </si>
  <si>
    <t>1865.07.23</t>
  </si>
  <si>
    <t>1865.07.24</t>
  </si>
  <si>
    <t>1865.07.25</t>
  </si>
  <si>
    <t>1865.07.26</t>
  </si>
  <si>
    <t>1865.07.27</t>
  </si>
  <si>
    <t>1865.07.28</t>
  </si>
  <si>
    <t>1865.07.29</t>
  </si>
  <si>
    <t>1865.07.30</t>
  </si>
  <si>
    <t>1865.07.31</t>
  </si>
  <si>
    <t>1865.08.01</t>
  </si>
  <si>
    <t>1865.08.02</t>
  </si>
  <si>
    <t>1865.08.03</t>
  </si>
  <si>
    <t>1865.08.04</t>
  </si>
  <si>
    <t>1865.08.05</t>
  </si>
  <si>
    <t>1865.08.06</t>
  </si>
  <si>
    <t>1865.08.07</t>
  </si>
  <si>
    <t>1865.08.08</t>
  </si>
  <si>
    <t>1865.08.09</t>
  </si>
  <si>
    <t>1865.08.10</t>
  </si>
  <si>
    <t>1865.08.11</t>
  </si>
  <si>
    <t>1865.08.12</t>
  </si>
  <si>
    <t>1865.08.13</t>
  </si>
  <si>
    <t>1865.08.14</t>
  </si>
  <si>
    <t>1865.08.15</t>
  </si>
  <si>
    <t>1865.08.16</t>
  </si>
  <si>
    <t>1865.08.17</t>
  </si>
  <si>
    <t>1865.08.18</t>
  </si>
  <si>
    <t>1865.08.19</t>
  </si>
  <si>
    <t>1865.08.20</t>
  </si>
  <si>
    <t>1865.08.21</t>
  </si>
  <si>
    <t>1865.08.22</t>
  </si>
  <si>
    <t>1865.08.23</t>
  </si>
  <si>
    <t>1865.08.24</t>
  </si>
  <si>
    <t>1865.08.25</t>
  </si>
  <si>
    <t>1865.08.26</t>
  </si>
  <si>
    <t>1865.08.27</t>
  </si>
  <si>
    <t>1865.08.28</t>
  </si>
  <si>
    <t>1865.08.29</t>
  </si>
  <si>
    <t>1865.08.30</t>
  </si>
  <si>
    <t>1865.08.31</t>
  </si>
  <si>
    <t>1865.09.01</t>
  </si>
  <si>
    <t>1865.09.02</t>
  </si>
  <si>
    <t>1865.09.03</t>
  </si>
  <si>
    <t>1865.09.04</t>
  </si>
  <si>
    <t>1865.09.05</t>
  </si>
  <si>
    <t>1865.09.06</t>
  </si>
  <si>
    <t>1865.09.07</t>
  </si>
  <si>
    <t>1865.09.08</t>
  </si>
  <si>
    <t>1865.09.09</t>
  </si>
  <si>
    <t>1865.09.10</t>
  </si>
  <si>
    <t>1865.09.11</t>
  </si>
  <si>
    <t>1865.09.12</t>
  </si>
  <si>
    <t>1865.09.13</t>
  </si>
  <si>
    <t>1865.09.14</t>
  </si>
  <si>
    <t>1865.09.15</t>
  </si>
  <si>
    <t>1865.09.16</t>
  </si>
  <si>
    <t>1865.09.17</t>
  </si>
  <si>
    <t>1865.09.18</t>
  </si>
  <si>
    <t>1865.09.19</t>
  </si>
  <si>
    <t>1865.09.20</t>
  </si>
  <si>
    <t>1865.09.21</t>
  </si>
  <si>
    <t>1865.09.22</t>
  </si>
  <si>
    <t>1865.09.23</t>
  </si>
  <si>
    <t>1865.09.24</t>
  </si>
  <si>
    <t>1865.09.25</t>
  </si>
  <si>
    <t>1865.09.26</t>
  </si>
  <si>
    <t>1865.09.27</t>
  </si>
  <si>
    <t>1865.09.28</t>
  </si>
  <si>
    <t>1865.09.29</t>
  </si>
  <si>
    <t>1865.09.30</t>
  </si>
  <si>
    <t>1865.10.01</t>
  </si>
  <si>
    <t>1865.10.02</t>
  </si>
  <si>
    <t>1865.10.03</t>
  </si>
  <si>
    <t>1865.10.04</t>
  </si>
  <si>
    <t>1865.10.05</t>
  </si>
  <si>
    <t>1865.10.06</t>
  </si>
  <si>
    <t>1865.10.07</t>
  </si>
  <si>
    <t>1865.10.08</t>
  </si>
  <si>
    <t>1865.10.09</t>
  </si>
  <si>
    <t>1865.10.10</t>
  </si>
  <si>
    <t>1865.10.11</t>
  </si>
  <si>
    <t>1865.10.12</t>
  </si>
  <si>
    <t>1865.10.13</t>
  </si>
  <si>
    <t>1865.10.14</t>
  </si>
  <si>
    <t>1865.10.15</t>
  </si>
  <si>
    <t>1865.10.16</t>
  </si>
  <si>
    <t>1865.10.17</t>
  </si>
  <si>
    <t>1865.10.18</t>
  </si>
  <si>
    <t>1865.10.19</t>
  </si>
  <si>
    <t>1865.10.20</t>
  </si>
  <si>
    <t>1865.10.21</t>
  </si>
  <si>
    <t>1865.10.22</t>
  </si>
  <si>
    <t>1865.10.23</t>
  </si>
  <si>
    <t>1865.10.24</t>
  </si>
  <si>
    <t>1865.10.25</t>
  </si>
  <si>
    <t>1865.10.26</t>
  </si>
  <si>
    <t>1865.10.27</t>
  </si>
  <si>
    <t>1865.10.28</t>
  </si>
  <si>
    <t>1865.10.29</t>
  </si>
  <si>
    <t>1865.10.30</t>
  </si>
  <si>
    <t>1865.10.31</t>
  </si>
  <si>
    <t>1865.11.01</t>
  </si>
  <si>
    <t>1865.11.02</t>
  </si>
  <si>
    <t>1865.11.03</t>
  </si>
  <si>
    <t>1865.11.04</t>
  </si>
  <si>
    <t>1865.11.05</t>
  </si>
  <si>
    <t>1865.11.06</t>
  </si>
  <si>
    <t>1865.11.07</t>
  </si>
  <si>
    <t>1865.11.08</t>
  </si>
  <si>
    <t>1865.11.09</t>
  </si>
  <si>
    <t>1865.11.10</t>
  </si>
  <si>
    <t>1865.11.11</t>
  </si>
  <si>
    <t>1865.11.12</t>
  </si>
  <si>
    <t>1865.11.13</t>
  </si>
  <si>
    <t>1865.11.14</t>
  </si>
  <si>
    <t>1865.11.15</t>
  </si>
  <si>
    <t>1865.11.16</t>
  </si>
  <si>
    <t>1865.11.17</t>
  </si>
  <si>
    <t>1865.11.18</t>
  </si>
  <si>
    <t>1865.11.19</t>
  </si>
  <si>
    <t>1865.11.20</t>
  </si>
  <si>
    <t>1865.11.21</t>
  </si>
  <si>
    <t>1865.11.22</t>
  </si>
  <si>
    <t>1865.11.23</t>
  </si>
  <si>
    <t>1865.11.24</t>
  </si>
  <si>
    <t>1865.11.25</t>
  </si>
  <si>
    <t>1865.11.26</t>
  </si>
  <si>
    <t>1865.11.27</t>
  </si>
  <si>
    <t>1865.11.28</t>
  </si>
  <si>
    <t>1865.11.29</t>
  </si>
  <si>
    <t>1865.11.30</t>
  </si>
  <si>
    <t>1865.12.01</t>
  </si>
  <si>
    <t>1865.12.02</t>
  </si>
  <si>
    <t>1865.12.03</t>
  </si>
  <si>
    <t>1865.12.04</t>
  </si>
  <si>
    <t>1865.12.05</t>
  </si>
  <si>
    <t>1865.12.06</t>
  </si>
  <si>
    <t>1865.12.07</t>
  </si>
  <si>
    <t>1865.12.08</t>
  </si>
  <si>
    <t>1865.12.09</t>
  </si>
  <si>
    <t>1865.12.10</t>
  </si>
  <si>
    <t>1865.12.11</t>
  </si>
  <si>
    <t>1865.12.12</t>
  </si>
  <si>
    <t>1865.12.13</t>
  </si>
  <si>
    <t>1865.12.14</t>
  </si>
  <si>
    <t>1865.12.15</t>
  </si>
  <si>
    <t>1865.12.16</t>
  </si>
  <si>
    <t>1865.12.17</t>
  </si>
  <si>
    <t>1865.12.18</t>
  </si>
  <si>
    <t>1865.12.19</t>
  </si>
  <si>
    <t>1865.12.20</t>
  </si>
  <si>
    <t>1865.12.21</t>
  </si>
  <si>
    <t>1865.12.22</t>
  </si>
  <si>
    <t>1865.12.23</t>
  </si>
  <si>
    <t>1865.12.24</t>
  </si>
  <si>
    <t>1865.12.25</t>
  </si>
  <si>
    <t>1865.12.26</t>
  </si>
  <si>
    <t>1865.12.27</t>
  </si>
  <si>
    <t>1865.12.28</t>
  </si>
  <si>
    <t>1865.12.29</t>
  </si>
  <si>
    <t>1865.12.30</t>
  </si>
  <si>
    <t>1865.12.31</t>
  </si>
  <si>
    <t>1866.01.01</t>
  </si>
  <si>
    <t>1866.01.02</t>
  </si>
  <si>
    <t>1866.01.03</t>
  </si>
  <si>
    <t>1866.01.04</t>
  </si>
  <si>
    <t>1866.01.05</t>
  </si>
  <si>
    <t>1866.01.06</t>
  </si>
  <si>
    <t>1866.01.07</t>
  </si>
  <si>
    <t>1866.01.08</t>
  </si>
  <si>
    <t>1866.01.09</t>
  </si>
  <si>
    <t>1866.01.10</t>
  </si>
  <si>
    <t>1866.01.11</t>
  </si>
  <si>
    <t>1866.01.12</t>
  </si>
  <si>
    <t>1866.01.13</t>
  </si>
  <si>
    <t>1866.01.14</t>
  </si>
  <si>
    <t>1866.01.15</t>
  </si>
  <si>
    <t>1866.01.16</t>
  </si>
  <si>
    <t>1866.01.17</t>
  </si>
  <si>
    <t>1866.01.18</t>
  </si>
  <si>
    <t>1866.01.19</t>
  </si>
  <si>
    <t>1866.01.20</t>
  </si>
  <si>
    <t>1866.01.21</t>
  </si>
  <si>
    <t>1866.01.22</t>
  </si>
  <si>
    <t>1866.01.23</t>
  </si>
  <si>
    <t>1866.01.24</t>
  </si>
  <si>
    <t>1866.01.25</t>
  </si>
  <si>
    <t>1866.01.26</t>
  </si>
  <si>
    <t>1866.01.27</t>
  </si>
  <si>
    <t>1866.01.28</t>
  </si>
  <si>
    <t>1866.01.29</t>
  </si>
  <si>
    <t>1866.01.30</t>
  </si>
  <si>
    <t>1866.01.31</t>
  </si>
  <si>
    <t>1866.02.01</t>
  </si>
  <si>
    <t>1866.02.02</t>
  </si>
  <si>
    <t>1866.02.03</t>
  </si>
  <si>
    <t>1866.02.04</t>
  </si>
  <si>
    <t>1866.02.05</t>
  </si>
  <si>
    <t>1866.02.06</t>
  </si>
  <si>
    <t>1866.02.07</t>
  </si>
  <si>
    <t>1866.02.08</t>
  </si>
  <si>
    <t>1866.02.09</t>
  </si>
  <si>
    <t>1866.02.10</t>
  </si>
  <si>
    <t>1866.02.11</t>
  </si>
  <si>
    <t>1866.02.12</t>
  </si>
  <si>
    <t>1866.02.13</t>
  </si>
  <si>
    <t>1866.02.14</t>
  </si>
  <si>
    <t>1866.02.15</t>
  </si>
  <si>
    <t>1866.02.16</t>
  </si>
  <si>
    <t>1866.02.17</t>
  </si>
  <si>
    <t>1866.02.18</t>
  </si>
  <si>
    <t>1866.02.19</t>
  </si>
  <si>
    <t>1866.02.20</t>
  </si>
  <si>
    <t>1866.02.21</t>
  </si>
  <si>
    <t>1866.02.22</t>
  </si>
  <si>
    <t>1866.02.23</t>
  </si>
  <si>
    <t>1866.02.24</t>
  </si>
  <si>
    <t>1866.02.25</t>
  </si>
  <si>
    <t>1866.02.26</t>
  </si>
  <si>
    <t>1866.02.27</t>
  </si>
  <si>
    <t>1866.02.28</t>
  </si>
  <si>
    <t>1866.03.01</t>
  </si>
  <si>
    <t>1866.03.02</t>
  </si>
  <si>
    <t>1866.03.03</t>
  </si>
  <si>
    <t>1866.03.04</t>
  </si>
  <si>
    <t>1866.03.05</t>
  </si>
  <si>
    <t>1866.03.06</t>
  </si>
  <si>
    <t>1866.03.07</t>
  </si>
  <si>
    <t>1866.03.08</t>
  </si>
  <si>
    <t>1866.03.09</t>
  </si>
  <si>
    <t>1866.03.10</t>
  </si>
  <si>
    <t>1866.03.11</t>
  </si>
  <si>
    <t>1866.03.12</t>
  </si>
  <si>
    <t>1866.03.13</t>
  </si>
  <si>
    <t>1866.03.14</t>
  </si>
  <si>
    <t>1866.03.15</t>
  </si>
  <si>
    <t>1866.03.16</t>
  </si>
  <si>
    <t>1866.03.17</t>
  </si>
  <si>
    <t>1866.03.18</t>
  </si>
  <si>
    <t>1866.03.19</t>
  </si>
  <si>
    <t>1866.03.20</t>
  </si>
  <si>
    <t>1866.03.21</t>
  </si>
  <si>
    <t>1866.03.22</t>
  </si>
  <si>
    <t>1866.03.23</t>
  </si>
  <si>
    <t>1866.03.24</t>
  </si>
  <si>
    <t>1866.03.25</t>
  </si>
  <si>
    <t>1866.03.26</t>
  </si>
  <si>
    <t>1866.03.27</t>
  </si>
  <si>
    <t>1866.03.28</t>
  </si>
  <si>
    <t>1866.03.29</t>
  </si>
  <si>
    <t>1866.03.30</t>
  </si>
  <si>
    <t>1866.03.31</t>
  </si>
  <si>
    <t>1866.04.01</t>
  </si>
  <si>
    <t>1866.04.02</t>
  </si>
  <si>
    <t>1866.04.03</t>
  </si>
  <si>
    <t>1866.04.04</t>
  </si>
  <si>
    <t>1866.04.05</t>
  </si>
  <si>
    <t>1866.04.06</t>
  </si>
  <si>
    <t>1866.04.07</t>
  </si>
  <si>
    <t>1866.04.08</t>
  </si>
  <si>
    <t>1866.04.09</t>
  </si>
  <si>
    <t>1866.04.10</t>
  </si>
  <si>
    <t>1866.04.11</t>
  </si>
  <si>
    <t>1866.04.12</t>
  </si>
  <si>
    <t>1866.04.13</t>
  </si>
  <si>
    <t>1866.04.14</t>
  </si>
  <si>
    <t>1866.04.15</t>
  </si>
  <si>
    <t>1866.04.16</t>
  </si>
  <si>
    <t>1866.04.17</t>
  </si>
  <si>
    <t>1866.04.18</t>
  </si>
  <si>
    <t>1866.04.19</t>
  </si>
  <si>
    <t>1866.04.20</t>
  </si>
  <si>
    <t>1866.04.21</t>
  </si>
  <si>
    <t>1866.04.22</t>
  </si>
  <si>
    <t>1866.04.23</t>
  </si>
  <si>
    <t>1866.04.24</t>
  </si>
  <si>
    <t>1866.04.25</t>
  </si>
  <si>
    <t>1866.04.26</t>
  </si>
  <si>
    <t>1866.04.27</t>
  </si>
  <si>
    <t>1866.04.28</t>
  </si>
  <si>
    <t>1866.04.29</t>
  </si>
  <si>
    <t>1866.04.30</t>
  </si>
  <si>
    <t>1866.05.01</t>
  </si>
  <si>
    <t>1866.05.02</t>
  </si>
  <si>
    <t>1866.05.03</t>
  </si>
  <si>
    <t>1866.05.04</t>
  </si>
  <si>
    <t>1866.05.05</t>
  </si>
  <si>
    <t>1866.05.06</t>
  </si>
  <si>
    <t>1866.05.07</t>
  </si>
  <si>
    <t>1866.05.08</t>
  </si>
  <si>
    <t>1866.05.09</t>
  </si>
  <si>
    <t>1866.05.10</t>
  </si>
  <si>
    <t>1866.05.11</t>
  </si>
  <si>
    <t>1866.05.12</t>
  </si>
  <si>
    <t>1866.05.13</t>
  </si>
  <si>
    <t>1866.05.14</t>
  </si>
  <si>
    <t>1866.05.15</t>
  </si>
  <si>
    <t>1866.05.16</t>
  </si>
  <si>
    <t>1866.05.17</t>
  </si>
  <si>
    <t>1866.05.18</t>
  </si>
  <si>
    <t>1866.05.19</t>
  </si>
  <si>
    <t>1866.05.20</t>
  </si>
  <si>
    <t>1866.05.21</t>
  </si>
  <si>
    <t>1866.05.22</t>
  </si>
  <si>
    <t>1866.05.23</t>
  </si>
  <si>
    <t>1866.05.24</t>
  </si>
  <si>
    <t>1866.05.25</t>
  </si>
  <si>
    <t>1866.05.26</t>
  </si>
  <si>
    <t>1866.05.27</t>
  </si>
  <si>
    <t>1866.05.28</t>
  </si>
  <si>
    <t>1866.05.29</t>
  </si>
  <si>
    <t>1866.05.30</t>
  </si>
  <si>
    <t>1866.05.31</t>
  </si>
  <si>
    <t>1866.06.01</t>
  </si>
  <si>
    <t>1866.06.02</t>
  </si>
  <si>
    <t>1866.06.03</t>
  </si>
  <si>
    <t>1866.06.04</t>
  </si>
  <si>
    <t>1866.06.05</t>
  </si>
  <si>
    <t>1866.06.06</t>
  </si>
  <si>
    <t>1866.06.07</t>
  </si>
  <si>
    <t>1866.06.08</t>
  </si>
  <si>
    <t>1866.06.09</t>
  </si>
  <si>
    <t>1866.06.10</t>
  </si>
  <si>
    <t>1866.06.11</t>
  </si>
  <si>
    <t>1866.06.12</t>
  </si>
  <si>
    <t>1866.06.13</t>
  </si>
  <si>
    <t>1866.06.14</t>
  </si>
  <si>
    <t>1866.06.15</t>
  </si>
  <si>
    <t>1866.06.16</t>
  </si>
  <si>
    <t>1866.06.17</t>
  </si>
  <si>
    <t>1866.06.18</t>
  </si>
  <si>
    <t>1866.06.19</t>
  </si>
  <si>
    <t>1866.06.20</t>
  </si>
  <si>
    <t>1866.06.21</t>
  </si>
  <si>
    <t>1866.06.22</t>
  </si>
  <si>
    <t>1866.06.23</t>
  </si>
  <si>
    <t>1866.06.24</t>
  </si>
  <si>
    <t>1866.06.25</t>
  </si>
  <si>
    <t>1866.06.26</t>
  </si>
  <si>
    <t>1866.06.27</t>
  </si>
  <si>
    <t>1866.06.28</t>
  </si>
  <si>
    <t>1866.06.29</t>
  </si>
  <si>
    <t>1866.06.30</t>
  </si>
  <si>
    <t>1866.07.01</t>
  </si>
  <si>
    <t>1866.07.02</t>
  </si>
  <si>
    <t>1866.07.03</t>
  </si>
  <si>
    <t>1866.07.04</t>
  </si>
  <si>
    <t>1866.07.05</t>
  </si>
  <si>
    <t>1866.07.06</t>
  </si>
  <si>
    <t>1866.07.07</t>
  </si>
  <si>
    <t>1866.07.08</t>
  </si>
  <si>
    <t>1866.07.09</t>
  </si>
  <si>
    <t>1866.07.10</t>
  </si>
  <si>
    <t>1866.07.11</t>
  </si>
  <si>
    <t>1866.07.12</t>
  </si>
  <si>
    <t>1866.07.13</t>
  </si>
  <si>
    <t>1866.07.14</t>
  </si>
  <si>
    <t>1866.07.15</t>
  </si>
  <si>
    <t>1866.07.16</t>
  </si>
  <si>
    <t>1866.07.17</t>
  </si>
  <si>
    <t>1866.07.18</t>
  </si>
  <si>
    <t>1866.07.19</t>
  </si>
  <si>
    <t>1866.07.20</t>
  </si>
  <si>
    <t>1866.07.21</t>
  </si>
  <si>
    <t>1866.07.22</t>
  </si>
  <si>
    <t>1866.07.23</t>
  </si>
  <si>
    <t>1866.07.24</t>
  </si>
  <si>
    <t>1866.07.25</t>
  </si>
  <si>
    <t>1866.07.26</t>
  </si>
  <si>
    <t>1866.07.27</t>
  </si>
  <si>
    <t>1866.07.28</t>
  </si>
  <si>
    <t>1866.07.29</t>
  </si>
  <si>
    <t>1866.07.30</t>
  </si>
  <si>
    <t>1866.07.31</t>
  </si>
  <si>
    <t>1866.08.01</t>
  </si>
  <si>
    <t>1866.08.02</t>
  </si>
  <si>
    <t>1866.08.03</t>
  </si>
  <si>
    <t>1866.08.04</t>
  </si>
  <si>
    <t>1866.08.05</t>
  </si>
  <si>
    <t>1866.08.06</t>
  </si>
  <si>
    <t>1866.08.07</t>
  </si>
  <si>
    <t>1866.08.08</t>
  </si>
  <si>
    <t>1866.08.09</t>
  </si>
  <si>
    <t>1866.08.10</t>
  </si>
  <si>
    <t>1866.08.11</t>
  </si>
  <si>
    <t>1866.08.12</t>
  </si>
  <si>
    <t>1866.08.13</t>
  </si>
  <si>
    <t>1866.08.14</t>
  </si>
  <si>
    <t>1866.08.15</t>
  </si>
  <si>
    <t>1866.08.16</t>
  </si>
  <si>
    <t>1866.08.17</t>
  </si>
  <si>
    <t>1866.08.18</t>
  </si>
  <si>
    <t>1866.08.19</t>
  </si>
  <si>
    <t>1866.08.20</t>
  </si>
  <si>
    <t>1866.08.21</t>
  </si>
  <si>
    <t>1866.08.22</t>
  </si>
  <si>
    <t>1866.08.23</t>
  </si>
  <si>
    <t>1866.08.24</t>
  </si>
  <si>
    <t>1866.08.25</t>
  </si>
  <si>
    <t>1866.08.26</t>
  </si>
  <si>
    <t>1866.08.27</t>
  </si>
  <si>
    <t>1866.08.28</t>
  </si>
  <si>
    <t>1866.08.29</t>
  </si>
  <si>
    <t>1866.08.30</t>
  </si>
  <si>
    <t>1866.08.31</t>
  </si>
  <si>
    <t>1866.09.01</t>
  </si>
  <si>
    <t>1866.09.02</t>
  </si>
  <si>
    <t>1866.09.03</t>
  </si>
  <si>
    <t>1866.09.04</t>
  </si>
  <si>
    <t>1866.09.05</t>
  </si>
  <si>
    <t>1866.09.06</t>
  </si>
  <si>
    <t>1866.09.07</t>
  </si>
  <si>
    <t>1866.09.08</t>
  </si>
  <si>
    <t>1866.09.09</t>
  </si>
  <si>
    <t>1866.09.10</t>
  </si>
  <si>
    <t>1866.09.11</t>
  </si>
  <si>
    <t>1866.09.12</t>
  </si>
  <si>
    <t>1866.09.13</t>
  </si>
  <si>
    <t>1866.09.14</t>
  </si>
  <si>
    <t>1866.09.15</t>
  </si>
  <si>
    <t>1866.09.16</t>
  </si>
  <si>
    <t>1866.09.17</t>
  </si>
  <si>
    <t>1866.09.18</t>
  </si>
  <si>
    <t>1866.09.19</t>
  </si>
  <si>
    <t>1866.09.20</t>
  </si>
  <si>
    <t>1866.09.21</t>
  </si>
  <si>
    <t>1866.09.22</t>
  </si>
  <si>
    <t>1866.09.23</t>
  </si>
  <si>
    <t>1866.09.24</t>
  </si>
  <si>
    <t>1866.09.25</t>
  </si>
  <si>
    <t>1866.09.26</t>
  </si>
  <si>
    <t>1866.09.27</t>
  </si>
  <si>
    <t>1866.09.28</t>
  </si>
  <si>
    <t>1866.09.29</t>
  </si>
  <si>
    <t>1866.09.30</t>
  </si>
  <si>
    <t>1866.10.01</t>
  </si>
  <si>
    <t>1866.10.02</t>
  </si>
  <si>
    <t>1866.10.03</t>
  </si>
  <si>
    <t>1866.10.04</t>
  </si>
  <si>
    <t>1866.10.05</t>
  </si>
  <si>
    <t>1866.10.06</t>
  </si>
  <si>
    <t>1866.10.07</t>
  </si>
  <si>
    <t>1866.10.08</t>
  </si>
  <si>
    <t>1866.10.09</t>
  </si>
  <si>
    <t>1866.10.10</t>
  </si>
  <si>
    <t>1866.10.11</t>
  </si>
  <si>
    <t>1866.10.12</t>
  </si>
  <si>
    <t>1866.10.13</t>
  </si>
  <si>
    <t>1866.10.14</t>
  </si>
  <si>
    <t>1866.10.15</t>
  </si>
  <si>
    <t>1866.10.16</t>
  </si>
  <si>
    <t>1866.10.17</t>
  </si>
  <si>
    <t>1866.10.18</t>
  </si>
  <si>
    <t>1866.10.19</t>
  </si>
  <si>
    <t>1866.10.20</t>
  </si>
  <si>
    <t>1866.10.21</t>
  </si>
  <si>
    <t>1866.10.22</t>
  </si>
  <si>
    <t>1866.10.23</t>
  </si>
  <si>
    <t>1866.10.24</t>
  </si>
  <si>
    <t>1866.10.25</t>
  </si>
  <si>
    <t>1866.10.26</t>
  </si>
  <si>
    <t>1866.10.27</t>
  </si>
  <si>
    <t>1866.10.28</t>
  </si>
  <si>
    <t>1866.10.29</t>
  </si>
  <si>
    <t>1866.10.30</t>
  </si>
  <si>
    <t>1866.10.31</t>
  </si>
  <si>
    <t>1866.11.01</t>
  </si>
  <si>
    <t>1866.11.02</t>
  </si>
  <si>
    <t>1866.11.03</t>
  </si>
  <si>
    <t>1866.11.04</t>
  </si>
  <si>
    <t>1866.11.05</t>
  </si>
  <si>
    <t>1866.11.06</t>
  </si>
  <si>
    <t>1866.11.07</t>
  </si>
  <si>
    <t>1866.11.08</t>
  </si>
  <si>
    <t>1866.11.09</t>
  </si>
  <si>
    <t>1866.11.10</t>
  </si>
  <si>
    <t>1866.11.11</t>
  </si>
  <si>
    <t>1866.11.12</t>
  </si>
  <si>
    <t>1866.11.13</t>
  </si>
  <si>
    <t>1866.11.14</t>
  </si>
  <si>
    <t>1866.11.15</t>
  </si>
  <si>
    <t>1866.11.16</t>
  </si>
  <si>
    <t>1866.11.17</t>
  </si>
  <si>
    <t>1866.11.18</t>
  </si>
  <si>
    <t>1866.11.19</t>
  </si>
  <si>
    <t>1866.11.20</t>
  </si>
  <si>
    <t>1866.11.21</t>
  </si>
  <si>
    <t>1866.11.22</t>
  </si>
  <si>
    <t>1866.11.23</t>
  </si>
  <si>
    <t>1866.11.24</t>
  </si>
  <si>
    <t>1866.11.25</t>
  </si>
  <si>
    <t>1866.11.26</t>
  </si>
  <si>
    <t>1866.11.27</t>
  </si>
  <si>
    <t>1866.11.28</t>
  </si>
  <si>
    <t>1866.11.29</t>
  </si>
  <si>
    <t>1866.11.30</t>
  </si>
  <si>
    <t>1866.12.01</t>
  </si>
  <si>
    <t>1866.12.02</t>
  </si>
  <si>
    <t>1866.12.03</t>
  </si>
  <si>
    <t>1866.12.04</t>
  </si>
  <si>
    <t>1866.12.05</t>
  </si>
  <si>
    <t>1866.12.06</t>
  </si>
  <si>
    <t>1866.12.07</t>
  </si>
  <si>
    <t>1866.12.08</t>
  </si>
  <si>
    <t>1866.12.09</t>
  </si>
  <si>
    <t>1866.12.10</t>
  </si>
  <si>
    <t>1866.12.11</t>
  </si>
  <si>
    <t>1866.12.12</t>
  </si>
  <si>
    <t>1866.12.13</t>
  </si>
  <si>
    <t>1866.12.14</t>
  </si>
  <si>
    <t>1866.12.15</t>
  </si>
  <si>
    <t>1866.12.16</t>
  </si>
  <si>
    <t>1866.12.17</t>
  </si>
  <si>
    <t>1866.12.18</t>
  </si>
  <si>
    <t>1866.12.19</t>
  </si>
  <si>
    <t>1866.12.20</t>
  </si>
  <si>
    <t>1866.12.21</t>
  </si>
  <si>
    <t>1866.12.22</t>
  </si>
  <si>
    <t>1866.12.23</t>
  </si>
  <si>
    <t>1866.12.24</t>
  </si>
  <si>
    <t>1866.12.25</t>
  </si>
  <si>
    <t>1866.12.26</t>
  </si>
  <si>
    <t>1866.12.27</t>
  </si>
  <si>
    <t>1866.12.28</t>
  </si>
  <si>
    <t>1866.12.29</t>
  </si>
  <si>
    <t>1866.12.30</t>
  </si>
  <si>
    <t>1866.12.31</t>
  </si>
  <si>
    <t>1867.01.01</t>
  </si>
  <si>
    <t>1867.01.02</t>
  </si>
  <si>
    <t>1867.01.03</t>
  </si>
  <si>
    <t>1867.01.04</t>
  </si>
  <si>
    <t>1867.01.05</t>
  </si>
  <si>
    <t>1867.01.06</t>
  </si>
  <si>
    <t>1867.01.07</t>
  </si>
  <si>
    <t>1867.01.08</t>
  </si>
  <si>
    <t>1867.01.09</t>
  </si>
  <si>
    <t>1867.01.10</t>
  </si>
  <si>
    <t>1867.01.11</t>
  </si>
  <si>
    <t>1867.01.12</t>
  </si>
  <si>
    <t>1867.01.13</t>
  </si>
  <si>
    <t>1867.01.14</t>
  </si>
  <si>
    <t>1867.01.15</t>
  </si>
  <si>
    <t>1867.01.16</t>
  </si>
  <si>
    <t>1867.01.17</t>
  </si>
  <si>
    <t>1867.01.18</t>
  </si>
  <si>
    <t>1867.01.19</t>
  </si>
  <si>
    <t>1867.01.20</t>
  </si>
  <si>
    <t>1867.01.21</t>
  </si>
  <si>
    <t>1867.01.22</t>
  </si>
  <si>
    <t>1867.01.23</t>
  </si>
  <si>
    <t>1867.01.24</t>
  </si>
  <si>
    <t>1867.01.25</t>
  </si>
  <si>
    <t>1867.01.26</t>
  </si>
  <si>
    <t>1867.01.27</t>
  </si>
  <si>
    <t>1867.01.28</t>
  </si>
  <si>
    <t>1867.01.29</t>
  </si>
  <si>
    <t>1867.01.30</t>
  </si>
  <si>
    <t>1867.01.31</t>
  </si>
  <si>
    <t>1867.02.01</t>
  </si>
  <si>
    <t>1867.02.02</t>
  </si>
  <si>
    <t>1867.02.03</t>
  </si>
  <si>
    <t>1867.02.04</t>
  </si>
  <si>
    <t>1867.02.05</t>
  </si>
  <si>
    <t>1867.02.06</t>
  </si>
  <si>
    <t>1867.02.07</t>
  </si>
  <si>
    <t>1867.02.08</t>
  </si>
  <si>
    <t>1867.02.09</t>
  </si>
  <si>
    <t>1867.02.10</t>
  </si>
  <si>
    <t>1867.02.11</t>
  </si>
  <si>
    <t>1867.02.12</t>
  </si>
  <si>
    <t>1867.02.13</t>
  </si>
  <si>
    <t>1867.02.14</t>
  </si>
  <si>
    <t>1867.02.15</t>
  </si>
  <si>
    <t>1867.02.16</t>
  </si>
  <si>
    <t>1867.02.17</t>
  </si>
  <si>
    <t>1867.02.18</t>
  </si>
  <si>
    <t>1867.02.19</t>
  </si>
  <si>
    <t>1867.02.20</t>
  </si>
  <si>
    <t>1867.02.21</t>
  </si>
  <si>
    <t>1867.02.22</t>
  </si>
  <si>
    <t>1867.02.23</t>
  </si>
  <si>
    <t>1867.02.24</t>
  </si>
  <si>
    <t>1867.02.25</t>
  </si>
  <si>
    <t>1867.02.26</t>
  </si>
  <si>
    <t>1867.02.27</t>
  </si>
  <si>
    <t>1867.02.28</t>
  </si>
  <si>
    <t>1867.03.01</t>
  </si>
  <si>
    <t>1867.03.02</t>
  </si>
  <si>
    <t>1867.03.03</t>
  </si>
  <si>
    <t>1867.03.04</t>
  </si>
  <si>
    <t>1867.03.05</t>
  </si>
  <si>
    <t>1867.03.06</t>
  </si>
  <si>
    <t>1867.03.07</t>
  </si>
  <si>
    <t>1867.03.08</t>
  </si>
  <si>
    <t>1867.03.09</t>
  </si>
  <si>
    <t>1867.03.10</t>
  </si>
  <si>
    <t>1867.03.11</t>
  </si>
  <si>
    <t>1867.03.12</t>
  </si>
  <si>
    <t>1867.03.13</t>
  </si>
  <si>
    <t>1867.03.14</t>
  </si>
  <si>
    <t>1867.03.15</t>
  </si>
  <si>
    <t>1867.03.16</t>
  </si>
  <si>
    <t>1867.03.17</t>
  </si>
  <si>
    <t>1867.03.18</t>
  </si>
  <si>
    <t>1867.03.19</t>
  </si>
  <si>
    <t>1867.03.20</t>
  </si>
  <si>
    <t>1867.03.21</t>
  </si>
  <si>
    <t>1867.03.22</t>
  </si>
  <si>
    <t>1867.03.23</t>
  </si>
  <si>
    <t>1867.03.24</t>
  </si>
  <si>
    <t>1867.03.25</t>
  </si>
  <si>
    <t>1867.03.26</t>
  </si>
  <si>
    <t>1867.03.27</t>
  </si>
  <si>
    <t>1867.03.28</t>
  </si>
  <si>
    <t>1867.03.29</t>
  </si>
  <si>
    <t>1867.03.30</t>
  </si>
  <si>
    <t>1867.03.31</t>
  </si>
  <si>
    <t>1867.04.01</t>
  </si>
  <si>
    <t>1867.04.02</t>
  </si>
  <si>
    <t>1867.04.03</t>
  </si>
  <si>
    <t>1867.04.04</t>
  </si>
  <si>
    <t>1867.04.05</t>
  </si>
  <si>
    <t>1867.04.06</t>
  </si>
  <si>
    <t>1867.04.07</t>
  </si>
  <si>
    <t>1867.04.08</t>
  </si>
  <si>
    <t>1867.04.09</t>
  </si>
  <si>
    <t>1867.04.10</t>
  </si>
  <si>
    <t>1867.04.11</t>
  </si>
  <si>
    <t>1867.04.12</t>
  </si>
  <si>
    <t>1867.04.13</t>
  </si>
  <si>
    <t>1867.04.14</t>
  </si>
  <si>
    <t>1867.04.15</t>
  </si>
  <si>
    <t>1867.04.16</t>
  </si>
  <si>
    <t>1867.04.17</t>
  </si>
  <si>
    <t>1867.04.18</t>
  </si>
  <si>
    <t>1867.04.19</t>
  </si>
  <si>
    <t>1867.04.20</t>
  </si>
  <si>
    <t>1867.04.21</t>
  </si>
  <si>
    <t>1867.04.22</t>
  </si>
  <si>
    <t>1867.04.23</t>
  </si>
  <si>
    <t>1867.04.24</t>
  </si>
  <si>
    <t>1867.04.25</t>
  </si>
  <si>
    <t>1867.04.26</t>
  </si>
  <si>
    <t>1867.04.27</t>
  </si>
  <si>
    <t>1867.04.28</t>
  </si>
  <si>
    <t>1867.04.29</t>
  </si>
  <si>
    <t>1867.04.30</t>
  </si>
  <si>
    <t>1867.05.01</t>
  </si>
  <si>
    <t>1867.05.02</t>
  </si>
  <si>
    <t>1867.05.03</t>
  </si>
  <si>
    <t>1867.05.04</t>
  </si>
  <si>
    <t>1867.05.05</t>
  </si>
  <si>
    <t>1867.05.06</t>
  </si>
  <si>
    <t>1867.05.07</t>
  </si>
  <si>
    <t>1867.05.08</t>
  </si>
  <si>
    <t>1867.05.09</t>
  </si>
  <si>
    <t>1867.05.10</t>
  </si>
  <si>
    <t>1867.05.11</t>
  </si>
  <si>
    <t>1867.05.12</t>
  </si>
  <si>
    <t>1867.05.13</t>
  </si>
  <si>
    <t>1867.05.14</t>
  </si>
  <si>
    <t>1867.05.15</t>
  </si>
  <si>
    <t>1867.05.16</t>
  </si>
  <si>
    <t>1867.05.17</t>
  </si>
  <si>
    <t>1867.05.18</t>
  </si>
  <si>
    <t>1867.05.19</t>
  </si>
  <si>
    <t>1867.05.20</t>
  </si>
  <si>
    <t>1867.05.21</t>
  </si>
  <si>
    <t>1867.05.22</t>
  </si>
  <si>
    <t>1867.05.23</t>
  </si>
  <si>
    <t>1867.05.24</t>
  </si>
  <si>
    <t>1867.05.25</t>
  </si>
  <si>
    <t>1867.05.26</t>
  </si>
  <si>
    <t>1867.05.27</t>
  </si>
  <si>
    <t>1867.05.28</t>
  </si>
  <si>
    <t>1867.05.29</t>
  </si>
  <si>
    <t>1867.05.30</t>
  </si>
  <si>
    <t>1867.05.31</t>
  </si>
  <si>
    <t>1867.06.01</t>
  </si>
  <si>
    <t>1867.06.02</t>
  </si>
  <si>
    <t>1867.06.03</t>
  </si>
  <si>
    <t>1867.06.04</t>
  </si>
  <si>
    <t>1867.06.05</t>
  </si>
  <si>
    <t>1867.06.06</t>
  </si>
  <si>
    <t>1867.06.07</t>
  </si>
  <si>
    <t>1867.06.08</t>
  </si>
  <si>
    <t>1867.06.09</t>
  </si>
  <si>
    <t>1867.06.10</t>
  </si>
  <si>
    <t>1867.06.11</t>
  </si>
  <si>
    <t>1867.06.12</t>
  </si>
  <si>
    <t>1867.06.13</t>
  </si>
  <si>
    <t>1867.06.14</t>
  </si>
  <si>
    <t>1867.06.15</t>
  </si>
  <si>
    <t>1867.06.16</t>
  </si>
  <si>
    <t>1867.06.17</t>
  </si>
  <si>
    <t>1867.06.18</t>
  </si>
  <si>
    <t>1867.06.19</t>
  </si>
  <si>
    <t>1867.06.20</t>
  </si>
  <si>
    <t>1867.06.21</t>
  </si>
  <si>
    <t>1867.06.22</t>
  </si>
  <si>
    <t>1867.06.23</t>
  </si>
  <si>
    <t>1867.06.24</t>
  </si>
  <si>
    <t>1867.06.25</t>
  </si>
  <si>
    <t>1867.06.26</t>
  </si>
  <si>
    <t>1867.06.27</t>
  </si>
  <si>
    <t>1867.06.28</t>
  </si>
  <si>
    <t>1867.06.29</t>
  </si>
  <si>
    <t>1867.06.30</t>
  </si>
  <si>
    <t>1867.07.01</t>
  </si>
  <si>
    <t>1867.07.02</t>
  </si>
  <si>
    <t>1867.07.03</t>
  </si>
  <si>
    <t>1867.07.04</t>
  </si>
  <si>
    <t>1867.07.05</t>
  </si>
  <si>
    <t>1867.07.06</t>
  </si>
  <si>
    <t>1867.07.07</t>
  </si>
  <si>
    <t>1867.07.08</t>
  </si>
  <si>
    <t>1867.07.09</t>
  </si>
  <si>
    <t>1867.07.10</t>
  </si>
  <si>
    <t>1867.07.11</t>
  </si>
  <si>
    <t>1867.07.12</t>
  </si>
  <si>
    <t>1867.07.13</t>
  </si>
  <si>
    <t>1867.07.14</t>
  </si>
  <si>
    <t>1867.07.15</t>
  </si>
  <si>
    <t>1867.07.16</t>
  </si>
  <si>
    <t>1867.07.17</t>
  </si>
  <si>
    <t>1867.07.18</t>
  </si>
  <si>
    <t>1867.07.19</t>
  </si>
  <si>
    <t>1867.07.20</t>
  </si>
  <si>
    <t>1867.07.21</t>
  </si>
  <si>
    <t>1867.07.22</t>
  </si>
  <si>
    <t>1867.07.23</t>
  </si>
  <si>
    <t>1867.07.24</t>
  </si>
  <si>
    <t>1867.07.25</t>
  </si>
  <si>
    <t>1867.07.26</t>
  </si>
  <si>
    <t>1867.07.27</t>
  </si>
  <si>
    <t>1867.07.28</t>
  </si>
  <si>
    <t>1867.07.29</t>
  </si>
  <si>
    <t>1867.07.30</t>
  </si>
  <si>
    <t>1867.07.31</t>
  </si>
  <si>
    <t>1867.08.01</t>
  </si>
  <si>
    <t>1867.08.02</t>
  </si>
  <si>
    <t>1867.08.03</t>
  </si>
  <si>
    <t>1867.08.04</t>
  </si>
  <si>
    <t>1867.08.05</t>
  </si>
  <si>
    <t>1867.08.06</t>
  </si>
  <si>
    <t>1867.08.07</t>
  </si>
  <si>
    <t>1867.08.08</t>
  </si>
  <si>
    <t>1867.08.09</t>
  </si>
  <si>
    <t>1867.08.10</t>
  </si>
  <si>
    <t>1867.08.11</t>
  </si>
  <si>
    <t>1867.08.12</t>
  </si>
  <si>
    <t>1867.08.13</t>
  </si>
  <si>
    <t>1867.08.14</t>
  </si>
  <si>
    <t>1867.08.15</t>
  </si>
  <si>
    <t>1867.08.16</t>
  </si>
  <si>
    <t>1867.08.17</t>
  </si>
  <si>
    <t>1867.08.18</t>
  </si>
  <si>
    <t>1867.08.19</t>
  </si>
  <si>
    <t>1867.08.20</t>
  </si>
  <si>
    <t>1867.08.21</t>
  </si>
  <si>
    <t>1867.08.22</t>
  </si>
  <si>
    <t>1867.08.23</t>
  </si>
  <si>
    <t>1867.08.24</t>
  </si>
  <si>
    <t>1867.08.25</t>
  </si>
  <si>
    <t>1867.08.26</t>
  </si>
  <si>
    <t>1867.08.27</t>
  </si>
  <si>
    <t>1867.08.28</t>
  </si>
  <si>
    <t>1867.08.29</t>
  </si>
  <si>
    <t>1867.08.30</t>
  </si>
  <si>
    <t>1867.08.31</t>
  </si>
  <si>
    <t>1867.09.01</t>
  </si>
  <si>
    <t>1867.09.02</t>
  </si>
  <si>
    <t>1867.09.03</t>
  </si>
  <si>
    <t>1867.09.04</t>
  </si>
  <si>
    <t>1867.09.05</t>
  </si>
  <si>
    <t>1867.09.06</t>
  </si>
  <si>
    <t>1867.09.07</t>
  </si>
  <si>
    <t>1867.09.08</t>
  </si>
  <si>
    <t>1867.09.09</t>
  </si>
  <si>
    <t>1867.09.10</t>
  </si>
  <si>
    <t>1867.09.11</t>
  </si>
  <si>
    <t>1867.09.12</t>
  </si>
  <si>
    <t>1867.09.13</t>
  </si>
  <si>
    <t>1867.09.14</t>
  </si>
  <si>
    <t>1867.09.15</t>
  </si>
  <si>
    <t>1867.09.16</t>
  </si>
  <si>
    <t>1867.09.17</t>
  </si>
  <si>
    <t>1867.09.18</t>
  </si>
  <si>
    <t>1867.09.19</t>
  </si>
  <si>
    <t>1867.09.20</t>
  </si>
  <si>
    <t>1867.09.21</t>
  </si>
  <si>
    <t>1867.09.22</t>
  </si>
  <si>
    <t>1867.09.23</t>
  </si>
  <si>
    <t>1867.09.24</t>
  </si>
  <si>
    <t>1867.09.25</t>
  </si>
  <si>
    <t>1867.09.26</t>
  </si>
  <si>
    <t>1867.09.27</t>
  </si>
  <si>
    <t>1867.09.28</t>
  </si>
  <si>
    <t>1867.09.29</t>
  </si>
  <si>
    <t>1867.09.30</t>
  </si>
  <si>
    <t>1867.10.01</t>
  </si>
  <si>
    <t>1867.10.02</t>
  </si>
  <si>
    <t>1867.10.03</t>
  </si>
  <si>
    <t>1867.10.04</t>
  </si>
  <si>
    <t>1867.10.05</t>
  </si>
  <si>
    <t>1867.10.06</t>
  </si>
  <si>
    <t>1867.10.07</t>
  </si>
  <si>
    <t>1867.10.08</t>
  </si>
  <si>
    <t>1867.10.09</t>
  </si>
  <si>
    <t>1867.10.10</t>
  </si>
  <si>
    <t>1867.10.11</t>
  </si>
  <si>
    <t>1867.10.12</t>
  </si>
  <si>
    <t>1867.10.13</t>
  </si>
  <si>
    <t>1867.10.14</t>
  </si>
  <si>
    <t>1867.10.15</t>
  </si>
  <si>
    <t>1867.10.16</t>
  </si>
  <si>
    <t>1867.10.17</t>
  </si>
  <si>
    <t>1867.10.18</t>
  </si>
  <si>
    <t>1867.10.19</t>
  </si>
  <si>
    <t>1867.10.20</t>
  </si>
  <si>
    <t>1867.10.21</t>
  </si>
  <si>
    <t>1867.10.22</t>
  </si>
  <si>
    <t>1867.10.23</t>
  </si>
  <si>
    <t>1867.10.24</t>
  </si>
  <si>
    <t>1867.10.25</t>
  </si>
  <si>
    <t>1867.10.26</t>
  </si>
  <si>
    <t>1867.10.27</t>
  </si>
  <si>
    <t>1867.10.28</t>
  </si>
  <si>
    <t>1867.10.29</t>
  </si>
  <si>
    <t>1867.10.30</t>
  </si>
  <si>
    <t>1867.10.31</t>
  </si>
  <si>
    <t>1867.11.01</t>
  </si>
  <si>
    <t>1867.11.02</t>
  </si>
  <si>
    <t>1867.11.03</t>
  </si>
  <si>
    <t>1867.11.04</t>
  </si>
  <si>
    <t>1867.11.05</t>
  </si>
  <si>
    <t>1867.11.06</t>
  </si>
  <si>
    <t>1867.11.07</t>
  </si>
  <si>
    <t>1867.11.08</t>
  </si>
  <si>
    <t>1867.11.09</t>
  </si>
  <si>
    <t>1867.11.10</t>
  </si>
  <si>
    <t>1867.11.11</t>
  </si>
  <si>
    <t>1867.11.12</t>
  </si>
  <si>
    <t>1867.11.13</t>
  </si>
  <si>
    <t>1867.11.14</t>
  </si>
  <si>
    <t>1867.11.15</t>
  </si>
  <si>
    <t>1867.11.16</t>
  </si>
  <si>
    <t>1867.11.17</t>
  </si>
  <si>
    <t>1867.11.18</t>
  </si>
  <si>
    <t>1867.11.19</t>
  </si>
  <si>
    <t>1867.11.20</t>
  </si>
  <si>
    <t>1867.11.21</t>
  </si>
  <si>
    <t>1867.11.22</t>
  </si>
  <si>
    <t>1867.11.23</t>
  </si>
  <si>
    <t>1867.11.24</t>
  </si>
  <si>
    <t>1867.11.25</t>
  </si>
  <si>
    <t>1867.11.26</t>
  </si>
  <si>
    <t>1867.11.27</t>
  </si>
  <si>
    <t>1867.11.28</t>
  </si>
  <si>
    <t>1867.11.29</t>
  </si>
  <si>
    <t>1867.11.30</t>
  </si>
  <si>
    <t>1867.12.01</t>
  </si>
  <si>
    <t>1867.12.02</t>
  </si>
  <si>
    <t>1867.12.03</t>
  </si>
  <si>
    <t>1867.12.04</t>
  </si>
  <si>
    <t>1867.12.05</t>
  </si>
  <si>
    <t>1867.12.06</t>
  </si>
  <si>
    <t>1867.12.07</t>
  </si>
  <si>
    <t>1867.12.08</t>
  </si>
  <si>
    <t>1867.12.09</t>
  </si>
  <si>
    <t>1867.12.10</t>
  </si>
  <si>
    <t>1867.12.11</t>
  </si>
  <si>
    <t>1867.12.12</t>
  </si>
  <si>
    <t>1867.12.13</t>
  </si>
  <si>
    <t>1867.12.14</t>
  </si>
  <si>
    <t>1867.12.15</t>
  </si>
  <si>
    <t>1867.12.16</t>
  </si>
  <si>
    <t>1867.12.17</t>
  </si>
  <si>
    <t>1867.12.18</t>
  </si>
  <si>
    <t>1867.12.19</t>
  </si>
  <si>
    <t>1867.12.20</t>
  </si>
  <si>
    <t>1867.12.21</t>
  </si>
  <si>
    <t>1867.12.22</t>
  </si>
  <si>
    <t>1867.12.23</t>
  </si>
  <si>
    <t>1867.12.24</t>
  </si>
  <si>
    <t>1867.12.25</t>
  </si>
  <si>
    <t>1867.12.26</t>
  </si>
  <si>
    <t>1867.12.27</t>
  </si>
  <si>
    <t>1867.12.28</t>
  </si>
  <si>
    <t>1867.12.29</t>
  </si>
  <si>
    <t>1867.12.30</t>
  </si>
  <si>
    <t>1867.12.31</t>
  </si>
  <si>
    <t>1868.01.01</t>
  </si>
  <si>
    <t>1868.01.02</t>
  </si>
  <si>
    <t>1868.01.03</t>
  </si>
  <si>
    <t>1868.01.04</t>
  </si>
  <si>
    <t>1868.01.05</t>
  </si>
  <si>
    <t>1868.01.06</t>
  </si>
  <si>
    <t>1868.01.07</t>
  </si>
  <si>
    <t>1868.01.08</t>
  </si>
  <si>
    <t>1868.01.09</t>
  </si>
  <si>
    <t>1868.01.10</t>
  </si>
  <si>
    <t>1868.01.11</t>
  </si>
  <si>
    <t>1868.01.12</t>
  </si>
  <si>
    <t>1868.01.13</t>
  </si>
  <si>
    <t>1868.01.14</t>
  </si>
  <si>
    <t>1868.01.15</t>
  </si>
  <si>
    <t>1868.01.16</t>
  </si>
  <si>
    <t>1868.01.17</t>
  </si>
  <si>
    <t>1868.01.18</t>
  </si>
  <si>
    <t>1868.01.19</t>
  </si>
  <si>
    <t>1868.01.20</t>
  </si>
  <si>
    <t>1868.01.21</t>
  </si>
  <si>
    <t>1868.01.22</t>
  </si>
  <si>
    <t>1868.01.23</t>
  </si>
  <si>
    <t>1868.01.24</t>
  </si>
  <si>
    <t>1868.01.25</t>
  </si>
  <si>
    <t>1868.01.26</t>
  </si>
  <si>
    <t>1868.01.27</t>
  </si>
  <si>
    <t>1868.01.28</t>
  </si>
  <si>
    <t>1868.01.29</t>
  </si>
  <si>
    <t>1868.01.30</t>
  </si>
  <si>
    <t>1868.01.31</t>
  </si>
  <si>
    <t>1868.02.01</t>
  </si>
  <si>
    <t>1868.02.02</t>
  </si>
  <si>
    <t>1868.02.03</t>
  </si>
  <si>
    <t>1868.02.04</t>
  </si>
  <si>
    <t>1868.02.05</t>
  </si>
  <si>
    <t>1868.02.06</t>
  </si>
  <si>
    <t>1868.02.07</t>
  </si>
  <si>
    <t>1868.02.08</t>
  </si>
  <si>
    <t>1868.02.09</t>
  </si>
  <si>
    <t>1868.02.10</t>
  </si>
  <si>
    <t>1868.02.11</t>
  </si>
  <si>
    <t>1868.02.12</t>
  </si>
  <si>
    <t>1868.02.13</t>
  </si>
  <si>
    <t>1868.02.14</t>
  </si>
  <si>
    <t>1868.02.15</t>
  </si>
  <si>
    <t>1868.02.16</t>
  </si>
  <si>
    <t>1868.02.17</t>
  </si>
  <si>
    <t>1868.02.18</t>
  </si>
  <si>
    <t>1868.02.19</t>
  </si>
  <si>
    <t>1868.02.20</t>
  </si>
  <si>
    <t>1868.02.21</t>
  </si>
  <si>
    <t>1868.02.22</t>
  </si>
  <si>
    <t>1868.02.23</t>
  </si>
  <si>
    <t>1868.02.24</t>
  </si>
  <si>
    <t>1868.02.25</t>
  </si>
  <si>
    <t>1868.02.26</t>
  </si>
  <si>
    <t>1868.02.27</t>
  </si>
  <si>
    <t>1868.02.28</t>
  </si>
  <si>
    <t>1868.02.29</t>
  </si>
  <si>
    <t>1868.03.01</t>
  </si>
  <si>
    <t>1868.03.02</t>
  </si>
  <si>
    <t>1868.03.03</t>
  </si>
  <si>
    <t>1868.03.04</t>
  </si>
  <si>
    <t>1868.03.05</t>
  </si>
  <si>
    <t>1868.03.06</t>
  </si>
  <si>
    <t>1868.03.07</t>
  </si>
  <si>
    <t>1868.03.08</t>
  </si>
  <si>
    <t>1868.03.09</t>
  </si>
  <si>
    <t>1868.03.10</t>
  </si>
  <si>
    <t>1868.03.11</t>
  </si>
  <si>
    <t>1868.03.12</t>
  </si>
  <si>
    <t>1868.03.13</t>
  </si>
  <si>
    <t>1868.03.14</t>
  </si>
  <si>
    <t>1868.03.15</t>
  </si>
  <si>
    <t>1868.03.16</t>
  </si>
  <si>
    <t>1868.03.17</t>
  </si>
  <si>
    <t>1868.03.18</t>
  </si>
  <si>
    <t>1868.03.19</t>
  </si>
  <si>
    <t>1868.03.20</t>
  </si>
  <si>
    <t>1868.03.21</t>
  </si>
  <si>
    <t>1868.03.22</t>
  </si>
  <si>
    <t>1868.03.23</t>
  </si>
  <si>
    <t>1868.03.24</t>
  </si>
  <si>
    <t>1868.03.25</t>
  </si>
  <si>
    <t>1868.03.26</t>
  </si>
  <si>
    <t>1868.03.27</t>
  </si>
  <si>
    <t>1868.03.28</t>
  </si>
  <si>
    <t>1868.03.29</t>
  </si>
  <si>
    <t>1868.03.30</t>
  </si>
  <si>
    <t>1868.03.31</t>
  </si>
  <si>
    <t>1868.04.01</t>
  </si>
  <si>
    <t>1868.04.02</t>
  </si>
  <si>
    <t>1868.04.03</t>
  </si>
  <si>
    <t>1868.04.04</t>
  </si>
  <si>
    <t>1868.04.05</t>
  </si>
  <si>
    <t>1868.04.06</t>
  </si>
  <si>
    <t>1868.04.07</t>
  </si>
  <si>
    <t>1868.04.08</t>
  </si>
  <si>
    <t>1868.04.09</t>
  </si>
  <si>
    <t>1868.04.10</t>
  </si>
  <si>
    <t>1868.04.11</t>
  </si>
  <si>
    <t>1868.04.12</t>
  </si>
  <si>
    <t>1868.04.13</t>
  </si>
  <si>
    <t>1868.04.14</t>
  </si>
  <si>
    <t>1868.04.15</t>
  </si>
  <si>
    <t>1868.04.16</t>
  </si>
  <si>
    <t>1868.04.17</t>
  </si>
  <si>
    <t>1868.04.18</t>
  </si>
  <si>
    <t>1868.04.19</t>
  </si>
  <si>
    <t>1868.04.20</t>
  </si>
  <si>
    <t>1868.04.21</t>
  </si>
  <si>
    <t>1868.04.22</t>
  </si>
  <si>
    <t>1868.04.23</t>
  </si>
  <si>
    <t>1868.04.24</t>
  </si>
  <si>
    <t>1868.04.25</t>
  </si>
  <si>
    <t>1868.04.26</t>
  </si>
  <si>
    <t>1868.04.27</t>
  </si>
  <si>
    <t>1868.04.28</t>
  </si>
  <si>
    <t>1868.04.29</t>
  </si>
  <si>
    <t>1868.04.30</t>
  </si>
  <si>
    <t>1868.05.01</t>
  </si>
  <si>
    <t>1868.05.02</t>
  </si>
  <si>
    <t>1868.05.03</t>
  </si>
  <si>
    <t>1868.05.04</t>
  </si>
  <si>
    <t>1868.05.05</t>
  </si>
  <si>
    <t>1868.05.06</t>
  </si>
  <si>
    <t>1868.05.07</t>
  </si>
  <si>
    <t>1868.05.08</t>
  </si>
  <si>
    <t>1868.05.09</t>
  </si>
  <si>
    <t>1868.05.10</t>
  </si>
  <si>
    <t>1868.05.11</t>
  </si>
  <si>
    <t>1868.05.12</t>
  </si>
  <si>
    <t>1868.05.13</t>
  </si>
  <si>
    <t>1868.05.14</t>
  </si>
  <si>
    <t>1868.05.15</t>
  </si>
  <si>
    <t>1868.05.16</t>
  </si>
  <si>
    <t>1868.05.17</t>
  </si>
  <si>
    <t>1868.05.18</t>
  </si>
  <si>
    <t>1868.05.19</t>
  </si>
  <si>
    <t>1868.05.20</t>
  </si>
  <si>
    <t>1868.05.21</t>
  </si>
  <si>
    <t>1868.05.22</t>
  </si>
  <si>
    <t>1868.05.23</t>
  </si>
  <si>
    <t>1868.05.24</t>
  </si>
  <si>
    <t>1868.05.25</t>
  </si>
  <si>
    <t>1868.05.26</t>
  </si>
  <si>
    <t>1868.05.27</t>
  </si>
  <si>
    <t>1868.05.28</t>
  </si>
  <si>
    <t>1868.05.29</t>
  </si>
  <si>
    <t>1868.05.30</t>
  </si>
  <si>
    <t>1868.05.31</t>
  </si>
  <si>
    <t>1868.06.01</t>
  </si>
  <si>
    <t>1868.06.02</t>
  </si>
  <si>
    <t>1868.06.03</t>
  </si>
  <si>
    <t>1868.06.04</t>
  </si>
  <si>
    <t>1868.06.05</t>
  </si>
  <si>
    <t>1868.06.06</t>
  </si>
  <si>
    <t>1868.06.07</t>
  </si>
  <si>
    <t>1868.06.08</t>
  </si>
  <si>
    <t>1868.06.09</t>
  </si>
  <si>
    <t>1868.06.10</t>
  </si>
  <si>
    <t>1868.06.11</t>
  </si>
  <si>
    <t>1868.06.12</t>
  </si>
  <si>
    <t>1868.06.13</t>
  </si>
  <si>
    <t>1868.06.14</t>
  </si>
  <si>
    <t>1868.06.15</t>
  </si>
  <si>
    <t>1868.06.16</t>
  </si>
  <si>
    <t>1868.06.17</t>
  </si>
  <si>
    <t>1868.06.18</t>
  </si>
  <si>
    <t>1868.06.19</t>
  </si>
  <si>
    <t>1868.06.20</t>
  </si>
  <si>
    <t>1868.06.21</t>
  </si>
  <si>
    <t>1868.06.22</t>
  </si>
  <si>
    <t>1868.06.23</t>
  </si>
  <si>
    <t>1868.06.24</t>
  </si>
  <si>
    <t>1868.06.25</t>
  </si>
  <si>
    <t>1868.06.26</t>
  </si>
  <si>
    <t>1868.06.27</t>
  </si>
  <si>
    <t>1868.06.28</t>
  </si>
  <si>
    <t>1868.06.29</t>
  </si>
  <si>
    <t>1868.06.30</t>
  </si>
  <si>
    <t>1868.07.01</t>
  </si>
  <si>
    <t>1868.07.02</t>
  </si>
  <si>
    <t>1868.07.03</t>
  </si>
  <si>
    <t>1868.07.04</t>
  </si>
  <si>
    <t>1868.07.05</t>
  </si>
  <si>
    <t>1868.07.06</t>
  </si>
  <si>
    <t>1868.07.07</t>
  </si>
  <si>
    <t>1868.07.08</t>
  </si>
  <si>
    <t>1868.07.09</t>
  </si>
  <si>
    <t>1868.07.10</t>
  </si>
  <si>
    <t>1868.07.11</t>
  </si>
  <si>
    <t>1868.07.12</t>
  </si>
  <si>
    <t>1868.07.13</t>
  </si>
  <si>
    <t>1868.07.14</t>
  </si>
  <si>
    <t>1868.07.15</t>
  </si>
  <si>
    <t>1868.07.16</t>
  </si>
  <si>
    <t>1868.07.17</t>
  </si>
  <si>
    <t>1868.07.18</t>
  </si>
  <si>
    <t>1868.07.19</t>
  </si>
  <si>
    <t>1868.07.20</t>
  </si>
  <si>
    <t>1868.07.21</t>
  </si>
  <si>
    <t>1868.07.22</t>
  </si>
  <si>
    <t>1868.07.23</t>
  </si>
  <si>
    <t>1868.07.24</t>
  </si>
  <si>
    <t>1868.07.25</t>
  </si>
  <si>
    <t>1868.07.26</t>
  </si>
  <si>
    <t>1868.07.27</t>
  </si>
  <si>
    <t>1868.07.28</t>
  </si>
  <si>
    <t>1868.07.29</t>
  </si>
  <si>
    <t>1868.07.30</t>
  </si>
  <si>
    <t>1868.07.31</t>
  </si>
  <si>
    <t>1868.08.01</t>
  </si>
  <si>
    <t>1868.08.02</t>
  </si>
  <si>
    <t>1868.08.03</t>
  </si>
  <si>
    <t>1868.08.04</t>
  </si>
  <si>
    <t>1868.08.05</t>
  </si>
  <si>
    <t>1868.08.06</t>
  </si>
  <si>
    <t>1868.08.07</t>
  </si>
  <si>
    <t>1868.08.08</t>
  </si>
  <si>
    <t>1868.08.09</t>
  </si>
  <si>
    <t>1868.08.10</t>
  </si>
  <si>
    <t>1868.08.11</t>
  </si>
  <si>
    <t>1868.08.12</t>
  </si>
  <si>
    <t>1868.08.13</t>
  </si>
  <si>
    <t>1868.08.14</t>
  </si>
  <si>
    <t>1868.08.15</t>
  </si>
  <si>
    <t>1868.08.16</t>
  </si>
  <si>
    <t>1868.08.17</t>
  </si>
  <si>
    <t>1868.08.18</t>
  </si>
  <si>
    <t>1868.08.19</t>
  </si>
  <si>
    <t>1868.08.20</t>
  </si>
  <si>
    <t>1868.08.21</t>
  </si>
  <si>
    <t>1868.08.22</t>
  </si>
  <si>
    <t>1868.08.23</t>
  </si>
  <si>
    <t>1868.08.24</t>
  </si>
  <si>
    <t>1868.08.25</t>
  </si>
  <si>
    <t>1868.08.26</t>
  </si>
  <si>
    <t>1868.08.27</t>
  </si>
  <si>
    <t>1868.08.28</t>
  </si>
  <si>
    <t>1868.08.29</t>
  </si>
  <si>
    <t>1868.08.30</t>
  </si>
  <si>
    <t>1868.08.31</t>
  </si>
  <si>
    <t>1868.09.01</t>
  </si>
  <si>
    <t>1868.09.02</t>
  </si>
  <si>
    <t>1868.09.03</t>
  </si>
  <si>
    <t>1868.09.04</t>
  </si>
  <si>
    <t>1868.09.05</t>
  </si>
  <si>
    <t>1868.09.06</t>
  </si>
  <si>
    <t>1868.09.07</t>
  </si>
  <si>
    <t>1868.09.08</t>
  </si>
  <si>
    <t>1868.09.09</t>
  </si>
  <si>
    <t>1868.09.10</t>
  </si>
  <si>
    <t>1868.09.11</t>
  </si>
  <si>
    <t>1868.09.12</t>
  </si>
  <si>
    <t>1868.09.13</t>
  </si>
  <si>
    <t>1868.09.14</t>
  </si>
  <si>
    <t>1868.09.15</t>
  </si>
  <si>
    <t>1868.09.16</t>
  </si>
  <si>
    <t>1868.09.17</t>
  </si>
  <si>
    <t>1868.09.18</t>
  </si>
  <si>
    <t>1868.09.19</t>
  </si>
  <si>
    <t>1868.09.20</t>
  </si>
  <si>
    <t>1868.09.21</t>
  </si>
  <si>
    <t>1868.09.22</t>
  </si>
  <si>
    <t>1868.09.23</t>
  </si>
  <si>
    <t>1868.09.24</t>
  </si>
  <si>
    <t>1868.09.25</t>
  </si>
  <si>
    <t>1868.09.26</t>
  </si>
  <si>
    <t>1868.09.27</t>
  </si>
  <si>
    <t>1868.09.28</t>
  </si>
  <si>
    <t>1868.09.29</t>
  </si>
  <si>
    <t>1868.09.30</t>
  </si>
  <si>
    <t>1868.10.01</t>
  </si>
  <si>
    <t>1868.10.02</t>
  </si>
  <si>
    <t>1868.10.03</t>
  </si>
  <si>
    <t>1868.10.04</t>
  </si>
  <si>
    <t>1868.10.05</t>
  </si>
  <si>
    <t>1868.10.06</t>
  </si>
  <si>
    <t>1868.10.07</t>
  </si>
  <si>
    <t>1868.10.08</t>
  </si>
  <si>
    <t>1868.10.09</t>
  </si>
  <si>
    <t>1868.10.10</t>
  </si>
  <si>
    <t>1868.10.11</t>
  </si>
  <si>
    <t>1868.10.12</t>
  </si>
  <si>
    <t>1868.10.13</t>
  </si>
  <si>
    <t>1868.10.14</t>
  </si>
  <si>
    <t>1868.10.15</t>
  </si>
  <si>
    <t>1868.10.16</t>
  </si>
  <si>
    <t>1868.10.17</t>
  </si>
  <si>
    <t>1868.10.18</t>
  </si>
  <si>
    <t>1868.10.19</t>
  </si>
  <si>
    <t>1868.10.20</t>
  </si>
  <si>
    <t>1868.10.21</t>
  </si>
  <si>
    <t>1868.10.22</t>
  </si>
  <si>
    <t>1868.10.23</t>
  </si>
  <si>
    <t>1868.10.24</t>
  </si>
  <si>
    <t>1868.10.25</t>
  </si>
  <si>
    <t>1868.10.26</t>
  </si>
  <si>
    <t>1868.10.27</t>
  </si>
  <si>
    <t>1868.10.28</t>
  </si>
  <si>
    <t>1868.10.29</t>
  </si>
  <si>
    <t>1868.10.30</t>
  </si>
  <si>
    <t>1868.10.31</t>
  </si>
  <si>
    <t>1868.11.01</t>
  </si>
  <si>
    <t>1868.11.02</t>
  </si>
  <si>
    <t>1868.11.03</t>
  </si>
  <si>
    <t>1868.11.04</t>
  </si>
  <si>
    <t>1868.11.05</t>
  </si>
  <si>
    <t>1868.11.06</t>
  </si>
  <si>
    <t>1868.11.07</t>
  </si>
  <si>
    <t>1868.11.08</t>
  </si>
  <si>
    <t>1868.11.09</t>
  </si>
  <si>
    <t>1868.11.10</t>
  </si>
  <si>
    <t>1868.11.11</t>
  </si>
  <si>
    <t>1868.11.12</t>
  </si>
  <si>
    <t>1868.11.13</t>
  </si>
  <si>
    <t>1868.11.14</t>
  </si>
  <si>
    <t>1868.11.15</t>
  </si>
  <si>
    <t>1868.11.16</t>
  </si>
  <si>
    <t>1868.11.17</t>
  </si>
  <si>
    <t>1868.11.18</t>
  </si>
  <si>
    <t>1868.11.19</t>
  </si>
  <si>
    <t>1868.11.20</t>
  </si>
  <si>
    <t>1868.11.21</t>
  </si>
  <si>
    <t>1868.11.22</t>
  </si>
  <si>
    <t>1868.11.23</t>
  </si>
  <si>
    <t>1868.11.24</t>
  </si>
  <si>
    <t>1868.11.25</t>
  </si>
  <si>
    <t>1868.11.26</t>
  </si>
  <si>
    <t>1868.11.27</t>
  </si>
  <si>
    <t>1868.11.28</t>
  </si>
  <si>
    <t>1868.11.29</t>
  </si>
  <si>
    <t>1868.11.30</t>
  </si>
  <si>
    <t>1868.12.01</t>
  </si>
  <si>
    <t>1868.12.02</t>
  </si>
  <si>
    <t>1868.12.03</t>
  </si>
  <si>
    <t>1868.12.04</t>
  </si>
  <si>
    <t>1868.12.05</t>
  </si>
  <si>
    <t>1868.12.06</t>
  </si>
  <si>
    <t>1868.12.07</t>
  </si>
  <si>
    <t>1868.12.08</t>
  </si>
  <si>
    <t>1868.12.09</t>
  </si>
  <si>
    <t>1868.12.10</t>
  </si>
  <si>
    <t>1868.12.11</t>
  </si>
  <si>
    <t>1868.12.12</t>
  </si>
  <si>
    <t>1868.12.13</t>
  </si>
  <si>
    <t>1868.12.14</t>
  </si>
  <si>
    <t>1868.12.15</t>
  </si>
  <si>
    <t>1868.12.16</t>
  </si>
  <si>
    <t>1868.12.17</t>
  </si>
  <si>
    <t>1868.12.18</t>
  </si>
  <si>
    <t>1868.12.19</t>
  </si>
  <si>
    <t>1868.12.20</t>
  </si>
  <si>
    <t>1868.12.21</t>
  </si>
  <si>
    <t>1868.12.22</t>
  </si>
  <si>
    <t>1868.12.23</t>
  </si>
  <si>
    <t>1868.12.24</t>
  </si>
  <si>
    <t>1868.12.25</t>
  </si>
  <si>
    <t>1868.12.26</t>
  </si>
  <si>
    <t>1868.12.27</t>
  </si>
  <si>
    <t>1868.12.28</t>
  </si>
  <si>
    <t>1868.12.29</t>
  </si>
  <si>
    <t>1868.12.30</t>
  </si>
  <si>
    <t>1868.12.31</t>
  </si>
  <si>
    <t>1869.01.01</t>
  </si>
  <si>
    <t>1869.01.02</t>
  </si>
  <si>
    <t>1869.01.03</t>
  </si>
  <si>
    <t>1869.01.04</t>
  </si>
  <si>
    <t>1869.01.05</t>
  </si>
  <si>
    <t>1869.01.06</t>
  </si>
  <si>
    <t>1869.01.07</t>
  </si>
  <si>
    <t>1869.01.08</t>
  </si>
  <si>
    <t>1869.01.09</t>
  </si>
  <si>
    <t>1869.01.10</t>
  </si>
  <si>
    <t>1869.01.11</t>
  </si>
  <si>
    <t>1869.01.12</t>
  </si>
  <si>
    <t>1869.01.13</t>
  </si>
  <si>
    <t>1869.01.14</t>
  </si>
  <si>
    <t>1869.01.15</t>
  </si>
  <si>
    <t>1869.01.16</t>
  </si>
  <si>
    <t>1869.01.17</t>
  </si>
  <si>
    <t>1869.01.18</t>
  </si>
  <si>
    <t>1869.01.19</t>
  </si>
  <si>
    <t>1869.01.20</t>
  </si>
  <si>
    <t>1869.01.21</t>
  </si>
  <si>
    <t>1869.01.22</t>
  </si>
  <si>
    <t>1869.01.23</t>
  </si>
  <si>
    <t>1869.01.24</t>
  </si>
  <si>
    <t>1869.01.25</t>
  </si>
  <si>
    <t>1869.01.26</t>
  </si>
  <si>
    <t>1869.01.27</t>
  </si>
  <si>
    <t>1869.01.28</t>
  </si>
  <si>
    <t>1869.01.29</t>
  </si>
  <si>
    <t>1869.01.30</t>
  </si>
  <si>
    <t>1869.01.31</t>
  </si>
  <si>
    <t>1869.02.01</t>
  </si>
  <si>
    <t>1869.02.02</t>
  </si>
  <si>
    <t>1869.02.03</t>
  </si>
  <si>
    <t>1869.02.04</t>
  </si>
  <si>
    <t>1869.02.05</t>
  </si>
  <si>
    <t>1869.02.06</t>
  </si>
  <si>
    <t>1869.02.07</t>
  </si>
  <si>
    <t>1869.02.08</t>
  </si>
  <si>
    <t>1869.02.09</t>
  </si>
  <si>
    <t>1869.02.10</t>
  </si>
  <si>
    <t>1869.02.11</t>
  </si>
  <si>
    <t>1869.02.12</t>
  </si>
  <si>
    <t>1869.02.13</t>
  </si>
  <si>
    <t>1869.02.14</t>
  </si>
  <si>
    <t>1869.02.15</t>
  </si>
  <si>
    <t>1869.02.16</t>
  </si>
  <si>
    <t>1869.02.17</t>
  </si>
  <si>
    <t>1869.02.18</t>
  </si>
  <si>
    <t>1869.02.19</t>
  </si>
  <si>
    <t>1869.02.20</t>
  </si>
  <si>
    <t>1869.02.21</t>
  </si>
  <si>
    <t>1869.02.22</t>
  </si>
  <si>
    <t>1869.02.23</t>
  </si>
  <si>
    <t>1869.02.24</t>
  </si>
  <si>
    <t>1869.02.25</t>
  </si>
  <si>
    <t>1869.02.26</t>
  </si>
  <si>
    <t>1869.02.27</t>
  </si>
  <si>
    <t>1869.02.28</t>
  </si>
  <si>
    <t>1869.03.01</t>
  </si>
  <si>
    <t>1869.03.02</t>
  </si>
  <si>
    <t>1869.03.03</t>
  </si>
  <si>
    <t>1869.03.04</t>
  </si>
  <si>
    <t>1869.03.05</t>
  </si>
  <si>
    <t>1869.03.06</t>
  </si>
  <si>
    <t>1869.03.07</t>
  </si>
  <si>
    <t>1869.03.08</t>
  </si>
  <si>
    <t>1869.03.09</t>
  </si>
  <si>
    <t>1869.03.10</t>
  </si>
  <si>
    <t>1869.03.11</t>
  </si>
  <si>
    <t>1869.03.12</t>
  </si>
  <si>
    <t>1869.03.13</t>
  </si>
  <si>
    <t>1869.03.14</t>
  </si>
  <si>
    <t>1869.03.15</t>
  </si>
  <si>
    <t>1869.03.16</t>
  </si>
  <si>
    <t>1869.03.17</t>
  </si>
  <si>
    <t>1869.03.18</t>
  </si>
  <si>
    <t>1869.03.19</t>
  </si>
  <si>
    <t>1869.03.20</t>
  </si>
  <si>
    <t>1869.03.21</t>
  </si>
  <si>
    <t>1869.03.22</t>
  </si>
  <si>
    <t>1869.03.23</t>
  </si>
  <si>
    <t>1869.03.24</t>
  </si>
  <si>
    <t>1869.03.25</t>
  </si>
  <si>
    <t>1869.03.26</t>
  </si>
  <si>
    <t>1869.03.27</t>
  </si>
  <si>
    <t>1869.03.28</t>
  </si>
  <si>
    <t>1869.03.29</t>
  </si>
  <si>
    <t>1869.03.30</t>
  </si>
  <si>
    <t>1869.03.31</t>
  </si>
  <si>
    <t>1869.04.01</t>
  </si>
  <si>
    <t>1869.04.02</t>
  </si>
  <si>
    <t>1869.04.03</t>
  </si>
  <si>
    <t>1869.04.04</t>
  </si>
  <si>
    <t>1869.04.05</t>
  </si>
  <si>
    <t>1869.04.06</t>
  </si>
  <si>
    <t>1869.04.07</t>
  </si>
  <si>
    <t>1869.04.08</t>
  </si>
  <si>
    <t>1869.04.09</t>
  </si>
  <si>
    <t>1869.04.10</t>
  </si>
  <si>
    <t>1869.04.11</t>
  </si>
  <si>
    <t>1869.04.12</t>
  </si>
  <si>
    <t>1869.04.13</t>
  </si>
  <si>
    <t>1869.04.14</t>
  </si>
  <si>
    <t>1869.04.15</t>
  </si>
  <si>
    <t>1869.04.16</t>
  </si>
  <si>
    <t>1869.04.17</t>
  </si>
  <si>
    <t>1869.04.18</t>
  </si>
  <si>
    <t>1869.04.19</t>
  </si>
  <si>
    <t>1869.04.20</t>
  </si>
  <si>
    <t>1869.04.21</t>
  </si>
  <si>
    <t>1869.04.22</t>
  </si>
  <si>
    <t>1869.04.23</t>
  </si>
  <si>
    <t>1869.04.24</t>
  </si>
  <si>
    <t>1869.04.25</t>
  </si>
  <si>
    <t>1869.04.26</t>
  </si>
  <si>
    <t>1869.04.27</t>
  </si>
  <si>
    <t>1869.04.28</t>
  </si>
  <si>
    <t>1869.04.29</t>
  </si>
  <si>
    <t>1869.04.30</t>
  </si>
  <si>
    <t>1869.05.01</t>
  </si>
  <si>
    <t>1869.05.02</t>
  </si>
  <si>
    <t>1869.05.03</t>
  </si>
  <si>
    <t>1869.05.04</t>
  </si>
  <si>
    <t>1869.05.05</t>
  </si>
  <si>
    <t>1869.05.06</t>
  </si>
  <si>
    <t>1869.05.07</t>
  </si>
  <si>
    <t>1869.05.08</t>
  </si>
  <si>
    <t>1869.05.09</t>
  </si>
  <si>
    <t>1869.05.10</t>
  </si>
  <si>
    <t>1869.05.11</t>
  </si>
  <si>
    <t>1869.05.12</t>
  </si>
  <si>
    <t>1869.05.13</t>
  </si>
  <si>
    <t>1869.05.14</t>
  </si>
  <si>
    <t>1869.05.15</t>
  </si>
  <si>
    <t>1869.05.16</t>
  </si>
  <si>
    <t>1869.05.17</t>
  </si>
  <si>
    <t>1869.05.18</t>
  </si>
  <si>
    <t>1869.05.19</t>
  </si>
  <si>
    <t>1869.05.20</t>
  </si>
  <si>
    <t>1869.05.21</t>
  </si>
  <si>
    <t>1869.05.22</t>
  </si>
  <si>
    <t>1869.05.23</t>
  </si>
  <si>
    <t>1869.05.24</t>
  </si>
  <si>
    <t>1869.05.25</t>
  </si>
  <si>
    <t>1869.05.26</t>
  </si>
  <si>
    <t>1869.05.27</t>
  </si>
  <si>
    <t>1869.05.28</t>
  </si>
  <si>
    <t>1869.05.29</t>
  </si>
  <si>
    <t>1869.05.30</t>
  </si>
  <si>
    <t>1869.05.31</t>
  </si>
  <si>
    <t>1869.06.01</t>
  </si>
  <si>
    <t>1869.06.02</t>
  </si>
  <si>
    <t>1869.06.03</t>
  </si>
  <si>
    <t>1869.06.04</t>
  </si>
  <si>
    <t>1869.06.05</t>
  </si>
  <si>
    <t>1869.06.06</t>
  </si>
  <si>
    <t>1869.06.07</t>
  </si>
  <si>
    <t>1869.06.08</t>
  </si>
  <si>
    <t>1869.06.09</t>
  </si>
  <si>
    <t>1869.06.10</t>
  </si>
  <si>
    <t>1869.06.11</t>
  </si>
  <si>
    <t>1869.06.12</t>
  </si>
  <si>
    <t>1869.06.13</t>
  </si>
  <si>
    <t>1869.06.14</t>
  </si>
  <si>
    <t>1869.06.15</t>
  </si>
  <si>
    <t>1869.06.16</t>
  </si>
  <si>
    <t>1869.06.17</t>
  </si>
  <si>
    <t>1869.06.18</t>
  </si>
  <si>
    <t>1869.06.19</t>
  </si>
  <si>
    <t>1869.06.20</t>
  </si>
  <si>
    <t>1869.06.21</t>
  </si>
  <si>
    <t>1869.06.22</t>
  </si>
  <si>
    <t>1869.06.23</t>
  </si>
  <si>
    <t>1869.06.24</t>
  </si>
  <si>
    <t>1869.06.25</t>
  </si>
  <si>
    <t>1869.06.26</t>
  </si>
  <si>
    <t>1869.06.27</t>
  </si>
  <si>
    <t>1869.06.28</t>
  </si>
  <si>
    <t>1869.06.29</t>
  </si>
  <si>
    <t>1869.06.30</t>
  </si>
  <si>
    <t>1869.07.01</t>
  </si>
  <si>
    <t>1869.07.02</t>
  </si>
  <si>
    <t>1869.07.03</t>
  </si>
  <si>
    <t>1869.07.04</t>
  </si>
  <si>
    <t>1869.07.05</t>
  </si>
  <si>
    <t>1869.07.06</t>
  </si>
  <si>
    <t>1869.07.07</t>
  </si>
  <si>
    <t>1869.07.08</t>
  </si>
  <si>
    <t>1869.07.09</t>
  </si>
  <si>
    <t>1869.07.10</t>
  </si>
  <si>
    <t>1869.07.11</t>
  </si>
  <si>
    <t>1869.07.12</t>
  </si>
  <si>
    <t>1869.07.13</t>
  </si>
  <si>
    <t>1869.07.14</t>
  </si>
  <si>
    <t>1869.07.15</t>
  </si>
  <si>
    <t>1869.07.16</t>
  </si>
  <si>
    <t>1869.07.17</t>
  </si>
  <si>
    <t>1869.07.18</t>
  </si>
  <si>
    <t>1869.07.19</t>
  </si>
  <si>
    <t>1869.07.20</t>
  </si>
  <si>
    <t>1869.07.21</t>
  </si>
  <si>
    <t>1869.07.22</t>
  </si>
  <si>
    <t>1869.07.23</t>
  </si>
  <si>
    <t>1869.07.24</t>
  </si>
  <si>
    <t>1869.07.25</t>
  </si>
  <si>
    <t>1869.07.26</t>
  </si>
  <si>
    <t>1869.07.27</t>
  </si>
  <si>
    <t>1869.07.28</t>
  </si>
  <si>
    <t>1869.07.29</t>
  </si>
  <si>
    <t>1869.07.30</t>
  </si>
  <si>
    <t>1869.07.31</t>
  </si>
  <si>
    <t>1869.08.01</t>
  </si>
  <si>
    <t>1869.08.02</t>
  </si>
  <si>
    <t>1869.08.03</t>
  </si>
  <si>
    <t>1869.08.04</t>
  </si>
  <si>
    <t>1869.08.05</t>
  </si>
  <si>
    <t>1869.08.06</t>
  </si>
  <si>
    <t>1869.08.07</t>
  </si>
  <si>
    <t>1869.08.08</t>
  </si>
  <si>
    <t>1869.08.09</t>
  </si>
  <si>
    <t>1869.08.10</t>
  </si>
  <si>
    <t>1869.08.11</t>
  </si>
  <si>
    <t>1869.08.12</t>
  </si>
  <si>
    <t>1869.08.13</t>
  </si>
  <si>
    <t>1869.08.14</t>
  </si>
  <si>
    <t>1869.08.15</t>
  </si>
  <si>
    <t>1869.08.16</t>
  </si>
  <si>
    <t>1869.08.17</t>
  </si>
  <si>
    <t>1869.08.18</t>
  </si>
  <si>
    <t>1869.08.19</t>
  </si>
  <si>
    <t>1869.08.20</t>
  </si>
  <si>
    <t>1869.08.21</t>
  </si>
  <si>
    <t>1869.08.22</t>
  </si>
  <si>
    <t>1869.08.23</t>
  </si>
  <si>
    <t>1869.08.24</t>
  </si>
  <si>
    <t>1869.08.25</t>
  </si>
  <si>
    <t>1869.08.26</t>
  </si>
  <si>
    <t>1869.08.27</t>
  </si>
  <si>
    <t>1869.08.28</t>
  </si>
  <si>
    <t>1869.08.29</t>
  </si>
  <si>
    <t>1869.08.30</t>
  </si>
  <si>
    <t>1869.08.31</t>
  </si>
  <si>
    <t>1869.09.01</t>
  </si>
  <si>
    <t>1869.09.02</t>
  </si>
  <si>
    <t>1869.09.03</t>
  </si>
  <si>
    <t>1869.09.04</t>
  </si>
  <si>
    <t>1869.09.05</t>
  </si>
  <si>
    <t>1869.09.06</t>
  </si>
  <si>
    <t>1869.09.07</t>
  </si>
  <si>
    <t>1869.09.08</t>
  </si>
  <si>
    <t>1869.09.09</t>
  </si>
  <si>
    <t>1869.09.10</t>
  </si>
  <si>
    <t>1869.09.11</t>
  </si>
  <si>
    <t>1869.09.12</t>
  </si>
  <si>
    <t>1869.09.13</t>
  </si>
  <si>
    <t>1869.09.14</t>
  </si>
  <si>
    <t>1869.09.15</t>
  </si>
  <si>
    <t>1869.09.16</t>
  </si>
  <si>
    <t>1869.09.17</t>
  </si>
  <si>
    <t>1869.09.18</t>
  </si>
  <si>
    <t>1869.09.19</t>
  </si>
  <si>
    <t>1869.09.20</t>
  </si>
  <si>
    <t>1869.09.21</t>
  </si>
  <si>
    <t>1869.09.22</t>
  </si>
  <si>
    <t>1869.09.23</t>
  </si>
  <si>
    <t>1869.09.24</t>
  </si>
  <si>
    <t>1869.09.25</t>
  </si>
  <si>
    <t>1869.09.26</t>
  </si>
  <si>
    <t>1869.09.27</t>
  </si>
  <si>
    <t>1869.09.28</t>
  </si>
  <si>
    <t>1869.09.29</t>
  </si>
  <si>
    <t>1869.09.30</t>
  </si>
  <si>
    <t>1869.10.01</t>
  </si>
  <si>
    <t>1869.10.02</t>
  </si>
  <si>
    <t>1869.10.03</t>
  </si>
  <si>
    <t>1869.10.04</t>
  </si>
  <si>
    <t>1869.10.05</t>
  </si>
  <si>
    <t>1869.10.06</t>
  </si>
  <si>
    <t>1869.10.07</t>
  </si>
  <si>
    <t>1869.10.08</t>
  </si>
  <si>
    <t>1869.10.09</t>
  </si>
  <si>
    <t>1869.10.10</t>
  </si>
  <si>
    <t>1869.10.11</t>
  </si>
  <si>
    <t>1869.10.12</t>
  </si>
  <si>
    <t>1869.10.13</t>
  </si>
  <si>
    <t>1869.10.14</t>
  </si>
  <si>
    <t>1869.10.15</t>
  </si>
  <si>
    <t>1869.10.16</t>
  </si>
  <si>
    <t>1869.10.17</t>
  </si>
  <si>
    <t>1869.10.18</t>
  </si>
  <si>
    <t>1869.10.19</t>
  </si>
  <si>
    <t>1869.10.20</t>
  </si>
  <si>
    <t>1869.10.21</t>
  </si>
  <si>
    <t>1869.10.22</t>
  </si>
  <si>
    <t>1869.10.23</t>
  </si>
  <si>
    <t>1869.10.24</t>
  </si>
  <si>
    <t>1869.10.25</t>
  </si>
  <si>
    <t>1869.10.26</t>
  </si>
  <si>
    <t>1869.10.27</t>
  </si>
  <si>
    <t>1869.10.28</t>
  </si>
  <si>
    <t>1869.10.29</t>
  </si>
  <si>
    <t>1869.10.30</t>
  </si>
  <si>
    <t>1869.10.31</t>
  </si>
  <si>
    <t>1869.11.01</t>
  </si>
  <si>
    <t>1869.11.02</t>
  </si>
  <si>
    <t>1869.11.03</t>
  </si>
  <si>
    <t>1869.11.04</t>
  </si>
  <si>
    <t>1869.11.05</t>
  </si>
  <si>
    <t>1869.11.06</t>
  </si>
  <si>
    <t>1869.11.07</t>
  </si>
  <si>
    <t>1869.11.08</t>
  </si>
  <si>
    <t>1869.11.09</t>
  </si>
  <si>
    <t>1869.11.10</t>
  </si>
  <si>
    <t>1869.11.11</t>
  </si>
  <si>
    <t>1869.11.12</t>
  </si>
  <si>
    <t>1869.11.13</t>
  </si>
  <si>
    <t>1869.11.14</t>
  </si>
  <si>
    <t>1869.11.15</t>
  </si>
  <si>
    <t>1869.11.16</t>
  </si>
  <si>
    <t>1869.11.17</t>
  </si>
  <si>
    <t>1869.11.18</t>
  </si>
  <si>
    <t>1869.11.19</t>
  </si>
  <si>
    <t>1869.11.20</t>
  </si>
  <si>
    <t>1869.11.21</t>
  </si>
  <si>
    <t>1869.11.22</t>
  </si>
  <si>
    <t>1869.11.23</t>
  </si>
  <si>
    <t>1869.11.24</t>
  </si>
  <si>
    <t>1869.11.25</t>
  </si>
  <si>
    <t>1869.11.26</t>
  </si>
  <si>
    <t>1869.11.27</t>
  </si>
  <si>
    <t>1869.11.28</t>
  </si>
  <si>
    <t>1869.11.29</t>
  </si>
  <si>
    <t>1869.11.30</t>
  </si>
  <si>
    <t>1869.12.01</t>
  </si>
  <si>
    <t>1869.12.02</t>
  </si>
  <si>
    <t>1869.12.03</t>
  </si>
  <si>
    <t>1869.12.04</t>
  </si>
  <si>
    <t>1869.12.05</t>
  </si>
  <si>
    <t>1869.12.06</t>
  </si>
  <si>
    <t>1869.12.07</t>
  </si>
  <si>
    <t>1869.12.08</t>
  </si>
  <si>
    <t>1869.12.09</t>
  </si>
  <si>
    <t>1869.12.10</t>
  </si>
  <si>
    <t>1869.12.11</t>
  </si>
  <si>
    <t>1869.12.12</t>
  </si>
  <si>
    <t>1869.12.13</t>
  </si>
  <si>
    <t>1869.12.14</t>
  </si>
  <si>
    <t>1869.12.15</t>
  </si>
  <si>
    <t>1869.12.16</t>
  </si>
  <si>
    <t>1869.12.17</t>
  </si>
  <si>
    <t>1869.12.18</t>
  </si>
  <si>
    <t>1869.12.19</t>
  </si>
  <si>
    <t>1869.12.20</t>
  </si>
  <si>
    <t>1869.12.21</t>
  </si>
  <si>
    <t>1869.12.22</t>
  </si>
  <si>
    <t>1869.12.23</t>
  </si>
  <si>
    <t>1869.12.24</t>
  </si>
  <si>
    <t>1869.12.25</t>
  </si>
  <si>
    <t>1869.12.26</t>
  </si>
  <si>
    <t>1869.12.27</t>
  </si>
  <si>
    <t>1869.12.28</t>
  </si>
  <si>
    <t>1869.12.29</t>
  </si>
  <si>
    <t>1869.12.30</t>
  </si>
  <si>
    <t>1869.12.31</t>
  </si>
  <si>
    <t>1870.01.01</t>
  </si>
  <si>
    <t>1870.01.02</t>
  </si>
  <si>
    <t>1870.01.03</t>
  </si>
  <si>
    <t>1870.01.04</t>
  </si>
  <si>
    <t>1870.01.05</t>
  </si>
  <si>
    <t>1870.01.06</t>
  </si>
  <si>
    <t>1870.01.07</t>
  </si>
  <si>
    <t>1870.01.08</t>
  </si>
  <si>
    <t>1870.01.09</t>
  </si>
  <si>
    <t>1870.01.10</t>
  </si>
  <si>
    <t>1870.01.11</t>
  </si>
  <si>
    <t>1870.01.12</t>
  </si>
  <si>
    <t>1870.01.13</t>
  </si>
  <si>
    <t>1870.01.14</t>
  </si>
  <si>
    <t>1870.01.15</t>
  </si>
  <si>
    <t>1870.01.16</t>
  </si>
  <si>
    <t>1870.01.17</t>
  </si>
  <si>
    <t>1870.01.18</t>
  </si>
  <si>
    <t>1870.01.19</t>
  </si>
  <si>
    <t>1870.01.20</t>
  </si>
  <si>
    <t>1870.01.21</t>
  </si>
  <si>
    <t>1870.01.22</t>
  </si>
  <si>
    <t>1870.01.23</t>
  </si>
  <si>
    <t>1870.01.24</t>
  </si>
  <si>
    <t>1870.01.25</t>
  </si>
  <si>
    <t>1870.01.26</t>
  </si>
  <si>
    <t>1870.01.27</t>
  </si>
  <si>
    <t>1870.01.28</t>
  </si>
  <si>
    <t>1870.01.29</t>
  </si>
  <si>
    <t>1870.01.30</t>
  </si>
  <si>
    <t>1870.01.31</t>
  </si>
  <si>
    <t>1870.02.01</t>
  </si>
  <si>
    <t>1870.02.02</t>
  </si>
  <si>
    <t>1870.02.03</t>
  </si>
  <si>
    <t>1870.02.04</t>
  </si>
  <si>
    <t>1870.02.05</t>
  </si>
  <si>
    <t>1870.02.06</t>
  </si>
  <si>
    <t>1870.02.07</t>
  </si>
  <si>
    <t>1870.02.08</t>
  </si>
  <si>
    <t>1870.02.09</t>
  </si>
  <si>
    <t>1870.02.10</t>
  </si>
  <si>
    <t>1870.02.11</t>
  </si>
  <si>
    <t>1870.02.12</t>
  </si>
  <si>
    <t>1870.02.13</t>
  </si>
  <si>
    <t>1870.02.14</t>
  </si>
  <si>
    <t>1870.02.15</t>
  </si>
  <si>
    <t>1870.02.16</t>
  </si>
  <si>
    <t>1870.02.17</t>
  </si>
  <si>
    <t>1870.02.18</t>
  </si>
  <si>
    <t>1870.02.19</t>
  </si>
  <si>
    <t>1870.02.20</t>
  </si>
  <si>
    <t>1870.02.21</t>
  </si>
  <si>
    <t>1870.02.22</t>
  </si>
  <si>
    <t>1870.02.23</t>
  </si>
  <si>
    <t>1870.02.24</t>
  </si>
  <si>
    <t>1870.02.25</t>
  </si>
  <si>
    <t>1870.02.26</t>
  </si>
  <si>
    <t>1870.02.27</t>
  </si>
  <si>
    <t>1870.02.28</t>
  </si>
  <si>
    <t>1870.03.01</t>
  </si>
  <si>
    <t>1870.03.02</t>
  </si>
  <si>
    <t>1870.03.03</t>
  </si>
  <si>
    <t>1870.03.04</t>
  </si>
  <si>
    <t>1870.03.05</t>
  </si>
  <si>
    <t>1870.03.06</t>
  </si>
  <si>
    <t>1870.03.07</t>
  </si>
  <si>
    <t>1870.03.08</t>
  </si>
  <si>
    <t>1870.03.09</t>
  </si>
  <si>
    <t>1870.03.10</t>
  </si>
  <si>
    <t>1870.03.11</t>
  </si>
  <si>
    <t>1870.03.12</t>
  </si>
  <si>
    <t>1870.03.13</t>
  </si>
  <si>
    <t>1870.03.14</t>
  </si>
  <si>
    <t>1870.03.15</t>
  </si>
  <si>
    <t>1870.03.16</t>
  </si>
  <si>
    <t>1870.03.17</t>
  </si>
  <si>
    <t>1870.03.18</t>
  </si>
  <si>
    <t>1870.03.19</t>
  </si>
  <si>
    <t>1870.03.20</t>
  </si>
  <si>
    <t>1870.03.21</t>
  </si>
  <si>
    <t>1870.03.22</t>
  </si>
  <si>
    <t>1870.03.23</t>
  </si>
  <si>
    <t>1870.03.24</t>
  </si>
  <si>
    <t>1870.03.25</t>
  </si>
  <si>
    <t>1870.03.26</t>
  </si>
  <si>
    <t>1870.03.27</t>
  </si>
  <si>
    <t>1870.03.28</t>
  </si>
  <si>
    <t>1870.03.29</t>
  </si>
  <si>
    <t>1870.03.30</t>
  </si>
  <si>
    <t>1870.03.31</t>
  </si>
  <si>
    <t>1870.04.01</t>
  </si>
  <si>
    <t>1870.04.02</t>
  </si>
  <si>
    <t>1870.04.03</t>
  </si>
  <si>
    <t>1870.04.04</t>
  </si>
  <si>
    <t>1870.04.05</t>
  </si>
  <si>
    <t>1870.04.06</t>
  </si>
  <si>
    <t>1870.04.07</t>
  </si>
  <si>
    <t>1870.04.08</t>
  </si>
  <si>
    <t>1870.04.09</t>
  </si>
  <si>
    <t>1870.04.10</t>
  </si>
  <si>
    <t>1870.04.11</t>
  </si>
  <si>
    <t>1870.04.12</t>
  </si>
  <si>
    <t>1870.04.13</t>
  </si>
  <si>
    <t>1870.04.14</t>
  </si>
  <si>
    <t>1870.04.15</t>
  </si>
  <si>
    <t>1870.04.16</t>
  </si>
  <si>
    <t>1870.04.17</t>
  </si>
  <si>
    <t>1870.04.18</t>
  </si>
  <si>
    <t>1870.04.19</t>
  </si>
  <si>
    <t>1870.04.20</t>
  </si>
  <si>
    <t>1870.04.21</t>
  </si>
  <si>
    <t>1870.04.22</t>
  </si>
  <si>
    <t>1870.04.23</t>
  </si>
  <si>
    <t>1870.04.24</t>
  </si>
  <si>
    <t>1870.04.25</t>
  </si>
  <si>
    <t>1870.04.26</t>
  </si>
  <si>
    <t>1870.04.27</t>
  </si>
  <si>
    <t>1870.04.28</t>
  </si>
  <si>
    <t>1870.04.29</t>
  </si>
  <si>
    <t>1870.04.30</t>
  </si>
  <si>
    <t>1870.05.01</t>
  </si>
  <si>
    <t>1870.05.02</t>
  </si>
  <si>
    <t>1870.05.03</t>
  </si>
  <si>
    <t>1870.05.04</t>
  </si>
  <si>
    <t>1870.05.05</t>
  </si>
  <si>
    <t>1870.05.06</t>
  </si>
  <si>
    <t>1870.05.07</t>
  </si>
  <si>
    <t>1870.05.08</t>
  </si>
  <si>
    <t>1870.05.09</t>
  </si>
  <si>
    <t>1870.05.10</t>
  </si>
  <si>
    <t>1870.05.11</t>
  </si>
  <si>
    <t>1870.05.12</t>
  </si>
  <si>
    <t>1870.05.13</t>
  </si>
  <si>
    <t>1870.05.14</t>
  </si>
  <si>
    <t>1870.05.15</t>
  </si>
  <si>
    <t>1870.05.16</t>
  </si>
  <si>
    <t>1870.05.17</t>
  </si>
  <si>
    <t>1870.05.18</t>
  </si>
  <si>
    <t>1870.05.19</t>
  </si>
  <si>
    <t>1870.05.20</t>
  </si>
  <si>
    <t>1870.05.21</t>
  </si>
  <si>
    <t>1870.05.22</t>
  </si>
  <si>
    <t>1870.05.23</t>
  </si>
  <si>
    <t>1870.05.24</t>
  </si>
  <si>
    <t>1870.05.25</t>
  </si>
  <si>
    <t>1870.05.26</t>
  </si>
  <si>
    <t>1870.05.27</t>
  </si>
  <si>
    <t>1870.05.28</t>
  </si>
  <si>
    <t>1870.05.29</t>
  </si>
  <si>
    <t>1870.05.30</t>
  </si>
  <si>
    <t>1870.05.31</t>
  </si>
  <si>
    <t>1870.06.01</t>
  </si>
  <si>
    <t>1870.06.02</t>
  </si>
  <si>
    <t>1870.06.03</t>
  </si>
  <si>
    <t>1870.06.04</t>
  </si>
  <si>
    <t>1870.06.05</t>
  </si>
  <si>
    <t>1870.06.06</t>
  </si>
  <si>
    <t>1870.06.07</t>
  </si>
  <si>
    <t>1870.06.08</t>
  </si>
  <si>
    <t>1870.06.09</t>
  </si>
  <si>
    <t>1870.06.10</t>
  </si>
  <si>
    <t>1870.06.11</t>
  </si>
  <si>
    <t>1870.06.12</t>
  </si>
  <si>
    <t>1870.06.13</t>
  </si>
  <si>
    <t>1870.06.14</t>
  </si>
  <si>
    <t>1870.06.15</t>
  </si>
  <si>
    <t>1870.06.16</t>
  </si>
  <si>
    <t>1870.06.17</t>
  </si>
  <si>
    <t>1870.06.18</t>
  </si>
  <si>
    <t>1870.06.19</t>
  </si>
  <si>
    <t>1870.06.20</t>
  </si>
  <si>
    <t>1870.06.21</t>
  </si>
  <si>
    <t>1870.06.22</t>
  </si>
  <si>
    <t>1870.06.23</t>
  </si>
  <si>
    <t>1870.06.24</t>
  </si>
  <si>
    <t>1870.06.25</t>
  </si>
  <si>
    <t>1870.06.26</t>
  </si>
  <si>
    <t>1870.06.27</t>
  </si>
  <si>
    <t>1870.06.28</t>
  </si>
  <si>
    <t>1870.06.29</t>
  </si>
  <si>
    <t>1870.06.30</t>
  </si>
  <si>
    <t>1870.07.01</t>
  </si>
  <si>
    <t>1870.07.02</t>
  </si>
  <si>
    <t>1870.07.03</t>
  </si>
  <si>
    <t>1870.07.04</t>
  </si>
  <si>
    <t>1870.07.05</t>
  </si>
  <si>
    <t>1870.07.06</t>
  </si>
  <si>
    <t>1870.07.07</t>
  </si>
  <si>
    <t>1870.07.08</t>
  </si>
  <si>
    <t>1870.07.09</t>
  </si>
  <si>
    <t>1870.07.10</t>
  </si>
  <si>
    <t>1870.07.11</t>
  </si>
  <si>
    <t>1870.07.12</t>
  </si>
  <si>
    <t>1870.07.13</t>
  </si>
  <si>
    <t>1870.07.14</t>
  </si>
  <si>
    <t>1870.07.15</t>
  </si>
  <si>
    <t>1870.07.16</t>
  </si>
  <si>
    <t>1870.07.17</t>
  </si>
  <si>
    <t>1870.07.18</t>
  </si>
  <si>
    <t>1870.07.19</t>
  </si>
  <si>
    <t>1870.07.20</t>
  </si>
  <si>
    <t>1870.07.21</t>
  </si>
  <si>
    <t>1870.07.22</t>
  </si>
  <si>
    <t>1870.07.23</t>
  </si>
  <si>
    <t>1870.07.24</t>
  </si>
  <si>
    <t>1870.07.25</t>
  </si>
  <si>
    <t>1870.07.26</t>
  </si>
  <si>
    <t>1870.07.27</t>
  </si>
  <si>
    <t>1870.07.28</t>
  </si>
  <si>
    <t>1870.07.29</t>
  </si>
  <si>
    <t>1870.07.30</t>
  </si>
  <si>
    <t>1870.07.31</t>
  </si>
  <si>
    <t>1870.08.01</t>
  </si>
  <si>
    <t>1870.08.02</t>
  </si>
  <si>
    <t>1870.08.03</t>
  </si>
  <si>
    <t>1870.08.04</t>
  </si>
  <si>
    <t>1870.08.05</t>
  </si>
  <si>
    <t>1870.08.06</t>
  </si>
  <si>
    <t>1870.08.07</t>
  </si>
  <si>
    <t>1870.08.08</t>
  </si>
  <si>
    <t>1870.08.09</t>
  </si>
  <si>
    <t>1870.08.10</t>
  </si>
  <si>
    <t>1870.08.11</t>
  </si>
  <si>
    <t>1870.08.12</t>
  </si>
  <si>
    <t>1870.08.13</t>
  </si>
  <si>
    <t>1870.08.14</t>
  </si>
  <si>
    <t>1870.08.15</t>
  </si>
  <si>
    <t>1870.08.16</t>
  </si>
  <si>
    <t>1870.08.17</t>
  </si>
  <si>
    <t>1870.08.18</t>
  </si>
  <si>
    <t>1870.08.19</t>
  </si>
  <si>
    <t>1870.08.20</t>
  </si>
  <si>
    <t>1870.08.21</t>
  </si>
  <si>
    <t>1870.08.22</t>
  </si>
  <si>
    <t>1870.08.23</t>
  </si>
  <si>
    <t>1870.08.24</t>
  </si>
  <si>
    <t>1870.08.25</t>
  </si>
  <si>
    <t>1870.08.26</t>
  </si>
  <si>
    <t>1870.08.27</t>
  </si>
  <si>
    <t>1870.08.28</t>
  </si>
  <si>
    <t>1870.08.29</t>
  </si>
  <si>
    <t>1870.08.30</t>
  </si>
  <si>
    <t>1870.08.31</t>
  </si>
  <si>
    <t>1870.09.01</t>
  </si>
  <si>
    <t>1870.09.02</t>
  </si>
  <si>
    <t>1870.09.03</t>
  </si>
  <si>
    <t>1870.09.04</t>
  </si>
  <si>
    <t>1870.09.05</t>
  </si>
  <si>
    <t>1870.09.06</t>
  </si>
  <si>
    <t>1870.09.07</t>
  </si>
  <si>
    <t>1870.09.08</t>
  </si>
  <si>
    <t>1870.09.09</t>
  </si>
  <si>
    <t>1870.09.10</t>
  </si>
  <si>
    <t>1870.09.11</t>
  </si>
  <si>
    <t>1870.09.12</t>
  </si>
  <si>
    <t>1870.09.13</t>
  </si>
  <si>
    <t>1870.09.14</t>
  </si>
  <si>
    <t>1870.09.15</t>
  </si>
  <si>
    <t>1870.09.16</t>
  </si>
  <si>
    <t>1870.09.17</t>
  </si>
  <si>
    <t>1870.09.18</t>
  </si>
  <si>
    <t>1870.09.19</t>
  </si>
  <si>
    <t>1870.09.20</t>
  </si>
  <si>
    <t>1870.09.21</t>
  </si>
  <si>
    <t>1870.09.22</t>
  </si>
  <si>
    <t>1870.09.23</t>
  </si>
  <si>
    <t>1870.09.24</t>
  </si>
  <si>
    <t>1870.09.25</t>
  </si>
  <si>
    <t>1870.09.26</t>
  </si>
  <si>
    <t>1870.09.27</t>
  </si>
  <si>
    <t>1870.09.28</t>
  </si>
  <si>
    <t>1870.09.29</t>
  </si>
  <si>
    <t>1870.09.30</t>
  </si>
  <si>
    <t>1870.10.01</t>
  </si>
  <si>
    <t>1870.10.02</t>
  </si>
  <si>
    <t>1870.10.03</t>
  </si>
  <si>
    <t>1870.10.04</t>
  </si>
  <si>
    <t>1870.10.05</t>
  </si>
  <si>
    <t>1870.10.06</t>
  </si>
  <si>
    <t>1870.10.07</t>
  </si>
  <si>
    <t>1870.10.08</t>
  </si>
  <si>
    <t>1870.10.09</t>
  </si>
  <si>
    <t>1870.10.10</t>
  </si>
  <si>
    <t>1870.10.11</t>
  </si>
  <si>
    <t>1870.10.12</t>
  </si>
  <si>
    <t>1870.10.13</t>
  </si>
  <si>
    <t>1870.10.14</t>
  </si>
  <si>
    <t>1870.10.15</t>
  </si>
  <si>
    <t>1870.10.16</t>
  </si>
  <si>
    <t>1870.10.17</t>
  </si>
  <si>
    <t>1870.10.18</t>
  </si>
  <si>
    <t>1870.10.19</t>
  </si>
  <si>
    <t>1870.10.20</t>
  </si>
  <si>
    <t>1870.10.21</t>
  </si>
  <si>
    <t>1870.10.22</t>
  </si>
  <si>
    <t>1870.10.23</t>
  </si>
  <si>
    <t>1870.10.24</t>
  </si>
  <si>
    <t>1870.10.25</t>
  </si>
  <si>
    <t>1870.10.26</t>
  </si>
  <si>
    <t>1870.10.27</t>
  </si>
  <si>
    <t>1870.10.28</t>
  </si>
  <si>
    <t>1870.10.29</t>
  </si>
  <si>
    <t>1870.10.30</t>
  </si>
  <si>
    <t>1870.10.31</t>
  </si>
  <si>
    <t>1870.11.01</t>
  </si>
  <si>
    <t>1870.11.02</t>
  </si>
  <si>
    <t>1870.11.03</t>
  </si>
  <si>
    <t>1870.11.04</t>
  </si>
  <si>
    <t>1870.11.05</t>
  </si>
  <si>
    <t>1870.11.06</t>
  </si>
  <si>
    <t>1870.11.07</t>
  </si>
  <si>
    <t>1870.11.08</t>
  </si>
  <si>
    <t>1870.11.09</t>
  </si>
  <si>
    <t>1870.11.10</t>
  </si>
  <si>
    <t>1870.11.11</t>
  </si>
  <si>
    <t>1870.11.12</t>
  </si>
  <si>
    <t>1870.11.13</t>
  </si>
  <si>
    <t>1870.11.14</t>
  </si>
  <si>
    <t>1870.11.15</t>
  </si>
  <si>
    <t>1870.11.16</t>
  </si>
  <si>
    <t>1870.11.17</t>
  </si>
  <si>
    <t>1870.11.18</t>
  </si>
  <si>
    <t>1870.11.19</t>
  </si>
  <si>
    <t>1870.11.20</t>
  </si>
  <si>
    <t>1870.11.21</t>
  </si>
  <si>
    <t>1870.11.22</t>
  </si>
  <si>
    <t>1870.11.23</t>
  </si>
  <si>
    <t>1870.11.24</t>
  </si>
  <si>
    <t>1870.11.25</t>
  </si>
  <si>
    <t>1870.11.26</t>
  </si>
  <si>
    <t>1870.11.27</t>
  </si>
  <si>
    <t>1870.11.28</t>
  </si>
  <si>
    <t>1870.11.29</t>
  </si>
  <si>
    <t>1870.11.30</t>
  </si>
  <si>
    <t>1870.12.01</t>
  </si>
  <si>
    <t>1870.12.02</t>
  </si>
  <si>
    <t>1870.12.03</t>
  </si>
  <si>
    <t>1870.12.04</t>
  </si>
  <si>
    <t>1870.12.05</t>
  </si>
  <si>
    <t>1870.12.06</t>
  </si>
  <si>
    <t>1870.12.07</t>
  </si>
  <si>
    <t>1870.12.08</t>
  </si>
  <si>
    <t>1870.12.09</t>
  </si>
  <si>
    <t>1870.12.10</t>
  </si>
  <si>
    <t>1870.12.11</t>
  </si>
  <si>
    <t>1870.12.12</t>
  </si>
  <si>
    <t>1870.12.13</t>
  </si>
  <si>
    <t>1870.12.14</t>
  </si>
  <si>
    <t>1870.12.15</t>
  </si>
  <si>
    <t>1870.12.16</t>
  </si>
  <si>
    <t>1870.12.17</t>
  </si>
  <si>
    <t>1870.12.18</t>
  </si>
  <si>
    <t>1870.12.19</t>
  </si>
  <si>
    <t>1870.12.20</t>
  </si>
  <si>
    <t>1870.12.21</t>
  </si>
  <si>
    <t>1870.12.22</t>
  </si>
  <si>
    <t>1870.12.23</t>
  </si>
  <si>
    <t>1870.12.24</t>
  </si>
  <si>
    <t>1870.12.25</t>
  </si>
  <si>
    <t>1870.12.26</t>
  </si>
  <si>
    <t>1870.12.27</t>
  </si>
  <si>
    <t>1870.12.28</t>
  </si>
  <si>
    <t>1870.12.29</t>
  </si>
  <si>
    <t>1870.12.30</t>
  </si>
  <si>
    <t>1870.12.31</t>
  </si>
  <si>
    <t>1871.01.01</t>
  </si>
  <si>
    <t>1871.01.02</t>
  </si>
  <si>
    <t>1871.01.03</t>
  </si>
  <si>
    <t>1871.01.04</t>
  </si>
  <si>
    <t>1871.01.05</t>
  </si>
  <si>
    <t>1871.01.06</t>
  </si>
  <si>
    <t>1871.01.07</t>
  </si>
  <si>
    <t>1871.01.08</t>
  </si>
  <si>
    <t>1871.01.09</t>
  </si>
  <si>
    <t>1871.01.10</t>
  </si>
  <si>
    <t>1871.01.11</t>
  </si>
  <si>
    <t>1871.01.12</t>
  </si>
  <si>
    <t>1871.01.13</t>
  </si>
  <si>
    <t>1871.01.14</t>
  </si>
  <si>
    <t>1871.01.15</t>
  </si>
  <si>
    <t>1871.01.16</t>
  </si>
  <si>
    <t>1871.01.17</t>
  </si>
  <si>
    <t>1871.01.18</t>
  </si>
  <si>
    <t>1871.01.19</t>
  </si>
  <si>
    <t>1871.01.20</t>
  </si>
  <si>
    <t>1871.01.21</t>
  </si>
  <si>
    <t>1871.01.22</t>
  </si>
  <si>
    <t>1871.01.23</t>
  </si>
  <si>
    <t>1871.01.24</t>
  </si>
  <si>
    <t>1871.01.25</t>
  </si>
  <si>
    <t>1871.01.26</t>
  </si>
  <si>
    <t>1871.01.27</t>
  </si>
  <si>
    <t>1871.01.28</t>
  </si>
  <si>
    <t>1871.01.29</t>
  </si>
  <si>
    <t>1871.01.30</t>
  </si>
  <si>
    <t>1871.01.31</t>
  </si>
  <si>
    <t>1871.02.01</t>
  </si>
  <si>
    <t>1871.02.02</t>
  </si>
  <si>
    <t>1871.02.03</t>
  </si>
  <si>
    <t>1871.02.04</t>
  </si>
  <si>
    <t>1871.02.05</t>
  </si>
  <si>
    <t>1871.02.06</t>
  </si>
  <si>
    <t>1871.02.07</t>
  </si>
  <si>
    <t>1871.02.08</t>
  </si>
  <si>
    <t>1871.02.09</t>
  </si>
  <si>
    <t>1871.02.10</t>
  </si>
  <si>
    <t>1871.02.11</t>
  </si>
  <si>
    <t>1871.02.12</t>
  </si>
  <si>
    <t>1871.02.13</t>
  </si>
  <si>
    <t>1871.02.14</t>
  </si>
  <si>
    <t>1871.02.15</t>
  </si>
  <si>
    <t>1871.02.16</t>
  </si>
  <si>
    <t>1871.02.17</t>
  </si>
  <si>
    <t>1871.02.18</t>
  </si>
  <si>
    <t>1871.02.19</t>
  </si>
  <si>
    <t>1871.02.20</t>
  </si>
  <si>
    <t>1871.02.21</t>
  </si>
  <si>
    <t>1871.02.22</t>
  </si>
  <si>
    <t>1871.02.23</t>
  </si>
  <si>
    <t>1871.02.24</t>
  </si>
  <si>
    <t>1871.02.25</t>
  </si>
  <si>
    <t>1871.02.26</t>
  </si>
  <si>
    <t>1871.02.27</t>
  </si>
  <si>
    <t>1871.02.28</t>
  </si>
  <si>
    <t>1871.03.01</t>
  </si>
  <si>
    <t>1871.03.02</t>
  </si>
  <si>
    <t>1871.03.03</t>
  </si>
  <si>
    <t>1871.03.04</t>
  </si>
  <si>
    <t>1871.03.05</t>
  </si>
  <si>
    <t>1871.03.06</t>
  </si>
  <si>
    <t>1871.03.07</t>
  </si>
  <si>
    <t>1871.03.08</t>
  </si>
  <si>
    <t>1871.03.09</t>
  </si>
  <si>
    <t>1871.03.10</t>
  </si>
  <si>
    <t>1871.03.11</t>
  </si>
  <si>
    <t>1871.03.12</t>
  </si>
  <si>
    <t>1871.03.13</t>
  </si>
  <si>
    <t>1871.03.14</t>
  </si>
  <si>
    <t>1871.03.15</t>
  </si>
  <si>
    <t>1871.03.16</t>
  </si>
  <si>
    <t>1871.03.17</t>
  </si>
  <si>
    <t>1871.03.18</t>
  </si>
  <si>
    <t>1871.03.19</t>
  </si>
  <si>
    <t>1871.03.20</t>
  </si>
  <si>
    <t>1871.03.21</t>
  </si>
  <si>
    <t>1871.03.22</t>
  </si>
  <si>
    <t>1871.03.23</t>
  </si>
  <si>
    <t>1871.03.24</t>
  </si>
  <si>
    <t>1871.03.25</t>
  </si>
  <si>
    <t>1871.03.26</t>
  </si>
  <si>
    <t>1871.03.27</t>
  </si>
  <si>
    <t>1871.03.28</t>
  </si>
  <si>
    <t>1871.03.29</t>
  </si>
  <si>
    <t>1871.03.30</t>
  </si>
  <si>
    <t>1871.03.31</t>
  </si>
  <si>
    <t>1871.04.01</t>
  </si>
  <si>
    <t>1871.04.02</t>
  </si>
  <si>
    <t>1871.04.03</t>
  </si>
  <si>
    <t>1871.04.04</t>
  </si>
  <si>
    <t>1871.04.05</t>
  </si>
  <si>
    <t>1871.04.06</t>
  </si>
  <si>
    <t>1871.04.07</t>
  </si>
  <si>
    <t>1871.04.08</t>
  </si>
  <si>
    <t>1871.04.09</t>
  </si>
  <si>
    <t>1871.04.10</t>
  </si>
  <si>
    <t>1871.04.11</t>
  </si>
  <si>
    <t>1871.04.12</t>
  </si>
  <si>
    <t>1871.04.13</t>
  </si>
  <si>
    <t>1871.04.14</t>
  </si>
  <si>
    <t>1871.04.15</t>
  </si>
  <si>
    <t>1871.04.16</t>
  </si>
  <si>
    <t>1871.04.17</t>
  </si>
  <si>
    <t>1871.04.18</t>
  </si>
  <si>
    <t>1871.04.19</t>
  </si>
  <si>
    <t>1871.04.20</t>
  </si>
  <si>
    <t>1871.04.21</t>
  </si>
  <si>
    <t>1871.04.22</t>
  </si>
  <si>
    <t>1871.04.23</t>
  </si>
  <si>
    <t>1871.04.24</t>
  </si>
  <si>
    <t>1871.04.25</t>
  </si>
  <si>
    <t>1871.04.26</t>
  </si>
  <si>
    <t>1871.04.27</t>
  </si>
  <si>
    <t>1871.04.28</t>
  </si>
  <si>
    <t>1871.04.29</t>
  </si>
  <si>
    <t>1871.04.30</t>
  </si>
  <si>
    <t>1871.05.01</t>
  </si>
  <si>
    <t>1871.05.02</t>
  </si>
  <si>
    <t>1871.05.03</t>
  </si>
  <si>
    <t>1871.05.04</t>
  </si>
  <si>
    <t>1871.05.05</t>
  </si>
  <si>
    <t>1871.05.06</t>
  </si>
  <si>
    <t>1871.05.07</t>
  </si>
  <si>
    <t>1871.05.08</t>
  </si>
  <si>
    <t>1871.05.09</t>
  </si>
  <si>
    <t>1871.05.10</t>
  </si>
  <si>
    <t>1871.05.11</t>
  </si>
  <si>
    <t>1871.05.12</t>
  </si>
  <si>
    <t>1871.05.13</t>
  </si>
  <si>
    <t>1871.05.14</t>
  </si>
  <si>
    <t>1871.05.15</t>
  </si>
  <si>
    <t>1871.05.16</t>
  </si>
  <si>
    <t>1871.05.17</t>
  </si>
  <si>
    <t>1871.05.18</t>
  </si>
  <si>
    <t>1871.05.19</t>
  </si>
  <si>
    <t>1871.05.20</t>
  </si>
  <si>
    <t>1871.05.21</t>
  </si>
  <si>
    <t>1871.05.22</t>
  </si>
  <si>
    <t>1871.05.23</t>
  </si>
  <si>
    <t>1871.05.24</t>
  </si>
  <si>
    <t>1871.05.25</t>
  </si>
  <si>
    <t>1871.05.26</t>
  </si>
  <si>
    <t>1871.05.27</t>
  </si>
  <si>
    <t>1871.05.28</t>
  </si>
  <si>
    <t>1871.05.29</t>
  </si>
  <si>
    <t>1871.05.30</t>
  </si>
  <si>
    <t>1871.05.31</t>
  </si>
  <si>
    <t>1871.06.01</t>
  </si>
  <si>
    <t>1871.06.02</t>
  </si>
  <si>
    <t>1871.06.03</t>
  </si>
  <si>
    <t>1871.06.04</t>
  </si>
  <si>
    <t>1871.06.05</t>
  </si>
  <si>
    <t>1871.06.06</t>
  </si>
  <si>
    <t>1871.06.07</t>
  </si>
  <si>
    <t>1871.06.08</t>
  </si>
  <si>
    <t>1871.06.09</t>
  </si>
  <si>
    <t>1871.06.10</t>
  </si>
  <si>
    <t>1871.06.11</t>
  </si>
  <si>
    <t>1871.06.12</t>
  </si>
  <si>
    <t>1871.06.13</t>
  </si>
  <si>
    <t>1871.06.14</t>
  </si>
  <si>
    <t>1871.06.15</t>
  </si>
  <si>
    <t>1871.06.16</t>
  </si>
  <si>
    <t>1871.06.17</t>
  </si>
  <si>
    <t>1871.06.18</t>
  </si>
  <si>
    <t>1871.06.19</t>
  </si>
  <si>
    <t>1871.06.20</t>
  </si>
  <si>
    <t>1871.06.21</t>
  </si>
  <si>
    <t>1871.06.22</t>
  </si>
  <si>
    <t>1871.06.23</t>
  </si>
  <si>
    <t>1871.06.24</t>
  </si>
  <si>
    <t>1871.06.25</t>
  </si>
  <si>
    <t>1871.06.26</t>
  </si>
  <si>
    <t>1871.06.27</t>
  </si>
  <si>
    <t>1871.06.28</t>
  </si>
  <si>
    <t>1871.06.29</t>
  </si>
  <si>
    <t>1871.06.30</t>
  </si>
  <si>
    <t>1871.07.01</t>
  </si>
  <si>
    <t>1871.07.02</t>
  </si>
  <si>
    <t>1871.07.03</t>
  </si>
  <si>
    <t>1871.07.04</t>
  </si>
  <si>
    <t>1871.07.05</t>
  </si>
  <si>
    <t>1871.07.06</t>
  </si>
  <si>
    <t>1871.07.07</t>
  </si>
  <si>
    <t>1871.07.08</t>
  </si>
  <si>
    <t>1871.07.09</t>
  </si>
  <si>
    <t>1871.07.10</t>
  </si>
  <si>
    <t>1871.07.11</t>
  </si>
  <si>
    <t>1871.07.12</t>
  </si>
  <si>
    <t>1871.07.13</t>
  </si>
  <si>
    <t>1871.07.14</t>
  </si>
  <si>
    <t>1871.07.15</t>
  </si>
  <si>
    <t>1871.07.16</t>
  </si>
  <si>
    <t>1871.07.17</t>
  </si>
  <si>
    <t>1871.07.18</t>
  </si>
  <si>
    <t>1871.07.19</t>
  </si>
  <si>
    <t>1871.07.20</t>
  </si>
  <si>
    <t>1871.07.21</t>
  </si>
  <si>
    <t>1871.07.22</t>
  </si>
  <si>
    <t>1871.07.23</t>
  </si>
  <si>
    <t>1871.07.24</t>
  </si>
  <si>
    <t>1871.07.25</t>
  </si>
  <si>
    <t>1871.07.26</t>
  </si>
  <si>
    <t>1871.07.27</t>
  </si>
  <si>
    <t>1871.07.28</t>
  </si>
  <si>
    <t>1871.07.29</t>
  </si>
  <si>
    <t>1871.07.30</t>
  </si>
  <si>
    <t>1871.07.31</t>
  </si>
  <si>
    <t>1871.08.01</t>
  </si>
  <si>
    <t>1871.08.02</t>
  </si>
  <si>
    <t>1871.08.03</t>
  </si>
  <si>
    <t>1871.08.04</t>
  </si>
  <si>
    <t>1871.08.05</t>
  </si>
  <si>
    <t>1871.08.06</t>
  </si>
  <si>
    <t>1871.08.07</t>
  </si>
  <si>
    <t>1871.08.08</t>
  </si>
  <si>
    <t>1871.08.09</t>
  </si>
  <si>
    <t>1871.08.10</t>
  </si>
  <si>
    <t>1871.08.11</t>
  </si>
  <si>
    <t>1871.08.12</t>
  </si>
  <si>
    <t>1871.08.13</t>
  </si>
  <si>
    <t>1871.08.14</t>
  </si>
  <si>
    <t>1871.08.15</t>
  </si>
  <si>
    <t>1871.08.16</t>
  </si>
  <si>
    <t>1871.08.17</t>
  </si>
  <si>
    <t>1871.08.18</t>
  </si>
  <si>
    <t>1871.08.19</t>
  </si>
  <si>
    <t>1871.08.20</t>
  </si>
  <si>
    <t>1871.08.21</t>
  </si>
  <si>
    <t>1871.08.22</t>
  </si>
  <si>
    <t>1871.08.23</t>
  </si>
  <si>
    <t>1871.08.24</t>
  </si>
  <si>
    <t>1871.08.25</t>
  </si>
  <si>
    <t>1871.08.26</t>
  </si>
  <si>
    <t>1871.08.27</t>
  </si>
  <si>
    <t>1871.08.28</t>
  </si>
  <si>
    <t>1871.08.29</t>
  </si>
  <si>
    <t>1871.08.30</t>
  </si>
  <si>
    <t>1871.08.31</t>
  </si>
  <si>
    <t>1871.09.01</t>
  </si>
  <si>
    <t>1871.09.02</t>
  </si>
  <si>
    <t>1871.09.03</t>
  </si>
  <si>
    <t>1871.09.04</t>
  </si>
  <si>
    <t>1871.09.05</t>
  </si>
  <si>
    <t>1871.09.06</t>
  </si>
  <si>
    <t>1871.09.07</t>
  </si>
  <si>
    <t>1871.09.08</t>
  </si>
  <si>
    <t>1871.09.09</t>
  </si>
  <si>
    <t>1871.09.10</t>
  </si>
  <si>
    <t>1871.09.11</t>
  </si>
  <si>
    <t>1871.09.12</t>
  </si>
  <si>
    <t>1871.09.13</t>
  </si>
  <si>
    <t>1871.09.14</t>
  </si>
  <si>
    <t>1871.09.15</t>
  </si>
  <si>
    <t>1871.09.16</t>
  </si>
  <si>
    <t>1871.09.17</t>
  </si>
  <si>
    <t>1871.09.18</t>
  </si>
  <si>
    <t>1871.09.19</t>
  </si>
  <si>
    <t>1871.09.20</t>
  </si>
  <si>
    <t>1871.09.21</t>
  </si>
  <si>
    <t>1871.09.22</t>
  </si>
  <si>
    <t>1871.09.23</t>
  </si>
  <si>
    <t>1871.09.24</t>
  </si>
  <si>
    <t>1871.09.25</t>
  </si>
  <si>
    <t>1871.09.26</t>
  </si>
  <si>
    <t>1871.09.27</t>
  </si>
  <si>
    <t>1871.09.28</t>
  </si>
  <si>
    <t>1871.09.29</t>
  </si>
  <si>
    <t>1871.09.30</t>
  </si>
  <si>
    <t>1871.10.01</t>
  </si>
  <si>
    <t>1871.10.02</t>
  </si>
  <si>
    <t>1871.10.03</t>
  </si>
  <si>
    <t>1871.10.04</t>
  </si>
  <si>
    <t>1871.10.05</t>
  </si>
  <si>
    <t>1871.10.06</t>
  </si>
  <si>
    <t>1871.10.07</t>
  </si>
  <si>
    <t>1871.10.08</t>
  </si>
  <si>
    <t>1871.10.09</t>
  </si>
  <si>
    <t>1871.10.10</t>
  </si>
  <si>
    <t>1871.10.11</t>
  </si>
  <si>
    <t>1871.10.12</t>
  </si>
  <si>
    <t>1871.10.13</t>
  </si>
  <si>
    <t>1871.10.14</t>
  </si>
  <si>
    <t>1871.10.15</t>
  </si>
  <si>
    <t>1871.10.16</t>
  </si>
  <si>
    <t>1871.10.17</t>
  </si>
  <si>
    <t>1871.10.18</t>
  </si>
  <si>
    <t>1871.10.19</t>
  </si>
  <si>
    <t>1871.10.20</t>
  </si>
  <si>
    <t>1871.10.21</t>
  </si>
  <si>
    <t>1871.10.22</t>
  </si>
  <si>
    <t>1871.10.23</t>
  </si>
  <si>
    <t>1871.10.24</t>
  </si>
  <si>
    <t>1871.10.25</t>
  </si>
  <si>
    <t>1871.10.26</t>
  </si>
  <si>
    <t>1871.10.27</t>
  </si>
  <si>
    <t>1871.10.28</t>
  </si>
  <si>
    <t>1871.10.29</t>
  </si>
  <si>
    <t>1871.10.30</t>
  </si>
  <si>
    <t>1871.10.31</t>
  </si>
  <si>
    <t>1871.11.01</t>
  </si>
  <si>
    <t>1871.11.02</t>
  </si>
  <si>
    <t>1871.11.03</t>
  </si>
  <si>
    <t>1871.11.04</t>
  </si>
  <si>
    <t>1871.11.05</t>
  </si>
  <si>
    <t>1871.11.06</t>
  </si>
  <si>
    <t>1871.11.07</t>
  </si>
  <si>
    <t>1871.11.08</t>
  </si>
  <si>
    <t>1871.11.09</t>
  </si>
  <si>
    <t>1871.11.10</t>
  </si>
  <si>
    <t>1871.11.11</t>
  </si>
  <si>
    <t>1871.11.12</t>
  </si>
  <si>
    <t>1871.11.13</t>
  </si>
  <si>
    <t>1871.11.14</t>
  </si>
  <si>
    <t>1871.11.15</t>
  </si>
  <si>
    <t>1871.11.16</t>
  </si>
  <si>
    <t>1871.11.17</t>
  </si>
  <si>
    <t>1871.11.18</t>
  </si>
  <si>
    <t>1871.11.19</t>
  </si>
  <si>
    <t>1871.11.20</t>
  </si>
  <si>
    <t>1871.11.21</t>
  </si>
  <si>
    <t>1871.11.22</t>
  </si>
  <si>
    <t>1871.11.23</t>
  </si>
  <si>
    <t>1871.11.24</t>
  </si>
  <si>
    <t>1871.11.25</t>
  </si>
  <si>
    <t>1871.11.26</t>
  </si>
  <si>
    <t>1871.11.27</t>
  </si>
  <si>
    <t>1871.11.28</t>
  </si>
  <si>
    <t>1871.11.29</t>
  </si>
  <si>
    <t>1871.11.30</t>
  </si>
  <si>
    <t>1871.12.01</t>
  </si>
  <si>
    <t>1871.12.02</t>
  </si>
  <si>
    <t>1871.12.03</t>
  </si>
  <si>
    <t>1871.12.04</t>
  </si>
  <si>
    <t>1871.12.05</t>
  </si>
  <si>
    <t>1871.12.06</t>
  </si>
  <si>
    <t>1871.12.07</t>
  </si>
  <si>
    <t>1871.12.08</t>
  </si>
  <si>
    <t>1871.12.09</t>
  </si>
  <si>
    <t>1871.12.10</t>
  </si>
  <si>
    <t>1871.12.11</t>
  </si>
  <si>
    <t>1871.12.12</t>
  </si>
  <si>
    <t>1871.12.13</t>
  </si>
  <si>
    <t>1871.12.14</t>
  </si>
  <si>
    <t>1871.12.15</t>
  </si>
  <si>
    <t>1871.12.16</t>
  </si>
  <si>
    <t>1871.12.17</t>
  </si>
  <si>
    <t>1871.12.18</t>
  </si>
  <si>
    <t>1871.12.19</t>
  </si>
  <si>
    <t>1871.12.20</t>
  </si>
  <si>
    <t>1871.12.21</t>
  </si>
  <si>
    <t>1871.12.22</t>
  </si>
  <si>
    <t>1871.12.23</t>
  </si>
  <si>
    <t>1871.12.24</t>
  </si>
  <si>
    <t>1871.12.25</t>
  </si>
  <si>
    <t>1871.12.26</t>
  </si>
  <si>
    <t>1871.12.27</t>
  </si>
  <si>
    <t>1871.12.28</t>
  </si>
  <si>
    <t>1871.12.29</t>
  </si>
  <si>
    <t>1871.12.30</t>
  </si>
  <si>
    <t>1871.12.31</t>
  </si>
  <si>
    <t>1872.01.01</t>
  </si>
  <si>
    <t>1872.01.02</t>
  </si>
  <si>
    <t>1872.01.03</t>
  </si>
  <si>
    <t>1872.01.04</t>
  </si>
  <si>
    <t>1872.01.05</t>
  </si>
  <si>
    <t>1872.01.06</t>
  </si>
  <si>
    <t>1872.01.07</t>
  </si>
  <si>
    <t>1872.01.08</t>
  </si>
  <si>
    <t>1872.01.09</t>
  </si>
  <si>
    <t>1872.01.10</t>
  </si>
  <si>
    <t>1872.01.11</t>
  </si>
  <si>
    <t>1872.01.12</t>
  </si>
  <si>
    <t>1872.01.13</t>
  </si>
  <si>
    <t>1872.01.14</t>
  </si>
  <si>
    <t>1872.01.15</t>
  </si>
  <si>
    <t>1872.01.16</t>
  </si>
  <si>
    <t>1872.01.17</t>
  </si>
  <si>
    <t>1872.01.18</t>
  </si>
  <si>
    <t>1872.01.19</t>
  </si>
  <si>
    <t>1872.01.20</t>
  </si>
  <si>
    <t>1872.01.21</t>
  </si>
  <si>
    <t>1872.01.22</t>
  </si>
  <si>
    <t>1872.01.23</t>
  </si>
  <si>
    <t>1872.01.24</t>
  </si>
  <si>
    <t>1872.01.25</t>
  </si>
  <si>
    <t>1872.01.26</t>
  </si>
  <si>
    <t>1872.01.27</t>
  </si>
  <si>
    <t>1872.01.28</t>
  </si>
  <si>
    <t>1872.01.29</t>
  </si>
  <si>
    <t>1872.01.30</t>
  </si>
  <si>
    <t>1872.01.31</t>
  </si>
  <si>
    <t>1872.02.01</t>
  </si>
  <si>
    <t>1872.02.02</t>
  </si>
  <si>
    <t>1872.02.03</t>
  </si>
  <si>
    <t>1872.02.04</t>
  </si>
  <si>
    <t>1872.02.05</t>
  </si>
  <si>
    <t>1872.02.06</t>
  </si>
  <si>
    <t>1872.02.07</t>
  </si>
  <si>
    <t>1872.02.08</t>
  </si>
  <si>
    <t>1872.02.09</t>
  </si>
  <si>
    <t>1872.02.10</t>
  </si>
  <si>
    <t>1872.02.11</t>
  </si>
  <si>
    <t>1872.02.12</t>
  </si>
  <si>
    <t>1872.02.13</t>
  </si>
  <si>
    <t>1872.02.14</t>
  </si>
  <si>
    <t>1872.02.15</t>
  </si>
  <si>
    <t>1872.02.16</t>
  </si>
  <si>
    <t>1872.02.17</t>
  </si>
  <si>
    <t>1872.02.18</t>
  </si>
  <si>
    <t>1872.02.19</t>
  </si>
  <si>
    <t>1872.02.20</t>
  </si>
  <si>
    <t>1872.02.21</t>
  </si>
  <si>
    <t>1872.02.22</t>
  </si>
  <si>
    <t>1872.02.23</t>
  </si>
  <si>
    <t>1872.02.24</t>
  </si>
  <si>
    <t>1872.02.25</t>
  </si>
  <si>
    <t>1872.02.26</t>
  </si>
  <si>
    <t>1872.02.27</t>
  </si>
  <si>
    <t>1872.02.28</t>
  </si>
  <si>
    <t>1872.02.29</t>
  </si>
  <si>
    <t>1872.03.01</t>
  </si>
  <si>
    <t>1872.03.02</t>
  </si>
  <si>
    <t>1872.03.03</t>
  </si>
  <si>
    <t>1872.03.04</t>
  </si>
  <si>
    <t>1872.03.05</t>
  </si>
  <si>
    <t>1872.03.06</t>
  </si>
  <si>
    <t>1872.03.07</t>
  </si>
  <si>
    <t>1872.03.08</t>
  </si>
  <si>
    <t>1872.03.09</t>
  </si>
  <si>
    <t>1872.03.10</t>
  </si>
  <si>
    <t>1872.03.11</t>
  </si>
  <si>
    <t>1872.03.12</t>
  </si>
  <si>
    <t>1872.03.13</t>
  </si>
  <si>
    <t>1872.03.14</t>
  </si>
  <si>
    <t>1872.03.15</t>
  </si>
  <si>
    <t>1872.03.16</t>
  </si>
  <si>
    <t>1872.03.17</t>
  </si>
  <si>
    <t>1872.03.18</t>
  </si>
  <si>
    <t>1872.03.19</t>
  </si>
  <si>
    <t>1872.03.20</t>
  </si>
  <si>
    <t>1872.03.21</t>
  </si>
  <si>
    <t>1872.03.22</t>
  </si>
  <si>
    <t>1872.03.23</t>
  </si>
  <si>
    <t>1872.03.24</t>
  </si>
  <si>
    <t>1872.03.25</t>
  </si>
  <si>
    <t>1872.03.26</t>
  </si>
  <si>
    <t>1872.03.27</t>
  </si>
  <si>
    <t>1872.03.28</t>
  </si>
  <si>
    <t>1872.03.29</t>
  </si>
  <si>
    <t>1872.03.30</t>
  </si>
  <si>
    <t>1872.03.31</t>
  </si>
  <si>
    <t>1872.04.01</t>
  </si>
  <si>
    <t>1872.04.02</t>
  </si>
  <si>
    <t>1872.04.03</t>
  </si>
  <si>
    <t>1872.04.04</t>
  </si>
  <si>
    <t>1872.04.05</t>
  </si>
  <si>
    <t>1872.04.06</t>
  </si>
  <si>
    <t>1872.04.07</t>
  </si>
  <si>
    <t>1872.04.08</t>
  </si>
  <si>
    <t>1872.04.09</t>
  </si>
  <si>
    <t>1872.04.10</t>
  </si>
  <si>
    <t>1872.04.11</t>
  </si>
  <si>
    <t>1872.04.12</t>
  </si>
  <si>
    <t>1872.04.13</t>
  </si>
  <si>
    <t>1872.04.14</t>
  </si>
  <si>
    <t>1872.04.15</t>
  </si>
  <si>
    <t>1872.04.16</t>
  </si>
  <si>
    <t>1872.04.17</t>
  </si>
  <si>
    <t>1872.04.18</t>
  </si>
  <si>
    <t>1872.04.19</t>
  </si>
  <si>
    <t>1872.04.20</t>
  </si>
  <si>
    <t>1872.04.21</t>
  </si>
  <si>
    <t>1872.04.22</t>
  </si>
  <si>
    <t>1872.04.23</t>
  </si>
  <si>
    <t>1872.04.24</t>
  </si>
  <si>
    <t>1872.04.25</t>
  </si>
  <si>
    <t>1872.04.26</t>
  </si>
  <si>
    <t>1872.04.27</t>
  </si>
  <si>
    <t>1872.04.28</t>
  </si>
  <si>
    <t>1872.04.29</t>
  </si>
  <si>
    <t>1872.04.30</t>
  </si>
  <si>
    <t>1872.05.01</t>
  </si>
  <si>
    <t>1872.05.02</t>
  </si>
  <si>
    <t>1872.05.03</t>
  </si>
  <si>
    <t>1872.05.04</t>
  </si>
  <si>
    <t>1872.05.05</t>
  </si>
  <si>
    <t>1872.05.06</t>
  </si>
  <si>
    <t>1872.05.07</t>
  </si>
  <si>
    <t>1872.05.08</t>
  </si>
  <si>
    <t>1872.05.09</t>
  </si>
  <si>
    <t>1872.05.10</t>
  </si>
  <si>
    <t>1872.05.11</t>
  </si>
  <si>
    <t>1872.05.12</t>
  </si>
  <si>
    <t>1872.05.13</t>
  </si>
  <si>
    <t>1872.05.14</t>
  </si>
  <si>
    <t>1872.05.15</t>
  </si>
  <si>
    <t>1872.05.16</t>
  </si>
  <si>
    <t>1872.05.17</t>
  </si>
  <si>
    <t>1872.05.18</t>
  </si>
  <si>
    <t>1872.05.19</t>
  </si>
  <si>
    <t>1872.05.20</t>
  </si>
  <si>
    <t>1872.05.21</t>
  </si>
  <si>
    <t>1872.05.22</t>
  </si>
  <si>
    <t>1872.05.23</t>
  </si>
  <si>
    <t>1872.05.24</t>
  </si>
  <si>
    <t>1872.05.25</t>
  </si>
  <si>
    <t>1872.05.26</t>
  </si>
  <si>
    <t>1872.05.27</t>
  </si>
  <si>
    <t>1872.05.28</t>
  </si>
  <si>
    <t>1872.05.29</t>
  </si>
  <si>
    <t>1872.05.30</t>
  </si>
  <si>
    <t>1872.05.31</t>
  </si>
  <si>
    <t>1872.06.01</t>
  </si>
  <si>
    <t>1872.06.02</t>
  </si>
  <si>
    <t>1872.06.03</t>
  </si>
  <si>
    <t>1872.06.04</t>
  </si>
  <si>
    <t>1872.06.05</t>
  </si>
  <si>
    <t>1872.06.06</t>
  </si>
  <si>
    <t>1872.06.07</t>
  </si>
  <si>
    <t>1872.06.08</t>
  </si>
  <si>
    <t>1872.06.09</t>
  </si>
  <si>
    <t>1872.06.10</t>
  </si>
  <si>
    <t>1872.06.11</t>
  </si>
  <si>
    <t>1872.06.12</t>
  </si>
  <si>
    <t>1872.06.13</t>
  </si>
  <si>
    <t>1872.06.14</t>
  </si>
  <si>
    <t>1872.06.15</t>
  </si>
  <si>
    <t>1872.06.16</t>
  </si>
  <si>
    <t>1872.06.17</t>
  </si>
  <si>
    <t>1872.06.18</t>
  </si>
  <si>
    <t>1872.06.19</t>
  </si>
  <si>
    <t>1872.06.20</t>
  </si>
  <si>
    <t>1872.06.21</t>
  </si>
  <si>
    <t>1872.06.22</t>
  </si>
  <si>
    <t>1872.06.23</t>
  </si>
  <si>
    <t>1872.06.24</t>
  </si>
  <si>
    <t>1872.06.25</t>
  </si>
  <si>
    <t>1872.06.26</t>
  </si>
  <si>
    <t>1872.06.27</t>
  </si>
  <si>
    <t>1872.06.28</t>
  </si>
  <si>
    <t>1872.06.29</t>
  </si>
  <si>
    <t>1872.06.30</t>
  </si>
  <si>
    <t>1872.07.01</t>
  </si>
  <si>
    <t>1872.07.02</t>
  </si>
  <si>
    <t>1872.07.03</t>
  </si>
  <si>
    <t>1872.07.04</t>
  </si>
  <si>
    <t>1872.07.05</t>
  </si>
  <si>
    <t>1872.07.06</t>
  </si>
  <si>
    <t>1872.07.07</t>
  </si>
  <si>
    <t>1872.07.08</t>
  </si>
  <si>
    <t>1872.07.09</t>
  </si>
  <si>
    <t>1872.07.10</t>
  </si>
  <si>
    <t>1872.07.11</t>
  </si>
  <si>
    <t>1872.07.12</t>
  </si>
  <si>
    <t>1872.07.13</t>
  </si>
  <si>
    <t>1872.07.14</t>
  </si>
  <si>
    <t>1872.07.15</t>
  </si>
  <si>
    <t>1872.07.16</t>
  </si>
  <si>
    <t>1872.07.17</t>
  </si>
  <si>
    <t>1872.07.18</t>
  </si>
  <si>
    <t>1872.07.19</t>
  </si>
  <si>
    <t>1872.07.20</t>
  </si>
  <si>
    <t>1872.07.21</t>
  </si>
  <si>
    <t>1872.07.22</t>
  </si>
  <si>
    <t>1872.07.23</t>
  </si>
  <si>
    <t>1872.07.24</t>
  </si>
  <si>
    <t>1872.07.25</t>
  </si>
  <si>
    <t>1872.07.26</t>
  </si>
  <si>
    <t>1872.07.27</t>
  </si>
  <si>
    <t>1872.07.28</t>
  </si>
  <si>
    <t>1872.07.29</t>
  </si>
  <si>
    <t>1872.07.30</t>
  </si>
  <si>
    <t>1872.07.31</t>
  </si>
  <si>
    <t>1872.08.01</t>
  </si>
  <si>
    <t>1872.08.02</t>
  </si>
  <si>
    <t>1872.08.03</t>
  </si>
  <si>
    <t>1872.08.04</t>
  </si>
  <si>
    <t>1872.08.05</t>
  </si>
  <si>
    <t>1872.08.06</t>
  </si>
  <si>
    <t>1872.08.07</t>
  </si>
  <si>
    <t>1872.08.08</t>
  </si>
  <si>
    <t>1872.08.09</t>
  </si>
  <si>
    <t>1872.08.10</t>
  </si>
  <si>
    <t>1872.08.11</t>
  </si>
  <si>
    <t>1872.08.12</t>
  </si>
  <si>
    <t>1872.08.13</t>
  </si>
  <si>
    <t>1872.08.14</t>
  </si>
  <si>
    <t>1872.08.15</t>
  </si>
  <si>
    <t>1872.08.16</t>
  </si>
  <si>
    <t>1872.08.17</t>
  </si>
  <si>
    <t>1872.08.18</t>
  </si>
  <si>
    <t>1872.08.19</t>
  </si>
  <si>
    <t>1872.08.20</t>
  </si>
  <si>
    <t>1872.08.21</t>
  </si>
  <si>
    <t>1872.08.22</t>
  </si>
  <si>
    <t>1872.08.23</t>
  </si>
  <si>
    <t>1872.08.24</t>
  </si>
  <si>
    <t>1872.08.25</t>
  </si>
  <si>
    <t>1872.08.26</t>
  </si>
  <si>
    <t>1872.08.27</t>
  </si>
  <si>
    <t>1872.08.28</t>
  </si>
  <si>
    <t>1872.08.29</t>
  </si>
  <si>
    <t>1872.08.30</t>
  </si>
  <si>
    <t>1872.08.31</t>
  </si>
  <si>
    <t>1872.09.01</t>
  </si>
  <si>
    <t>1872.09.02</t>
  </si>
  <si>
    <t>1872.09.03</t>
  </si>
  <si>
    <t>1872.09.04</t>
  </si>
  <si>
    <t>1872.09.05</t>
  </si>
  <si>
    <t>1872.09.06</t>
  </si>
  <si>
    <t>1872.09.07</t>
  </si>
  <si>
    <t>1872.09.08</t>
  </si>
  <si>
    <t>1872.09.09</t>
  </si>
  <si>
    <t>1872.09.10</t>
  </si>
  <si>
    <t>1872.09.11</t>
  </si>
  <si>
    <t>1872.09.12</t>
  </si>
  <si>
    <t>1872.09.13</t>
  </si>
  <si>
    <t>1872.09.14</t>
  </si>
  <si>
    <t>1872.09.15</t>
  </si>
  <si>
    <t>1872.09.16</t>
  </si>
  <si>
    <t>1872.09.17</t>
  </si>
  <si>
    <t>1872.09.18</t>
  </si>
  <si>
    <t>1872.09.19</t>
  </si>
  <si>
    <t>1872.09.20</t>
  </si>
  <si>
    <t>1872.09.21</t>
  </si>
  <si>
    <t>1872.09.22</t>
  </si>
  <si>
    <t>1872.09.23</t>
  </si>
  <si>
    <t>1872.09.24</t>
  </si>
  <si>
    <t>1872.09.25</t>
  </si>
  <si>
    <t>1872.09.26</t>
  </si>
  <si>
    <t>1872.09.27</t>
  </si>
  <si>
    <t>1872.09.28</t>
  </si>
  <si>
    <t>1872.09.29</t>
  </si>
  <si>
    <t>1872.09.30</t>
  </si>
  <si>
    <t>1872.10.01</t>
  </si>
  <si>
    <t>1872.10.02</t>
  </si>
  <si>
    <t>1872.10.03</t>
  </si>
  <si>
    <t>1872.10.04</t>
  </si>
  <si>
    <t>1872.10.05</t>
  </si>
  <si>
    <t>1872.10.06</t>
  </si>
  <si>
    <t>1872.10.07</t>
  </si>
  <si>
    <t>1872.10.08</t>
  </si>
  <si>
    <t>1872.10.09</t>
  </si>
  <si>
    <t>1872.10.10</t>
  </si>
  <si>
    <t>1872.10.11</t>
  </si>
  <si>
    <t>1872.10.12</t>
  </si>
  <si>
    <t>1872.10.13</t>
  </si>
  <si>
    <t>1872.10.14</t>
  </si>
  <si>
    <t>1872.10.15</t>
  </si>
  <si>
    <t>1872.10.16</t>
  </si>
  <si>
    <t>1872.10.17</t>
  </si>
  <si>
    <t>1872.10.18</t>
  </si>
  <si>
    <t>1872.10.19</t>
  </si>
  <si>
    <t>1872.10.20</t>
  </si>
  <si>
    <t>1872.10.21</t>
  </si>
  <si>
    <t>1872.10.22</t>
  </si>
  <si>
    <t>1872.10.23</t>
  </si>
  <si>
    <t>1872.10.24</t>
  </si>
  <si>
    <t>1872.10.25</t>
  </si>
  <si>
    <t>1872.10.26</t>
  </si>
  <si>
    <t>1872.10.27</t>
  </si>
  <si>
    <t>1872.10.28</t>
  </si>
  <si>
    <t>1872.10.29</t>
  </si>
  <si>
    <t>1872.10.30</t>
  </si>
  <si>
    <t>1872.10.31</t>
  </si>
  <si>
    <t>1872.11.01</t>
  </si>
  <si>
    <t>1872.11.02</t>
  </si>
  <si>
    <t>1872.11.03</t>
  </si>
  <si>
    <t>1872.11.04</t>
  </si>
  <si>
    <t>1872.11.05</t>
  </si>
  <si>
    <t>1872.11.06</t>
  </si>
  <si>
    <t>1872.11.07</t>
  </si>
  <si>
    <t>1872.11.08</t>
  </si>
  <si>
    <t>1872.11.09</t>
  </si>
  <si>
    <t>1872.11.10</t>
  </si>
  <si>
    <t>1872.11.11</t>
  </si>
  <si>
    <t>1872.11.12</t>
  </si>
  <si>
    <t>1872.11.13</t>
  </si>
  <si>
    <t>1872.11.14</t>
  </si>
  <si>
    <t>1872.11.15</t>
  </si>
  <si>
    <t>1872.11.16</t>
  </si>
  <si>
    <t>1872.11.17</t>
  </si>
  <si>
    <t>1872.11.18</t>
  </si>
  <si>
    <t>1872.11.19</t>
  </si>
  <si>
    <t>1872.11.20</t>
  </si>
  <si>
    <t>1872.11.21</t>
  </si>
  <si>
    <t>1872.11.22</t>
  </si>
  <si>
    <t>1872.11.23</t>
  </si>
  <si>
    <t>1872.11.24</t>
  </si>
  <si>
    <t>1872.11.25</t>
  </si>
  <si>
    <t>1872.11.26</t>
  </si>
  <si>
    <t>1872.11.27</t>
  </si>
  <si>
    <t>1872.11.28</t>
  </si>
  <si>
    <t>1872.11.29</t>
  </si>
  <si>
    <t>1872.11.30</t>
  </si>
  <si>
    <t>1872.12.01</t>
  </si>
  <si>
    <t>1872.12.02</t>
  </si>
  <si>
    <t>1872.12.03</t>
  </si>
  <si>
    <t>1872.12.04</t>
  </si>
  <si>
    <t>1872.12.05</t>
  </si>
  <si>
    <t>1872.12.06</t>
  </si>
  <si>
    <t>1872.12.07</t>
  </si>
  <si>
    <t>1872.12.08</t>
  </si>
  <si>
    <t>1872.12.09</t>
  </si>
  <si>
    <t>1872.12.10</t>
  </si>
  <si>
    <t>1872.12.11</t>
  </si>
  <si>
    <t>1872.12.12</t>
  </si>
  <si>
    <t>1872.12.13</t>
  </si>
  <si>
    <t>1872.12.14</t>
  </si>
  <si>
    <t>1872.12.15</t>
  </si>
  <si>
    <t>1872.12.16</t>
  </si>
  <si>
    <t>1872.12.17</t>
  </si>
  <si>
    <t>1872.12.18</t>
  </si>
  <si>
    <t>1872.12.19</t>
  </si>
  <si>
    <t>1872.12.20</t>
  </si>
  <si>
    <t>1872.12.21</t>
  </si>
  <si>
    <t>1872.12.22</t>
  </si>
  <si>
    <t>1872.12.23</t>
  </si>
  <si>
    <t>1872.12.24</t>
  </si>
  <si>
    <t>1872.12.25</t>
  </si>
  <si>
    <t>1872.12.26</t>
  </si>
  <si>
    <t>1872.12.27</t>
  </si>
  <si>
    <t>1872.12.28</t>
  </si>
  <si>
    <t>1872.12.29</t>
  </si>
  <si>
    <t>1872.12.30</t>
  </si>
  <si>
    <t>1872.12.31</t>
  </si>
  <si>
    <t>1873.01.01</t>
  </si>
  <si>
    <t>1873.01.02</t>
  </si>
  <si>
    <t>1873.01.03</t>
  </si>
  <si>
    <t>1873.01.04</t>
  </si>
  <si>
    <t>1873.01.05</t>
  </si>
  <si>
    <t>1873.01.06</t>
  </si>
  <si>
    <t>1873.01.07</t>
  </si>
  <si>
    <t>1873.01.08</t>
  </si>
  <si>
    <t>1873.01.09</t>
  </si>
  <si>
    <t>1873.01.10</t>
  </si>
  <si>
    <t>1873.01.11</t>
  </si>
  <si>
    <t>1873.01.12</t>
  </si>
  <si>
    <t>1873.01.13</t>
  </si>
  <si>
    <t>1873.01.14</t>
  </si>
  <si>
    <t>1873.01.15</t>
  </si>
  <si>
    <t>1873.01.16</t>
  </si>
  <si>
    <t>1873.01.17</t>
  </si>
  <si>
    <t>1873.01.18</t>
  </si>
  <si>
    <t>1873.01.19</t>
  </si>
  <si>
    <t>1873.01.20</t>
  </si>
  <si>
    <t>1873.01.21</t>
  </si>
  <si>
    <t>1873.01.22</t>
  </si>
  <si>
    <t>1873.01.23</t>
  </si>
  <si>
    <t>1873.01.24</t>
  </si>
  <si>
    <t>1873.01.25</t>
  </si>
  <si>
    <t>1873.01.26</t>
  </si>
  <si>
    <t>1873.01.27</t>
  </si>
  <si>
    <t>1873.01.28</t>
  </si>
  <si>
    <t>1873.01.29</t>
  </si>
  <si>
    <t>1873.01.30</t>
  </si>
  <si>
    <t>1873.01.31</t>
  </si>
  <si>
    <t>1873.02.01</t>
  </si>
  <si>
    <t>1873.02.02</t>
  </si>
  <si>
    <t>1873.02.03</t>
  </si>
  <si>
    <t>1873.02.04</t>
  </si>
  <si>
    <t>1873.02.05</t>
  </si>
  <si>
    <t>1873.02.06</t>
  </si>
  <si>
    <t>1873.02.07</t>
  </si>
  <si>
    <t>1873.02.08</t>
  </si>
  <si>
    <t>1873.02.09</t>
  </si>
  <si>
    <t>1873.02.10</t>
  </si>
  <si>
    <t>1873.02.11</t>
  </si>
  <si>
    <t>1873.02.12</t>
  </si>
  <si>
    <t>1873.02.13</t>
  </si>
  <si>
    <t>1873.02.14</t>
  </si>
  <si>
    <t>1873.02.15</t>
  </si>
  <si>
    <t>1873.02.16</t>
  </si>
  <si>
    <t>1873.02.17</t>
  </si>
  <si>
    <t>1873.02.18</t>
  </si>
  <si>
    <t>1873.02.19</t>
  </si>
  <si>
    <t>1873.02.20</t>
  </si>
  <si>
    <t>1873.02.21</t>
  </si>
  <si>
    <t>1873.02.22</t>
  </si>
  <si>
    <t>1873.02.23</t>
  </si>
  <si>
    <t>1873.02.24</t>
  </si>
  <si>
    <t>1873.02.25</t>
  </si>
  <si>
    <t>1873.02.26</t>
  </si>
  <si>
    <t>1873.02.27</t>
  </si>
  <si>
    <t>1873.02.28</t>
  </si>
  <si>
    <t>1873.03.01</t>
  </si>
  <si>
    <t>1873.03.02</t>
  </si>
  <si>
    <t>1873.03.03</t>
  </si>
  <si>
    <t>1873.03.04</t>
  </si>
  <si>
    <t>1873.03.05</t>
  </si>
  <si>
    <t>1873.03.06</t>
  </si>
  <si>
    <t>1873.03.07</t>
  </si>
  <si>
    <t>1873.03.08</t>
  </si>
  <si>
    <t>1873.03.09</t>
  </si>
  <si>
    <t>1873.03.10</t>
  </si>
  <si>
    <t>1873.03.11</t>
  </si>
  <si>
    <t>1873.03.12</t>
  </si>
  <si>
    <t>1873.03.13</t>
  </si>
  <si>
    <t>1873.03.14</t>
  </si>
  <si>
    <t>1873.03.15</t>
  </si>
  <si>
    <t>1873.03.16</t>
  </si>
  <si>
    <t>1873.03.17</t>
  </si>
  <si>
    <t>1873.03.18</t>
  </si>
  <si>
    <t>1873.03.19</t>
  </si>
  <si>
    <t>1873.03.20</t>
  </si>
  <si>
    <t>1873.03.21</t>
  </si>
  <si>
    <t>1873.03.22</t>
  </si>
  <si>
    <t>1873.03.23</t>
  </si>
  <si>
    <t>1873.03.24</t>
  </si>
  <si>
    <t>1873.03.25</t>
  </si>
  <si>
    <t>1873.03.26</t>
  </si>
  <si>
    <t>1873.03.27</t>
  </si>
  <si>
    <t>1873.03.28</t>
  </si>
  <si>
    <t>1873.03.29</t>
  </si>
  <si>
    <t>1873.03.30</t>
  </si>
  <si>
    <t>1873.03.31</t>
  </si>
  <si>
    <t>1873.04.01</t>
  </si>
  <si>
    <t>1873.04.02</t>
  </si>
  <si>
    <t>1873.04.03</t>
  </si>
  <si>
    <t>1873.04.04</t>
  </si>
  <si>
    <t>1873.04.05</t>
  </si>
  <si>
    <t>1873.04.06</t>
  </si>
  <si>
    <t>1873.04.07</t>
  </si>
  <si>
    <t>1873.04.08</t>
  </si>
  <si>
    <t>1873.04.09</t>
  </si>
  <si>
    <t>1873.04.10</t>
  </si>
  <si>
    <t>1873.04.11</t>
  </si>
  <si>
    <t>1873.04.12</t>
  </si>
  <si>
    <t>1873.04.13</t>
  </si>
  <si>
    <t>1873.04.14</t>
  </si>
  <si>
    <t>1873.04.15</t>
  </si>
  <si>
    <t>1873.04.16</t>
  </si>
  <si>
    <t>1873.04.17</t>
  </si>
  <si>
    <t>1873.04.18</t>
  </si>
  <si>
    <t>1873.04.19</t>
  </si>
  <si>
    <t>1873.04.20</t>
  </si>
  <si>
    <t>1873.04.21</t>
  </si>
  <si>
    <t>1873.04.22</t>
  </si>
  <si>
    <t>1873.04.23</t>
  </si>
  <si>
    <t>1873.04.24</t>
  </si>
  <si>
    <t>1873.04.25</t>
  </si>
  <si>
    <t>1873.04.26</t>
  </si>
  <si>
    <t>1873.04.27</t>
  </si>
  <si>
    <t>1873.04.28</t>
  </si>
  <si>
    <t>1873.04.29</t>
  </si>
  <si>
    <t>1873.04.30</t>
  </si>
  <si>
    <t>1873.05.01</t>
  </si>
  <si>
    <t>1873.05.02</t>
  </si>
  <si>
    <t>1873.05.03</t>
  </si>
  <si>
    <t>1873.05.04</t>
  </si>
  <si>
    <t>1873.05.05</t>
  </si>
  <si>
    <t>1873.05.06</t>
  </si>
  <si>
    <t>1873.05.07</t>
  </si>
  <si>
    <t>1873.05.08</t>
  </si>
  <si>
    <t>1873.05.09</t>
  </si>
  <si>
    <t>1873.05.10</t>
  </si>
  <si>
    <t>1873.05.11</t>
  </si>
  <si>
    <t>1873.05.12</t>
  </si>
  <si>
    <t>1873.05.13</t>
  </si>
  <si>
    <t>1873.05.14</t>
  </si>
  <si>
    <t>1873.05.15</t>
  </si>
  <si>
    <t>1873.05.16</t>
  </si>
  <si>
    <t>1873.05.17</t>
  </si>
  <si>
    <t>1873.05.18</t>
  </si>
  <si>
    <t>1873.05.19</t>
  </si>
  <si>
    <t>1873.05.20</t>
  </si>
  <si>
    <t>1873.05.21</t>
  </si>
  <si>
    <t>1873.05.22</t>
  </si>
  <si>
    <t>1873.05.23</t>
  </si>
  <si>
    <t>1873.05.24</t>
  </si>
  <si>
    <t>1873.05.25</t>
  </si>
  <si>
    <t>1873.05.26</t>
  </si>
  <si>
    <t>1873.05.27</t>
  </si>
  <si>
    <t>1873.05.28</t>
  </si>
  <si>
    <t>1873.05.29</t>
  </si>
  <si>
    <t>1873.05.30</t>
  </si>
  <si>
    <t>1873.05.31</t>
  </si>
  <si>
    <t>1873.06.01</t>
  </si>
  <si>
    <t>1873.06.02</t>
  </si>
  <si>
    <t>1873.06.03</t>
  </si>
  <si>
    <t>1873.06.04</t>
  </si>
  <si>
    <t>1873.06.05</t>
  </si>
  <si>
    <t>1873.06.06</t>
  </si>
  <si>
    <t>1873.06.07</t>
  </si>
  <si>
    <t>1873.06.08</t>
  </si>
  <si>
    <t>1873.06.09</t>
  </si>
  <si>
    <t>1873.06.10</t>
  </si>
  <si>
    <t>1873.06.11</t>
  </si>
  <si>
    <t>1873.06.12</t>
  </si>
  <si>
    <t>1873.06.13</t>
  </si>
  <si>
    <t>1873.06.14</t>
  </si>
  <si>
    <t>1873.06.15</t>
  </si>
  <si>
    <t>1873.06.16</t>
  </si>
  <si>
    <t>1873.06.17</t>
  </si>
  <si>
    <t>1873.06.18</t>
  </si>
  <si>
    <t>1873.06.19</t>
  </si>
  <si>
    <t>1873.06.20</t>
  </si>
  <si>
    <t>1873.06.21</t>
  </si>
  <si>
    <t>1873.06.22</t>
  </si>
  <si>
    <t>1873.06.23</t>
  </si>
  <si>
    <t>1873.06.24</t>
  </si>
  <si>
    <t>1873.06.25</t>
  </si>
  <si>
    <t>1873.06.26</t>
  </si>
  <si>
    <t>1873.06.27</t>
  </si>
  <si>
    <t>1873.06.28</t>
  </si>
  <si>
    <t>1873.06.29</t>
  </si>
  <si>
    <t>1873.06.30</t>
  </si>
  <si>
    <t>1873.07.01</t>
  </si>
  <si>
    <t>1873.07.02</t>
  </si>
  <si>
    <t>1873.07.03</t>
  </si>
  <si>
    <t>1873.07.04</t>
  </si>
  <si>
    <t>1873.07.05</t>
  </si>
  <si>
    <t>1873.07.06</t>
  </si>
  <si>
    <t>1873.07.07</t>
  </si>
  <si>
    <t>1873.07.08</t>
  </si>
  <si>
    <t>1873.07.09</t>
  </si>
  <si>
    <t>1873.07.10</t>
  </si>
  <si>
    <t>1873.07.11</t>
  </si>
  <si>
    <t>1873.07.12</t>
  </si>
  <si>
    <t>1873.07.13</t>
  </si>
  <si>
    <t>1873.07.14</t>
  </si>
  <si>
    <t>1873.07.15</t>
  </si>
  <si>
    <t>1873.07.16</t>
  </si>
  <si>
    <t>1873.07.17</t>
  </si>
  <si>
    <t>1873.07.18</t>
  </si>
  <si>
    <t>1873.07.19</t>
  </si>
  <si>
    <t>1873.07.20</t>
  </si>
  <si>
    <t>1873.07.21</t>
  </si>
  <si>
    <t>1873.07.22</t>
  </si>
  <si>
    <t>1873.07.23</t>
  </si>
  <si>
    <t>1873.07.24</t>
  </si>
  <si>
    <t>1873.07.25</t>
  </si>
  <si>
    <t>1873.07.26</t>
  </si>
  <si>
    <t>1873.07.27</t>
  </si>
  <si>
    <t>1873.07.28</t>
  </si>
  <si>
    <t>1873.07.29</t>
  </si>
  <si>
    <t>1873.07.30</t>
  </si>
  <si>
    <t>1873.07.31</t>
  </si>
  <si>
    <t>1873.08.01</t>
  </si>
  <si>
    <t>1873.08.02</t>
  </si>
  <si>
    <t>1873.08.03</t>
  </si>
  <si>
    <t>1873.08.04</t>
  </si>
  <si>
    <t>1873.08.05</t>
  </si>
  <si>
    <t>1873.08.06</t>
  </si>
  <si>
    <t>1873.08.07</t>
  </si>
  <si>
    <t>1873.08.08</t>
  </si>
  <si>
    <t>1873.08.09</t>
  </si>
  <si>
    <t>1873.08.10</t>
  </si>
  <si>
    <t>1873.08.11</t>
  </si>
  <si>
    <t>1873.08.12</t>
  </si>
  <si>
    <t>1873.08.13</t>
  </si>
  <si>
    <t>1873.08.14</t>
  </si>
  <si>
    <t>1873.08.15</t>
  </si>
  <si>
    <t>1873.08.16</t>
  </si>
  <si>
    <t>1873.08.17</t>
  </si>
  <si>
    <t>1873.08.18</t>
  </si>
  <si>
    <t>1873.08.19</t>
  </si>
  <si>
    <t>1873.08.20</t>
  </si>
  <si>
    <t>1873.08.21</t>
  </si>
  <si>
    <t>1873.08.22</t>
  </si>
  <si>
    <t>1873.08.23</t>
  </si>
  <si>
    <t>1873.08.24</t>
  </si>
  <si>
    <t>1873.08.25</t>
  </si>
  <si>
    <t>1873.08.26</t>
  </si>
  <si>
    <t>1873.08.27</t>
  </si>
  <si>
    <t>1873.08.28</t>
  </si>
  <si>
    <t>1873.08.29</t>
  </si>
  <si>
    <t>1873.08.30</t>
  </si>
  <si>
    <t>1873.08.31</t>
  </si>
  <si>
    <t>1873.09.01</t>
  </si>
  <si>
    <t>1873.09.02</t>
  </si>
  <si>
    <t>1873.09.03</t>
  </si>
  <si>
    <t>1873.09.04</t>
  </si>
  <si>
    <t>1873.09.05</t>
  </si>
  <si>
    <t>1873.09.06</t>
  </si>
  <si>
    <t>1873.09.07</t>
  </si>
  <si>
    <t>1873.09.08</t>
  </si>
  <si>
    <t>1873.09.09</t>
  </si>
  <si>
    <t>1873.09.10</t>
  </si>
  <si>
    <t>1873.09.11</t>
  </si>
  <si>
    <t>1873.09.12</t>
  </si>
  <si>
    <t>1873.09.13</t>
  </si>
  <si>
    <t>1873.09.14</t>
  </si>
  <si>
    <t>1873.09.15</t>
  </si>
  <si>
    <t>1873.09.16</t>
  </si>
  <si>
    <t>1873.09.17</t>
  </si>
  <si>
    <t>1873.09.18</t>
  </si>
  <si>
    <t>1873.09.19</t>
  </si>
  <si>
    <t>1873.09.20</t>
  </si>
  <si>
    <t>1873.09.21</t>
  </si>
  <si>
    <t>1873.09.22</t>
  </si>
  <si>
    <t>1873.09.23</t>
  </si>
  <si>
    <t>1873.09.24</t>
  </si>
  <si>
    <t>1873.09.25</t>
  </si>
  <si>
    <t>1873.09.26</t>
  </si>
  <si>
    <t>1873.09.27</t>
  </si>
  <si>
    <t>1873.09.28</t>
  </si>
  <si>
    <t>1873.09.29</t>
  </si>
  <si>
    <t>1873.09.30</t>
  </si>
  <si>
    <t>1873.10.01</t>
  </si>
  <si>
    <t>1873.10.02</t>
  </si>
  <si>
    <t>1873.10.03</t>
  </si>
  <si>
    <t>1873.10.04</t>
  </si>
  <si>
    <t>1873.10.05</t>
  </si>
  <si>
    <t>1873.10.06</t>
  </si>
  <si>
    <t>1873.10.07</t>
  </si>
  <si>
    <t>1873.10.08</t>
  </si>
  <si>
    <t>1873.10.09</t>
  </si>
  <si>
    <t>1873.10.10</t>
  </si>
  <si>
    <t>1873.10.11</t>
  </si>
  <si>
    <t>1873.10.12</t>
  </si>
  <si>
    <t>1873.10.13</t>
  </si>
  <si>
    <t>1873.10.14</t>
  </si>
  <si>
    <t>1873.10.15</t>
  </si>
  <si>
    <t>1873.10.16</t>
  </si>
  <si>
    <t>1873.10.17</t>
  </si>
  <si>
    <t>1873.10.18</t>
  </si>
  <si>
    <t>1873.10.19</t>
  </si>
  <si>
    <t>1873.10.20</t>
  </si>
  <si>
    <t>1873.10.21</t>
  </si>
  <si>
    <t>1873.10.22</t>
  </si>
  <si>
    <t>1873.10.23</t>
  </si>
  <si>
    <t>1873.10.24</t>
  </si>
  <si>
    <t>1873.10.25</t>
  </si>
  <si>
    <t>1873.10.26</t>
  </si>
  <si>
    <t>1873.10.27</t>
  </si>
  <si>
    <t>1873.10.28</t>
  </si>
  <si>
    <t>1873.10.29</t>
  </si>
  <si>
    <t>1873.10.30</t>
  </si>
  <si>
    <t>1873.10.31</t>
  </si>
  <si>
    <t>1873.11.01</t>
  </si>
  <si>
    <t>1873.11.02</t>
  </si>
  <si>
    <t>1873.11.03</t>
  </si>
  <si>
    <t>1873.11.04</t>
  </si>
  <si>
    <t>1873.11.05</t>
  </si>
  <si>
    <t>1873.11.06</t>
  </si>
  <si>
    <t>1873.11.07</t>
  </si>
  <si>
    <t>1873.11.08</t>
  </si>
  <si>
    <t>1873.11.09</t>
  </si>
  <si>
    <t>1873.11.10</t>
  </si>
  <si>
    <t>1873.11.11</t>
  </si>
  <si>
    <t>1873.11.12</t>
  </si>
  <si>
    <t>1873.11.13</t>
  </si>
  <si>
    <t>1873.11.14</t>
  </si>
  <si>
    <t>1873.11.15</t>
  </si>
  <si>
    <t>1873.11.16</t>
  </si>
  <si>
    <t>1873.11.17</t>
  </si>
  <si>
    <t>1873.11.18</t>
  </si>
  <si>
    <t>1873.11.19</t>
  </si>
  <si>
    <t>1873.11.20</t>
  </si>
  <si>
    <t>1873.11.21</t>
  </si>
  <si>
    <t>1873.11.22</t>
  </si>
  <si>
    <t>1873.11.23</t>
  </si>
  <si>
    <t>1873.11.24</t>
  </si>
  <si>
    <t>1873.11.25</t>
  </si>
  <si>
    <t>1873.11.26</t>
  </si>
  <si>
    <t>1873.11.27</t>
  </si>
  <si>
    <t>1873.11.28</t>
  </si>
  <si>
    <t>1873.11.29</t>
  </si>
  <si>
    <t>1873.11.30</t>
  </si>
  <si>
    <t>1873.12.01</t>
  </si>
  <si>
    <t>1873.12.02</t>
  </si>
  <si>
    <t>1873.12.03</t>
  </si>
  <si>
    <t>1873.12.04</t>
  </si>
  <si>
    <t>1873.12.05</t>
  </si>
  <si>
    <t>1873.12.06</t>
  </si>
  <si>
    <t>1873.12.07</t>
  </si>
  <si>
    <t>1873.12.08</t>
  </si>
  <si>
    <t>1873.12.09</t>
  </si>
  <si>
    <t>1873.12.10</t>
  </si>
  <si>
    <t>1873.12.11</t>
  </si>
  <si>
    <t>1873.12.12</t>
  </si>
  <si>
    <t>1873.12.13</t>
  </si>
  <si>
    <t>1873.12.14</t>
  </si>
  <si>
    <t>1873.12.15</t>
  </si>
  <si>
    <t>1873.12.16</t>
  </si>
  <si>
    <t>1873.12.17</t>
  </si>
  <si>
    <t>1873.12.18</t>
  </si>
  <si>
    <t>1873.12.19</t>
  </si>
  <si>
    <t>1873.12.20</t>
  </si>
  <si>
    <t>1873.12.21</t>
  </si>
  <si>
    <t>1873.12.22</t>
  </si>
  <si>
    <t>1873.12.23</t>
  </si>
  <si>
    <t>1873.12.24</t>
  </si>
  <si>
    <t>1873.12.25</t>
  </si>
  <si>
    <t>1873.12.26</t>
  </si>
  <si>
    <t>1873.12.27</t>
  </si>
  <si>
    <t>1873.12.28</t>
  </si>
  <si>
    <t>1873.12.29</t>
  </si>
  <si>
    <t>1873.12.30</t>
  </si>
  <si>
    <t>1873.12.31</t>
  </si>
  <si>
    <t>1874.01.01</t>
  </si>
  <si>
    <t>1874.01.02</t>
  </si>
  <si>
    <t>1874.01.03</t>
  </si>
  <si>
    <t>1874.01.04</t>
  </si>
  <si>
    <t>1874.01.05</t>
  </si>
  <si>
    <t>1874.01.06</t>
  </si>
  <si>
    <t>1874.01.07</t>
  </si>
  <si>
    <t>1874.01.08</t>
  </si>
  <si>
    <t>1874.01.09</t>
  </si>
  <si>
    <t>1874.01.10</t>
  </si>
  <si>
    <t>1874.01.11</t>
  </si>
  <si>
    <t>1874.01.12</t>
  </si>
  <si>
    <t>1874.01.13</t>
  </si>
  <si>
    <t>1874.01.14</t>
  </si>
  <si>
    <t>1874.01.15</t>
  </si>
  <si>
    <t>1874.01.16</t>
  </si>
  <si>
    <t>1874.01.17</t>
  </si>
  <si>
    <t>1874.01.18</t>
  </si>
  <si>
    <t>1874.01.19</t>
  </si>
  <si>
    <t>1874.01.20</t>
  </si>
  <si>
    <t>1874.01.21</t>
  </si>
  <si>
    <t>1874.01.22</t>
  </si>
  <si>
    <t>1874.01.23</t>
  </si>
  <si>
    <t>1874.01.24</t>
  </si>
  <si>
    <t>1874.01.25</t>
  </si>
  <si>
    <t>1874.01.26</t>
  </si>
  <si>
    <t>1874.01.27</t>
  </si>
  <si>
    <t>1874.01.28</t>
  </si>
  <si>
    <t>1874.01.29</t>
  </si>
  <si>
    <t>1874.01.30</t>
  </si>
  <si>
    <t>1874.01.31</t>
  </si>
  <si>
    <t>1874.02.01</t>
  </si>
  <si>
    <t>1874.02.02</t>
  </si>
  <si>
    <t>1874.02.03</t>
  </si>
  <si>
    <t>1874.02.04</t>
  </si>
  <si>
    <t>1874.02.05</t>
  </si>
  <si>
    <t>1874.02.06</t>
  </si>
  <si>
    <t>1874.02.07</t>
  </si>
  <si>
    <t>1874.02.08</t>
  </si>
  <si>
    <t>1874.02.09</t>
  </si>
  <si>
    <t>1874.02.10</t>
  </si>
  <si>
    <t>1874.02.11</t>
  </si>
  <si>
    <t>1874.02.12</t>
  </si>
  <si>
    <t>1874.02.13</t>
  </si>
  <si>
    <t>1874.02.14</t>
  </si>
  <si>
    <t>1874.02.15</t>
  </si>
  <si>
    <t>1874.02.16</t>
  </si>
  <si>
    <t>1874.02.17</t>
  </si>
  <si>
    <t>1874.02.18</t>
  </si>
  <si>
    <t>1874.02.19</t>
  </si>
  <si>
    <t>1874.02.20</t>
  </si>
  <si>
    <t>1874.02.21</t>
  </si>
  <si>
    <t>1874.02.22</t>
  </si>
  <si>
    <t>1874.02.23</t>
  </si>
  <si>
    <t>1874.02.24</t>
  </si>
  <si>
    <t>1874.02.25</t>
  </si>
  <si>
    <t>1874.02.26</t>
  </si>
  <si>
    <t>1874.02.27</t>
  </si>
  <si>
    <t>1874.02.28</t>
  </si>
  <si>
    <t>1874.03.01</t>
  </si>
  <si>
    <t>1874.03.02</t>
  </si>
  <si>
    <t>1874.03.03</t>
  </si>
  <si>
    <t>1874.03.04</t>
  </si>
  <si>
    <t>1874.03.05</t>
  </si>
  <si>
    <t>1874.03.06</t>
  </si>
  <si>
    <t>1874.03.07</t>
  </si>
  <si>
    <t>1874.03.08</t>
  </si>
  <si>
    <t>1874.03.09</t>
  </si>
  <si>
    <t>1874.03.10</t>
  </si>
  <si>
    <t>1874.03.11</t>
  </si>
  <si>
    <t>1874.03.12</t>
  </si>
  <si>
    <t>1874.03.13</t>
  </si>
  <si>
    <t>1874.03.14</t>
  </si>
  <si>
    <t>1874.03.15</t>
  </si>
  <si>
    <t>1874.03.16</t>
  </si>
  <si>
    <t>1874.03.17</t>
  </si>
  <si>
    <t>1874.03.18</t>
  </si>
  <si>
    <t>1874.03.19</t>
  </si>
  <si>
    <t>1874.03.20</t>
  </si>
  <si>
    <t>1874.03.21</t>
  </si>
  <si>
    <t>1874.03.22</t>
  </si>
  <si>
    <t>1874.03.23</t>
  </si>
  <si>
    <t>1874.03.24</t>
  </si>
  <si>
    <t>1874.03.25</t>
  </si>
  <si>
    <t>1874.03.26</t>
  </si>
  <si>
    <t>1874.03.27</t>
  </si>
  <si>
    <t>1874.03.28</t>
  </si>
  <si>
    <t>1874.03.29</t>
  </si>
  <si>
    <t>1874.03.30</t>
  </si>
  <si>
    <t>1874.03.31</t>
  </si>
  <si>
    <t>1874.04.01</t>
  </si>
  <si>
    <t>1874.04.02</t>
  </si>
  <si>
    <t>1874.04.03</t>
  </si>
  <si>
    <t>1874.04.04</t>
  </si>
  <si>
    <t>1874.04.05</t>
  </si>
  <si>
    <t>1874.04.06</t>
  </si>
  <si>
    <t>1874.04.07</t>
  </si>
  <si>
    <t>1874.04.08</t>
  </si>
  <si>
    <t>1874.04.09</t>
  </si>
  <si>
    <t>1874.04.10</t>
  </si>
  <si>
    <t>1874.04.11</t>
  </si>
  <si>
    <t>1874.04.12</t>
  </si>
  <si>
    <t>1874.04.13</t>
  </si>
  <si>
    <t>1874.04.14</t>
  </si>
  <si>
    <t>1874.04.15</t>
  </si>
  <si>
    <t>1874.04.16</t>
  </si>
  <si>
    <t>1874.04.17</t>
  </si>
  <si>
    <t>1874.04.18</t>
  </si>
  <si>
    <t>1874.04.19</t>
  </si>
  <si>
    <t>1874.04.20</t>
  </si>
  <si>
    <t>1874.04.21</t>
  </si>
  <si>
    <t>1874.04.22</t>
  </si>
  <si>
    <t>1874.04.23</t>
  </si>
  <si>
    <t>1874.04.24</t>
  </si>
  <si>
    <t>1874.04.25</t>
  </si>
  <si>
    <t>1874.04.26</t>
  </si>
  <si>
    <t>1874.04.27</t>
  </si>
  <si>
    <t>1874.04.28</t>
  </si>
  <si>
    <t>1874.04.29</t>
  </si>
  <si>
    <t>1874.04.30</t>
  </si>
  <si>
    <t>1874.05.01</t>
  </si>
  <si>
    <t>1874.05.02</t>
  </si>
  <si>
    <t>1874.05.03</t>
  </si>
  <si>
    <t>1874.05.04</t>
  </si>
  <si>
    <t>1874.05.05</t>
  </si>
  <si>
    <t>1874.05.06</t>
  </si>
  <si>
    <t>1874.05.07</t>
  </si>
  <si>
    <t>1874.05.08</t>
  </si>
  <si>
    <t>1874.05.09</t>
  </si>
  <si>
    <t>1874.05.10</t>
  </si>
  <si>
    <t>1874.05.11</t>
  </si>
  <si>
    <t>1874.05.12</t>
  </si>
  <si>
    <t>1874.05.13</t>
  </si>
  <si>
    <t>1874.05.14</t>
  </si>
  <si>
    <t>1874.05.15</t>
  </si>
  <si>
    <t>1874.05.16</t>
  </si>
  <si>
    <t>1874.05.17</t>
  </si>
  <si>
    <t>1874.05.18</t>
  </si>
  <si>
    <t>1874.05.19</t>
  </si>
  <si>
    <t>1874.05.20</t>
  </si>
  <si>
    <t>1874.05.21</t>
  </si>
  <si>
    <t>1874.05.22</t>
  </si>
  <si>
    <t>1874.05.23</t>
  </si>
  <si>
    <t>1874.05.24</t>
  </si>
  <si>
    <t>1874.05.25</t>
  </si>
  <si>
    <t>1874.05.26</t>
  </si>
  <si>
    <t>1874.05.27</t>
  </si>
  <si>
    <t>1874.05.28</t>
  </si>
  <si>
    <t>1874.05.29</t>
  </si>
  <si>
    <t>1874.05.30</t>
  </si>
  <si>
    <t>1874.05.31</t>
  </si>
  <si>
    <t>1874.06.01</t>
  </si>
  <si>
    <t>1874.06.02</t>
  </si>
  <si>
    <t>1874.06.03</t>
  </si>
  <si>
    <t>1874.06.04</t>
  </si>
  <si>
    <t>1874.06.05</t>
  </si>
  <si>
    <t>1874.06.06</t>
  </si>
  <si>
    <t>1874.06.07</t>
  </si>
  <si>
    <t>1874.06.08</t>
  </si>
  <si>
    <t>1874.06.09</t>
  </si>
  <si>
    <t>1874.06.10</t>
  </si>
  <si>
    <t>1874.06.11</t>
  </si>
  <si>
    <t>1874.06.12</t>
  </si>
  <si>
    <t>1874.06.13</t>
  </si>
  <si>
    <t>1874.06.14</t>
  </si>
  <si>
    <t>1874.06.15</t>
  </si>
  <si>
    <t>1874.06.16</t>
  </si>
  <si>
    <t>1874.06.17</t>
  </si>
  <si>
    <t>1874.06.18</t>
  </si>
  <si>
    <t>1874.06.19</t>
  </si>
  <si>
    <t>1874.06.20</t>
  </si>
  <si>
    <t>1874.06.21</t>
  </si>
  <si>
    <t>1874.06.22</t>
  </si>
  <si>
    <t>1874.06.23</t>
  </si>
  <si>
    <t>1874.06.24</t>
  </si>
  <si>
    <t>1874.06.25</t>
  </si>
  <si>
    <t>1874.06.26</t>
  </si>
  <si>
    <t>1874.06.27</t>
  </si>
  <si>
    <t>1874.06.28</t>
  </si>
  <si>
    <t>1874.06.29</t>
  </si>
  <si>
    <t>1874.06.30</t>
  </si>
  <si>
    <t>1874.07.01</t>
  </si>
  <si>
    <t>1874.07.02</t>
  </si>
  <si>
    <t>1874.07.03</t>
  </si>
  <si>
    <t>1874.07.04</t>
  </si>
  <si>
    <t>1874.07.05</t>
  </si>
  <si>
    <t>1874.07.06</t>
  </si>
  <si>
    <t>1874.07.07</t>
  </si>
  <si>
    <t>1874.07.08</t>
  </si>
  <si>
    <t>1874.07.09</t>
  </si>
  <si>
    <t>1874.07.10</t>
  </si>
  <si>
    <t>1874.07.11</t>
  </si>
  <si>
    <t>1874.07.12</t>
  </si>
  <si>
    <t>1874.07.13</t>
  </si>
  <si>
    <t>1874.07.14</t>
  </si>
  <si>
    <t>1874.07.15</t>
  </si>
  <si>
    <t>1874.07.16</t>
  </si>
  <si>
    <t>1874.07.17</t>
  </si>
  <si>
    <t>1874.07.18</t>
  </si>
  <si>
    <t>1874.07.19</t>
  </si>
  <si>
    <t>1874.07.20</t>
  </si>
  <si>
    <t>1874.07.21</t>
  </si>
  <si>
    <t>1874.07.22</t>
  </si>
  <si>
    <t>1874.07.23</t>
  </si>
  <si>
    <t>1874.07.24</t>
  </si>
  <si>
    <t>1874.07.25</t>
  </si>
  <si>
    <t>1874.07.26</t>
  </si>
  <si>
    <t>1874.07.27</t>
  </si>
  <si>
    <t>1874.07.28</t>
  </si>
  <si>
    <t>1874.07.29</t>
  </si>
  <si>
    <t>1874.07.30</t>
  </si>
  <si>
    <t>1874.07.31</t>
  </si>
  <si>
    <t>1874.08.01</t>
  </si>
  <si>
    <t>1874.08.02</t>
  </si>
  <si>
    <t>1874.08.03</t>
  </si>
  <si>
    <t>1874.08.04</t>
  </si>
  <si>
    <t>1874.08.05</t>
  </si>
  <si>
    <t>1874.08.06</t>
  </si>
  <si>
    <t>1874.08.07</t>
  </si>
  <si>
    <t>1874.08.08</t>
  </si>
  <si>
    <t>1874.08.09</t>
  </si>
  <si>
    <t>1874.08.10</t>
  </si>
  <si>
    <t>1874.08.11</t>
  </si>
  <si>
    <t>1874.08.12</t>
  </si>
  <si>
    <t>1874.08.13</t>
  </si>
  <si>
    <t>1874.08.14</t>
  </si>
  <si>
    <t>1874.08.15</t>
  </si>
  <si>
    <t>1874.08.16</t>
  </si>
  <si>
    <t>1874.08.17</t>
  </si>
  <si>
    <t>1874.08.18</t>
  </si>
  <si>
    <t>1874.08.19</t>
  </si>
  <si>
    <t>1874.08.20</t>
  </si>
  <si>
    <t>1874.08.21</t>
  </si>
  <si>
    <t>1874.08.22</t>
  </si>
  <si>
    <t>1874.08.23</t>
  </si>
  <si>
    <t>1874.08.24</t>
  </si>
  <si>
    <t>1874.08.25</t>
  </si>
  <si>
    <t>1874.08.26</t>
  </si>
  <si>
    <t>1874.08.27</t>
  </si>
  <si>
    <t>1874.08.28</t>
  </si>
  <si>
    <t>1874.08.29</t>
  </si>
  <si>
    <t>1874.08.30</t>
  </si>
  <si>
    <t>1874.08.31</t>
  </si>
  <si>
    <t>1874.09.01</t>
  </si>
  <si>
    <t>1874.09.02</t>
  </si>
  <si>
    <t>1874.09.03</t>
  </si>
  <si>
    <t>1874.09.04</t>
  </si>
  <si>
    <t>1874.09.05</t>
  </si>
  <si>
    <t>1874.09.06</t>
  </si>
  <si>
    <t>1874.09.07</t>
  </si>
  <si>
    <t>1874.09.08</t>
  </si>
  <si>
    <t>1874.09.09</t>
  </si>
  <si>
    <t>1874.09.10</t>
  </si>
  <si>
    <t>1874.09.11</t>
  </si>
  <si>
    <t>1874.09.12</t>
  </si>
  <si>
    <t>1874.09.13</t>
  </si>
  <si>
    <t>1874.09.14</t>
  </si>
  <si>
    <t>1874.09.15</t>
  </si>
  <si>
    <t>1874.09.16</t>
  </si>
  <si>
    <t>1874.09.17</t>
  </si>
  <si>
    <t>1874.09.18</t>
  </si>
  <si>
    <t>1874.09.19</t>
  </si>
  <si>
    <t>1874.09.20</t>
  </si>
  <si>
    <t>1874.09.21</t>
  </si>
  <si>
    <t>1874.09.22</t>
  </si>
  <si>
    <t>1874.09.23</t>
  </si>
  <si>
    <t>1874.09.24</t>
  </si>
  <si>
    <t>1874.09.25</t>
  </si>
  <si>
    <t>1874.09.26</t>
  </si>
  <si>
    <t>1874.09.27</t>
  </si>
  <si>
    <t>1874.09.28</t>
  </si>
  <si>
    <t>1874.09.29</t>
  </si>
  <si>
    <t>1874.09.30</t>
  </si>
  <si>
    <t>1874.10.01</t>
  </si>
  <si>
    <t>1874.10.02</t>
  </si>
  <si>
    <t>1874.10.03</t>
  </si>
  <si>
    <t>1874.10.04</t>
  </si>
  <si>
    <t>1874.10.05</t>
  </si>
  <si>
    <t>1874.10.06</t>
  </si>
  <si>
    <t>1874.10.07</t>
  </si>
  <si>
    <t>1874.10.08</t>
  </si>
  <si>
    <t>1874.10.09</t>
  </si>
  <si>
    <t>1874.10.10</t>
  </si>
  <si>
    <t>1874.10.11</t>
  </si>
  <si>
    <t>1874.10.12</t>
  </si>
  <si>
    <t>1874.10.13</t>
  </si>
  <si>
    <t>1874.10.14</t>
  </si>
  <si>
    <t>1874.10.15</t>
  </si>
  <si>
    <t>1874.10.16</t>
  </si>
  <si>
    <t>1874.10.17</t>
  </si>
  <si>
    <t>1874.10.18</t>
  </si>
  <si>
    <t>1874.10.19</t>
  </si>
  <si>
    <t>1874.10.20</t>
  </si>
  <si>
    <t>1874.10.21</t>
  </si>
  <si>
    <t>1874.10.22</t>
  </si>
  <si>
    <t>1874.10.23</t>
  </si>
  <si>
    <t>1874.10.24</t>
  </si>
  <si>
    <t>1874.10.25</t>
  </si>
  <si>
    <t>1874.10.26</t>
  </si>
  <si>
    <t>1874.10.27</t>
  </si>
  <si>
    <t>1874.10.28</t>
  </si>
  <si>
    <t>1874.10.29</t>
  </si>
  <si>
    <t>1874.10.30</t>
  </si>
  <si>
    <t>1874.10.31</t>
  </si>
  <si>
    <t>1874.11.01</t>
  </si>
  <si>
    <t>1874.11.02</t>
  </si>
  <si>
    <t>1874.11.03</t>
  </si>
  <si>
    <t>1874.11.04</t>
  </si>
  <si>
    <t>1874.11.05</t>
  </si>
  <si>
    <t>1874.11.06</t>
  </si>
  <si>
    <t>1874.11.07</t>
  </si>
  <si>
    <t>1874.11.08</t>
  </si>
  <si>
    <t>1874.11.09</t>
  </si>
  <si>
    <t>1874.11.10</t>
  </si>
  <si>
    <t>1874.11.11</t>
  </si>
  <si>
    <t>1874.11.12</t>
  </si>
  <si>
    <t>1874.11.13</t>
  </si>
  <si>
    <t>1874.11.14</t>
  </si>
  <si>
    <t>1874.11.15</t>
  </si>
  <si>
    <t>1874.11.16</t>
  </si>
  <si>
    <t>1874.11.17</t>
  </si>
  <si>
    <t>1874.11.18</t>
  </si>
  <si>
    <t>1874.11.19</t>
  </si>
  <si>
    <t>1874.11.20</t>
  </si>
  <si>
    <t>1874.11.21</t>
  </si>
  <si>
    <t>1874.11.22</t>
  </si>
  <si>
    <t>1874.11.23</t>
  </si>
  <si>
    <t>1874.11.24</t>
  </si>
  <si>
    <t>1874.11.25</t>
  </si>
  <si>
    <t>1874.11.26</t>
  </si>
  <si>
    <t>1874.11.27</t>
  </si>
  <si>
    <t>1874.11.28</t>
  </si>
  <si>
    <t>1874.11.29</t>
  </si>
  <si>
    <t>1874.11.30</t>
  </si>
  <si>
    <t>1874.12.01</t>
  </si>
  <si>
    <t>1874.12.02</t>
  </si>
  <si>
    <t>1874.12.03</t>
  </si>
  <si>
    <t>1874.12.04</t>
  </si>
  <si>
    <t>1874.12.05</t>
  </si>
  <si>
    <t>1874.12.06</t>
  </si>
  <si>
    <t>1874.12.07</t>
  </si>
  <si>
    <t>1874.12.08</t>
  </si>
  <si>
    <t>1874.12.09</t>
  </si>
  <si>
    <t>1874.12.10</t>
  </si>
  <si>
    <t>1874.12.11</t>
  </si>
  <si>
    <t>1874.12.12</t>
  </si>
  <si>
    <t>1874.12.13</t>
  </si>
  <si>
    <t>1874.12.14</t>
  </si>
  <si>
    <t>1874.12.15</t>
  </si>
  <si>
    <t>1874.12.16</t>
  </si>
  <si>
    <t>1874.12.17</t>
  </si>
  <si>
    <t>1874.12.18</t>
  </si>
  <si>
    <t>1874.12.19</t>
  </si>
  <si>
    <t>1874.12.20</t>
  </si>
  <si>
    <t>1874.12.21</t>
  </si>
  <si>
    <t>1874.12.22</t>
  </si>
  <si>
    <t>1874.12.23</t>
  </si>
  <si>
    <t>1874.12.24</t>
  </si>
  <si>
    <t>1874.12.25</t>
  </si>
  <si>
    <t>1874.12.26</t>
  </si>
  <si>
    <t>1874.12.27</t>
  </si>
  <si>
    <t>1874.12.28</t>
  </si>
  <si>
    <t>1874.12.29</t>
  </si>
  <si>
    <t>1874.12.30</t>
  </si>
  <si>
    <t>1874.12.31</t>
  </si>
  <si>
    <t>1875.01.01</t>
  </si>
  <si>
    <t>1875.01.02</t>
  </si>
  <si>
    <t>1875.01.03</t>
  </si>
  <si>
    <t>1875.01.04</t>
  </si>
  <si>
    <t>1875.01.05</t>
  </si>
  <si>
    <t>1875.01.06</t>
  </si>
  <si>
    <t>1875.01.07</t>
  </si>
  <si>
    <t>1875.01.08</t>
  </si>
  <si>
    <t>1875.01.09</t>
  </si>
  <si>
    <t>1875.01.10</t>
  </si>
  <si>
    <t>1875.01.11</t>
  </si>
  <si>
    <t>1875.01.12</t>
  </si>
  <si>
    <t>1875.01.13</t>
  </si>
  <si>
    <t>1875.01.14</t>
  </si>
  <si>
    <t>1875.01.15</t>
  </si>
  <si>
    <t>1875.01.16</t>
  </si>
  <si>
    <t>1875.01.17</t>
  </si>
  <si>
    <t>1875.01.18</t>
  </si>
  <si>
    <t>1875.01.19</t>
  </si>
  <si>
    <t>1875.01.20</t>
  </si>
  <si>
    <t>1875.01.21</t>
  </si>
  <si>
    <t>1875.01.22</t>
  </si>
  <si>
    <t>1875.01.23</t>
  </si>
  <si>
    <t>1875.01.24</t>
  </si>
  <si>
    <t>1875.01.25</t>
  </si>
  <si>
    <t>1875.01.26</t>
  </si>
  <si>
    <t>1875.01.27</t>
  </si>
  <si>
    <t>1875.01.28</t>
  </si>
  <si>
    <t>1875.01.29</t>
  </si>
  <si>
    <t>1875.01.30</t>
  </si>
  <si>
    <t>1875.01.31</t>
  </si>
  <si>
    <t>1875.02.01</t>
  </si>
  <si>
    <t>1875.02.02</t>
  </si>
  <si>
    <t>1875.02.03</t>
  </si>
  <si>
    <t>1875.02.04</t>
  </si>
  <si>
    <t>1875.02.05</t>
  </si>
  <si>
    <t>1875.02.06</t>
  </si>
  <si>
    <t>1875.02.07</t>
  </si>
  <si>
    <t>1875.02.08</t>
  </si>
  <si>
    <t>1875.02.09</t>
  </si>
  <si>
    <t>1875.02.10</t>
  </si>
  <si>
    <t>1875.02.11</t>
  </si>
  <si>
    <t>1875.02.12</t>
  </si>
  <si>
    <t>1875.02.13</t>
  </si>
  <si>
    <t>1875.02.14</t>
  </si>
  <si>
    <t>1875.02.15</t>
  </si>
  <si>
    <t>1875.02.16</t>
  </si>
  <si>
    <t>1875.02.17</t>
  </si>
  <si>
    <t>1875.02.18</t>
  </si>
  <si>
    <t>1875.02.19</t>
  </si>
  <si>
    <t>1875.02.20</t>
  </si>
  <si>
    <t>1875.02.21</t>
  </si>
  <si>
    <t>1875.02.22</t>
  </si>
  <si>
    <t>1875.02.23</t>
  </si>
  <si>
    <t>1875.02.24</t>
  </si>
  <si>
    <t>1875.02.25</t>
  </si>
  <si>
    <t>1875.02.26</t>
  </si>
  <si>
    <t>1875.02.27</t>
  </si>
  <si>
    <t>1875.02.28</t>
  </si>
  <si>
    <t>1875.03.01</t>
  </si>
  <si>
    <t>1875.03.02</t>
  </si>
  <si>
    <t>1875.03.03</t>
  </si>
  <si>
    <t>1875.03.04</t>
  </si>
  <si>
    <t>1875.03.05</t>
  </si>
  <si>
    <t>1875.03.06</t>
  </si>
  <si>
    <t>1875.03.07</t>
  </si>
  <si>
    <t>1875.03.08</t>
  </si>
  <si>
    <t>1875.03.09</t>
  </si>
  <si>
    <t>1875.03.10</t>
  </si>
  <si>
    <t>1875.03.11</t>
  </si>
  <si>
    <t>1875.03.12</t>
  </si>
  <si>
    <t>1875.03.13</t>
  </si>
  <si>
    <t>1875.03.14</t>
  </si>
  <si>
    <t>1875.03.15</t>
  </si>
  <si>
    <t>1875.03.16</t>
  </si>
  <si>
    <t>1875.03.17</t>
  </si>
  <si>
    <t>1875.03.18</t>
  </si>
  <si>
    <t>1875.03.19</t>
  </si>
  <si>
    <t>1875.03.20</t>
  </si>
  <si>
    <t>1875.03.21</t>
  </si>
  <si>
    <t>1875.03.22</t>
  </si>
  <si>
    <t>1875.03.23</t>
  </si>
  <si>
    <t>1875.03.24</t>
  </si>
  <si>
    <t>1875.03.25</t>
  </si>
  <si>
    <t>1875.03.26</t>
  </si>
  <si>
    <t>1875.03.27</t>
  </si>
  <si>
    <t>1875.03.28</t>
  </si>
  <si>
    <t>1875.03.29</t>
  </si>
  <si>
    <t>1875.03.30</t>
  </si>
  <si>
    <t>1875.03.31</t>
  </si>
  <si>
    <t>1875.04.01</t>
  </si>
  <si>
    <t>1875.04.02</t>
  </si>
  <si>
    <t>1875.04.03</t>
  </si>
  <si>
    <t>1875.04.04</t>
  </si>
  <si>
    <t>1875.04.05</t>
  </si>
  <si>
    <t>1875.04.06</t>
  </si>
  <si>
    <t>1875.04.07</t>
  </si>
  <si>
    <t>1875.04.08</t>
  </si>
  <si>
    <t>1875.04.09</t>
  </si>
  <si>
    <t>1875.04.10</t>
  </si>
  <si>
    <t>1875.04.11</t>
  </si>
  <si>
    <t>1875.04.12</t>
  </si>
  <si>
    <t>1875.04.13</t>
  </si>
  <si>
    <t>1875.04.14</t>
  </si>
  <si>
    <t>1875.04.15</t>
  </si>
  <si>
    <t>1875.04.16</t>
  </si>
  <si>
    <t>1875.04.17</t>
  </si>
  <si>
    <t>1875.04.18</t>
  </si>
  <si>
    <t>1875.04.19</t>
  </si>
  <si>
    <t>1875.04.20</t>
  </si>
  <si>
    <t>1875.04.21</t>
  </si>
  <si>
    <t>1875.04.22</t>
  </si>
  <si>
    <t>1875.04.23</t>
  </si>
  <si>
    <t>1875.04.24</t>
  </si>
  <si>
    <t>1875.04.25</t>
  </si>
  <si>
    <t>1875.04.26</t>
  </si>
  <si>
    <t>1875.04.27</t>
  </si>
  <si>
    <t>1875.04.28</t>
  </si>
  <si>
    <t>1875.04.29</t>
  </si>
  <si>
    <t>1875.04.30</t>
  </si>
  <si>
    <t>1875.05.01</t>
  </si>
  <si>
    <t>1875.05.02</t>
  </si>
  <si>
    <t>1875.05.03</t>
  </si>
  <si>
    <t>1875.05.04</t>
  </si>
  <si>
    <t>1875.05.05</t>
  </si>
  <si>
    <t>1875.05.06</t>
  </si>
  <si>
    <t>1875.05.07</t>
  </si>
  <si>
    <t>1875.05.08</t>
  </si>
  <si>
    <t>1875.05.09</t>
  </si>
  <si>
    <t>1875.05.10</t>
  </si>
  <si>
    <t>1875.05.11</t>
  </si>
  <si>
    <t>1875.05.12</t>
  </si>
  <si>
    <t>1875.05.13</t>
  </si>
  <si>
    <t>1875.05.14</t>
  </si>
  <si>
    <t>1875.05.15</t>
  </si>
  <si>
    <t>1875.05.16</t>
  </si>
  <si>
    <t>1875.05.17</t>
  </si>
  <si>
    <t>1875.05.18</t>
  </si>
  <si>
    <t>1875.05.19</t>
  </si>
  <si>
    <t>1875.05.20</t>
  </si>
  <si>
    <t>1875.05.21</t>
  </si>
  <si>
    <t>1875.05.22</t>
  </si>
  <si>
    <t>1875.05.23</t>
  </si>
  <si>
    <t>1875.05.24</t>
  </si>
  <si>
    <t>1875.05.25</t>
  </si>
  <si>
    <t>1875.05.26</t>
  </si>
  <si>
    <t>1875.05.27</t>
  </si>
  <si>
    <t>1875.05.28</t>
  </si>
  <si>
    <t>1875.05.29</t>
  </si>
  <si>
    <t>1875.05.30</t>
  </si>
  <si>
    <t>1875.05.31</t>
  </si>
  <si>
    <t>1875.06.01</t>
  </si>
  <si>
    <t>1875.06.02</t>
  </si>
  <si>
    <t>1875.06.03</t>
  </si>
  <si>
    <t>1875.06.04</t>
  </si>
  <si>
    <t>1875.06.05</t>
  </si>
  <si>
    <t>1875.06.06</t>
  </si>
  <si>
    <t>1875.06.07</t>
  </si>
  <si>
    <t>1875.06.08</t>
  </si>
  <si>
    <t>1875.06.09</t>
  </si>
  <si>
    <t>1875.06.10</t>
  </si>
  <si>
    <t>1875.06.11</t>
  </si>
  <si>
    <t>1875.06.12</t>
  </si>
  <si>
    <t>1875.06.13</t>
  </si>
  <si>
    <t>1875.06.14</t>
  </si>
  <si>
    <t>1875.06.15</t>
  </si>
  <si>
    <t>1875.06.16</t>
  </si>
  <si>
    <t>1875.06.17</t>
  </si>
  <si>
    <t>1875.06.18</t>
  </si>
  <si>
    <t>1875.06.19</t>
  </si>
  <si>
    <t>1875.06.20</t>
  </si>
  <si>
    <t>1875.06.21</t>
  </si>
  <si>
    <t>1875.06.22</t>
  </si>
  <si>
    <t>1875.06.23</t>
  </si>
  <si>
    <t>1875.06.24</t>
  </si>
  <si>
    <t>1875.06.25</t>
  </si>
  <si>
    <t>1875.06.26</t>
  </si>
  <si>
    <t>1875.06.27</t>
  </si>
  <si>
    <t>1875.06.28</t>
  </si>
  <si>
    <t>1875.06.29</t>
  </si>
  <si>
    <t>1875.06.30</t>
  </si>
  <si>
    <t>1875.07.01</t>
  </si>
  <si>
    <t>1875.07.02</t>
  </si>
  <si>
    <t>1875.07.03</t>
  </si>
  <si>
    <t>1875.07.04</t>
  </si>
  <si>
    <t>1875.07.05</t>
  </si>
  <si>
    <t>1875.07.06</t>
  </si>
  <si>
    <t>1875.07.07</t>
  </si>
  <si>
    <t>1875.07.08</t>
  </si>
  <si>
    <t>1875.07.09</t>
  </si>
  <si>
    <t>1875.07.10</t>
  </si>
  <si>
    <t>1875.07.11</t>
  </si>
  <si>
    <t>1875.07.12</t>
  </si>
  <si>
    <t>1875.07.13</t>
  </si>
  <si>
    <t>1875.07.14</t>
  </si>
  <si>
    <t>1875.07.15</t>
  </si>
  <si>
    <t>1875.07.16</t>
  </si>
  <si>
    <t>1875.07.17</t>
  </si>
  <si>
    <t>1875.07.18</t>
  </si>
  <si>
    <t>1875.07.19</t>
  </si>
  <si>
    <t>1875.07.20</t>
  </si>
  <si>
    <t>1875.07.21</t>
  </si>
  <si>
    <t>1875.07.22</t>
  </si>
  <si>
    <t>1875.07.23</t>
  </si>
  <si>
    <t>1875.07.24</t>
  </si>
  <si>
    <t>1875.07.25</t>
  </si>
  <si>
    <t>1875.07.26</t>
  </si>
  <si>
    <t>1875.07.27</t>
  </si>
  <si>
    <t>1875.07.28</t>
  </si>
  <si>
    <t>1875.07.29</t>
  </si>
  <si>
    <t>1875.07.30</t>
  </si>
  <si>
    <t>1875.07.31</t>
  </si>
  <si>
    <t>1875.08.01</t>
  </si>
  <si>
    <t>1875.08.02</t>
  </si>
  <si>
    <t>1875.08.03</t>
  </si>
  <si>
    <t>1875.08.04</t>
  </si>
  <si>
    <t>1875.08.05</t>
  </si>
  <si>
    <t>1875.08.06</t>
  </si>
  <si>
    <t>1875.08.07</t>
  </si>
  <si>
    <t>1875.08.08</t>
  </si>
  <si>
    <t>1875.08.09</t>
  </si>
  <si>
    <t>1875.08.10</t>
  </si>
  <si>
    <t>1875.08.11</t>
  </si>
  <si>
    <t>1875.08.12</t>
  </si>
  <si>
    <t>1875.08.13</t>
  </si>
  <si>
    <t>1875.08.14</t>
  </si>
  <si>
    <t>1875.08.15</t>
  </si>
  <si>
    <t>1875.08.16</t>
  </si>
  <si>
    <t>1875.08.17</t>
  </si>
  <si>
    <t>1875.08.18</t>
  </si>
  <si>
    <t>1875.08.19</t>
  </si>
  <si>
    <t>1875.08.20</t>
  </si>
  <si>
    <t>1875.08.21</t>
  </si>
  <si>
    <t>1875.08.22</t>
  </si>
  <si>
    <t>1875.08.23</t>
  </si>
  <si>
    <t>1875.08.24</t>
  </si>
  <si>
    <t>1875.08.25</t>
  </si>
  <si>
    <t>1875.08.26</t>
  </si>
  <si>
    <t>1875.08.27</t>
  </si>
  <si>
    <t>1875.08.28</t>
  </si>
  <si>
    <t>1875.08.29</t>
  </si>
  <si>
    <t>1875.08.30</t>
  </si>
  <si>
    <t>1875.08.31</t>
  </si>
  <si>
    <t>1875.09.01</t>
  </si>
  <si>
    <t>1875.09.02</t>
  </si>
  <si>
    <t>1875.09.03</t>
  </si>
  <si>
    <t>1875.09.04</t>
  </si>
  <si>
    <t>1875.09.05</t>
  </si>
  <si>
    <t>1875.09.06</t>
  </si>
  <si>
    <t>1875.09.07</t>
  </si>
  <si>
    <t>1875.09.08</t>
  </si>
  <si>
    <t>1875.09.09</t>
  </si>
  <si>
    <t>1875.09.10</t>
  </si>
  <si>
    <t>1875.09.11</t>
  </si>
  <si>
    <t>1875.09.12</t>
  </si>
  <si>
    <t>1875.09.13</t>
  </si>
  <si>
    <t>1875.09.14</t>
  </si>
  <si>
    <t>1875.09.15</t>
  </si>
  <si>
    <t>1875.09.16</t>
  </si>
  <si>
    <t>1875.09.17</t>
  </si>
  <si>
    <t>1875.09.18</t>
  </si>
  <si>
    <t>1875.09.19</t>
  </si>
  <si>
    <t>1875.09.20</t>
  </si>
  <si>
    <t>1875.09.21</t>
  </si>
  <si>
    <t>1875.09.22</t>
  </si>
  <si>
    <t>1875.09.23</t>
  </si>
  <si>
    <t>1875.09.24</t>
  </si>
  <si>
    <t>1875.09.25</t>
  </si>
  <si>
    <t>1875.09.26</t>
  </si>
  <si>
    <t>1875.09.27</t>
  </si>
  <si>
    <t>1875.09.28</t>
  </si>
  <si>
    <t>1875.09.29</t>
  </si>
  <si>
    <t>1875.09.30</t>
  </si>
  <si>
    <t>1875.10.01</t>
  </si>
  <si>
    <t>1875.10.02</t>
  </si>
  <si>
    <t>1875.10.03</t>
  </si>
  <si>
    <t>1875.10.04</t>
  </si>
  <si>
    <t>1875.10.05</t>
  </si>
  <si>
    <t>1875.10.06</t>
  </si>
  <si>
    <t>1875.10.07</t>
  </si>
  <si>
    <t>1875.10.08</t>
  </si>
  <si>
    <t>1875.10.09</t>
  </si>
  <si>
    <t>1875.10.10</t>
  </si>
  <si>
    <t>1875.10.11</t>
  </si>
  <si>
    <t>1875.10.12</t>
  </si>
  <si>
    <t>1875.10.13</t>
  </si>
  <si>
    <t>1875.10.14</t>
  </si>
  <si>
    <t>1875.10.15</t>
  </si>
  <si>
    <t>1875.10.16</t>
  </si>
  <si>
    <t>1875.10.17</t>
  </si>
  <si>
    <t>1875.10.18</t>
  </si>
  <si>
    <t>1875.10.19</t>
  </si>
  <si>
    <t>1875.10.20</t>
  </si>
  <si>
    <t>1875.10.21</t>
  </si>
  <si>
    <t>1875.10.22</t>
  </si>
  <si>
    <t>1875.10.23</t>
  </si>
  <si>
    <t>1875.10.24</t>
  </si>
  <si>
    <t>1875.10.25</t>
  </si>
  <si>
    <t>1875.10.26</t>
  </si>
  <si>
    <t>1875.10.27</t>
  </si>
  <si>
    <t>1875.10.28</t>
  </si>
  <si>
    <t>1875.10.29</t>
  </si>
  <si>
    <t>1875.10.30</t>
  </si>
  <si>
    <t>1875.10.31</t>
  </si>
  <si>
    <t>1875.11.01</t>
  </si>
  <si>
    <t>1875.11.02</t>
  </si>
  <si>
    <t>1875.11.03</t>
  </si>
  <si>
    <t>1875.11.04</t>
  </si>
  <si>
    <t>1875.11.05</t>
  </si>
  <si>
    <t>1875.11.06</t>
  </si>
  <si>
    <t>1875.11.07</t>
  </si>
  <si>
    <t>1875.11.08</t>
  </si>
  <si>
    <t>1875.11.09</t>
  </si>
  <si>
    <t>1875.11.10</t>
  </si>
  <si>
    <t>1875.11.11</t>
  </si>
  <si>
    <t>1875.11.12</t>
  </si>
  <si>
    <t>1875.11.13</t>
  </si>
  <si>
    <t>1875.11.14</t>
  </si>
  <si>
    <t>1875.11.15</t>
  </si>
  <si>
    <t>1875.11.16</t>
  </si>
  <si>
    <t>1875.11.17</t>
  </si>
  <si>
    <t>1875.11.18</t>
  </si>
  <si>
    <t>1875.11.19</t>
  </si>
  <si>
    <t>1875.11.20</t>
  </si>
  <si>
    <t>1875.11.21</t>
  </si>
  <si>
    <t>1875.11.22</t>
  </si>
  <si>
    <t>1875.11.23</t>
  </si>
  <si>
    <t>1875.11.24</t>
  </si>
  <si>
    <t>1875.11.25</t>
  </si>
  <si>
    <t>1875.11.26</t>
  </si>
  <si>
    <t>1875.11.27</t>
  </si>
  <si>
    <t>1875.11.28</t>
  </si>
  <si>
    <t>1875.11.29</t>
  </si>
  <si>
    <t>1875.11.30</t>
  </si>
  <si>
    <t>1875.12.01</t>
  </si>
  <si>
    <t>1875.12.02</t>
  </si>
  <si>
    <t>1875.12.03</t>
  </si>
  <si>
    <t>1875.12.04</t>
  </si>
  <si>
    <t>1875.12.05</t>
  </si>
  <si>
    <t>1875.12.06</t>
  </si>
  <si>
    <t>1875.12.07</t>
  </si>
  <si>
    <t>1875.12.08</t>
  </si>
  <si>
    <t>1875.12.09</t>
  </si>
  <si>
    <t>1875.12.10</t>
  </si>
  <si>
    <t>1875.12.11</t>
  </si>
  <si>
    <t>1875.12.12</t>
  </si>
  <si>
    <t>1875.12.13</t>
  </si>
  <si>
    <t>1875.12.14</t>
  </si>
  <si>
    <t>1875.12.15</t>
  </si>
  <si>
    <t>1875.12.16</t>
  </si>
  <si>
    <t>1875.12.17</t>
  </si>
  <si>
    <t>1875.12.18</t>
  </si>
  <si>
    <t>1875.12.19</t>
  </si>
  <si>
    <t>1875.12.20</t>
  </si>
  <si>
    <t>1875.12.21</t>
  </si>
  <si>
    <t>1875.12.22</t>
  </si>
  <si>
    <t>1875.12.23</t>
  </si>
  <si>
    <t>1875.12.24</t>
  </si>
  <si>
    <t>1875.12.25</t>
  </si>
  <si>
    <t>1875.12.26</t>
  </si>
  <si>
    <t>1875.12.27</t>
  </si>
  <si>
    <t>1875.12.28</t>
  </si>
  <si>
    <t>1875.12.29</t>
  </si>
  <si>
    <t>1875.12.30</t>
  </si>
  <si>
    <t>1875.12.31</t>
  </si>
  <si>
    <t>1876.01.01</t>
  </si>
  <si>
    <t>1876.01.02</t>
  </si>
  <si>
    <t>1876.01.03</t>
  </si>
  <si>
    <t>1876.01.04</t>
  </si>
  <si>
    <t>1876.01.05</t>
  </si>
  <si>
    <t>1876.01.06</t>
  </si>
  <si>
    <t>1876.01.07</t>
  </si>
  <si>
    <t>1876.01.08</t>
  </si>
  <si>
    <t>1876.01.09</t>
  </si>
  <si>
    <t>1876.01.10</t>
  </si>
  <si>
    <t>1876.01.11</t>
  </si>
  <si>
    <t>1876.01.12</t>
  </si>
  <si>
    <t>1876.01.13</t>
  </si>
  <si>
    <t>1876.01.14</t>
  </si>
  <si>
    <t>1876.01.15</t>
  </si>
  <si>
    <t>1876.01.16</t>
  </si>
  <si>
    <t>1876.01.17</t>
  </si>
  <si>
    <t>1876.01.18</t>
  </si>
  <si>
    <t>1876.01.19</t>
  </si>
  <si>
    <t>1876.01.20</t>
  </si>
  <si>
    <t>1876.01.21</t>
  </si>
  <si>
    <t>1876.01.22</t>
  </si>
  <si>
    <t>1876.01.23</t>
  </si>
  <si>
    <t>1876.01.24</t>
  </si>
  <si>
    <t>1876.01.25</t>
  </si>
  <si>
    <t>1876.01.26</t>
  </si>
  <si>
    <t>1876.01.27</t>
  </si>
  <si>
    <t>1876.01.28</t>
  </si>
  <si>
    <t>1876.01.29</t>
  </si>
  <si>
    <t>1876.01.30</t>
  </si>
  <si>
    <t>1876.01.31</t>
  </si>
  <si>
    <t>1876.02.01</t>
  </si>
  <si>
    <t>1876.02.02</t>
  </si>
  <si>
    <t>1876.02.03</t>
  </si>
  <si>
    <t>1876.02.04</t>
  </si>
  <si>
    <t>1876.02.05</t>
  </si>
  <si>
    <t>1876.02.06</t>
  </si>
  <si>
    <t>1876.02.07</t>
  </si>
  <si>
    <t>1876.02.08</t>
  </si>
  <si>
    <t>1876.02.09</t>
  </si>
  <si>
    <t>1876.02.10</t>
  </si>
  <si>
    <t>1876.02.11</t>
  </si>
  <si>
    <t>1876.02.12</t>
  </si>
  <si>
    <t>1876.02.13</t>
  </si>
  <si>
    <t>1876.02.14</t>
  </si>
  <si>
    <t>1876.02.15</t>
  </si>
  <si>
    <t>1876.02.16</t>
  </si>
  <si>
    <t>1876.02.17</t>
  </si>
  <si>
    <t>1876.02.18</t>
  </si>
  <si>
    <t>1876.02.19</t>
  </si>
  <si>
    <t>1876.02.20</t>
  </si>
  <si>
    <t>1876.02.21</t>
  </si>
  <si>
    <t>1876.02.22</t>
  </si>
  <si>
    <t>1876.02.23</t>
  </si>
  <si>
    <t>1876.02.24</t>
  </si>
  <si>
    <t>1876.02.25</t>
  </si>
  <si>
    <t>1876.02.26</t>
  </si>
  <si>
    <t>1876.02.27</t>
  </si>
  <si>
    <t>1876.02.28</t>
  </si>
  <si>
    <t>1876.02.29</t>
  </si>
  <si>
    <t>1876.03.01</t>
  </si>
  <si>
    <t>1876.03.02</t>
  </si>
  <si>
    <t>1876.03.03</t>
  </si>
  <si>
    <t>1876.03.04</t>
  </si>
  <si>
    <t>1876.03.05</t>
  </si>
  <si>
    <t>1876.03.06</t>
  </si>
  <si>
    <t>1876.03.07</t>
  </si>
  <si>
    <t>1876.03.08</t>
  </si>
  <si>
    <t>1876.03.09</t>
  </si>
  <si>
    <t>1876.03.10</t>
  </si>
  <si>
    <t>1876.03.11</t>
  </si>
  <si>
    <t>1876.03.12</t>
  </si>
  <si>
    <t>1876.03.13</t>
  </si>
  <si>
    <t>1876.03.14</t>
  </si>
  <si>
    <t>1876.03.15</t>
  </si>
  <si>
    <t>1876.03.16</t>
  </si>
  <si>
    <t>1876.03.17</t>
  </si>
  <si>
    <t>1876.03.18</t>
  </si>
  <si>
    <t>1876.03.19</t>
  </si>
  <si>
    <t>1876.03.20</t>
  </si>
  <si>
    <t>1876.03.21</t>
  </si>
  <si>
    <t>1876.03.22</t>
  </si>
  <si>
    <t>1876.03.23</t>
  </si>
  <si>
    <t>1876.03.24</t>
  </si>
  <si>
    <t>1876.03.25</t>
  </si>
  <si>
    <t>1876.03.26</t>
  </si>
  <si>
    <t>1876.03.27</t>
  </si>
  <si>
    <t>1876.03.28</t>
  </si>
  <si>
    <t>1876.03.29</t>
  </si>
  <si>
    <t>1876.03.30</t>
  </si>
  <si>
    <t>1876.03.31</t>
  </si>
  <si>
    <t>1876.04.01</t>
  </si>
  <si>
    <t>1876.04.02</t>
  </si>
  <si>
    <t>1876.04.03</t>
  </si>
  <si>
    <t>1876.04.04</t>
  </si>
  <si>
    <t>1876.04.05</t>
  </si>
  <si>
    <t>1876.04.06</t>
  </si>
  <si>
    <t>1876.04.07</t>
  </si>
  <si>
    <t>1876.04.08</t>
  </si>
  <si>
    <t>1876.04.09</t>
  </si>
  <si>
    <t>1876.04.10</t>
  </si>
  <si>
    <t>1876.04.11</t>
  </si>
  <si>
    <t>1876.04.12</t>
  </si>
  <si>
    <t>1876.04.13</t>
  </si>
  <si>
    <t>1876.04.14</t>
  </si>
  <si>
    <t>1876.04.15</t>
  </si>
  <si>
    <t>1876.04.16</t>
  </si>
  <si>
    <t>1876.04.17</t>
  </si>
  <si>
    <t>1876.04.18</t>
  </si>
  <si>
    <t>1876.04.19</t>
  </si>
  <si>
    <t>1876.04.20</t>
  </si>
  <si>
    <t>1876.04.21</t>
  </si>
  <si>
    <t>1876.04.22</t>
  </si>
  <si>
    <t>1876.04.23</t>
  </si>
  <si>
    <t>1876.04.24</t>
  </si>
  <si>
    <t>1876.04.25</t>
  </si>
  <si>
    <t>1876.04.26</t>
  </si>
  <si>
    <t>1876.04.27</t>
  </si>
  <si>
    <t>1876.04.28</t>
  </si>
  <si>
    <t>1876.04.29</t>
  </si>
  <si>
    <t>1876.04.30</t>
  </si>
  <si>
    <t>1876.05.01</t>
  </si>
  <si>
    <t>1876.05.02</t>
  </si>
  <si>
    <t>1876.05.03</t>
  </si>
  <si>
    <t>1876.05.04</t>
  </si>
  <si>
    <t>1876.05.05</t>
  </si>
  <si>
    <t>1876.05.06</t>
  </si>
  <si>
    <t>1876.05.07</t>
  </si>
  <si>
    <t>1876.05.08</t>
  </si>
  <si>
    <t>1876.05.09</t>
  </si>
  <si>
    <t>1876.05.10</t>
  </si>
  <si>
    <t>1876.05.11</t>
  </si>
  <si>
    <t>1876.05.12</t>
  </si>
  <si>
    <t>1876.05.13</t>
  </si>
  <si>
    <t>1876.05.14</t>
  </si>
  <si>
    <t>1876.05.15</t>
  </si>
  <si>
    <t>1876.05.16</t>
  </si>
  <si>
    <t>1876.05.17</t>
  </si>
  <si>
    <t>1876.05.18</t>
  </si>
  <si>
    <t>1876.05.19</t>
  </si>
  <si>
    <t>1876.05.20</t>
  </si>
  <si>
    <t>1876.05.21</t>
  </si>
  <si>
    <t>1876.05.22</t>
  </si>
  <si>
    <t>1876.05.23</t>
  </si>
  <si>
    <t>1876.05.24</t>
  </si>
  <si>
    <t>1876.05.25</t>
  </si>
  <si>
    <t>1876.05.26</t>
  </si>
  <si>
    <t>1876.05.27</t>
  </si>
  <si>
    <t>1876.05.28</t>
  </si>
  <si>
    <t>1876.05.29</t>
  </si>
  <si>
    <t>1876.05.30</t>
  </si>
  <si>
    <t>1876.05.31</t>
  </si>
  <si>
    <t>1876.06.01</t>
  </si>
  <si>
    <t>1876.06.02</t>
  </si>
  <si>
    <t>1876.06.03</t>
  </si>
  <si>
    <t>1876.06.04</t>
  </si>
  <si>
    <t>1876.06.05</t>
  </si>
  <si>
    <t>1876.06.06</t>
  </si>
  <si>
    <t>1876.06.07</t>
  </si>
  <si>
    <t>1876.06.08</t>
  </si>
  <si>
    <t>1876.06.09</t>
  </si>
  <si>
    <t>1876.06.10</t>
  </si>
  <si>
    <t>1876.06.11</t>
  </si>
  <si>
    <t>1876.06.12</t>
  </si>
  <si>
    <t>1876.06.13</t>
  </si>
  <si>
    <t>1876.06.14</t>
  </si>
  <si>
    <t>1876.06.15</t>
  </si>
  <si>
    <t>1876.06.16</t>
  </si>
  <si>
    <t>1876.06.17</t>
  </si>
  <si>
    <t>1876.06.18</t>
  </si>
  <si>
    <t>1876.06.19</t>
  </si>
  <si>
    <t>1876.06.20</t>
  </si>
  <si>
    <t>1876.06.21</t>
  </si>
  <si>
    <t>1876.06.22</t>
  </si>
  <si>
    <t>1876.06.23</t>
  </si>
  <si>
    <t>1876.06.24</t>
  </si>
  <si>
    <t>1876.06.25</t>
  </si>
  <si>
    <t>1876.06.26</t>
  </si>
  <si>
    <t>1876.06.27</t>
  </si>
  <si>
    <t>1876.06.28</t>
  </si>
  <si>
    <t>1876.06.29</t>
  </si>
  <si>
    <t>1876.06.30</t>
  </si>
  <si>
    <t>1876.07.01</t>
  </si>
  <si>
    <t>1876.07.02</t>
  </si>
  <si>
    <t>1876.07.03</t>
  </si>
  <si>
    <t>1876.07.04</t>
  </si>
  <si>
    <t>1876.07.05</t>
  </si>
  <si>
    <t>1876.07.06</t>
  </si>
  <si>
    <t>1876.07.07</t>
  </si>
  <si>
    <t>1876.07.08</t>
  </si>
  <si>
    <t>1876.07.09</t>
  </si>
  <si>
    <t>1876.07.10</t>
  </si>
  <si>
    <t>1876.07.11</t>
  </si>
  <si>
    <t>1876.07.12</t>
  </si>
  <si>
    <t>1876.07.13</t>
  </si>
  <si>
    <t>1876.07.14</t>
  </si>
  <si>
    <t>1876.07.15</t>
  </si>
  <si>
    <t>1876.07.16</t>
  </si>
  <si>
    <t>1876.07.17</t>
  </si>
  <si>
    <t>1876.07.18</t>
  </si>
  <si>
    <t>1876.07.19</t>
  </si>
  <si>
    <t>1876.07.20</t>
  </si>
  <si>
    <t>1876.07.21</t>
  </si>
  <si>
    <t>1876.07.22</t>
  </si>
  <si>
    <t>1876.07.23</t>
  </si>
  <si>
    <t>1876.07.24</t>
  </si>
  <si>
    <t>1876.07.25</t>
  </si>
  <si>
    <t>1876.07.26</t>
  </si>
  <si>
    <t>1876.07.27</t>
  </si>
  <si>
    <t>1876.07.28</t>
  </si>
  <si>
    <t>1876.07.29</t>
  </si>
  <si>
    <t>1876.07.30</t>
  </si>
  <si>
    <t>1876.07.31</t>
  </si>
  <si>
    <t>1876.08.01</t>
  </si>
  <si>
    <t>1876.08.02</t>
  </si>
  <si>
    <t>1876.08.03</t>
  </si>
  <si>
    <t>1876.08.04</t>
  </si>
  <si>
    <t>1876.08.05</t>
  </si>
  <si>
    <t>1876.08.06</t>
  </si>
  <si>
    <t>1876.08.07</t>
  </si>
  <si>
    <t>1876.08.08</t>
  </si>
  <si>
    <t>1876.08.09</t>
  </si>
  <si>
    <t>1876.08.10</t>
  </si>
  <si>
    <t>1876.08.11</t>
  </si>
  <si>
    <t>1876.08.12</t>
  </si>
  <si>
    <t>1876.08.13</t>
  </si>
  <si>
    <t>1876.08.14</t>
  </si>
  <si>
    <t>1876.08.15</t>
  </si>
  <si>
    <t>1876.08.16</t>
  </si>
  <si>
    <t>1876.08.17</t>
  </si>
  <si>
    <t>1876.08.18</t>
  </si>
  <si>
    <t>1876.08.19</t>
  </si>
  <si>
    <t>1876.08.20</t>
  </si>
  <si>
    <t>1876.08.21</t>
  </si>
  <si>
    <t>1876.08.22</t>
  </si>
  <si>
    <t>1876.08.23</t>
  </si>
  <si>
    <t>1876.08.24</t>
  </si>
  <si>
    <t>1876.08.25</t>
  </si>
  <si>
    <t>1876.08.26</t>
  </si>
  <si>
    <t>1876.08.27</t>
  </si>
  <si>
    <t>1876.08.28</t>
  </si>
  <si>
    <t>1876.08.29</t>
  </si>
  <si>
    <t>1876.08.30</t>
  </si>
  <si>
    <t>1876.08.31</t>
  </si>
  <si>
    <t>1876.09.01</t>
  </si>
  <si>
    <t>1876.09.02</t>
  </si>
  <si>
    <t>1876.09.03</t>
  </si>
  <si>
    <t>1876.09.04</t>
  </si>
  <si>
    <t>1876.09.05</t>
  </si>
  <si>
    <t>1876.09.06</t>
  </si>
  <si>
    <t>1876.09.07</t>
  </si>
  <si>
    <t>1876.09.08</t>
  </si>
  <si>
    <t>1876.09.09</t>
  </si>
  <si>
    <t>1876.09.10</t>
  </si>
  <si>
    <t>1876.09.11</t>
  </si>
  <si>
    <t>1876.09.12</t>
  </si>
  <si>
    <t>1876.09.13</t>
  </si>
  <si>
    <t>1876.09.14</t>
  </si>
  <si>
    <t>1876.09.15</t>
  </si>
  <si>
    <t>1876.09.16</t>
  </si>
  <si>
    <t>1876.09.17</t>
  </si>
  <si>
    <t>1876.09.18</t>
  </si>
  <si>
    <t>1876.09.19</t>
  </si>
  <si>
    <t>1876.09.20</t>
  </si>
  <si>
    <t>1876.09.21</t>
  </si>
  <si>
    <t>1876.09.22</t>
  </si>
  <si>
    <t>1876.09.23</t>
  </si>
  <si>
    <t>1876.09.24</t>
  </si>
  <si>
    <t>1876.09.25</t>
  </si>
  <si>
    <t>1876.09.26</t>
  </si>
  <si>
    <t>1876.09.27</t>
  </si>
  <si>
    <t>1876.09.28</t>
  </si>
  <si>
    <t>1876.09.29</t>
  </si>
  <si>
    <t>1876.09.30</t>
  </si>
  <si>
    <t>1876.10.01</t>
  </si>
  <si>
    <t>1876.10.02</t>
  </si>
  <si>
    <t>1876.10.03</t>
  </si>
  <si>
    <t>1876.10.04</t>
  </si>
  <si>
    <t>1876.10.05</t>
  </si>
  <si>
    <t>1876.10.06</t>
  </si>
  <si>
    <t>1876.10.07</t>
  </si>
  <si>
    <t>1876.10.08</t>
  </si>
  <si>
    <t>1876.10.09</t>
  </si>
  <si>
    <t>1876.10.10</t>
  </si>
  <si>
    <t>1876.10.11</t>
  </si>
  <si>
    <t>1876.10.12</t>
  </si>
  <si>
    <t>1876.10.13</t>
  </si>
  <si>
    <t>1876.10.14</t>
  </si>
  <si>
    <t>1876.10.15</t>
  </si>
  <si>
    <t>1876.10.16</t>
  </si>
  <si>
    <t>1876.10.17</t>
  </si>
  <si>
    <t>1876.10.18</t>
  </si>
  <si>
    <t>1876.10.19</t>
  </si>
  <si>
    <t>1876.10.20</t>
  </si>
  <si>
    <t>1876.10.21</t>
  </si>
  <si>
    <t>1876.10.22</t>
  </si>
  <si>
    <t>1876.10.23</t>
  </si>
  <si>
    <t>1876.10.24</t>
  </si>
  <si>
    <t>1876.10.25</t>
  </si>
  <si>
    <t>1876.10.26</t>
  </si>
  <si>
    <t>1876.10.27</t>
  </si>
  <si>
    <t>1876.10.28</t>
  </si>
  <si>
    <t>1876.10.29</t>
  </si>
  <si>
    <t>1876.10.30</t>
  </si>
  <si>
    <t>1876.10.31</t>
  </si>
  <si>
    <t>1876.11.01</t>
  </si>
  <si>
    <t>1876.11.02</t>
  </si>
  <si>
    <t>1876.11.03</t>
  </si>
  <si>
    <t>1876.11.04</t>
  </si>
  <si>
    <t>1876.11.05</t>
  </si>
  <si>
    <t>1876.11.06</t>
  </si>
  <si>
    <t>1876.11.07</t>
  </si>
  <si>
    <t>1876.11.08</t>
  </si>
  <si>
    <t>1876.11.09</t>
  </si>
  <si>
    <t>1876.11.10</t>
  </si>
  <si>
    <t>1876.11.11</t>
  </si>
  <si>
    <t>1876.11.12</t>
  </si>
  <si>
    <t>1876.11.13</t>
  </si>
  <si>
    <t>1876.11.14</t>
  </si>
  <si>
    <t>1876.11.15</t>
  </si>
  <si>
    <t>1876.11.16</t>
  </si>
  <si>
    <t>1876.11.17</t>
  </si>
  <si>
    <t>1876.11.18</t>
  </si>
  <si>
    <t>1876.11.19</t>
  </si>
  <si>
    <t>1876.11.20</t>
  </si>
  <si>
    <t>1876.11.21</t>
  </si>
  <si>
    <t>1876.11.22</t>
  </si>
  <si>
    <t>1876.11.23</t>
  </si>
  <si>
    <t>1876.11.24</t>
  </si>
  <si>
    <t>1876.11.25</t>
  </si>
  <si>
    <t>1876.11.26</t>
  </si>
  <si>
    <t>1876.11.27</t>
  </si>
  <si>
    <t>1876.11.28</t>
  </si>
  <si>
    <t>1876.11.29</t>
  </si>
  <si>
    <t>1876.11.30</t>
  </si>
  <si>
    <t>1876.12.01</t>
  </si>
  <si>
    <t>1876.12.02</t>
  </si>
  <si>
    <t>1876.12.03</t>
  </si>
  <si>
    <t>1876.12.04</t>
  </si>
  <si>
    <t>1876.12.05</t>
  </si>
  <si>
    <t>1876.12.06</t>
  </si>
  <si>
    <t>1876.12.07</t>
  </si>
  <si>
    <t>1876.12.08</t>
  </si>
  <si>
    <t>1876.12.09</t>
  </si>
  <si>
    <t>1876.12.10</t>
  </si>
  <si>
    <t>1876.12.11</t>
  </si>
  <si>
    <t>1876.12.12</t>
  </si>
  <si>
    <t>1876.12.13</t>
  </si>
  <si>
    <t>1876.12.14</t>
  </si>
  <si>
    <t>1876.12.15</t>
  </si>
  <si>
    <t>1876.12.16</t>
  </si>
  <si>
    <t>1876.12.17</t>
  </si>
  <si>
    <t>1876.12.18</t>
  </si>
  <si>
    <t>1876.12.19</t>
  </si>
  <si>
    <t>1876.12.20</t>
  </si>
  <si>
    <t>1876.12.21</t>
  </si>
  <si>
    <t>1876.12.22</t>
  </si>
  <si>
    <t>1876.12.23</t>
  </si>
  <si>
    <t>1876.12.24</t>
  </si>
  <si>
    <t>1876.12.25</t>
  </si>
  <si>
    <t>1876.12.26</t>
  </si>
  <si>
    <t>1876.12.27</t>
  </si>
  <si>
    <t>1876.12.28</t>
  </si>
  <si>
    <t>1876.12.29</t>
  </si>
  <si>
    <t>1876.12.30</t>
  </si>
  <si>
    <t>1876.12.31</t>
  </si>
  <si>
    <t>1877.01.01</t>
  </si>
  <si>
    <t>1877.01.02</t>
  </si>
  <si>
    <t>1877.01.03</t>
  </si>
  <si>
    <t>1877.01.04</t>
  </si>
  <si>
    <t>1877.01.05</t>
  </si>
  <si>
    <t>1877.01.06</t>
  </si>
  <si>
    <t>1877.01.07</t>
  </si>
  <si>
    <t>1877.01.08</t>
  </si>
  <si>
    <t>1877.01.09</t>
  </si>
  <si>
    <t>1877.01.10</t>
  </si>
  <si>
    <t>1877.01.11</t>
  </si>
  <si>
    <t>1877.01.12</t>
  </si>
  <si>
    <t>1877.01.13</t>
  </si>
  <si>
    <t>1877.01.14</t>
  </si>
  <si>
    <t>1877.01.15</t>
  </si>
  <si>
    <t>1877.01.16</t>
  </si>
  <si>
    <t>1877.01.17</t>
  </si>
  <si>
    <t>1877.01.18</t>
  </si>
  <si>
    <t>1877.01.19</t>
  </si>
  <si>
    <t>1877.01.20</t>
  </si>
  <si>
    <t>1877.01.21</t>
  </si>
  <si>
    <t>1877.01.22</t>
  </si>
  <si>
    <t>1877.01.23</t>
  </si>
  <si>
    <t>1877.01.24</t>
  </si>
  <si>
    <t>1877.01.25</t>
  </si>
  <si>
    <t>1877.01.26</t>
  </si>
  <si>
    <t>1877.01.27</t>
  </si>
  <si>
    <t>1877.01.28</t>
  </si>
  <si>
    <t>1877.01.29</t>
  </si>
  <si>
    <t>1877.01.30</t>
  </si>
  <si>
    <t>1877.01.31</t>
  </si>
  <si>
    <t>1877.02.01</t>
  </si>
  <si>
    <t>1877.02.02</t>
  </si>
  <si>
    <t>1877.02.03</t>
  </si>
  <si>
    <t>1877.02.04</t>
  </si>
  <si>
    <t>1877.02.05</t>
  </si>
  <si>
    <t>1877.02.06</t>
  </si>
  <si>
    <t>1877.02.07</t>
  </si>
  <si>
    <t>1877.02.08</t>
  </si>
  <si>
    <t>1877.02.09</t>
  </si>
  <si>
    <t>1877.02.10</t>
  </si>
  <si>
    <t>1877.02.11</t>
  </si>
  <si>
    <t>1877.02.12</t>
  </si>
  <si>
    <t>1877.02.13</t>
  </si>
  <si>
    <t>1877.02.14</t>
  </si>
  <si>
    <t>1877.02.15</t>
  </si>
  <si>
    <t>1877.02.16</t>
  </si>
  <si>
    <t>1877.02.17</t>
  </si>
  <si>
    <t>1877.02.18</t>
  </si>
  <si>
    <t>1877.02.19</t>
  </si>
  <si>
    <t>1877.02.20</t>
  </si>
  <si>
    <t>1877.02.21</t>
  </si>
  <si>
    <t>1877.02.22</t>
  </si>
  <si>
    <t>1877.02.23</t>
  </si>
  <si>
    <t>1877.02.24</t>
  </si>
  <si>
    <t>1877.02.25</t>
  </si>
  <si>
    <t>1877.02.26</t>
  </si>
  <si>
    <t>1877.02.27</t>
  </si>
  <si>
    <t>1877.02.28</t>
  </si>
  <si>
    <t>1877.03.01</t>
  </si>
  <si>
    <t>1877.03.02</t>
  </si>
  <si>
    <t>1877.03.03</t>
  </si>
  <si>
    <t>1877.03.04</t>
  </si>
  <si>
    <t>1877.03.05</t>
  </si>
  <si>
    <t>1877.03.06</t>
  </si>
  <si>
    <t>1877.03.07</t>
  </si>
  <si>
    <t>1877.03.08</t>
  </si>
  <si>
    <t>1877.03.09</t>
  </si>
  <si>
    <t>1877.03.10</t>
  </si>
  <si>
    <t>1877.03.11</t>
  </si>
  <si>
    <t>1877.03.12</t>
  </si>
  <si>
    <t>1877.03.13</t>
  </si>
  <si>
    <t>1877.03.14</t>
  </si>
  <si>
    <t>1877.03.15</t>
  </si>
  <si>
    <t>1877.03.16</t>
  </si>
  <si>
    <t>1877.03.17</t>
  </si>
  <si>
    <t>1877.03.18</t>
  </si>
  <si>
    <t>1877.03.19</t>
  </si>
  <si>
    <t>1877.03.20</t>
  </si>
  <si>
    <t>1877.03.21</t>
  </si>
  <si>
    <t>1877.03.22</t>
  </si>
  <si>
    <t>1877.03.23</t>
  </si>
  <si>
    <t>1877.03.24</t>
  </si>
  <si>
    <t>1877.03.25</t>
  </si>
  <si>
    <t>1877.03.26</t>
  </si>
  <si>
    <t>1877.03.27</t>
  </si>
  <si>
    <t>1877.03.28</t>
  </si>
  <si>
    <t>1877.03.29</t>
  </si>
  <si>
    <t>1877.03.30</t>
  </si>
  <si>
    <t>1877.03.31</t>
  </si>
  <si>
    <t>1877.04.01</t>
  </si>
  <si>
    <t>1877.04.02</t>
  </si>
  <si>
    <t>1877.04.03</t>
  </si>
  <si>
    <t>1877.04.04</t>
  </si>
  <si>
    <t>1877.04.05</t>
  </si>
  <si>
    <t>1877.04.06</t>
  </si>
  <si>
    <t>1877.04.07</t>
  </si>
  <si>
    <t>1877.04.08</t>
  </si>
  <si>
    <t>1877.04.09</t>
  </si>
  <si>
    <t>1877.04.10</t>
  </si>
  <si>
    <t>1877.04.11</t>
  </si>
  <si>
    <t>1877.04.12</t>
  </si>
  <si>
    <t>1877.04.13</t>
  </si>
  <si>
    <t>1877.04.14</t>
  </si>
  <si>
    <t>1877.04.15</t>
  </si>
  <si>
    <t>1877.04.16</t>
  </si>
  <si>
    <t>1877.04.17</t>
  </si>
  <si>
    <t>1877.04.18</t>
  </si>
  <si>
    <t>1877.04.19</t>
  </si>
  <si>
    <t>1877.04.20</t>
  </si>
  <si>
    <t>1877.04.21</t>
  </si>
  <si>
    <t>1877.04.22</t>
  </si>
  <si>
    <t>1877.04.23</t>
  </si>
  <si>
    <t>1877.04.24</t>
  </si>
  <si>
    <t>1877.04.25</t>
  </si>
  <si>
    <t>1877.04.26</t>
  </si>
  <si>
    <t>1877.04.27</t>
  </si>
  <si>
    <t>1877.04.28</t>
  </si>
  <si>
    <t>1877.04.29</t>
  </si>
  <si>
    <t>1877.04.30</t>
  </si>
  <si>
    <t>1877.05.01</t>
  </si>
  <si>
    <t>1877.05.02</t>
  </si>
  <si>
    <t>1877.05.03</t>
  </si>
  <si>
    <t>1877.05.04</t>
  </si>
  <si>
    <t>1877.05.05</t>
  </si>
  <si>
    <t>1877.05.06</t>
  </si>
  <si>
    <t>1877.05.07</t>
  </si>
  <si>
    <t>1877.05.08</t>
  </si>
  <si>
    <t>1877.05.09</t>
  </si>
  <si>
    <t>1877.05.10</t>
  </si>
  <si>
    <t>1877.05.11</t>
  </si>
  <si>
    <t>1877.05.12</t>
  </si>
  <si>
    <t>1877.05.13</t>
  </si>
  <si>
    <t>1877.05.14</t>
  </si>
  <si>
    <t>1877.05.15</t>
  </si>
  <si>
    <t>1877.05.16</t>
  </si>
  <si>
    <t>1877.05.17</t>
  </si>
  <si>
    <t>1877.05.18</t>
  </si>
  <si>
    <t>1877.05.19</t>
  </si>
  <si>
    <t>1877.05.20</t>
  </si>
  <si>
    <t>1877.05.21</t>
  </si>
  <si>
    <t>1877.05.22</t>
  </si>
  <si>
    <t>1877.05.23</t>
  </si>
  <si>
    <t>1877.05.24</t>
  </si>
  <si>
    <t>1877.05.25</t>
  </si>
  <si>
    <t>1877.05.26</t>
  </si>
  <si>
    <t>1877.05.27</t>
  </si>
  <si>
    <t>1877.05.28</t>
  </si>
  <si>
    <t>1877.05.29</t>
  </si>
  <si>
    <t>1877.05.30</t>
  </si>
  <si>
    <t>1877.05.31</t>
  </si>
  <si>
    <t>1877.06.01</t>
  </si>
  <si>
    <t>1877.06.02</t>
  </si>
  <si>
    <t>1877.06.03</t>
  </si>
  <si>
    <t>1877.06.04</t>
  </si>
  <si>
    <t>1877.06.05</t>
  </si>
  <si>
    <t>1877.06.06</t>
  </si>
  <si>
    <t>1877.06.07</t>
  </si>
  <si>
    <t>1877.06.08</t>
  </si>
  <si>
    <t>1877.06.09</t>
  </si>
  <si>
    <t>1877.06.10</t>
  </si>
  <si>
    <t>1877.06.11</t>
  </si>
  <si>
    <t>1877.06.12</t>
  </si>
  <si>
    <t>1877.06.13</t>
  </si>
  <si>
    <t>1877.06.14</t>
  </si>
  <si>
    <t>1877.06.15</t>
  </si>
  <si>
    <t>1877.06.16</t>
  </si>
  <si>
    <t>1877.06.17</t>
  </si>
  <si>
    <t>1877.06.18</t>
  </si>
  <si>
    <t>1877.06.19</t>
  </si>
  <si>
    <t>1877.06.20</t>
  </si>
  <si>
    <t>1877.06.21</t>
  </si>
  <si>
    <t>1877.06.22</t>
  </si>
  <si>
    <t>1877.06.23</t>
  </si>
  <si>
    <t>1877.06.24</t>
  </si>
  <si>
    <t>1877.06.25</t>
  </si>
  <si>
    <t>1877.06.26</t>
  </si>
  <si>
    <t>1877.06.27</t>
  </si>
  <si>
    <t>1877.06.28</t>
  </si>
  <si>
    <t>1877.06.29</t>
  </si>
  <si>
    <t>1877.06.30</t>
  </si>
  <si>
    <t>1877.07.01</t>
  </si>
  <si>
    <t>1877.07.02</t>
  </si>
  <si>
    <t>1877.07.03</t>
  </si>
  <si>
    <t>1877.07.04</t>
  </si>
  <si>
    <t>1877.07.05</t>
  </si>
  <si>
    <t>1877.07.06</t>
  </si>
  <si>
    <t>1877.07.07</t>
  </si>
  <si>
    <t>1877.07.08</t>
  </si>
  <si>
    <t>1877.07.09</t>
  </si>
  <si>
    <t>1877.07.10</t>
  </si>
  <si>
    <t>1877.07.11</t>
  </si>
  <si>
    <t>1877.07.12</t>
  </si>
  <si>
    <t>1877.07.13</t>
  </si>
  <si>
    <t>1877.07.14</t>
  </si>
  <si>
    <t>1877.07.15</t>
  </si>
  <si>
    <t>1877.07.16</t>
  </si>
  <si>
    <t>1877.07.17</t>
  </si>
  <si>
    <t>1877.07.18</t>
  </si>
  <si>
    <t>1877.07.19</t>
  </si>
  <si>
    <t>1877.07.20</t>
  </si>
  <si>
    <t>1877.07.21</t>
  </si>
  <si>
    <t>1877.07.22</t>
  </si>
  <si>
    <t>1877.07.23</t>
  </si>
  <si>
    <t>1877.07.24</t>
  </si>
  <si>
    <t>1877.07.25</t>
  </si>
  <si>
    <t>1877.07.26</t>
  </si>
  <si>
    <t>1877.07.27</t>
  </si>
  <si>
    <t>1877.07.28</t>
  </si>
  <si>
    <t>1877.07.29</t>
  </si>
  <si>
    <t>1877.07.30</t>
  </si>
  <si>
    <t>1877.07.31</t>
  </si>
  <si>
    <t>1877.08.01</t>
  </si>
  <si>
    <t>1877.08.02</t>
  </si>
  <si>
    <t>1877.08.03</t>
  </si>
  <si>
    <t>1877.08.04</t>
  </si>
  <si>
    <t>1877.08.05</t>
  </si>
  <si>
    <t>1877.08.06</t>
  </si>
  <si>
    <t>1877.08.07</t>
  </si>
  <si>
    <t>1877.08.08</t>
  </si>
  <si>
    <t>1877.08.09</t>
  </si>
  <si>
    <t>1877.08.10</t>
  </si>
  <si>
    <t>1877.08.11</t>
  </si>
  <si>
    <t>1877.08.12</t>
  </si>
  <si>
    <t>1877.08.13</t>
  </si>
  <si>
    <t>1877.08.14</t>
  </si>
  <si>
    <t>1877.08.15</t>
  </si>
  <si>
    <t>1877.08.16</t>
  </si>
  <si>
    <t>1877.08.17</t>
  </si>
  <si>
    <t>1877.08.18</t>
  </si>
  <si>
    <t>1877.08.19</t>
  </si>
  <si>
    <t>1877.08.20</t>
  </si>
  <si>
    <t>1877.08.21</t>
  </si>
  <si>
    <t>1877.08.22</t>
  </si>
  <si>
    <t>1877.08.23</t>
  </si>
  <si>
    <t>1877.08.24</t>
  </si>
  <si>
    <t>1877.08.25</t>
  </si>
  <si>
    <t>1877.08.26</t>
  </si>
  <si>
    <t>1877.08.27</t>
  </si>
  <si>
    <t>1877.08.28</t>
  </si>
  <si>
    <t>1877.08.29</t>
  </si>
  <si>
    <t>1877.08.30</t>
  </si>
  <si>
    <t>1877.08.31</t>
  </si>
  <si>
    <t>1877.09.01</t>
  </si>
  <si>
    <t>1877.09.02</t>
  </si>
  <si>
    <t>1877.09.03</t>
  </si>
  <si>
    <t>1877.09.04</t>
  </si>
  <si>
    <t>1877.09.05</t>
  </si>
  <si>
    <t>1877.09.06</t>
  </si>
  <si>
    <t>1877.09.07</t>
  </si>
  <si>
    <t>1877.09.08</t>
  </si>
  <si>
    <t>1877.09.09</t>
  </si>
  <si>
    <t>1877.09.10</t>
  </si>
  <si>
    <t>1877.09.11</t>
  </si>
  <si>
    <t>1877.09.12</t>
  </si>
  <si>
    <t>1877.09.13</t>
  </si>
  <si>
    <t>1877.09.14</t>
  </si>
  <si>
    <t>1877.09.15</t>
  </si>
  <si>
    <t>1877.09.16</t>
  </si>
  <si>
    <t>1877.09.17</t>
  </si>
  <si>
    <t>1877.09.18</t>
  </si>
  <si>
    <t>1877.09.19</t>
  </si>
  <si>
    <t>1877.09.20</t>
  </si>
  <si>
    <t>1877.09.21</t>
  </si>
  <si>
    <t>1877.09.22</t>
  </si>
  <si>
    <t>1877.09.23</t>
  </si>
  <si>
    <t>1877.09.24</t>
  </si>
  <si>
    <t>1877.09.25</t>
  </si>
  <si>
    <t>1877.09.26</t>
  </si>
  <si>
    <t>1877.09.27</t>
  </si>
  <si>
    <t>1877.09.28</t>
  </si>
  <si>
    <t>1877.09.29</t>
  </si>
  <si>
    <t>1877.09.30</t>
  </si>
  <si>
    <t>1877.10.01</t>
  </si>
  <si>
    <t>1877.10.02</t>
  </si>
  <si>
    <t>1877.10.03</t>
  </si>
  <si>
    <t>1877.10.04</t>
  </si>
  <si>
    <t>1877.10.05</t>
  </si>
  <si>
    <t>1877.10.06</t>
  </si>
  <si>
    <t>1877.10.07</t>
  </si>
  <si>
    <t>1877.10.08</t>
  </si>
  <si>
    <t>1877.10.09</t>
  </si>
  <si>
    <t>1877.10.10</t>
  </si>
  <si>
    <t>1877.10.11</t>
  </si>
  <si>
    <t>1877.10.12</t>
  </si>
  <si>
    <t>1877.10.13</t>
  </si>
  <si>
    <t>1877.10.14</t>
  </si>
  <si>
    <t>1877.10.15</t>
  </si>
  <si>
    <t>1877.10.16</t>
  </si>
  <si>
    <t>1877.10.17</t>
  </si>
  <si>
    <t>1877.10.18</t>
  </si>
  <si>
    <t>1877.10.19</t>
  </si>
  <si>
    <t>1877.10.20</t>
  </si>
  <si>
    <t>1877.10.21</t>
  </si>
  <si>
    <t>1877.10.22</t>
  </si>
  <si>
    <t>1877.10.23</t>
  </si>
  <si>
    <t>1877.10.24</t>
  </si>
  <si>
    <t>1877.10.25</t>
  </si>
  <si>
    <t>1877.10.26</t>
  </si>
  <si>
    <t>1877.10.27</t>
  </si>
  <si>
    <t>1877.10.28</t>
  </si>
  <si>
    <t>1877.10.29</t>
  </si>
  <si>
    <t>1877.10.30</t>
  </si>
  <si>
    <t>1877.10.31</t>
  </si>
  <si>
    <t>1877.11.01</t>
  </si>
  <si>
    <t>1877.11.02</t>
  </si>
  <si>
    <t>1877.11.03</t>
  </si>
  <si>
    <t>1877.11.04</t>
  </si>
  <si>
    <t>1877.11.05</t>
  </si>
  <si>
    <t>1877.11.06</t>
  </si>
  <si>
    <t>1877.11.07</t>
  </si>
  <si>
    <t>1877.11.08</t>
  </si>
  <si>
    <t>1877.11.09</t>
  </si>
  <si>
    <t>1877.11.10</t>
  </si>
  <si>
    <t>1877.11.11</t>
  </si>
  <si>
    <t>1877.11.12</t>
  </si>
  <si>
    <t>1877.11.13</t>
  </si>
  <si>
    <t>1877.11.14</t>
  </si>
  <si>
    <t>1877.11.15</t>
  </si>
  <si>
    <t>1877.11.16</t>
  </si>
  <si>
    <t>1877.11.17</t>
  </si>
  <si>
    <t>1877.11.18</t>
  </si>
  <si>
    <t>1877.11.19</t>
  </si>
  <si>
    <t>1877.11.20</t>
  </si>
  <si>
    <t>1877.11.21</t>
  </si>
  <si>
    <t>1877.11.22</t>
  </si>
  <si>
    <t>1877.11.23</t>
  </si>
  <si>
    <t>1877.11.24</t>
  </si>
  <si>
    <t>1877.11.25</t>
  </si>
  <si>
    <t>1877.11.26</t>
  </si>
  <si>
    <t>1877.11.27</t>
  </si>
  <si>
    <t>1877.11.28</t>
  </si>
  <si>
    <t>1877.11.29</t>
  </si>
  <si>
    <t>1877.11.30</t>
  </si>
  <si>
    <t>1877.12.01</t>
  </si>
  <si>
    <t>1877.12.02</t>
  </si>
  <si>
    <t>1877.12.03</t>
  </si>
  <si>
    <t>1877.12.04</t>
  </si>
  <si>
    <t>1877.12.05</t>
  </si>
  <si>
    <t>1877.12.06</t>
  </si>
  <si>
    <t>1877.12.07</t>
  </si>
  <si>
    <t>1877.12.08</t>
  </si>
  <si>
    <t>1877.12.09</t>
  </si>
  <si>
    <t>1877.12.10</t>
  </si>
  <si>
    <t>1877.12.11</t>
  </si>
  <si>
    <t>1877.12.12</t>
  </si>
  <si>
    <t>1877.12.13</t>
  </si>
  <si>
    <t>1877.12.14</t>
  </si>
  <si>
    <t>1877.12.15</t>
  </si>
  <si>
    <t>1877.12.16</t>
  </si>
  <si>
    <t>1877.12.17</t>
  </si>
  <si>
    <t>1877.12.18</t>
  </si>
  <si>
    <t>1877.12.19</t>
  </si>
  <si>
    <t>1877.12.20</t>
  </si>
  <si>
    <t>1877.12.21</t>
  </si>
  <si>
    <t>1877.12.22</t>
  </si>
  <si>
    <t>1877.12.23</t>
  </si>
  <si>
    <t>1877.12.24</t>
  </si>
  <si>
    <t>1877.12.25</t>
  </si>
  <si>
    <t>1877.12.26</t>
  </si>
  <si>
    <t>1877.12.27</t>
  </si>
  <si>
    <t>1877.12.28</t>
  </si>
  <si>
    <t>1877.12.29</t>
  </si>
  <si>
    <t>1877.12.30</t>
  </si>
  <si>
    <t>1877.12.31</t>
  </si>
  <si>
    <t>1878.01.01</t>
  </si>
  <si>
    <t>1878.01.02</t>
  </si>
  <si>
    <t>1878.01.03</t>
  </si>
  <si>
    <t>1878.01.04</t>
  </si>
  <si>
    <t>1878.01.05</t>
  </si>
  <si>
    <t>1878.01.06</t>
  </si>
  <si>
    <t>1878.01.07</t>
  </si>
  <si>
    <t>1878.01.08</t>
  </si>
  <si>
    <t>1878.01.09</t>
  </si>
  <si>
    <t>1878.01.10</t>
  </si>
  <si>
    <t>1878.01.11</t>
  </si>
  <si>
    <t>1878.01.12</t>
  </si>
  <si>
    <t>1878.01.13</t>
  </si>
  <si>
    <t>1878.01.14</t>
  </si>
  <si>
    <t>1878.01.15</t>
  </si>
  <si>
    <t>1878.01.16</t>
  </si>
  <si>
    <t>1878.01.17</t>
  </si>
  <si>
    <t>1878.01.18</t>
  </si>
  <si>
    <t>1878.01.19</t>
  </si>
  <si>
    <t>1878.01.20</t>
  </si>
  <si>
    <t>1878.01.21</t>
  </si>
  <si>
    <t>1878.01.22</t>
  </si>
  <si>
    <t>1878.01.23</t>
  </si>
  <si>
    <t>1878.01.24</t>
  </si>
  <si>
    <t>1878.01.25</t>
  </si>
  <si>
    <t>1878.01.26</t>
  </si>
  <si>
    <t>1878.01.27</t>
  </si>
  <si>
    <t>1878.01.28</t>
  </si>
  <si>
    <t>1878.01.29</t>
  </si>
  <si>
    <t>1878.01.30</t>
  </si>
  <si>
    <t>1878.01.31</t>
  </si>
  <si>
    <t>1878.02.01</t>
  </si>
  <si>
    <t>1878.02.02</t>
  </si>
  <si>
    <t>1878.02.03</t>
  </si>
  <si>
    <t>1878.02.04</t>
  </si>
  <si>
    <t>1878.02.05</t>
  </si>
  <si>
    <t>1878.02.06</t>
  </si>
  <si>
    <t>1878.02.07</t>
  </si>
  <si>
    <t>1878.02.08</t>
  </si>
  <si>
    <t>1878.02.09</t>
  </si>
  <si>
    <t>1878.02.10</t>
  </si>
  <si>
    <t>1878.02.11</t>
  </si>
  <si>
    <t>1878.02.12</t>
  </si>
  <si>
    <t>1878.02.13</t>
  </si>
  <si>
    <t>1878.02.14</t>
  </si>
  <si>
    <t>1878.02.15</t>
  </si>
  <si>
    <t>1878.02.16</t>
  </si>
  <si>
    <t>1878.02.17</t>
  </si>
  <si>
    <t>1878.02.18</t>
  </si>
  <si>
    <t>1878.02.19</t>
  </si>
  <si>
    <t>1878.02.20</t>
  </si>
  <si>
    <t>1878.02.21</t>
  </si>
  <si>
    <t>1878.02.22</t>
  </si>
  <si>
    <t>1878.02.23</t>
  </si>
  <si>
    <t>1878.02.24</t>
  </si>
  <si>
    <t>1878.02.25</t>
  </si>
  <si>
    <t>1878.02.26</t>
  </si>
  <si>
    <t>1878.02.27</t>
  </si>
  <si>
    <t>1878.02.28</t>
  </si>
  <si>
    <t>1878.03.01</t>
  </si>
  <si>
    <t>1878.03.02</t>
  </si>
  <si>
    <t>1878.03.03</t>
  </si>
  <si>
    <t>1878.03.04</t>
  </si>
  <si>
    <t>1878.03.05</t>
  </si>
  <si>
    <t>1878.03.06</t>
  </si>
  <si>
    <t>1878.03.07</t>
  </si>
  <si>
    <t>1878.03.08</t>
  </si>
  <si>
    <t>1878.03.09</t>
  </si>
  <si>
    <t>1878.03.10</t>
  </si>
  <si>
    <t>1878.03.11</t>
  </si>
  <si>
    <t>1878.03.12</t>
  </si>
  <si>
    <t>1878.03.13</t>
  </si>
  <si>
    <t>1878.03.14</t>
  </si>
  <si>
    <t>1878.03.15</t>
  </si>
  <si>
    <t>1878.03.16</t>
  </si>
  <si>
    <t>1878.03.17</t>
  </si>
  <si>
    <t>1878.03.18</t>
  </si>
  <si>
    <t>1878.03.19</t>
  </si>
  <si>
    <t>1878.03.20</t>
  </si>
  <si>
    <t>1878.03.21</t>
  </si>
  <si>
    <t>1878.03.22</t>
  </si>
  <si>
    <t>1878.03.23</t>
  </si>
  <si>
    <t>1878.03.24</t>
  </si>
  <si>
    <t>1878.03.25</t>
  </si>
  <si>
    <t>1878.03.26</t>
  </si>
  <si>
    <t>1878.03.27</t>
  </si>
  <si>
    <t>1878.03.28</t>
  </si>
  <si>
    <t>1878.03.29</t>
  </si>
  <si>
    <t>1878.03.30</t>
  </si>
  <si>
    <t>1878.03.31</t>
  </si>
  <si>
    <t>1878.04.01</t>
  </si>
  <si>
    <t>1878.04.02</t>
  </si>
  <si>
    <t>1878.04.03</t>
  </si>
  <si>
    <t>1878.04.04</t>
  </si>
  <si>
    <t>1878.04.05</t>
  </si>
  <si>
    <t>1878.04.06</t>
  </si>
  <si>
    <t>1878.04.07</t>
  </si>
  <si>
    <t>1878.04.08</t>
  </si>
  <si>
    <t>1878.04.09</t>
  </si>
  <si>
    <t>1878.04.10</t>
  </si>
  <si>
    <t>1878.04.11</t>
  </si>
  <si>
    <t>1878.04.12</t>
  </si>
  <si>
    <t>1878.04.13</t>
  </si>
  <si>
    <t>1878.04.14</t>
  </si>
  <si>
    <t>1878.04.15</t>
  </si>
  <si>
    <t>1878.04.16</t>
  </si>
  <si>
    <t>1878.04.17</t>
  </si>
  <si>
    <t>1878.04.18</t>
  </si>
  <si>
    <t>1878.04.19</t>
  </si>
  <si>
    <t>1878.04.20</t>
  </si>
  <si>
    <t>1878.04.21</t>
  </si>
  <si>
    <t>1878.04.22</t>
  </si>
  <si>
    <t>1878.04.23</t>
  </si>
  <si>
    <t>1878.04.24</t>
  </si>
  <si>
    <t>1878.04.25</t>
  </si>
  <si>
    <t>1878.04.26</t>
  </si>
  <si>
    <t>1878.04.27</t>
  </si>
  <si>
    <t>1878.04.28</t>
  </si>
  <si>
    <t>1878.04.29</t>
  </si>
  <si>
    <t>1878.04.30</t>
  </si>
  <si>
    <t>1878.05.01</t>
  </si>
  <si>
    <t>1878.05.02</t>
  </si>
  <si>
    <t>1878.05.03</t>
  </si>
  <si>
    <t>1878.05.04</t>
  </si>
  <si>
    <t>1878.05.05</t>
  </si>
  <si>
    <t>1878.05.06</t>
  </si>
  <si>
    <t>1878.05.07</t>
  </si>
  <si>
    <t>1878.05.08</t>
  </si>
  <si>
    <t>1878.05.09</t>
  </si>
  <si>
    <t>1878.05.10</t>
  </si>
  <si>
    <t>1878.05.11</t>
  </si>
  <si>
    <t>1878.05.12</t>
  </si>
  <si>
    <t>1878.05.13</t>
  </si>
  <si>
    <t>1878.05.14</t>
  </si>
  <si>
    <t>1878.05.15</t>
  </si>
  <si>
    <t>1878.05.16</t>
  </si>
  <si>
    <t>1878.05.17</t>
  </si>
  <si>
    <t>1878.05.18</t>
  </si>
  <si>
    <t>1878.05.19</t>
  </si>
  <si>
    <t>1878.05.20</t>
  </si>
  <si>
    <t>1878.05.21</t>
  </si>
  <si>
    <t>1878.05.22</t>
  </si>
  <si>
    <t>1878.05.23</t>
  </si>
  <si>
    <t>1878.05.24</t>
  </si>
  <si>
    <t>1878.05.25</t>
  </si>
  <si>
    <t>1878.05.26</t>
  </si>
  <si>
    <t>1878.05.27</t>
  </si>
  <si>
    <t>1878.05.28</t>
  </si>
  <si>
    <t>1878.05.29</t>
  </si>
  <si>
    <t>1878.05.30</t>
  </si>
  <si>
    <t>1878.05.31</t>
  </si>
  <si>
    <t>1878.06.01</t>
  </si>
  <si>
    <t>1878.06.02</t>
  </si>
  <si>
    <t>1878.06.03</t>
  </si>
  <si>
    <t>1878.06.04</t>
  </si>
  <si>
    <t>1878.06.05</t>
  </si>
  <si>
    <t>1878.06.06</t>
  </si>
  <si>
    <t>1878.06.07</t>
  </si>
  <si>
    <t>1878.06.08</t>
  </si>
  <si>
    <t>1878.06.09</t>
  </si>
  <si>
    <t>1878.06.10</t>
  </si>
  <si>
    <t>1878.06.11</t>
  </si>
  <si>
    <t>1878.06.12</t>
  </si>
  <si>
    <t>1878.06.13</t>
  </si>
  <si>
    <t>1878.06.14</t>
  </si>
  <si>
    <t>1878.06.15</t>
  </si>
  <si>
    <t>1878.06.16</t>
  </si>
  <si>
    <t>1878.06.17</t>
  </si>
  <si>
    <t>1878.06.18</t>
  </si>
  <si>
    <t>1878.06.19</t>
  </si>
  <si>
    <t>1878.06.20</t>
  </si>
  <si>
    <t>1878.06.21</t>
  </si>
  <si>
    <t>1878.06.22</t>
  </si>
  <si>
    <t>1878.06.23</t>
  </si>
  <si>
    <t>1878.06.24</t>
  </si>
  <si>
    <t>1878.06.25</t>
  </si>
  <si>
    <t>1878.06.26</t>
  </si>
  <si>
    <t>1878.06.27</t>
  </si>
  <si>
    <t>1878.06.28</t>
  </si>
  <si>
    <t>1878.06.29</t>
  </si>
  <si>
    <t>1878.06.30</t>
  </si>
  <si>
    <t>1878.07.01</t>
  </si>
  <si>
    <t>1878.07.02</t>
  </si>
  <si>
    <t>1878.07.03</t>
  </si>
  <si>
    <t>1878.07.04</t>
  </si>
  <si>
    <t>1878.07.05</t>
  </si>
  <si>
    <t>1878.07.06</t>
  </si>
  <si>
    <t>1878.07.07</t>
  </si>
  <si>
    <t>1878.07.08</t>
  </si>
  <si>
    <t>1878.07.09</t>
  </si>
  <si>
    <t>1878.07.10</t>
  </si>
  <si>
    <t>1878.07.11</t>
  </si>
  <si>
    <t>1878.07.12</t>
  </si>
  <si>
    <t>1878.07.13</t>
  </si>
  <si>
    <t>1878.07.14</t>
  </si>
  <si>
    <t>1878.07.15</t>
  </si>
  <si>
    <t>1878.07.16</t>
  </si>
  <si>
    <t>1878.07.17</t>
  </si>
  <si>
    <t>1878.07.18</t>
  </si>
  <si>
    <t>1878.07.19</t>
  </si>
  <si>
    <t>1878.07.20</t>
  </si>
  <si>
    <t>1878.07.21</t>
  </si>
  <si>
    <t>1878.07.22</t>
  </si>
  <si>
    <t>1878.07.23</t>
  </si>
  <si>
    <t>1878.07.24</t>
  </si>
  <si>
    <t>1878.07.25</t>
  </si>
  <si>
    <t>1878.07.26</t>
  </si>
  <si>
    <t>1878.07.27</t>
  </si>
  <si>
    <t>1878.07.28</t>
  </si>
  <si>
    <t>1878.07.29</t>
  </si>
  <si>
    <t>1878.07.30</t>
  </si>
  <si>
    <t>1878.07.31</t>
  </si>
  <si>
    <t>1878.08.01</t>
  </si>
  <si>
    <t>1878.08.02</t>
  </si>
  <si>
    <t>1878.08.03</t>
  </si>
  <si>
    <t>1878.08.04</t>
  </si>
  <si>
    <t>1878.08.05</t>
  </si>
  <si>
    <t>1878.08.06</t>
  </si>
  <si>
    <t>1878.08.07</t>
  </si>
  <si>
    <t>1878.08.08</t>
  </si>
  <si>
    <t>1878.08.09</t>
  </si>
  <si>
    <t>1878.08.10</t>
  </si>
  <si>
    <t>1878.08.11</t>
  </si>
  <si>
    <t>1878.08.12</t>
  </si>
  <si>
    <t>1878.08.13</t>
  </si>
  <si>
    <t>1878.08.14</t>
  </si>
  <si>
    <t>1878.08.15</t>
  </si>
  <si>
    <t>1878.08.16</t>
  </si>
  <si>
    <t>1878.08.17</t>
  </si>
  <si>
    <t>1878.08.18</t>
  </si>
  <si>
    <t>1878.08.19</t>
  </si>
  <si>
    <t>1878.08.20</t>
  </si>
  <si>
    <t>1878.08.21</t>
  </si>
  <si>
    <t>1878.08.22</t>
  </si>
  <si>
    <t>1878.08.23</t>
  </si>
  <si>
    <t>1878.08.24</t>
  </si>
  <si>
    <t>1878.08.25</t>
  </si>
  <si>
    <t>1878.08.26</t>
  </si>
  <si>
    <t>1878.08.27</t>
  </si>
  <si>
    <t>1878.08.28</t>
  </si>
  <si>
    <t>1878.08.29</t>
  </si>
  <si>
    <t>1878.08.30</t>
  </si>
  <si>
    <t>1878.08.31</t>
  </si>
  <si>
    <t>1878.09.01</t>
  </si>
  <si>
    <t>1878.09.02</t>
  </si>
  <si>
    <t>1878.09.03</t>
  </si>
  <si>
    <t>1878.09.04</t>
  </si>
  <si>
    <t>1878.09.05</t>
  </si>
  <si>
    <t>1878.09.06</t>
  </si>
  <si>
    <t>1878.09.07</t>
  </si>
  <si>
    <t>1878.09.08</t>
  </si>
  <si>
    <t>1878.09.09</t>
  </si>
  <si>
    <t>1878.09.10</t>
  </si>
  <si>
    <t>1878.09.11</t>
  </si>
  <si>
    <t>1878.09.12</t>
  </si>
  <si>
    <t>1878.09.13</t>
  </si>
  <si>
    <t>1878.09.14</t>
  </si>
  <si>
    <t>1878.09.15</t>
  </si>
  <si>
    <t>1878.09.16</t>
  </si>
  <si>
    <t>1878.09.17</t>
  </si>
  <si>
    <t>1878.09.18</t>
  </si>
  <si>
    <t>1878.09.19</t>
  </si>
  <si>
    <t>1878.09.20</t>
  </si>
  <si>
    <t>1878.09.21</t>
  </si>
  <si>
    <t>1878.09.22</t>
  </si>
  <si>
    <t>1878.09.23</t>
  </si>
  <si>
    <t>1878.09.24</t>
  </si>
  <si>
    <t>1878.09.25</t>
  </si>
  <si>
    <t>1878.09.26</t>
  </si>
  <si>
    <t>1878.09.27</t>
  </si>
  <si>
    <t>1878.09.28</t>
  </si>
  <si>
    <t>1878.09.29</t>
  </si>
  <si>
    <t>1878.09.30</t>
  </si>
  <si>
    <t>1878.10.01</t>
  </si>
  <si>
    <t>1878.10.02</t>
  </si>
  <si>
    <t>1878.10.03</t>
  </si>
  <si>
    <t>1878.10.04</t>
  </si>
  <si>
    <t>1878.10.05</t>
  </si>
  <si>
    <t>1878.10.06</t>
  </si>
  <si>
    <t>1878.10.07</t>
  </si>
  <si>
    <t>1878.10.08</t>
  </si>
  <si>
    <t>1878.10.09</t>
  </si>
  <si>
    <t>1878.10.10</t>
  </si>
  <si>
    <t>1878.10.11</t>
  </si>
  <si>
    <t>1878.10.12</t>
  </si>
  <si>
    <t>1878.10.13</t>
  </si>
  <si>
    <t>1878.10.14</t>
  </si>
  <si>
    <t>1878.10.15</t>
  </si>
  <si>
    <t>1878.10.16</t>
  </si>
  <si>
    <t>1878.10.17</t>
  </si>
  <si>
    <t>1878.10.18</t>
  </si>
  <si>
    <t>1878.10.19</t>
  </si>
  <si>
    <t>1878.10.20</t>
  </si>
  <si>
    <t>1878.10.21</t>
  </si>
  <si>
    <t>1878.10.22</t>
  </si>
  <si>
    <t>1878.10.23</t>
  </si>
  <si>
    <t>1878.10.24</t>
  </si>
  <si>
    <t>1878.10.25</t>
  </si>
  <si>
    <t>1878.10.26</t>
  </si>
  <si>
    <t>1878.10.27</t>
  </si>
  <si>
    <t>1878.10.28</t>
  </si>
  <si>
    <t>1878.10.29</t>
  </si>
  <si>
    <t>1878.10.30</t>
  </si>
  <si>
    <t>1878.10.31</t>
  </si>
  <si>
    <t>1878.11.01</t>
  </si>
  <si>
    <t>1878.11.02</t>
  </si>
  <si>
    <t>1878.11.03</t>
  </si>
  <si>
    <t>1878.11.04</t>
  </si>
  <si>
    <t>1878.11.05</t>
  </si>
  <si>
    <t>1878.11.06</t>
  </si>
  <si>
    <t>1878.11.07</t>
  </si>
  <si>
    <t>1878.11.08</t>
  </si>
  <si>
    <t>1878.11.09</t>
  </si>
  <si>
    <t>1878.11.10</t>
  </si>
  <si>
    <t>1878.11.11</t>
  </si>
  <si>
    <t>1878.11.12</t>
  </si>
  <si>
    <t>1878.11.13</t>
  </si>
  <si>
    <t>1878.11.14</t>
  </si>
  <si>
    <t>1878.11.15</t>
  </si>
  <si>
    <t>1878.11.16</t>
  </si>
  <si>
    <t>1878.11.17</t>
  </si>
  <si>
    <t>1878.11.18</t>
  </si>
  <si>
    <t>1878.11.19</t>
  </si>
  <si>
    <t>1878.11.20</t>
  </si>
  <si>
    <t>1878.11.21</t>
  </si>
  <si>
    <t>1878.11.22</t>
  </si>
  <si>
    <t>1878.11.23</t>
  </si>
  <si>
    <t>1878.11.24</t>
  </si>
  <si>
    <t>1878.11.25</t>
  </si>
  <si>
    <t>1878.11.26</t>
  </si>
  <si>
    <t>1878.11.27</t>
  </si>
  <si>
    <t>1878.11.28</t>
  </si>
  <si>
    <t>1878.11.29</t>
  </si>
  <si>
    <t>1878.11.30</t>
  </si>
  <si>
    <t>1878.12.01</t>
  </si>
  <si>
    <t>1878.12.02</t>
  </si>
  <si>
    <t>1878.12.03</t>
  </si>
  <si>
    <t>1878.12.04</t>
  </si>
  <si>
    <t>1878.12.05</t>
  </si>
  <si>
    <t>1878.12.06</t>
  </si>
  <si>
    <t>1878.12.07</t>
  </si>
  <si>
    <t>1878.12.08</t>
  </si>
  <si>
    <t>1878.12.09</t>
  </si>
  <si>
    <t>1878.12.10</t>
  </si>
  <si>
    <t>1878.12.11</t>
  </si>
  <si>
    <t>1878.12.12</t>
  </si>
  <si>
    <t>1878.12.13</t>
  </si>
  <si>
    <t>1878.12.14</t>
  </si>
  <si>
    <t>1878.12.15</t>
  </si>
  <si>
    <t>1878.12.16</t>
  </si>
  <si>
    <t>1878.12.17</t>
  </si>
  <si>
    <t>1878.12.18</t>
  </si>
  <si>
    <t>1878.12.19</t>
  </si>
  <si>
    <t>1878.12.20</t>
  </si>
  <si>
    <t>1878.12.21</t>
  </si>
  <si>
    <t>1878.12.22</t>
  </si>
  <si>
    <t>1878.12.23</t>
  </si>
  <si>
    <t>1878.12.24</t>
  </si>
  <si>
    <t>1878.12.25</t>
  </si>
  <si>
    <t>1878.12.26</t>
  </si>
  <si>
    <t>1878.12.27</t>
  </si>
  <si>
    <t>1878.12.28</t>
  </si>
  <si>
    <t>1878.12.29</t>
  </si>
  <si>
    <t>1878.12.30</t>
  </si>
  <si>
    <t>1878.12.31</t>
  </si>
  <si>
    <t>1879.01.01</t>
  </si>
  <si>
    <t>1879.01.02</t>
  </si>
  <si>
    <t>1879.01.03</t>
  </si>
  <si>
    <t>1879.01.04</t>
  </si>
  <si>
    <t>1879.01.05</t>
  </si>
  <si>
    <t>1879.01.06</t>
  </si>
  <si>
    <t>1879.01.07</t>
  </si>
  <si>
    <t>1879.01.08</t>
  </si>
  <si>
    <t>1879.01.09</t>
  </si>
  <si>
    <t>1879.01.10</t>
  </si>
  <si>
    <t>1879.01.11</t>
  </si>
  <si>
    <t>1879.01.12</t>
  </si>
  <si>
    <t>1879.01.13</t>
  </si>
  <si>
    <t>1879.01.14</t>
  </si>
  <si>
    <t>1879.01.15</t>
  </si>
  <si>
    <t>1879.01.16</t>
  </si>
  <si>
    <t>1879.01.17</t>
  </si>
  <si>
    <t>1879.01.18</t>
  </si>
  <si>
    <t>1879.01.19</t>
  </si>
  <si>
    <t>1879.01.20</t>
  </si>
  <si>
    <t>1879.01.21</t>
  </si>
  <si>
    <t>1879.01.22</t>
  </si>
  <si>
    <t>1879.01.23</t>
  </si>
  <si>
    <t>1879.01.24</t>
  </si>
  <si>
    <t>1879.01.25</t>
  </si>
  <si>
    <t>1879.01.26</t>
  </si>
  <si>
    <t>1879.01.27</t>
  </si>
  <si>
    <t>1879.01.28</t>
  </si>
  <si>
    <t>1879.01.29</t>
  </si>
  <si>
    <t>1879.01.30</t>
  </si>
  <si>
    <t>1879.01.31</t>
  </si>
  <si>
    <t>1879.02.01</t>
  </si>
  <si>
    <t>1879.02.02</t>
  </si>
  <si>
    <t>1879.02.03</t>
  </si>
  <si>
    <t>1879.02.04</t>
  </si>
  <si>
    <t>1879.02.05</t>
  </si>
  <si>
    <t>1879.02.06</t>
  </si>
  <si>
    <t>1879.02.07</t>
  </si>
  <si>
    <t>1879.02.08</t>
  </si>
  <si>
    <t>1879.02.09</t>
  </si>
  <si>
    <t>1879.02.10</t>
  </si>
  <si>
    <t>1879.02.11</t>
  </si>
  <si>
    <t>1879.02.12</t>
  </si>
  <si>
    <t>1879.02.13</t>
  </si>
  <si>
    <t>1879.02.14</t>
  </si>
  <si>
    <t>1879.02.15</t>
  </si>
  <si>
    <t>1879.02.16</t>
  </si>
  <si>
    <t>1879.02.17</t>
  </si>
  <si>
    <t>1879.02.18</t>
  </si>
  <si>
    <t>1879.02.19</t>
  </si>
  <si>
    <t>1879.02.20</t>
  </si>
  <si>
    <t>1879.02.21</t>
  </si>
  <si>
    <t>1879.02.22</t>
  </si>
  <si>
    <t>1879.02.23</t>
  </si>
  <si>
    <t>1879.02.24</t>
  </si>
  <si>
    <t>1879.02.25</t>
  </si>
  <si>
    <t>1879.02.26</t>
  </si>
  <si>
    <t>1879.02.27</t>
  </si>
  <si>
    <t>1879.02.28</t>
  </si>
  <si>
    <t>1879.03.01</t>
  </si>
  <si>
    <t>1879.03.02</t>
  </si>
  <si>
    <t>1879.03.03</t>
  </si>
  <si>
    <t>1879.03.04</t>
  </si>
  <si>
    <t>1879.03.05</t>
  </si>
  <si>
    <t>1879.03.06</t>
  </si>
  <si>
    <t>1879.03.07</t>
  </si>
  <si>
    <t>1879.03.08</t>
  </si>
  <si>
    <t>1879.03.09</t>
  </si>
  <si>
    <t>1879.03.10</t>
  </si>
  <si>
    <t>1879.03.11</t>
  </si>
  <si>
    <t>1879.03.12</t>
  </si>
  <si>
    <t>1879.03.13</t>
  </si>
  <si>
    <t>1879.03.14</t>
  </si>
  <si>
    <t>1879.03.15</t>
  </si>
  <si>
    <t>1879.03.16</t>
  </si>
  <si>
    <t>1879.03.17</t>
  </si>
  <si>
    <t>1879.03.18</t>
  </si>
  <si>
    <t>1879.03.19</t>
  </si>
  <si>
    <t>1879.03.20</t>
  </si>
  <si>
    <t>1879.03.21</t>
  </si>
  <si>
    <t>1879.03.22</t>
  </si>
  <si>
    <t>1879.03.23</t>
  </si>
  <si>
    <t>1879.03.24</t>
  </si>
  <si>
    <t>1879.03.25</t>
  </si>
  <si>
    <t>1879.03.26</t>
  </si>
  <si>
    <t>1879.03.27</t>
  </si>
  <si>
    <t>1879.03.28</t>
  </si>
  <si>
    <t>1879.03.29</t>
  </si>
  <si>
    <t>1879.03.30</t>
  </si>
  <si>
    <t>1879.03.31</t>
  </si>
  <si>
    <t>1879.04.01</t>
  </si>
  <si>
    <t>1879.04.02</t>
  </si>
  <si>
    <t>1879.04.03</t>
  </si>
  <si>
    <t>1879.04.04</t>
  </si>
  <si>
    <t>1879.04.05</t>
  </si>
  <si>
    <t>1879.04.06</t>
  </si>
  <si>
    <t>1879.04.07</t>
  </si>
  <si>
    <t>1879.04.08</t>
  </si>
  <si>
    <t>1879.04.09</t>
  </si>
  <si>
    <t>1879.04.10</t>
  </si>
  <si>
    <t>1879.04.11</t>
  </si>
  <si>
    <t>1879.04.12</t>
  </si>
  <si>
    <t>1879.04.13</t>
  </si>
  <si>
    <t>1879.04.14</t>
  </si>
  <si>
    <t>1879.04.15</t>
  </si>
  <si>
    <t>1879.04.16</t>
  </si>
  <si>
    <t>1879.04.17</t>
  </si>
  <si>
    <t>1879.04.18</t>
  </si>
  <si>
    <t>1879.04.19</t>
  </si>
  <si>
    <t>1879.04.20</t>
  </si>
  <si>
    <t>1879.04.21</t>
  </si>
  <si>
    <t>1879.04.22</t>
  </si>
  <si>
    <t>1879.04.23</t>
  </si>
  <si>
    <t>1879.04.24</t>
  </si>
  <si>
    <t>1879.04.25</t>
  </si>
  <si>
    <t>1879.04.26</t>
  </si>
  <si>
    <t>1879.04.27</t>
  </si>
  <si>
    <t>1879.04.28</t>
  </si>
  <si>
    <t>1879.04.29</t>
  </si>
  <si>
    <t>1879.04.30</t>
  </si>
  <si>
    <t>1879.05.01</t>
  </si>
  <si>
    <t>1879.05.02</t>
  </si>
  <si>
    <t>1879.05.03</t>
  </si>
  <si>
    <t>1879.05.04</t>
  </si>
  <si>
    <t>1879.05.05</t>
  </si>
  <si>
    <t>1879.05.06</t>
  </si>
  <si>
    <t>1879.05.07</t>
  </si>
  <si>
    <t>1879.05.08</t>
  </si>
  <si>
    <t>1879.05.09</t>
  </si>
  <si>
    <t>1879.05.10</t>
  </si>
  <si>
    <t>1879.05.11</t>
  </si>
  <si>
    <t>1879.05.12</t>
  </si>
  <si>
    <t>1879.05.13</t>
  </si>
  <si>
    <t>1879.05.14</t>
  </si>
  <si>
    <t>1879.05.15</t>
  </si>
  <si>
    <t>1879.05.16</t>
  </si>
  <si>
    <t>1879.05.17</t>
  </si>
  <si>
    <t>1879.05.18</t>
  </si>
  <si>
    <t>1879.05.19</t>
  </si>
  <si>
    <t>1879.05.20</t>
  </si>
  <si>
    <t>1879.05.21</t>
  </si>
  <si>
    <t>1879.05.22</t>
  </si>
  <si>
    <t>1879.05.23</t>
  </si>
  <si>
    <t>1879.05.24</t>
  </si>
  <si>
    <t>1879.05.25</t>
  </si>
  <si>
    <t>1879.05.26</t>
  </si>
  <si>
    <t>1879.05.27</t>
  </si>
  <si>
    <t>1879.05.28</t>
  </si>
  <si>
    <t>1879.05.29</t>
  </si>
  <si>
    <t>1879.05.30</t>
  </si>
  <si>
    <t>1879.05.31</t>
  </si>
  <si>
    <t>1879.06.01</t>
  </si>
  <si>
    <t>1879.06.02</t>
  </si>
  <si>
    <t>1879.06.03</t>
  </si>
  <si>
    <t>1879.06.04</t>
  </si>
  <si>
    <t>1879.06.05</t>
  </si>
  <si>
    <t>1879.06.06</t>
  </si>
  <si>
    <t>1879.06.07</t>
  </si>
  <si>
    <t>1879.06.08</t>
  </si>
  <si>
    <t>1879.06.09</t>
  </si>
  <si>
    <t>1879.06.10</t>
  </si>
  <si>
    <t>1879.06.11</t>
  </si>
  <si>
    <t>1879.06.12</t>
  </si>
  <si>
    <t>1879.06.13</t>
  </si>
  <si>
    <t>1879.06.14</t>
  </si>
  <si>
    <t>1879.06.15</t>
  </si>
  <si>
    <t>1879.06.16</t>
  </si>
  <si>
    <t>1879.06.17</t>
  </si>
  <si>
    <t>1879.06.18</t>
  </si>
  <si>
    <t>1879.06.19</t>
  </si>
  <si>
    <t>1879.06.20</t>
  </si>
  <si>
    <t>1879.06.21</t>
  </si>
  <si>
    <t>1879.06.22</t>
  </si>
  <si>
    <t>1879.06.23</t>
  </si>
  <si>
    <t>1879.06.24</t>
  </si>
  <si>
    <t>1879.06.25</t>
  </si>
  <si>
    <t>1879.06.26</t>
  </si>
  <si>
    <t>1879.06.27</t>
  </si>
  <si>
    <t>1879.06.28</t>
  </si>
  <si>
    <t>1879.06.29</t>
  </si>
  <si>
    <t>1879.06.30</t>
  </si>
  <si>
    <t>1879.07.01</t>
  </si>
  <si>
    <t>1879.07.02</t>
  </si>
  <si>
    <t>1879.07.03</t>
  </si>
  <si>
    <t>1879.07.04</t>
  </si>
  <si>
    <t>1879.07.05</t>
  </si>
  <si>
    <t>1879.07.06</t>
  </si>
  <si>
    <t>1879.07.07</t>
  </si>
  <si>
    <t>1879.07.08</t>
  </si>
  <si>
    <t>1879.07.09</t>
  </si>
  <si>
    <t>1879.07.10</t>
  </si>
  <si>
    <t>1879.07.11</t>
  </si>
  <si>
    <t>1879.07.12</t>
  </si>
  <si>
    <t>1879.07.13</t>
  </si>
  <si>
    <t>1879.07.14</t>
  </si>
  <si>
    <t>1879.07.15</t>
  </si>
  <si>
    <t>1879.07.16</t>
  </si>
  <si>
    <t>1879.07.17</t>
  </si>
  <si>
    <t>1879.07.18</t>
  </si>
  <si>
    <t>1879.07.19</t>
  </si>
  <si>
    <t>1879.07.20</t>
  </si>
  <si>
    <t>1879.07.21</t>
  </si>
  <si>
    <t>1879.07.22</t>
  </si>
  <si>
    <t>1879.07.23</t>
  </si>
  <si>
    <t>1879.07.24</t>
  </si>
  <si>
    <t>1879.07.25</t>
  </si>
  <si>
    <t>1879.07.26</t>
  </si>
  <si>
    <t>1879.07.27</t>
  </si>
  <si>
    <t>1879.07.28</t>
  </si>
  <si>
    <t>1879.07.29</t>
  </si>
  <si>
    <t>1879.07.30</t>
  </si>
  <si>
    <t>1879.07.31</t>
  </si>
  <si>
    <t>1879.08.01</t>
  </si>
  <si>
    <t>1879.08.02</t>
  </si>
  <si>
    <t>1879.08.03</t>
  </si>
  <si>
    <t>1879.08.04</t>
  </si>
  <si>
    <t>1879.08.05</t>
  </si>
  <si>
    <t>1879.08.06</t>
  </si>
  <si>
    <t>1879.08.07</t>
  </si>
  <si>
    <t>1879.08.08</t>
  </si>
  <si>
    <t>1879.08.09</t>
  </si>
  <si>
    <t>1879.08.10</t>
  </si>
  <si>
    <t>1879.08.11</t>
  </si>
  <si>
    <t>1879.08.12</t>
  </si>
  <si>
    <t>1879.08.13</t>
  </si>
  <si>
    <t>1879.08.14</t>
  </si>
  <si>
    <t>1879.08.15</t>
  </si>
  <si>
    <t>1879.08.16</t>
  </si>
  <si>
    <t>1879.08.17</t>
  </si>
  <si>
    <t>1879.08.18</t>
  </si>
  <si>
    <t>1879.08.19</t>
  </si>
  <si>
    <t>1879.08.20</t>
  </si>
  <si>
    <t>1879.08.21</t>
  </si>
  <si>
    <t>1879.08.22</t>
  </si>
  <si>
    <t>1879.08.23</t>
  </si>
  <si>
    <t>1879.08.24</t>
  </si>
  <si>
    <t>1879.08.25</t>
  </si>
  <si>
    <t>1879.08.26</t>
  </si>
  <si>
    <t>1879.08.27</t>
  </si>
  <si>
    <t>1879.08.28</t>
  </si>
  <si>
    <t>1879.08.29</t>
  </si>
  <si>
    <t>1879.08.30</t>
  </si>
  <si>
    <t>1879.08.31</t>
  </si>
  <si>
    <t>1879.09.01</t>
  </si>
  <si>
    <t>1879.09.02</t>
  </si>
  <si>
    <t>1879.09.03</t>
  </si>
  <si>
    <t>1879.09.04</t>
  </si>
  <si>
    <t>1879.09.05</t>
  </si>
  <si>
    <t>1879.09.06</t>
  </si>
  <si>
    <t>1879.09.07</t>
  </si>
  <si>
    <t>1879.09.08</t>
  </si>
  <si>
    <t>1879.09.09</t>
  </si>
  <si>
    <t>1879.09.10</t>
  </si>
  <si>
    <t>1879.09.11</t>
  </si>
  <si>
    <t>1879.09.12</t>
  </si>
  <si>
    <t>1879.09.13</t>
  </si>
  <si>
    <t>1879.09.14</t>
  </si>
  <si>
    <t>1879.09.15</t>
  </si>
  <si>
    <t>1879.09.16</t>
  </si>
  <si>
    <t>1879.09.17</t>
  </si>
  <si>
    <t>1879.09.18</t>
  </si>
  <si>
    <t>1879.09.19</t>
  </si>
  <si>
    <t>1879.09.20</t>
  </si>
  <si>
    <t>1879.09.21</t>
  </si>
  <si>
    <t>1879.09.22</t>
  </si>
  <si>
    <t>1879.09.23</t>
  </si>
  <si>
    <t>1879.09.24</t>
  </si>
  <si>
    <t>1879.09.25</t>
  </si>
  <si>
    <t>1879.09.26</t>
  </si>
  <si>
    <t>1879.09.27</t>
  </si>
  <si>
    <t>1879.09.28</t>
  </si>
  <si>
    <t>1879.09.29</t>
  </si>
  <si>
    <t>1879.09.30</t>
  </si>
  <si>
    <t>1879.10.01</t>
  </si>
  <si>
    <t>1879.10.02</t>
  </si>
  <si>
    <t>1879.10.03</t>
  </si>
  <si>
    <t>1879.10.04</t>
  </si>
  <si>
    <t>1879.10.05</t>
  </si>
  <si>
    <t>1879.10.06</t>
  </si>
  <si>
    <t>1879.10.07</t>
  </si>
  <si>
    <t>1879.10.08</t>
  </si>
  <si>
    <t>1879.10.09</t>
  </si>
  <si>
    <t>1879.10.10</t>
  </si>
  <si>
    <t>1879.10.11</t>
  </si>
  <si>
    <t>1879.10.12</t>
  </si>
  <si>
    <t>1879.10.13</t>
  </si>
  <si>
    <t>1879.10.14</t>
  </si>
  <si>
    <t>1879.10.15</t>
  </si>
  <si>
    <t>1879.10.16</t>
  </si>
  <si>
    <t>1879.10.17</t>
  </si>
  <si>
    <t>1879.10.18</t>
  </si>
  <si>
    <t>1879.10.19</t>
  </si>
  <si>
    <t>1879.10.20</t>
  </si>
  <si>
    <t>1879.10.21</t>
  </si>
  <si>
    <t>1879.10.22</t>
  </si>
  <si>
    <t>1879.10.23</t>
  </si>
  <si>
    <t>1879.10.24</t>
  </si>
  <si>
    <t>1879.10.25</t>
  </si>
  <si>
    <t>1879.10.26</t>
  </si>
  <si>
    <t>1879.10.27</t>
  </si>
  <si>
    <t>1879.10.28</t>
  </si>
  <si>
    <t>1879.10.29</t>
  </si>
  <si>
    <t>1879.10.30</t>
  </si>
  <si>
    <t>1879.10.31</t>
  </si>
  <si>
    <t>1879.11.01</t>
  </si>
  <si>
    <t>1879.11.02</t>
  </si>
  <si>
    <t>1879.11.03</t>
  </si>
  <si>
    <t>1879.11.04</t>
  </si>
  <si>
    <t>1879.11.05</t>
  </si>
  <si>
    <t>1879.11.06</t>
  </si>
  <si>
    <t>1879.11.07</t>
  </si>
  <si>
    <t>1879.11.08</t>
  </si>
  <si>
    <t>1879.11.09</t>
  </si>
  <si>
    <t>1879.11.10</t>
  </si>
  <si>
    <t>1879.11.11</t>
  </si>
  <si>
    <t>1879.11.12</t>
  </si>
  <si>
    <t>1879.11.13</t>
  </si>
  <si>
    <t>1879.11.14</t>
  </si>
  <si>
    <t>1879.11.15</t>
  </si>
  <si>
    <t>1879.11.16</t>
  </si>
  <si>
    <t>1879.11.17</t>
  </si>
  <si>
    <t>1879.11.18</t>
  </si>
  <si>
    <t>1879.11.19</t>
  </si>
  <si>
    <t>1879.11.20</t>
  </si>
  <si>
    <t>1879.11.21</t>
  </si>
  <si>
    <t>1879.11.22</t>
  </si>
  <si>
    <t>1879.11.23</t>
  </si>
  <si>
    <t>1879.11.24</t>
  </si>
  <si>
    <t>1879.11.25</t>
  </si>
  <si>
    <t>1879.11.26</t>
  </si>
  <si>
    <t>1879.11.27</t>
  </si>
  <si>
    <t>1879.11.28</t>
  </si>
  <si>
    <t>1879.11.29</t>
  </si>
  <si>
    <t>1879.11.30</t>
  </si>
  <si>
    <t>1879.12.01</t>
  </si>
  <si>
    <t>1879.12.02</t>
  </si>
  <si>
    <t>1879.12.03</t>
  </si>
  <si>
    <t>1879.12.04</t>
  </si>
  <si>
    <t>1879.12.05</t>
  </si>
  <si>
    <t>1879.12.06</t>
  </si>
  <si>
    <t>1879.12.07</t>
  </si>
  <si>
    <t>1879.12.08</t>
  </si>
  <si>
    <t>1879.12.09</t>
  </si>
  <si>
    <t>1879.12.10</t>
  </si>
  <si>
    <t>1879.12.11</t>
  </si>
  <si>
    <t>1879.12.12</t>
  </si>
  <si>
    <t>1879.12.13</t>
  </si>
  <si>
    <t>1879.12.14</t>
  </si>
  <si>
    <t>1879.12.15</t>
  </si>
  <si>
    <t>1879.12.16</t>
  </si>
  <si>
    <t>1879.12.17</t>
  </si>
  <si>
    <t>1879.12.18</t>
  </si>
  <si>
    <t>1879.12.19</t>
  </si>
  <si>
    <t>1879.12.20</t>
  </si>
  <si>
    <t>1879.12.21</t>
  </si>
  <si>
    <t>1879.12.22</t>
  </si>
  <si>
    <t>1879.12.23</t>
  </si>
  <si>
    <t>1879.12.24</t>
  </si>
  <si>
    <t>1879.12.25</t>
  </si>
  <si>
    <t>1879.12.26</t>
  </si>
  <si>
    <t>1879.12.27</t>
  </si>
  <si>
    <t>1879.12.28</t>
  </si>
  <si>
    <t>1879.12.29</t>
  </si>
  <si>
    <t>1879.12.30</t>
  </si>
  <si>
    <t>1879.12.31</t>
  </si>
  <si>
    <t>1880.01.01</t>
  </si>
  <si>
    <t>1880.01.02</t>
  </si>
  <si>
    <t>1880.01.03</t>
  </si>
  <si>
    <t>1880.01.04</t>
  </si>
  <si>
    <t>1880.01.05</t>
  </si>
  <si>
    <t>1880.01.06</t>
  </si>
  <si>
    <t>1880.01.07</t>
  </si>
  <si>
    <t>1880.01.08</t>
  </si>
  <si>
    <t>1880.01.09</t>
  </si>
  <si>
    <t>1880.01.10</t>
  </si>
  <si>
    <t>1880.01.11</t>
  </si>
  <si>
    <t>1880.01.12</t>
  </si>
  <si>
    <t>1880.01.13</t>
  </si>
  <si>
    <t>1880.01.14</t>
  </si>
  <si>
    <t>1880.01.15</t>
  </si>
  <si>
    <t>1880.01.16</t>
  </si>
  <si>
    <t>1880.01.17</t>
  </si>
  <si>
    <t>1880.01.18</t>
  </si>
  <si>
    <t>1880.01.19</t>
  </si>
  <si>
    <t>1880.01.20</t>
  </si>
  <si>
    <t>1880.01.21</t>
  </si>
  <si>
    <t>1880.01.22</t>
  </si>
  <si>
    <t>1880.01.23</t>
  </si>
  <si>
    <t>1880.01.24</t>
  </si>
  <si>
    <t>1880.01.25</t>
  </si>
  <si>
    <t>1880.01.26</t>
  </si>
  <si>
    <t>1880.01.27</t>
  </si>
  <si>
    <t>1880.01.28</t>
  </si>
  <si>
    <t>1880.01.29</t>
  </si>
  <si>
    <t>1880.01.30</t>
  </si>
  <si>
    <t>1880.01.31</t>
  </si>
  <si>
    <t>1880.02.01</t>
  </si>
  <si>
    <t>1880.02.02</t>
  </si>
  <si>
    <t>1880.02.03</t>
  </si>
  <si>
    <t>1880.02.04</t>
  </si>
  <si>
    <t>1880.02.05</t>
  </si>
  <si>
    <t>1880.02.06</t>
  </si>
  <si>
    <t>1880.02.07</t>
  </si>
  <si>
    <t>1880.02.08</t>
  </si>
  <si>
    <t>1880.02.09</t>
  </si>
  <si>
    <t>1880.02.10</t>
  </si>
  <si>
    <t>1880.02.11</t>
  </si>
  <si>
    <t>1880.02.12</t>
  </si>
  <si>
    <t>1880.02.13</t>
  </si>
  <si>
    <t>1880.02.14</t>
  </si>
  <si>
    <t>1880.02.15</t>
  </si>
  <si>
    <t>1880.02.16</t>
  </si>
  <si>
    <t>1880.02.17</t>
  </si>
  <si>
    <t>1880.02.18</t>
  </si>
  <si>
    <t>1880.02.19</t>
  </si>
  <si>
    <t>1880.02.20</t>
  </si>
  <si>
    <t>1880.02.21</t>
  </si>
  <si>
    <t>1880.02.22</t>
  </si>
  <si>
    <t>1880.02.23</t>
  </si>
  <si>
    <t>1880.02.24</t>
  </si>
  <si>
    <t>1880.02.25</t>
  </si>
  <si>
    <t>1880.02.26</t>
  </si>
  <si>
    <t>1880.02.27</t>
  </si>
  <si>
    <t>1880.02.28</t>
  </si>
  <si>
    <t>1880.02.29</t>
  </si>
  <si>
    <t>1880.03.01</t>
  </si>
  <si>
    <t>1880.03.02</t>
  </si>
  <si>
    <t>1880.03.03</t>
  </si>
  <si>
    <t>1880.03.04</t>
  </si>
  <si>
    <t>1880.03.05</t>
  </si>
  <si>
    <t>1880.03.06</t>
  </si>
  <si>
    <t>1880.03.07</t>
  </si>
  <si>
    <t>1880.03.08</t>
  </si>
  <si>
    <t>1880.03.09</t>
  </si>
  <si>
    <t>1880.03.10</t>
  </si>
  <si>
    <t>1880.03.11</t>
  </si>
  <si>
    <t>1880.03.12</t>
  </si>
  <si>
    <t>1880.03.13</t>
  </si>
  <si>
    <t>1880.03.14</t>
  </si>
  <si>
    <t>1880.03.15</t>
  </si>
  <si>
    <t>1880.03.16</t>
  </si>
  <si>
    <t>1880.03.17</t>
  </si>
  <si>
    <t>1880.03.18</t>
  </si>
  <si>
    <t>1880.03.19</t>
  </si>
  <si>
    <t>1880.03.20</t>
  </si>
  <si>
    <t>1880.03.21</t>
  </si>
  <si>
    <t>1880.03.22</t>
  </si>
  <si>
    <t>1880.03.23</t>
  </si>
  <si>
    <t>1880.03.24</t>
  </si>
  <si>
    <t>1880.03.25</t>
  </si>
  <si>
    <t>1880.03.26</t>
  </si>
  <si>
    <t>1880.03.27</t>
  </si>
  <si>
    <t>1880.03.28</t>
  </si>
  <si>
    <t>1880.03.29</t>
  </si>
  <si>
    <t>1880.03.30</t>
  </si>
  <si>
    <t>1880.03.31</t>
  </si>
  <si>
    <t>1880.04.01</t>
  </si>
  <si>
    <t>1880.04.02</t>
  </si>
  <si>
    <t>1880.04.03</t>
  </si>
  <si>
    <t>1880.04.04</t>
  </si>
  <si>
    <t>1880.04.05</t>
  </si>
  <si>
    <t>1880.04.06</t>
  </si>
  <si>
    <t>1880.04.07</t>
  </si>
  <si>
    <t>1880.04.08</t>
  </si>
  <si>
    <t>1880.04.09</t>
  </si>
  <si>
    <t>1880.04.10</t>
  </si>
  <si>
    <t>1880.04.11</t>
  </si>
  <si>
    <t>1880.04.12</t>
  </si>
  <si>
    <t>1880.04.13</t>
  </si>
  <si>
    <t>1880.04.14</t>
  </si>
  <si>
    <t>1880.04.15</t>
  </si>
  <si>
    <t>1880.04.16</t>
  </si>
  <si>
    <t>1880.04.17</t>
  </si>
  <si>
    <t>1880.04.18</t>
  </si>
  <si>
    <t>1880.04.19</t>
  </si>
  <si>
    <t>1880.04.20</t>
  </si>
  <si>
    <t>1880.04.21</t>
  </si>
  <si>
    <t>1880.04.22</t>
  </si>
  <si>
    <t>1880.04.23</t>
  </si>
  <si>
    <t>1880.04.24</t>
  </si>
  <si>
    <t>1880.04.25</t>
  </si>
  <si>
    <t>1880.04.26</t>
  </si>
  <si>
    <t>1880.04.27</t>
  </si>
  <si>
    <t>1880.04.28</t>
  </si>
  <si>
    <t>1880.04.29</t>
  </si>
  <si>
    <t>1880.04.30</t>
  </si>
  <si>
    <t>1880.05.01</t>
  </si>
  <si>
    <t>1880.05.02</t>
  </si>
  <si>
    <t>1880.05.03</t>
  </si>
  <si>
    <t>1880.05.04</t>
  </si>
  <si>
    <t>1880.05.05</t>
  </si>
  <si>
    <t>1880.05.06</t>
  </si>
  <si>
    <t>1880.05.07</t>
  </si>
  <si>
    <t>1880.05.08</t>
  </si>
  <si>
    <t>1880.05.09</t>
  </si>
  <si>
    <t>1880.05.10</t>
  </si>
  <si>
    <t>1880.05.11</t>
  </si>
  <si>
    <t>1880.05.12</t>
  </si>
  <si>
    <t>1880.05.13</t>
  </si>
  <si>
    <t>1880.05.14</t>
  </si>
  <si>
    <t>1880.05.15</t>
  </si>
  <si>
    <t>1880.05.16</t>
  </si>
  <si>
    <t>1880.05.17</t>
  </si>
  <si>
    <t>1880.05.18</t>
  </si>
  <si>
    <t>1880.05.19</t>
  </si>
  <si>
    <t>1880.05.20</t>
  </si>
  <si>
    <t>1880.05.21</t>
  </si>
  <si>
    <t>1880.05.22</t>
  </si>
  <si>
    <t>1880.05.23</t>
  </si>
  <si>
    <t>1880.05.24</t>
  </si>
  <si>
    <t>1880.05.25</t>
  </si>
  <si>
    <t>1880.05.26</t>
  </si>
  <si>
    <t>1880.05.27</t>
  </si>
  <si>
    <t>1880.05.28</t>
  </si>
  <si>
    <t>1880.05.29</t>
  </si>
  <si>
    <t>1880.05.30</t>
  </si>
  <si>
    <t>1880.05.31</t>
  </si>
  <si>
    <t>1880.06.01</t>
  </si>
  <si>
    <t>1880.06.02</t>
  </si>
  <si>
    <t>1880.06.03</t>
  </si>
  <si>
    <t>1880.06.04</t>
  </si>
  <si>
    <t>1880.06.05</t>
  </si>
  <si>
    <t>1880.06.06</t>
  </si>
  <si>
    <t>1880.06.07</t>
  </si>
  <si>
    <t>1880.06.08</t>
  </si>
  <si>
    <t>1880.06.09</t>
  </si>
  <si>
    <t>1880.06.10</t>
  </si>
  <si>
    <t>1880.06.11</t>
  </si>
  <si>
    <t>1880.06.12</t>
  </si>
  <si>
    <t>1880.06.13</t>
  </si>
  <si>
    <t>1880.06.14</t>
  </si>
  <si>
    <t>1880.06.15</t>
  </si>
  <si>
    <t>1880.06.16</t>
  </si>
  <si>
    <t>1880.06.17</t>
  </si>
  <si>
    <t>1880.06.18</t>
  </si>
  <si>
    <t>1880.06.19</t>
  </si>
  <si>
    <t>1880.06.20</t>
  </si>
  <si>
    <t>1880.06.21</t>
  </si>
  <si>
    <t>1880.06.22</t>
  </si>
  <si>
    <t>1880.06.23</t>
  </si>
  <si>
    <t>1880.06.24</t>
  </si>
  <si>
    <t>1880.06.25</t>
  </si>
  <si>
    <t>1880.06.26</t>
  </si>
  <si>
    <t>1880.06.27</t>
  </si>
  <si>
    <t>1880.06.28</t>
  </si>
  <si>
    <t>1880.06.29</t>
  </si>
  <si>
    <t>1880.06.30</t>
  </si>
  <si>
    <t>1880.07.01</t>
  </si>
  <si>
    <t>1880.07.02</t>
  </si>
  <si>
    <t>1880.07.03</t>
  </si>
  <si>
    <t>1880.07.04</t>
  </si>
  <si>
    <t>1880.07.05</t>
  </si>
  <si>
    <t>1880.07.06</t>
  </si>
  <si>
    <t>1880.07.07</t>
  </si>
  <si>
    <t>1880.07.08</t>
  </si>
  <si>
    <t>1880.07.09</t>
  </si>
  <si>
    <t>1880.07.10</t>
  </si>
  <si>
    <t>1880.07.11</t>
  </si>
  <si>
    <t>1880.07.12</t>
  </si>
  <si>
    <t>1880.07.13</t>
  </si>
  <si>
    <t>1880.07.14</t>
  </si>
  <si>
    <t>1880.07.15</t>
  </si>
  <si>
    <t>1880.07.16</t>
  </si>
  <si>
    <t>1880.07.17</t>
  </si>
  <si>
    <t>1880.07.18</t>
  </si>
  <si>
    <t>1880.07.19</t>
  </si>
  <si>
    <t>1880.07.20</t>
  </si>
  <si>
    <t>1880.07.21</t>
  </si>
  <si>
    <t>1880.07.22</t>
  </si>
  <si>
    <t>1880.07.23</t>
  </si>
  <si>
    <t>1880.07.24</t>
  </si>
  <si>
    <t>1880.07.25</t>
  </si>
  <si>
    <t>1880.07.26</t>
  </si>
  <si>
    <t>1880.07.27</t>
  </si>
  <si>
    <t>1880.07.28</t>
  </si>
  <si>
    <t>1880.07.29</t>
  </si>
  <si>
    <t>1880.07.30</t>
  </si>
  <si>
    <t>1880.07.31</t>
  </si>
  <si>
    <t>1880.08.01</t>
  </si>
  <si>
    <t>1880.08.02</t>
  </si>
  <si>
    <t>1880.08.03</t>
  </si>
  <si>
    <t>1880.08.04</t>
  </si>
  <si>
    <t>1880.08.05</t>
  </si>
  <si>
    <t>1880.08.06</t>
  </si>
  <si>
    <t>1880.08.07</t>
  </si>
  <si>
    <t>1880.08.08</t>
  </si>
  <si>
    <t>1880.08.09</t>
  </si>
  <si>
    <t>1880.08.10</t>
  </si>
  <si>
    <t>1880.08.11</t>
  </si>
  <si>
    <t>1880.08.12</t>
  </si>
  <si>
    <t>1880.08.13</t>
  </si>
  <si>
    <t>1880.08.14</t>
  </si>
  <si>
    <t>1880.08.15</t>
  </si>
  <si>
    <t>1880.08.16</t>
  </si>
  <si>
    <t>1880.08.17</t>
  </si>
  <si>
    <t>1880.08.18</t>
  </si>
  <si>
    <t>1880.08.19</t>
  </si>
  <si>
    <t>1880.08.20</t>
  </si>
  <si>
    <t>1880.08.21</t>
  </si>
  <si>
    <t>1880.08.22</t>
  </si>
  <si>
    <t>1880.08.23</t>
  </si>
  <si>
    <t>1880.08.24</t>
  </si>
  <si>
    <t>1880.08.25</t>
  </si>
  <si>
    <t>1880.08.26</t>
  </si>
  <si>
    <t>1880.08.27</t>
  </si>
  <si>
    <t>1880.08.28</t>
  </si>
  <si>
    <t>1880.08.29</t>
  </si>
  <si>
    <t>1880.08.30</t>
  </si>
  <si>
    <t>1880.08.31</t>
  </si>
  <si>
    <t>1880.09.01</t>
  </si>
  <si>
    <t>1880.09.02</t>
  </si>
  <si>
    <t>1880.09.03</t>
  </si>
  <si>
    <t>1880.09.04</t>
  </si>
  <si>
    <t>1880.09.05</t>
  </si>
  <si>
    <t>1880.09.06</t>
  </si>
  <si>
    <t>1880.09.07</t>
  </si>
  <si>
    <t>1880.09.08</t>
  </si>
  <si>
    <t>1880.09.09</t>
  </si>
  <si>
    <t>1880.09.10</t>
  </si>
  <si>
    <t>1880.09.11</t>
  </si>
  <si>
    <t>1880.09.12</t>
  </si>
  <si>
    <t>1880.09.13</t>
  </si>
  <si>
    <t>1880.09.14</t>
  </si>
  <si>
    <t>1880.09.15</t>
  </si>
  <si>
    <t>1880.09.16</t>
  </si>
  <si>
    <t>1880.09.17</t>
  </si>
  <si>
    <t>1880.09.18</t>
  </si>
  <si>
    <t>1880.09.19</t>
  </si>
  <si>
    <t>1880.09.20</t>
  </si>
  <si>
    <t>1880.09.21</t>
  </si>
  <si>
    <t>1880.09.22</t>
  </si>
  <si>
    <t>1880.09.23</t>
  </si>
  <si>
    <t>1880.09.24</t>
  </si>
  <si>
    <t>1880.09.25</t>
  </si>
  <si>
    <t>1880.09.26</t>
  </si>
  <si>
    <t>1880.09.27</t>
  </si>
  <si>
    <t>1880.09.28</t>
  </si>
  <si>
    <t>1880.09.29</t>
  </si>
  <si>
    <t>1880.09.30</t>
  </si>
  <si>
    <t>1880.10.01</t>
  </si>
  <si>
    <t>1880.10.02</t>
  </si>
  <si>
    <t>1880.10.03</t>
  </si>
  <si>
    <t>1880.10.04</t>
  </si>
  <si>
    <t>1880.10.05</t>
  </si>
  <si>
    <t>1880.10.06</t>
  </si>
  <si>
    <t>1880.10.07</t>
  </si>
  <si>
    <t>1880.10.08</t>
  </si>
  <si>
    <t>1880.10.09</t>
  </si>
  <si>
    <t>1880.10.10</t>
  </si>
  <si>
    <t>1880.10.11</t>
  </si>
  <si>
    <t>1880.10.12</t>
  </si>
  <si>
    <t>1880.10.13</t>
  </si>
  <si>
    <t>1880.10.14</t>
  </si>
  <si>
    <t>1880.10.15</t>
  </si>
  <si>
    <t>1880.10.16</t>
  </si>
  <si>
    <t>1880.10.17</t>
  </si>
  <si>
    <t>1880.10.18</t>
  </si>
  <si>
    <t>1880.10.19</t>
  </si>
  <si>
    <t>1880.10.20</t>
  </si>
  <si>
    <t>1880.10.21</t>
  </si>
  <si>
    <t>1880.10.22</t>
  </si>
  <si>
    <t>1880.10.23</t>
  </si>
  <si>
    <t>1880.10.24</t>
  </si>
  <si>
    <t>1880.10.25</t>
  </si>
  <si>
    <t>1880.10.26</t>
  </si>
  <si>
    <t>1880.10.27</t>
  </si>
  <si>
    <t>1880.10.28</t>
  </si>
  <si>
    <t>1880.10.29</t>
  </si>
  <si>
    <t>1880.10.30</t>
  </si>
  <si>
    <t>1880.10.31</t>
  </si>
  <si>
    <t>1880.11.01</t>
  </si>
  <si>
    <t>1880.11.02</t>
  </si>
  <si>
    <t>1880.11.03</t>
  </si>
  <si>
    <t>1880.11.04</t>
  </si>
  <si>
    <t>1880.11.05</t>
  </si>
  <si>
    <t>1880.11.06</t>
  </si>
  <si>
    <t>1880.11.07</t>
  </si>
  <si>
    <t>1880.11.08</t>
  </si>
  <si>
    <t>1880.11.09</t>
  </si>
  <si>
    <t>1880.11.10</t>
  </si>
  <si>
    <t>1880.11.11</t>
  </si>
  <si>
    <t>1880.11.12</t>
  </si>
  <si>
    <t>1880.11.13</t>
  </si>
  <si>
    <t>1880.11.14</t>
  </si>
  <si>
    <t>1880.11.15</t>
  </si>
  <si>
    <t>1880.11.16</t>
  </si>
  <si>
    <t>1880.11.17</t>
  </si>
  <si>
    <t>1880.11.18</t>
  </si>
  <si>
    <t>1880.11.19</t>
  </si>
  <si>
    <t>1880.11.20</t>
  </si>
  <si>
    <t>1880.11.21</t>
  </si>
  <si>
    <t>1880.11.22</t>
  </si>
  <si>
    <t>1880.11.23</t>
  </si>
  <si>
    <t>1880.11.24</t>
  </si>
  <si>
    <t>1880.11.25</t>
  </si>
  <si>
    <t>1880.11.26</t>
  </si>
  <si>
    <t>1880.11.27</t>
  </si>
  <si>
    <t>1880.11.28</t>
  </si>
  <si>
    <t>1880.11.29</t>
  </si>
  <si>
    <t>1880.11.30</t>
  </si>
  <si>
    <t>1880.12.01</t>
  </si>
  <si>
    <t>1880.12.02</t>
  </si>
  <si>
    <t>1880.12.03</t>
  </si>
  <si>
    <t>1880.12.04</t>
  </si>
  <si>
    <t>1880.12.05</t>
  </si>
  <si>
    <t>1880.12.06</t>
  </si>
  <si>
    <t>1880.12.07</t>
  </si>
  <si>
    <t>1880.12.08</t>
  </si>
  <si>
    <t>1880.12.09</t>
  </si>
  <si>
    <t>1880.12.10</t>
  </si>
  <si>
    <t>1880.12.11</t>
  </si>
  <si>
    <t>1880.12.12</t>
  </si>
  <si>
    <t>1880.12.13</t>
  </si>
  <si>
    <t>1880.12.14</t>
  </si>
  <si>
    <t>1880.12.15</t>
  </si>
  <si>
    <t>1880.12.16</t>
  </si>
  <si>
    <t>1880.12.17</t>
  </si>
  <si>
    <t>1880.12.18</t>
  </si>
  <si>
    <t>1880.12.19</t>
  </si>
  <si>
    <t>1880.12.20</t>
  </si>
  <si>
    <t>1880.12.21</t>
  </si>
  <si>
    <t>1880.12.22</t>
  </si>
  <si>
    <t>1880.12.23</t>
  </si>
  <si>
    <t>1880.12.24</t>
  </si>
  <si>
    <t>1880.12.25</t>
  </si>
  <si>
    <t>1880.12.26</t>
  </si>
  <si>
    <t>1880.12.27</t>
  </si>
  <si>
    <t>1880.12.28</t>
  </si>
  <si>
    <t>1880.12.29</t>
  </si>
  <si>
    <t>1880.12.30</t>
  </si>
  <si>
    <t>1880.12.31</t>
  </si>
  <si>
    <t>1881.01.01</t>
  </si>
  <si>
    <t>1881.01.02</t>
  </si>
  <si>
    <t>1881.01.03</t>
  </si>
  <si>
    <t>1881.01.04</t>
  </si>
  <si>
    <t>1881.01.05</t>
  </si>
  <si>
    <t>1881.01.06</t>
  </si>
  <si>
    <t>1881.01.07</t>
  </si>
  <si>
    <t>1881.01.08</t>
  </si>
  <si>
    <t>1881.01.09</t>
  </si>
  <si>
    <t>1881.01.10</t>
  </si>
  <si>
    <t>1881.01.11</t>
  </si>
  <si>
    <t>1881.01.12</t>
  </si>
  <si>
    <t>1881.01.13</t>
  </si>
  <si>
    <t>1881.01.14</t>
  </si>
  <si>
    <t>1881.01.15</t>
  </si>
  <si>
    <t>1881.01.16</t>
  </si>
  <si>
    <t>1881.01.17</t>
  </si>
  <si>
    <t>1881.01.18</t>
  </si>
  <si>
    <t>1881.01.19</t>
  </si>
  <si>
    <t>1881.01.20</t>
  </si>
  <si>
    <t>1881.01.21</t>
  </si>
  <si>
    <t>1881.01.22</t>
  </si>
  <si>
    <t>1881.01.23</t>
  </si>
  <si>
    <t>1881.01.24</t>
  </si>
  <si>
    <t>1881.01.25</t>
  </si>
  <si>
    <t>1881.01.26</t>
  </si>
  <si>
    <t>1881.01.27</t>
  </si>
  <si>
    <t>1881.01.28</t>
  </si>
  <si>
    <t>1881.01.29</t>
  </si>
  <si>
    <t>1881.01.30</t>
  </si>
  <si>
    <t>1881.01.31</t>
  </si>
  <si>
    <t>1881.02.01</t>
  </si>
  <si>
    <t>1881.02.02</t>
  </si>
  <si>
    <t>1881.02.03</t>
  </si>
  <si>
    <t>1881.02.04</t>
  </si>
  <si>
    <t>1881.02.05</t>
  </si>
  <si>
    <t>1881.02.06</t>
  </si>
  <si>
    <t>1881.02.07</t>
  </si>
  <si>
    <t>1881.02.08</t>
  </si>
  <si>
    <t>1881.02.09</t>
  </si>
  <si>
    <t>1881.02.10</t>
  </si>
  <si>
    <t>1881.02.11</t>
  </si>
  <si>
    <t>1881.02.12</t>
  </si>
  <si>
    <t>1881.02.13</t>
  </si>
  <si>
    <t>1881.02.14</t>
  </si>
  <si>
    <t>1881.02.15</t>
  </si>
  <si>
    <t>1881.02.16</t>
  </si>
  <si>
    <t>1881.02.17</t>
  </si>
  <si>
    <t>1881.02.18</t>
  </si>
  <si>
    <t>1881.02.19</t>
  </si>
  <si>
    <t>1881.02.20</t>
  </si>
  <si>
    <t>1881.02.21</t>
  </si>
  <si>
    <t>1881.02.22</t>
  </si>
  <si>
    <t>1881.02.23</t>
  </si>
  <si>
    <t>1881.02.24</t>
  </si>
  <si>
    <t>1881.02.25</t>
  </si>
  <si>
    <t>1881.02.26</t>
  </si>
  <si>
    <t>1881.02.27</t>
  </si>
  <si>
    <t>1881.02.28</t>
  </si>
  <si>
    <t>1881.03.01</t>
  </si>
  <si>
    <t>1881.03.02</t>
  </si>
  <si>
    <t>1881.03.03</t>
  </si>
  <si>
    <t>1881.03.04</t>
  </si>
  <si>
    <t>1881.03.05</t>
  </si>
  <si>
    <t>1881.03.06</t>
  </si>
  <si>
    <t>1881.03.07</t>
  </si>
  <si>
    <t>1881.03.08</t>
  </si>
  <si>
    <t>1881.03.09</t>
  </si>
  <si>
    <t>1881.03.10</t>
  </si>
  <si>
    <t>1881.03.11</t>
  </si>
  <si>
    <t>1881.03.12</t>
  </si>
  <si>
    <t>1881.03.13</t>
  </si>
  <si>
    <t>1881.03.14</t>
  </si>
  <si>
    <t>1881.03.15</t>
  </si>
  <si>
    <t>1881.03.16</t>
  </si>
  <si>
    <t>1881.03.17</t>
  </si>
  <si>
    <t>1881.03.18</t>
  </si>
  <si>
    <t>1881.03.19</t>
  </si>
  <si>
    <t>1881.03.20</t>
  </si>
  <si>
    <t>1881.03.21</t>
  </si>
  <si>
    <t>1881.03.22</t>
  </si>
  <si>
    <t>1881.03.23</t>
  </si>
  <si>
    <t>1881.03.24</t>
  </si>
  <si>
    <t>1881.03.25</t>
  </si>
  <si>
    <t>1881.03.26</t>
  </si>
  <si>
    <t>1881.03.27</t>
  </si>
  <si>
    <t>1881.03.28</t>
  </si>
  <si>
    <t>1881.03.29</t>
  </si>
  <si>
    <t>1881.03.30</t>
  </si>
  <si>
    <t>1881.03.31</t>
  </si>
  <si>
    <t>1881.04.01</t>
  </si>
  <si>
    <t>1881.04.02</t>
  </si>
  <si>
    <t>1881.04.03</t>
  </si>
  <si>
    <t>1881.04.04</t>
  </si>
  <si>
    <t>1881.04.05</t>
  </si>
  <si>
    <t>1881.04.06</t>
  </si>
  <si>
    <t>1881.04.07</t>
  </si>
  <si>
    <t>1881.04.08</t>
  </si>
  <si>
    <t>1881.04.09</t>
  </si>
  <si>
    <t>1881.04.10</t>
  </si>
  <si>
    <t>1881.04.11</t>
  </si>
  <si>
    <t>1881.04.12</t>
  </si>
  <si>
    <t>1881.04.13</t>
  </si>
  <si>
    <t>1881.04.14</t>
  </si>
  <si>
    <t>1881.04.15</t>
  </si>
  <si>
    <t>1881.04.16</t>
  </si>
  <si>
    <t>1881.04.17</t>
  </si>
  <si>
    <t>1881.04.18</t>
  </si>
  <si>
    <t>1881.04.19</t>
  </si>
  <si>
    <t>1881.04.20</t>
  </si>
  <si>
    <t>1881.04.21</t>
  </si>
  <si>
    <t>1881.04.22</t>
  </si>
  <si>
    <t>1881.04.23</t>
  </si>
  <si>
    <t>1881.04.24</t>
  </si>
  <si>
    <t>1881.04.25</t>
  </si>
  <si>
    <t>1881.04.26</t>
  </si>
  <si>
    <t>1881.04.27</t>
  </si>
  <si>
    <t>1881.04.28</t>
  </si>
  <si>
    <t>1881.04.29</t>
  </si>
  <si>
    <t>1881.04.30</t>
  </si>
  <si>
    <t>1881.05.01</t>
  </si>
  <si>
    <t>1881.05.02</t>
  </si>
  <si>
    <t>1881.05.03</t>
  </si>
  <si>
    <t>1881.05.04</t>
  </si>
  <si>
    <t>1881.05.05</t>
  </si>
  <si>
    <t>1881.05.06</t>
  </si>
  <si>
    <t>1881.05.07</t>
  </si>
  <si>
    <t>1881.05.08</t>
  </si>
  <si>
    <t>1881.05.09</t>
  </si>
  <si>
    <t>1881.05.10</t>
  </si>
  <si>
    <t>1881.05.11</t>
  </si>
  <si>
    <t>1881.05.12</t>
  </si>
  <si>
    <t>1881.05.13</t>
  </si>
  <si>
    <t>1881.05.14</t>
  </si>
  <si>
    <t>1881.05.15</t>
  </si>
  <si>
    <t>1881.05.16</t>
  </si>
  <si>
    <t>1881.05.17</t>
  </si>
  <si>
    <t>1881.05.18</t>
  </si>
  <si>
    <t>1881.05.19</t>
  </si>
  <si>
    <t>1881.05.20</t>
  </si>
  <si>
    <t>1881.05.21</t>
  </si>
  <si>
    <t>1881.05.22</t>
  </si>
  <si>
    <t>1881.05.23</t>
  </si>
  <si>
    <t>1881.05.24</t>
  </si>
  <si>
    <t>1881.05.25</t>
  </si>
  <si>
    <t>1881.05.26</t>
  </si>
  <si>
    <t>1881.05.27</t>
  </si>
  <si>
    <t>1881.05.28</t>
  </si>
  <si>
    <t>1881.05.29</t>
  </si>
  <si>
    <t>1881.05.30</t>
  </si>
  <si>
    <t>1881.05.31</t>
  </si>
  <si>
    <t>1881.06.01</t>
  </si>
  <si>
    <t>1881.06.02</t>
  </si>
  <si>
    <t>1881.06.03</t>
  </si>
  <si>
    <t>1881.06.04</t>
  </si>
  <si>
    <t>1881.06.05</t>
  </si>
  <si>
    <t>1881.06.06</t>
  </si>
  <si>
    <t>1881.06.07</t>
  </si>
  <si>
    <t>1881.06.08</t>
  </si>
  <si>
    <t>1881.06.09</t>
  </si>
  <si>
    <t>1881.06.10</t>
  </si>
  <si>
    <t>1881.06.11</t>
  </si>
  <si>
    <t>1881.06.12</t>
  </si>
  <si>
    <t>1881.06.13</t>
  </si>
  <si>
    <t>1881.06.14</t>
  </si>
  <si>
    <t>1881.06.15</t>
  </si>
  <si>
    <t>1881.06.16</t>
  </si>
  <si>
    <t>1881.06.17</t>
  </si>
  <si>
    <t>1881.06.18</t>
  </si>
  <si>
    <t>1881.06.19</t>
  </si>
  <si>
    <t>1881.06.20</t>
  </si>
  <si>
    <t>1881.06.21</t>
  </si>
  <si>
    <t>1881.06.22</t>
  </si>
  <si>
    <t>1881.06.23</t>
  </si>
  <si>
    <t>1881.06.24</t>
  </si>
  <si>
    <t>1881.06.25</t>
  </si>
  <si>
    <t>1881.06.26</t>
  </si>
  <si>
    <t>1881.06.27</t>
  </si>
  <si>
    <t>1881.06.28</t>
  </si>
  <si>
    <t>1881.06.29</t>
  </si>
  <si>
    <t>1881.06.30</t>
  </si>
  <si>
    <t>1881.07.01</t>
  </si>
  <si>
    <t>1881.07.02</t>
  </si>
  <si>
    <t>1881.07.03</t>
  </si>
  <si>
    <t>1881.07.04</t>
  </si>
  <si>
    <t>1881.07.05</t>
  </si>
  <si>
    <t>1881.07.06</t>
  </si>
  <si>
    <t>1881.07.07</t>
  </si>
  <si>
    <t>1881.07.08</t>
  </si>
  <si>
    <t>1881.07.09</t>
  </si>
  <si>
    <t>1881.07.10</t>
  </si>
  <si>
    <t>1881.07.11</t>
  </si>
  <si>
    <t>1881.07.12</t>
  </si>
  <si>
    <t>1881.07.13</t>
  </si>
  <si>
    <t>1881.07.14</t>
  </si>
  <si>
    <t>1881.07.15</t>
  </si>
  <si>
    <t>1881.07.16</t>
  </si>
  <si>
    <t>1881.07.17</t>
  </si>
  <si>
    <t>1881.07.18</t>
  </si>
  <si>
    <t>1881.07.19</t>
  </si>
  <si>
    <t>1881.07.20</t>
  </si>
  <si>
    <t>1881.07.21</t>
  </si>
  <si>
    <t>1881.07.22</t>
  </si>
  <si>
    <t>1881.07.23</t>
  </si>
  <si>
    <t>1881.07.24</t>
  </si>
  <si>
    <t>1881.07.25</t>
  </si>
  <si>
    <t>1881.07.26</t>
  </si>
  <si>
    <t>1881.07.27</t>
  </si>
  <si>
    <t>1881.07.28</t>
  </si>
  <si>
    <t>1881.07.29</t>
  </si>
  <si>
    <t>1881.07.30</t>
  </si>
  <si>
    <t>1881.07.31</t>
  </si>
  <si>
    <t>1881.08.01</t>
  </si>
  <si>
    <t>1881.08.02</t>
  </si>
  <si>
    <t>1881.08.03</t>
  </si>
  <si>
    <t>1881.08.04</t>
  </si>
  <si>
    <t>1881.08.05</t>
  </si>
  <si>
    <t>1881.08.06</t>
  </si>
  <si>
    <t>1881.08.07</t>
  </si>
  <si>
    <t>1881.08.08</t>
  </si>
  <si>
    <t>1881.08.09</t>
  </si>
  <si>
    <t>1881.08.10</t>
  </si>
  <si>
    <t>1881.08.11</t>
  </si>
  <si>
    <t>1881.08.12</t>
  </si>
  <si>
    <t>1881.08.13</t>
  </si>
  <si>
    <t>1881.08.14</t>
  </si>
  <si>
    <t>1881.08.15</t>
  </si>
  <si>
    <t>1881.08.16</t>
  </si>
  <si>
    <t>1881.08.17</t>
  </si>
  <si>
    <t>1881.08.18</t>
  </si>
  <si>
    <t>1881.08.19</t>
  </si>
  <si>
    <t>1881.08.20</t>
  </si>
  <si>
    <t>1881.08.21</t>
  </si>
  <si>
    <t>1881.08.22</t>
  </si>
  <si>
    <t>1881.08.23</t>
  </si>
  <si>
    <t>1881.08.24</t>
  </si>
  <si>
    <t>1881.08.25</t>
  </si>
  <si>
    <t>1881.08.26</t>
  </si>
  <si>
    <t>1881.08.27</t>
  </si>
  <si>
    <t>1881.08.28</t>
  </si>
  <si>
    <t>1881.08.29</t>
  </si>
  <si>
    <t>1881.08.30</t>
  </si>
  <si>
    <t>1881.08.31</t>
  </si>
  <si>
    <t>1881.09.01</t>
  </si>
  <si>
    <t>1881.09.02</t>
  </si>
  <si>
    <t>1881.09.03</t>
  </si>
  <si>
    <t>1881.09.04</t>
  </si>
  <si>
    <t>1881.09.05</t>
  </si>
  <si>
    <t>1881.09.06</t>
  </si>
  <si>
    <t>1881.09.07</t>
  </si>
  <si>
    <t>1881.09.08</t>
  </si>
  <si>
    <t>1881.09.09</t>
  </si>
  <si>
    <t>1881.09.10</t>
  </si>
  <si>
    <t>1881.09.11</t>
  </si>
  <si>
    <t>1881.09.12</t>
  </si>
  <si>
    <t>1881.09.13</t>
  </si>
  <si>
    <t>1881.09.14</t>
  </si>
  <si>
    <t>1881.09.15</t>
  </si>
  <si>
    <t>1881.09.16</t>
  </si>
  <si>
    <t>1881.09.17</t>
  </si>
  <si>
    <t>1881.09.18</t>
  </si>
  <si>
    <t>1881.09.19</t>
  </si>
  <si>
    <t>1881.09.20</t>
  </si>
  <si>
    <t>1881.09.21</t>
  </si>
  <si>
    <t>1881.09.22</t>
  </si>
  <si>
    <t>1881.09.23</t>
  </si>
  <si>
    <t>1881.09.24</t>
  </si>
  <si>
    <t>1881.09.25</t>
  </si>
  <si>
    <t>1881.09.26</t>
  </si>
  <si>
    <t>1881.09.27</t>
  </si>
  <si>
    <t>1881.09.28</t>
  </si>
  <si>
    <t>1881.09.29</t>
  </si>
  <si>
    <t>1881.09.30</t>
  </si>
  <si>
    <t>1881.10.01</t>
  </si>
  <si>
    <t>1881.10.02</t>
  </si>
  <si>
    <t>1881.10.03</t>
  </si>
  <si>
    <t>1881.10.04</t>
  </si>
  <si>
    <t>1881.10.05</t>
  </si>
  <si>
    <t>1881.10.06</t>
  </si>
  <si>
    <t>1881.10.07</t>
  </si>
  <si>
    <t>1881.10.08</t>
  </si>
  <si>
    <t>1881.10.09</t>
  </si>
  <si>
    <t>1881.10.10</t>
  </si>
  <si>
    <t>1881.10.11</t>
  </si>
  <si>
    <t>1881.10.12</t>
  </si>
  <si>
    <t>1881.10.13</t>
  </si>
  <si>
    <t>1881.10.14</t>
  </si>
  <si>
    <t>1881.10.15</t>
  </si>
  <si>
    <t>1881.10.16</t>
  </si>
  <si>
    <t>1881.10.17</t>
  </si>
  <si>
    <t>1881.10.18</t>
  </si>
  <si>
    <t>1881.10.19</t>
  </si>
  <si>
    <t>1881.10.20</t>
  </si>
  <si>
    <t>1881.10.21</t>
  </si>
  <si>
    <t>1881.10.22</t>
  </si>
  <si>
    <t>1881.10.23</t>
  </si>
  <si>
    <t>1881.10.24</t>
  </si>
  <si>
    <t>1881.10.25</t>
  </si>
  <si>
    <t>1881.10.26</t>
  </si>
  <si>
    <t>1881.10.27</t>
  </si>
  <si>
    <t>1881.10.28</t>
  </si>
  <si>
    <t>1881.10.29</t>
  </si>
  <si>
    <t>1881.10.30</t>
  </si>
  <si>
    <t>1881.10.31</t>
  </si>
  <si>
    <t>1881.11.01</t>
  </si>
  <si>
    <t>1881.11.02</t>
  </si>
  <si>
    <t>1881.11.03</t>
  </si>
  <si>
    <t>1881.11.04</t>
  </si>
  <si>
    <t>1881.11.05</t>
  </si>
  <si>
    <t>1881.11.06</t>
  </si>
  <si>
    <t>1881.11.07</t>
  </si>
  <si>
    <t>1881.11.08</t>
  </si>
  <si>
    <t>1881.11.09</t>
  </si>
  <si>
    <t>1881.11.10</t>
  </si>
  <si>
    <t>1881.11.11</t>
  </si>
  <si>
    <t>1881.11.12</t>
  </si>
  <si>
    <t>1881.11.13</t>
  </si>
  <si>
    <t>1881.11.14</t>
  </si>
  <si>
    <t>1881.11.15</t>
  </si>
  <si>
    <t>1881.11.16</t>
  </si>
  <si>
    <t>1881.11.17</t>
  </si>
  <si>
    <t>1881.11.18</t>
  </si>
  <si>
    <t>1881.11.19</t>
  </si>
  <si>
    <t>1881.11.20</t>
  </si>
  <si>
    <t>1881.11.21</t>
  </si>
  <si>
    <t>1881.11.22</t>
  </si>
  <si>
    <t>1881.11.23</t>
  </si>
  <si>
    <t>1881.11.24</t>
  </si>
  <si>
    <t>1881.11.25</t>
  </si>
  <si>
    <t>1881.11.26</t>
  </si>
  <si>
    <t>1881.11.27</t>
  </si>
  <si>
    <t>1881.11.28</t>
  </si>
  <si>
    <t>1881.11.29</t>
  </si>
  <si>
    <t>1881.11.30</t>
  </si>
  <si>
    <t>1881.12.01</t>
  </si>
  <si>
    <t>1881.12.02</t>
  </si>
  <si>
    <t>1881.12.03</t>
  </si>
  <si>
    <t>1881.12.04</t>
  </si>
  <si>
    <t>1881.12.05</t>
  </si>
  <si>
    <t>1881.12.06</t>
  </si>
  <si>
    <t>1881.12.07</t>
  </si>
  <si>
    <t>1881.12.08</t>
  </si>
  <si>
    <t>1881.12.09</t>
  </si>
  <si>
    <t>1881.12.10</t>
  </si>
  <si>
    <t>1881.12.11</t>
  </si>
  <si>
    <t>1881.12.12</t>
  </si>
  <si>
    <t>1881.12.13</t>
  </si>
  <si>
    <t>1881.12.14</t>
  </si>
  <si>
    <t>1881.12.15</t>
  </si>
  <si>
    <t>1881.12.16</t>
  </si>
  <si>
    <t>1881.12.17</t>
  </si>
  <si>
    <t>1881.12.18</t>
  </si>
  <si>
    <t>1881.12.19</t>
  </si>
  <si>
    <t>1881.12.20</t>
  </si>
  <si>
    <t>1881.12.21</t>
  </si>
  <si>
    <t>1881.12.22</t>
  </si>
  <si>
    <t>1881.12.23</t>
  </si>
  <si>
    <t>1881.12.24</t>
  </si>
  <si>
    <t>1881.12.25</t>
  </si>
  <si>
    <t>1881.12.26</t>
  </si>
  <si>
    <t>1881.12.27</t>
  </si>
  <si>
    <t>1881.12.28</t>
  </si>
  <si>
    <t>1881.12.29</t>
  </si>
  <si>
    <t>1881.12.30</t>
  </si>
  <si>
    <t>1881.12.31</t>
  </si>
  <si>
    <t>1882.01.01</t>
  </si>
  <si>
    <t>1882.01.02</t>
  </si>
  <si>
    <t>1882.01.03</t>
  </si>
  <si>
    <t>1882.01.04</t>
  </si>
  <si>
    <t>1882.01.05</t>
  </si>
  <si>
    <t>1882.01.06</t>
  </si>
  <si>
    <t>1882.01.07</t>
  </si>
  <si>
    <t>1882.01.08</t>
  </si>
  <si>
    <t>1882.01.09</t>
  </si>
  <si>
    <t>1882.01.10</t>
  </si>
  <si>
    <t>1882.01.11</t>
  </si>
  <si>
    <t>1882.01.12</t>
  </si>
  <si>
    <t>1882.01.13</t>
  </si>
  <si>
    <t>1882.01.14</t>
  </si>
  <si>
    <t>1882.01.15</t>
  </si>
  <si>
    <t>1882.01.16</t>
  </si>
  <si>
    <t>1882.01.17</t>
  </si>
  <si>
    <t>1882.01.18</t>
  </si>
  <si>
    <t>1882.01.19</t>
  </si>
  <si>
    <t>1882.01.20</t>
  </si>
  <si>
    <t>1882.01.21</t>
  </si>
  <si>
    <t>1882.01.22</t>
  </si>
  <si>
    <t>1882.01.23</t>
  </si>
  <si>
    <t>1882.01.24</t>
  </si>
  <si>
    <t>1882.01.25</t>
  </si>
  <si>
    <t>1882.01.26</t>
  </si>
  <si>
    <t>1882.01.27</t>
  </si>
  <si>
    <t>1882.01.28</t>
  </si>
  <si>
    <t>1882.01.29</t>
  </si>
  <si>
    <t>1882.01.30</t>
  </si>
  <si>
    <t>1882.01.31</t>
  </si>
  <si>
    <t>1882.02.01</t>
  </si>
  <si>
    <t>1882.02.02</t>
  </si>
  <si>
    <t>1882.02.03</t>
  </si>
  <si>
    <t>1882.02.04</t>
  </si>
  <si>
    <t>1882.02.05</t>
  </si>
  <si>
    <t>1882.02.06</t>
  </si>
  <si>
    <t>1882.02.07</t>
  </si>
  <si>
    <t>1882.02.08</t>
  </si>
  <si>
    <t>1882.02.09</t>
  </si>
  <si>
    <t>1882.02.10</t>
  </si>
  <si>
    <t>1882.02.11</t>
  </si>
  <si>
    <t>1882.02.12</t>
  </si>
  <si>
    <t>1882.02.13</t>
  </si>
  <si>
    <t>1882.02.14</t>
  </si>
  <si>
    <t>1882.02.15</t>
  </si>
  <si>
    <t>1882.02.16</t>
  </si>
  <si>
    <t>1882.02.17</t>
  </si>
  <si>
    <t>1882.02.18</t>
  </si>
  <si>
    <t>1882.02.19</t>
  </si>
  <si>
    <t>1882.02.20</t>
  </si>
  <si>
    <t>1882.02.21</t>
  </si>
  <si>
    <t>1882.02.22</t>
  </si>
  <si>
    <t>1882.02.23</t>
  </si>
  <si>
    <t>1882.02.24</t>
  </si>
  <si>
    <t>1882.02.25</t>
  </si>
  <si>
    <t>1882.02.26</t>
  </si>
  <si>
    <t>1882.02.27</t>
  </si>
  <si>
    <t>1882.02.28</t>
  </si>
  <si>
    <t>1882.03.01</t>
  </si>
  <si>
    <t>1882.03.02</t>
  </si>
  <si>
    <t>1882.03.03</t>
  </si>
  <si>
    <t>1882.03.04</t>
  </si>
  <si>
    <t>1882.03.05</t>
  </si>
  <si>
    <t>1882.03.06</t>
  </si>
  <si>
    <t>1882.03.07</t>
  </si>
  <si>
    <t>1882.03.08</t>
  </si>
  <si>
    <t>1882.03.09</t>
  </si>
  <si>
    <t>1882.03.10</t>
  </si>
  <si>
    <t>1882.03.11</t>
  </si>
  <si>
    <t>1882.03.12</t>
  </si>
  <si>
    <t>1882.03.13</t>
  </si>
  <si>
    <t>1882.03.14</t>
  </si>
  <si>
    <t>1882.03.15</t>
  </si>
  <si>
    <t>1882.03.16</t>
  </si>
  <si>
    <t>1882.03.17</t>
  </si>
  <si>
    <t>1882.03.18</t>
  </si>
  <si>
    <t>1882.03.19</t>
  </si>
  <si>
    <t>1882.03.20</t>
  </si>
  <si>
    <t>1882.03.21</t>
  </si>
  <si>
    <t>1882.03.22</t>
  </si>
  <si>
    <t>1882.03.23</t>
  </si>
  <si>
    <t>1882.03.24</t>
  </si>
  <si>
    <t>1882.03.25</t>
  </si>
  <si>
    <t>1882.03.26</t>
  </si>
  <si>
    <t>1882.03.27</t>
  </si>
  <si>
    <t>1882.03.28</t>
  </si>
  <si>
    <t>1882.03.29</t>
  </si>
  <si>
    <t>1882.03.30</t>
  </si>
  <si>
    <t>1882.03.31</t>
  </si>
  <si>
    <t>1882.04.01</t>
  </si>
  <si>
    <t>1882.04.02</t>
  </si>
  <si>
    <t>1882.04.03</t>
  </si>
  <si>
    <t>1882.04.04</t>
  </si>
  <si>
    <t>1882.04.05</t>
  </si>
  <si>
    <t>1882.04.06</t>
  </si>
  <si>
    <t>1882.04.07</t>
  </si>
  <si>
    <t>1882.04.08</t>
  </si>
  <si>
    <t>1882.04.09</t>
  </si>
  <si>
    <t>1882.04.10</t>
  </si>
  <si>
    <t>1882.04.11</t>
  </si>
  <si>
    <t>1882.04.12</t>
  </si>
  <si>
    <t>1882.04.13</t>
  </si>
  <si>
    <t>1882.04.14</t>
  </si>
  <si>
    <t>1882.04.15</t>
  </si>
  <si>
    <t>1882.04.16</t>
  </si>
  <si>
    <t>1882.04.17</t>
  </si>
  <si>
    <t>1882.04.18</t>
  </si>
  <si>
    <t>1882.04.19</t>
  </si>
  <si>
    <t>1882.04.20</t>
  </si>
  <si>
    <t>1882.04.21</t>
  </si>
  <si>
    <t>1882.04.22</t>
  </si>
  <si>
    <t>1882.04.23</t>
  </si>
  <si>
    <t>1882.04.24</t>
  </si>
  <si>
    <t>1882.04.25</t>
  </si>
  <si>
    <t>1882.04.26</t>
  </si>
  <si>
    <t>1882.04.27</t>
  </si>
  <si>
    <t>1882.04.28</t>
  </si>
  <si>
    <t>1882.04.29</t>
  </si>
  <si>
    <t>1882.04.30</t>
  </si>
  <si>
    <t>1882.05.01</t>
  </si>
  <si>
    <t>1882.05.02</t>
  </si>
  <si>
    <t>1882.05.03</t>
  </si>
  <si>
    <t>1882.05.04</t>
  </si>
  <si>
    <t>1882.05.05</t>
  </si>
  <si>
    <t>1882.05.06</t>
  </si>
  <si>
    <t>1882.05.07</t>
  </si>
  <si>
    <t>1882.05.08</t>
  </si>
  <si>
    <t>1882.05.09</t>
  </si>
  <si>
    <t>1882.05.10</t>
  </si>
  <si>
    <t>1882.05.11</t>
  </si>
  <si>
    <t>1882.05.12</t>
  </si>
  <si>
    <t>1882.05.13</t>
  </si>
  <si>
    <t>1882.05.14</t>
  </si>
  <si>
    <t>1882.05.15</t>
  </si>
  <si>
    <t>1882.05.16</t>
  </si>
  <si>
    <t>1882.05.17</t>
  </si>
  <si>
    <t>1882.05.18</t>
  </si>
  <si>
    <t>1882.05.19</t>
  </si>
  <si>
    <t>1882.05.20</t>
  </si>
  <si>
    <t>1882.05.21</t>
  </si>
  <si>
    <t>1882.05.22</t>
  </si>
  <si>
    <t>1882.05.23</t>
  </si>
  <si>
    <t>1882.05.24</t>
  </si>
  <si>
    <t>1882.05.25</t>
  </si>
  <si>
    <t>1882.05.26</t>
  </si>
  <si>
    <t>1882.05.27</t>
  </si>
  <si>
    <t>1882.05.28</t>
  </si>
  <si>
    <t>1882.05.29</t>
  </si>
  <si>
    <t>1882.05.30</t>
  </si>
  <si>
    <t>1882.05.31</t>
  </si>
  <si>
    <t>1882.06.01</t>
  </si>
  <si>
    <t>1882.06.02</t>
  </si>
  <si>
    <t>1882.06.03</t>
  </si>
  <si>
    <t>1882.06.04</t>
  </si>
  <si>
    <t>1882.06.05</t>
  </si>
  <si>
    <t>1882.06.06</t>
  </si>
  <si>
    <t>1882.06.07</t>
  </si>
  <si>
    <t>1882.06.08</t>
  </si>
  <si>
    <t>1882.06.09</t>
  </si>
  <si>
    <t>1882.06.10</t>
  </si>
  <si>
    <t>1882.06.11</t>
  </si>
  <si>
    <t>1882.06.12</t>
  </si>
  <si>
    <t>1882.06.13</t>
  </si>
  <si>
    <t>1882.06.14</t>
  </si>
  <si>
    <t>1882.06.15</t>
  </si>
  <si>
    <t>1882.06.16</t>
  </si>
  <si>
    <t>1882.06.17</t>
  </si>
  <si>
    <t>1882.06.18</t>
  </si>
  <si>
    <t>1882.06.19</t>
  </si>
  <si>
    <t>1882.06.20</t>
  </si>
  <si>
    <t>1882.06.21</t>
  </si>
  <si>
    <t>1882.06.22</t>
  </si>
  <si>
    <t>1882.06.23</t>
  </si>
  <si>
    <t>1882.06.24</t>
  </si>
  <si>
    <t>1882.06.25</t>
  </si>
  <si>
    <t>1882.06.26</t>
  </si>
  <si>
    <t>1882.06.27</t>
  </si>
  <si>
    <t>1882.06.28</t>
  </si>
  <si>
    <t>1882.06.29</t>
  </si>
  <si>
    <t>1882.06.30</t>
  </si>
  <si>
    <t>1882.07.01</t>
  </si>
  <si>
    <t>1882.07.02</t>
  </si>
  <si>
    <t>1882.07.03</t>
  </si>
  <si>
    <t>1882.07.04</t>
  </si>
  <si>
    <t>1882.07.05</t>
  </si>
  <si>
    <t>1882.07.06</t>
  </si>
  <si>
    <t>1882.07.07</t>
  </si>
  <si>
    <t>1882.07.08</t>
  </si>
  <si>
    <t>1882.07.09</t>
  </si>
  <si>
    <t>1882.07.10</t>
  </si>
  <si>
    <t>1882.07.11</t>
  </si>
  <si>
    <t>1882.07.12</t>
  </si>
  <si>
    <t>1882.07.13</t>
  </si>
  <si>
    <t>1882.07.14</t>
  </si>
  <si>
    <t>1882.07.15</t>
  </si>
  <si>
    <t>1882.07.16</t>
  </si>
  <si>
    <t>1882.07.17</t>
  </si>
  <si>
    <t>1882.07.18</t>
  </si>
  <si>
    <t>1882.07.19</t>
  </si>
  <si>
    <t>1882.07.20</t>
  </si>
  <si>
    <t>1882.07.21</t>
  </si>
  <si>
    <t>1882.07.22</t>
  </si>
  <si>
    <t>1882.07.23</t>
  </si>
  <si>
    <t>1882.07.24</t>
  </si>
  <si>
    <t>1882.07.25</t>
  </si>
  <si>
    <t>1882.07.26</t>
  </si>
  <si>
    <t>1882.07.27</t>
  </si>
  <si>
    <t>1882.07.28</t>
  </si>
  <si>
    <t>1882.07.29</t>
  </si>
  <si>
    <t>1882.07.30</t>
  </si>
  <si>
    <t>1882.07.31</t>
  </si>
  <si>
    <t>1882.08.01</t>
  </si>
  <si>
    <t>1882.08.02</t>
  </si>
  <si>
    <t>1882.08.03</t>
  </si>
  <si>
    <t>1882.08.04</t>
  </si>
  <si>
    <t>1882.08.05</t>
  </si>
  <si>
    <t>1882.08.06</t>
  </si>
  <si>
    <t>1882.08.07</t>
  </si>
  <si>
    <t>1882.08.08</t>
  </si>
  <si>
    <t>1882.08.09</t>
  </si>
  <si>
    <t>1882.08.10</t>
  </si>
  <si>
    <t>1882.08.11</t>
  </si>
  <si>
    <t>1882.08.12</t>
  </si>
  <si>
    <t>1882.08.13</t>
  </si>
  <si>
    <t>1882.08.14</t>
  </si>
  <si>
    <t>1882.08.15</t>
  </si>
  <si>
    <t>1882.08.16</t>
  </si>
  <si>
    <t>1882.08.17</t>
  </si>
  <si>
    <t>1882.08.18</t>
  </si>
  <si>
    <t>1882.08.19</t>
  </si>
  <si>
    <t>1882.08.20</t>
  </si>
  <si>
    <t>1882.08.21</t>
  </si>
  <si>
    <t>1882.08.22</t>
  </si>
  <si>
    <t>1882.08.23</t>
  </si>
  <si>
    <t>1882.08.24</t>
  </si>
  <si>
    <t>1882.08.25</t>
  </si>
  <si>
    <t>1882.08.26</t>
  </si>
  <si>
    <t>1882.08.27</t>
  </si>
  <si>
    <t>1882.08.28</t>
  </si>
  <si>
    <t>1882.08.29</t>
  </si>
  <si>
    <t>1882.08.30</t>
  </si>
  <si>
    <t>1882.08.31</t>
  </si>
  <si>
    <t>1882.09.01</t>
  </si>
  <si>
    <t>1882.09.02</t>
  </si>
  <si>
    <t>1882.09.03</t>
  </si>
  <si>
    <t>1882.09.04</t>
  </si>
  <si>
    <t>1882.09.05</t>
  </si>
  <si>
    <t>1882.09.06</t>
  </si>
  <si>
    <t>1882.09.07</t>
  </si>
  <si>
    <t>1882.09.08</t>
  </si>
  <si>
    <t>1882.09.09</t>
  </si>
  <si>
    <t>1882.09.10</t>
  </si>
  <si>
    <t>1882.09.11</t>
  </si>
  <si>
    <t>1882.09.12</t>
  </si>
  <si>
    <t>1882.09.13</t>
  </si>
  <si>
    <t>1882.09.14</t>
  </si>
  <si>
    <t>1882.09.15</t>
  </si>
  <si>
    <t>1882.09.16</t>
  </si>
  <si>
    <t>1882.09.17</t>
  </si>
  <si>
    <t>1882.09.18</t>
  </si>
  <si>
    <t>1882.09.19</t>
  </si>
  <si>
    <t>1882.09.20</t>
  </si>
  <si>
    <t>1882.09.21</t>
  </si>
  <si>
    <t>1882.09.22</t>
  </si>
  <si>
    <t>1882.09.23</t>
  </si>
  <si>
    <t>1882.09.24</t>
  </si>
  <si>
    <t>1882.09.25</t>
  </si>
  <si>
    <t>1882.09.26</t>
  </si>
  <si>
    <t>1882.09.27</t>
  </si>
  <si>
    <t>1882.09.28</t>
  </si>
  <si>
    <t>1882.09.29</t>
  </si>
  <si>
    <t>1882.09.30</t>
  </si>
  <si>
    <t>1882.10.01</t>
  </si>
  <si>
    <t>1882.10.02</t>
  </si>
  <si>
    <t>1882.10.03</t>
  </si>
  <si>
    <t>1882.10.04</t>
  </si>
  <si>
    <t>1882.10.05</t>
  </si>
  <si>
    <t>1882.10.06</t>
  </si>
  <si>
    <t>1882.10.07</t>
  </si>
  <si>
    <t>1882.10.08</t>
  </si>
  <si>
    <t>1882.10.09</t>
  </si>
  <si>
    <t>1882.10.10</t>
  </si>
  <si>
    <t>1882.10.11</t>
  </si>
  <si>
    <t>1882.10.12</t>
  </si>
  <si>
    <t>1882.10.13</t>
  </si>
  <si>
    <t>1882.10.14</t>
  </si>
  <si>
    <t>1882.10.15</t>
  </si>
  <si>
    <t>1882.10.16</t>
  </si>
  <si>
    <t>1882.10.17</t>
  </si>
  <si>
    <t>1882.10.18</t>
  </si>
  <si>
    <t>1882.10.19</t>
  </si>
  <si>
    <t>1882.10.20</t>
  </si>
  <si>
    <t>1882.10.21</t>
  </si>
  <si>
    <t>1882.10.22</t>
  </si>
  <si>
    <t>1882.10.23</t>
  </si>
  <si>
    <t>1882.10.24</t>
  </si>
  <si>
    <t>1882.10.25</t>
  </si>
  <si>
    <t>1882.10.26</t>
  </si>
  <si>
    <t>1882.10.27</t>
  </si>
  <si>
    <t>1882.10.28</t>
  </si>
  <si>
    <t>1882.10.29</t>
  </si>
  <si>
    <t>1882.10.30</t>
  </si>
  <si>
    <t>1882.10.31</t>
  </si>
  <si>
    <t>1882.11.01</t>
  </si>
  <si>
    <t>1882.11.02</t>
  </si>
  <si>
    <t>1882.11.03</t>
  </si>
  <si>
    <t>1882.11.04</t>
  </si>
  <si>
    <t>1882.11.05</t>
  </si>
  <si>
    <t>1882.11.06</t>
  </si>
  <si>
    <t>1882.11.07</t>
  </si>
  <si>
    <t>1882.11.08</t>
  </si>
  <si>
    <t>1882.11.09</t>
  </si>
  <si>
    <t>1882.11.10</t>
  </si>
  <si>
    <t>1882.11.11</t>
  </si>
  <si>
    <t>1882.11.12</t>
  </si>
  <si>
    <t>1882.11.13</t>
  </si>
  <si>
    <t>1882.11.14</t>
  </si>
  <si>
    <t>1882.11.15</t>
  </si>
  <si>
    <t>1882.11.16</t>
  </si>
  <si>
    <t>1882.11.17</t>
  </si>
  <si>
    <t>1882.11.18</t>
  </si>
  <si>
    <t>1882.11.19</t>
  </si>
  <si>
    <t>1882.11.20</t>
  </si>
  <si>
    <t>1882.11.21</t>
  </si>
  <si>
    <t>1882.11.22</t>
  </si>
  <si>
    <t>1882.11.23</t>
  </si>
  <si>
    <t>1882.11.24</t>
  </si>
  <si>
    <t>1882.11.25</t>
  </si>
  <si>
    <t>1882.11.26</t>
  </si>
  <si>
    <t>1882.11.27</t>
  </si>
  <si>
    <t>1882.11.28</t>
  </si>
  <si>
    <t>1882.11.29</t>
  </si>
  <si>
    <t>1882.11.30</t>
  </si>
  <si>
    <t>1882.12.01</t>
  </si>
  <si>
    <t>1882.12.02</t>
  </si>
  <si>
    <t>1882.12.03</t>
  </si>
  <si>
    <t>1882.12.04</t>
  </si>
  <si>
    <t>1882.12.05</t>
  </si>
  <si>
    <t>1882.12.06</t>
  </si>
  <si>
    <t>1882.12.07</t>
  </si>
  <si>
    <t>1882.12.08</t>
  </si>
  <si>
    <t>1882.12.09</t>
  </si>
  <si>
    <t>1882.12.10</t>
  </si>
  <si>
    <t>1882.12.11</t>
  </si>
  <si>
    <t>1882.12.12</t>
  </si>
  <si>
    <t>1882.12.13</t>
  </si>
  <si>
    <t>1882.12.14</t>
  </si>
  <si>
    <t>1882.12.15</t>
  </si>
  <si>
    <t>1882.12.16</t>
  </si>
  <si>
    <t>1882.12.17</t>
  </si>
  <si>
    <t>1882.12.18</t>
  </si>
  <si>
    <t>1882.12.19</t>
  </si>
  <si>
    <t>1882.12.20</t>
  </si>
  <si>
    <t>1882.12.21</t>
  </si>
  <si>
    <t>1882.12.22</t>
  </si>
  <si>
    <t>1882.12.23</t>
  </si>
  <si>
    <t>1882.12.24</t>
  </si>
  <si>
    <t>1882.12.25</t>
  </si>
  <si>
    <t>1882.12.26</t>
  </si>
  <si>
    <t>1882.12.27</t>
  </si>
  <si>
    <t>1882.12.28</t>
  </si>
  <si>
    <t>1882.12.29</t>
  </si>
  <si>
    <t>1882.12.30</t>
  </si>
  <si>
    <t>1882.12.31</t>
  </si>
  <si>
    <t>1883.01.01</t>
  </si>
  <si>
    <t>1883.01.02</t>
  </si>
  <si>
    <t>1883.01.03</t>
  </si>
  <si>
    <t>1883.01.04</t>
  </si>
  <si>
    <t>1883.01.05</t>
  </si>
  <si>
    <t>1883.01.06</t>
  </si>
  <si>
    <t>1883.01.07</t>
  </si>
  <si>
    <t>1883.01.08</t>
  </si>
  <si>
    <t>1883.01.09</t>
  </si>
  <si>
    <t>1883.01.10</t>
  </si>
  <si>
    <t>1883.01.11</t>
  </si>
  <si>
    <t>1883.01.12</t>
  </si>
  <si>
    <t>1883.01.13</t>
  </si>
  <si>
    <t>1883.01.14</t>
  </si>
  <si>
    <t>1883.01.15</t>
  </si>
  <si>
    <t>1883.01.16</t>
  </si>
  <si>
    <t>1883.01.17</t>
  </si>
  <si>
    <t>1883.01.18</t>
  </si>
  <si>
    <t>1883.01.19</t>
  </si>
  <si>
    <t>1883.01.20</t>
  </si>
  <si>
    <t>1883.01.21</t>
  </si>
  <si>
    <t>1883.01.22</t>
  </si>
  <si>
    <t>1883.01.23</t>
  </si>
  <si>
    <t>1883.01.24</t>
  </si>
  <si>
    <t>1883.01.25</t>
  </si>
  <si>
    <t>1883.01.26</t>
  </si>
  <si>
    <t>1883.01.27</t>
  </si>
  <si>
    <t>1883.01.28</t>
  </si>
  <si>
    <t>1883.01.29</t>
  </si>
  <si>
    <t>1883.01.30</t>
  </si>
  <si>
    <t>1883.01.31</t>
  </si>
  <si>
    <t>1883.02.01</t>
  </si>
  <si>
    <t>1883.02.02</t>
  </si>
  <si>
    <t>1883.02.03</t>
  </si>
  <si>
    <t>1883.02.04</t>
  </si>
  <si>
    <t>1883.02.05</t>
  </si>
  <si>
    <t>1883.02.06</t>
  </si>
  <si>
    <t>1883.02.07</t>
  </si>
  <si>
    <t>1883.02.08</t>
  </si>
  <si>
    <t>1883.02.09</t>
  </si>
  <si>
    <t>1883.02.10</t>
  </si>
  <si>
    <t>1883.02.11</t>
  </si>
  <si>
    <t>1883.02.12</t>
  </si>
  <si>
    <t>1883.02.13</t>
  </si>
  <si>
    <t>1883.02.14</t>
  </si>
  <si>
    <t>1883.02.15</t>
  </si>
  <si>
    <t>1883.02.16</t>
  </si>
  <si>
    <t>1883.02.17</t>
  </si>
  <si>
    <t>1883.02.18</t>
  </si>
  <si>
    <t>1883.02.19</t>
  </si>
  <si>
    <t>1883.02.20</t>
  </si>
  <si>
    <t>1883.02.21</t>
  </si>
  <si>
    <t>1883.02.22</t>
  </si>
  <si>
    <t>1883.02.23</t>
  </si>
  <si>
    <t>1883.02.24</t>
  </si>
  <si>
    <t>1883.02.25</t>
  </si>
  <si>
    <t>1883.02.26</t>
  </si>
  <si>
    <t>1883.02.27</t>
  </si>
  <si>
    <t>1883.02.28</t>
  </si>
  <si>
    <t>1883.03.01</t>
  </si>
  <si>
    <t>1883.03.02</t>
  </si>
  <si>
    <t>1883.03.03</t>
  </si>
  <si>
    <t>1883.03.04</t>
  </si>
  <si>
    <t>1883.03.05</t>
  </si>
  <si>
    <t>1883.03.06</t>
  </si>
  <si>
    <t>1883.03.07</t>
  </si>
  <si>
    <t>1883.03.08</t>
  </si>
  <si>
    <t>1883.03.09</t>
  </si>
  <si>
    <t>1883.03.10</t>
  </si>
  <si>
    <t>1883.03.11</t>
  </si>
  <si>
    <t>1883.03.12</t>
  </si>
  <si>
    <t>1883.03.13</t>
  </si>
  <si>
    <t>1883.03.14</t>
  </si>
  <si>
    <t>1883.03.15</t>
  </si>
  <si>
    <t>1883.03.16</t>
  </si>
  <si>
    <t>1883.03.17</t>
  </si>
  <si>
    <t>1883.03.18</t>
  </si>
  <si>
    <t>1883.03.19</t>
  </si>
  <si>
    <t>1883.03.20</t>
  </si>
  <si>
    <t>1883.03.21</t>
  </si>
  <si>
    <t>1883.03.22</t>
  </si>
  <si>
    <t>1883.03.23</t>
  </si>
  <si>
    <t>1883.03.24</t>
  </si>
  <si>
    <t>1883.03.25</t>
  </si>
  <si>
    <t>1883.03.26</t>
  </si>
  <si>
    <t>1883.03.27</t>
  </si>
  <si>
    <t>1883.03.28</t>
  </si>
  <si>
    <t>1883.03.29</t>
  </si>
  <si>
    <t>1883.03.30</t>
  </si>
  <si>
    <t>1883.03.31</t>
  </si>
  <si>
    <t>1883.04.01</t>
  </si>
  <si>
    <t>1883.04.02</t>
  </si>
  <si>
    <t>1883.04.03</t>
  </si>
  <si>
    <t>1883.04.04</t>
  </si>
  <si>
    <t>1883.04.05</t>
  </si>
  <si>
    <t>1883.04.06</t>
  </si>
  <si>
    <t>1883.04.07</t>
  </si>
  <si>
    <t>1883.04.08</t>
  </si>
  <si>
    <t>1883.04.09</t>
  </si>
  <si>
    <t>1883.04.10</t>
  </si>
  <si>
    <t>1883.04.11</t>
  </si>
  <si>
    <t>1883.04.12</t>
  </si>
  <si>
    <t>1883.04.13</t>
  </si>
  <si>
    <t>1883.04.14</t>
  </si>
  <si>
    <t>1883.04.15</t>
  </si>
  <si>
    <t>1883.04.16</t>
  </si>
  <si>
    <t>1883.04.17</t>
  </si>
  <si>
    <t>1883.04.18</t>
  </si>
  <si>
    <t>1883.04.19</t>
  </si>
  <si>
    <t>1883.04.20</t>
  </si>
  <si>
    <t>1883.04.21</t>
  </si>
  <si>
    <t>1883.04.22</t>
  </si>
  <si>
    <t>1883.04.23</t>
  </si>
  <si>
    <t>1883.04.24</t>
  </si>
  <si>
    <t>1883.04.25</t>
  </si>
  <si>
    <t>1883.04.26</t>
  </si>
  <si>
    <t>1883.04.27</t>
  </si>
  <si>
    <t>1883.04.28</t>
  </si>
  <si>
    <t>1883.04.29</t>
  </si>
  <si>
    <t>1883.04.30</t>
  </si>
  <si>
    <t>1883.05.01</t>
  </si>
  <si>
    <t>1883.05.02</t>
  </si>
  <si>
    <t>1883.05.03</t>
  </si>
  <si>
    <t>1883.05.04</t>
  </si>
  <si>
    <t>1883.05.05</t>
  </si>
  <si>
    <t>1883.05.06</t>
  </si>
  <si>
    <t>1883.05.07</t>
  </si>
  <si>
    <t>1883.05.08</t>
  </si>
  <si>
    <t>1883.05.09</t>
  </si>
  <si>
    <t>1883.05.10</t>
  </si>
  <si>
    <t>1883.05.11</t>
  </si>
  <si>
    <t>1883.05.12</t>
  </si>
  <si>
    <t>1883.05.13</t>
  </si>
  <si>
    <t>1883.05.14</t>
  </si>
  <si>
    <t>1883.05.15</t>
  </si>
  <si>
    <t>1883.05.16</t>
  </si>
  <si>
    <t>1883.05.17</t>
  </si>
  <si>
    <t>1883.05.18</t>
  </si>
  <si>
    <t>1883.05.19</t>
  </si>
  <si>
    <t>1883.05.20</t>
  </si>
  <si>
    <t>1883.05.21</t>
  </si>
  <si>
    <t>1883.05.22</t>
  </si>
  <si>
    <t>1883.05.23</t>
  </si>
  <si>
    <t>1883.05.24</t>
  </si>
  <si>
    <t>1883.05.25</t>
  </si>
  <si>
    <t>1883.05.26</t>
  </si>
  <si>
    <t>1883.05.27</t>
  </si>
  <si>
    <t>1883.05.28</t>
  </si>
  <si>
    <t>1883.05.29</t>
  </si>
  <si>
    <t>1883.05.30</t>
  </si>
  <si>
    <t>1883.05.31</t>
  </si>
  <si>
    <t>1883.06.01</t>
  </si>
  <si>
    <t>1883.06.02</t>
  </si>
  <si>
    <t>1883.06.03</t>
  </si>
  <si>
    <t>1883.06.04</t>
  </si>
  <si>
    <t>1883.06.05</t>
  </si>
  <si>
    <t>1883.06.06</t>
  </si>
  <si>
    <t>1883.06.07</t>
  </si>
  <si>
    <t>1883.06.08</t>
  </si>
  <si>
    <t>1883.06.09</t>
  </si>
  <si>
    <t>1883.06.10</t>
  </si>
  <si>
    <t>1883.06.11</t>
  </si>
  <si>
    <t>1883.06.12</t>
  </si>
  <si>
    <t>1883.06.13</t>
  </si>
  <si>
    <t>1883.06.14</t>
  </si>
  <si>
    <t>1883.06.15</t>
  </si>
  <si>
    <t>1883.06.16</t>
  </si>
  <si>
    <t>1883.06.17</t>
  </si>
  <si>
    <t>1883.06.18</t>
  </si>
  <si>
    <t>1883.06.19</t>
  </si>
  <si>
    <t>1883.06.20</t>
  </si>
  <si>
    <t>1883.06.21</t>
  </si>
  <si>
    <t>1883.06.22</t>
  </si>
  <si>
    <t>1883.06.23</t>
  </si>
  <si>
    <t>1883.06.24</t>
  </si>
  <si>
    <t>1883.06.25</t>
  </si>
  <si>
    <t>1883.06.26</t>
  </si>
  <si>
    <t>1883.06.27</t>
  </si>
  <si>
    <t>1883.06.28</t>
  </si>
  <si>
    <t>1883.06.29</t>
  </si>
  <si>
    <t>1883.06.30</t>
  </si>
  <si>
    <t>1883.07.01</t>
  </si>
  <si>
    <t>1883.07.02</t>
  </si>
  <si>
    <t>1883.07.03</t>
  </si>
  <si>
    <t>1883.07.04</t>
  </si>
  <si>
    <t>1883.07.05</t>
  </si>
  <si>
    <t>1883.07.06</t>
  </si>
  <si>
    <t>1883.07.07</t>
  </si>
  <si>
    <t>1883.07.08</t>
  </si>
  <si>
    <t>1883.07.09</t>
  </si>
  <si>
    <t>1883.07.10</t>
  </si>
  <si>
    <t>1883.07.11</t>
  </si>
  <si>
    <t>1883.07.12</t>
  </si>
  <si>
    <t>1883.07.13</t>
  </si>
  <si>
    <t>1883.07.14</t>
  </si>
  <si>
    <t>1883.07.15</t>
  </si>
  <si>
    <t>1883.07.16</t>
  </si>
  <si>
    <t>1883.07.17</t>
  </si>
  <si>
    <t>1883.07.18</t>
  </si>
  <si>
    <t>1883.07.19</t>
  </si>
  <si>
    <t>1883.07.20</t>
  </si>
  <si>
    <t>1883.07.21</t>
  </si>
  <si>
    <t>1883.07.22</t>
  </si>
  <si>
    <t>1883.07.23</t>
  </si>
  <si>
    <t>1883.07.24</t>
  </si>
  <si>
    <t>1883.07.25</t>
  </si>
  <si>
    <t>1883.07.26</t>
  </si>
  <si>
    <t>1883.07.27</t>
  </si>
  <si>
    <t>1883.07.28</t>
  </si>
  <si>
    <t>1883.07.29</t>
  </si>
  <si>
    <t>1883.07.30</t>
  </si>
  <si>
    <t>1883.07.31</t>
  </si>
  <si>
    <t>1883.08.01</t>
  </si>
  <si>
    <t>1883.08.02</t>
  </si>
  <si>
    <t>1883.08.03</t>
  </si>
  <si>
    <t>1883.08.04</t>
  </si>
  <si>
    <t>1883.08.05</t>
  </si>
  <si>
    <t>1883.08.06</t>
  </si>
  <si>
    <t>1883.08.07</t>
  </si>
  <si>
    <t>1883.08.08</t>
  </si>
  <si>
    <t>1883.08.09</t>
  </si>
  <si>
    <t>1883.08.10</t>
  </si>
  <si>
    <t>1883.08.11</t>
  </si>
  <si>
    <t>1883.08.12</t>
  </si>
  <si>
    <t>1883.08.13</t>
  </si>
  <si>
    <t>1883.08.14</t>
  </si>
  <si>
    <t>1883.08.15</t>
  </si>
  <si>
    <t>1883.08.16</t>
  </si>
  <si>
    <t>1883.08.17</t>
  </si>
  <si>
    <t>1883.08.18</t>
  </si>
  <si>
    <t>1883.08.19</t>
  </si>
  <si>
    <t>1883.08.20</t>
  </si>
  <si>
    <t>1883.08.21</t>
  </si>
  <si>
    <t>1883.08.22</t>
  </si>
  <si>
    <t>1883.08.23</t>
  </si>
  <si>
    <t>1883.08.24</t>
  </si>
  <si>
    <t>1883.08.25</t>
  </si>
  <si>
    <t>1883.08.26</t>
  </si>
  <si>
    <t>1883.08.27</t>
  </si>
  <si>
    <t>1883.08.28</t>
  </si>
  <si>
    <t>1883.08.29</t>
  </si>
  <si>
    <t>1883.08.30</t>
  </si>
  <si>
    <t>1883.08.31</t>
  </si>
  <si>
    <t>1883.09.01</t>
  </si>
  <si>
    <t>1883.09.02</t>
  </si>
  <si>
    <t>1883.09.03</t>
  </si>
  <si>
    <t>1883.09.04</t>
  </si>
  <si>
    <t>1883.09.05</t>
  </si>
  <si>
    <t>1883.09.06</t>
  </si>
  <si>
    <t>1883.09.07</t>
  </si>
  <si>
    <t>1883.09.08</t>
  </si>
  <si>
    <t>1883.09.09</t>
  </si>
  <si>
    <t>1883.09.10</t>
  </si>
  <si>
    <t>1883.09.11</t>
  </si>
  <si>
    <t>1883.09.12</t>
  </si>
  <si>
    <t>1883.09.13</t>
  </si>
  <si>
    <t>1883.09.14</t>
  </si>
  <si>
    <t>1883.09.15</t>
  </si>
  <si>
    <t>1883.09.16</t>
  </si>
  <si>
    <t>1883.09.17</t>
  </si>
  <si>
    <t>1883.09.18</t>
  </si>
  <si>
    <t>1883.09.19</t>
  </si>
  <si>
    <t>1883.09.20</t>
  </si>
  <si>
    <t>1883.09.21</t>
  </si>
  <si>
    <t>1883.09.22</t>
  </si>
  <si>
    <t>1883.09.23</t>
  </si>
  <si>
    <t>1883.09.24</t>
  </si>
  <si>
    <t>1883.09.25</t>
  </si>
  <si>
    <t>1883.09.26</t>
  </si>
  <si>
    <t>1883.09.27</t>
  </si>
  <si>
    <t>1883.09.28</t>
  </si>
  <si>
    <t>1883.09.29</t>
  </si>
  <si>
    <t>1883.09.30</t>
  </si>
  <si>
    <t>1883.10.01</t>
  </si>
  <si>
    <t>1883.10.02</t>
  </si>
  <si>
    <t>1883.10.03</t>
  </si>
  <si>
    <t>1883.10.04</t>
  </si>
  <si>
    <t>1883.10.05</t>
  </si>
  <si>
    <t>1883.10.06</t>
  </si>
  <si>
    <t>1883.10.07</t>
  </si>
  <si>
    <t>1883.10.08</t>
  </si>
  <si>
    <t>1883.10.09</t>
  </si>
  <si>
    <t>1883.10.10</t>
  </si>
  <si>
    <t>1883.10.11</t>
  </si>
  <si>
    <t>1883.10.12</t>
  </si>
  <si>
    <t>1883.10.13</t>
  </si>
  <si>
    <t>1883.10.14</t>
  </si>
  <si>
    <t>1883.10.15</t>
  </si>
  <si>
    <t>1883.10.16</t>
  </si>
  <si>
    <t>1883.10.17</t>
  </si>
  <si>
    <t>1883.10.18</t>
  </si>
  <si>
    <t>1883.10.19</t>
  </si>
  <si>
    <t>1883.10.20</t>
  </si>
  <si>
    <t>1883.10.21</t>
  </si>
  <si>
    <t>1883.10.22</t>
  </si>
  <si>
    <t>1883.10.23</t>
  </si>
  <si>
    <t>1883.10.24</t>
  </si>
  <si>
    <t>1883.10.25</t>
  </si>
  <si>
    <t>1883.10.26</t>
  </si>
  <si>
    <t>1883.10.27</t>
  </si>
  <si>
    <t>1883.10.28</t>
  </si>
  <si>
    <t>1883.10.29</t>
  </si>
  <si>
    <t>1883.10.30</t>
  </si>
  <si>
    <t>1883.10.31</t>
  </si>
  <si>
    <t>1883.11.01</t>
  </si>
  <si>
    <t>1883.11.02</t>
  </si>
  <si>
    <t>1883.11.03</t>
  </si>
  <si>
    <t>1883.11.04</t>
  </si>
  <si>
    <t>1883.11.05</t>
  </si>
  <si>
    <t>1883.11.06</t>
  </si>
  <si>
    <t>1883.11.07</t>
  </si>
  <si>
    <t>1883.11.08</t>
  </si>
  <si>
    <t>1883.11.09</t>
  </si>
  <si>
    <t>1883.11.10</t>
  </si>
  <si>
    <t>1883.11.11</t>
  </si>
  <si>
    <t>1883.11.12</t>
  </si>
  <si>
    <t>1883.11.13</t>
  </si>
  <si>
    <t>1883.11.14</t>
  </si>
  <si>
    <t>1883.11.15</t>
  </si>
  <si>
    <t>1883.11.16</t>
  </si>
  <si>
    <t>1883.11.17</t>
  </si>
  <si>
    <t>1883.11.18</t>
  </si>
  <si>
    <t>1883.11.19</t>
  </si>
  <si>
    <t>1883.11.20</t>
  </si>
  <si>
    <t>1883.11.21</t>
  </si>
  <si>
    <t>1883.11.22</t>
  </si>
  <si>
    <t>1883.11.23</t>
  </si>
  <si>
    <t>1883.11.24</t>
  </si>
  <si>
    <t>1883.11.25</t>
  </si>
  <si>
    <t>1883.11.26</t>
  </si>
  <si>
    <t>1883.11.27</t>
  </si>
  <si>
    <t>1883.11.28</t>
  </si>
  <si>
    <t>1883.11.29</t>
  </si>
  <si>
    <t>1883.11.30</t>
  </si>
  <si>
    <t>1883.12.01</t>
  </si>
  <si>
    <t>1883.12.02</t>
  </si>
  <si>
    <t>1883.12.03</t>
  </si>
  <si>
    <t>1883.12.04</t>
  </si>
  <si>
    <t>1883.12.05</t>
  </si>
  <si>
    <t>1883.12.06</t>
  </si>
  <si>
    <t>1883.12.07</t>
  </si>
  <si>
    <t>1883.12.08</t>
  </si>
  <si>
    <t>1883.12.09</t>
  </si>
  <si>
    <t>1883.12.10</t>
  </si>
  <si>
    <t>1883.12.11</t>
  </si>
  <si>
    <t>1883.12.12</t>
  </si>
  <si>
    <t>1883.12.13</t>
  </si>
  <si>
    <t>1883.12.14</t>
  </si>
  <si>
    <t>1883.12.15</t>
  </si>
  <si>
    <t>1883.12.16</t>
  </si>
  <si>
    <t>1883.12.17</t>
  </si>
  <si>
    <t>1883.12.18</t>
  </si>
  <si>
    <t>1883.12.19</t>
  </si>
  <si>
    <t>1883.12.20</t>
  </si>
  <si>
    <t>1883.12.21</t>
  </si>
  <si>
    <t>1883.12.22</t>
  </si>
  <si>
    <t>1883.12.23</t>
  </si>
  <si>
    <t>1883.12.24</t>
  </si>
  <si>
    <t>1883.12.25</t>
  </si>
  <si>
    <t>1883.12.26</t>
  </si>
  <si>
    <t>1883.12.27</t>
  </si>
  <si>
    <t>1883.12.28</t>
  </si>
  <si>
    <t>1883.12.29</t>
  </si>
  <si>
    <t>1883.12.30</t>
  </si>
  <si>
    <t>1883.12.31</t>
  </si>
  <si>
    <t>1884.01.01</t>
  </si>
  <si>
    <t>1884.01.02</t>
  </si>
  <si>
    <t>1884.01.03</t>
  </si>
  <si>
    <t>1884.01.04</t>
  </si>
  <si>
    <t>1884.01.05</t>
  </si>
  <si>
    <t>1884.01.06</t>
  </si>
  <si>
    <t>1884.01.07</t>
  </si>
  <si>
    <t>1884.01.08</t>
  </si>
  <si>
    <t>1884.01.09</t>
  </si>
  <si>
    <t>1884.01.10</t>
  </si>
  <si>
    <t>1884.01.11</t>
  </si>
  <si>
    <t>1884.01.12</t>
  </si>
  <si>
    <t>1884.01.13</t>
  </si>
  <si>
    <t>1884.01.14</t>
  </si>
  <si>
    <t>1884.01.15</t>
  </si>
  <si>
    <t>1884.01.16</t>
  </si>
  <si>
    <t>1884.01.17</t>
  </si>
  <si>
    <t>1884.01.18</t>
  </si>
  <si>
    <t>1884.01.19</t>
  </si>
  <si>
    <t>1884.01.20</t>
  </si>
  <si>
    <t>1884.01.21</t>
  </si>
  <si>
    <t>1884.01.22</t>
  </si>
  <si>
    <t>1884.01.23</t>
  </si>
  <si>
    <t>1884.01.24</t>
  </si>
  <si>
    <t>1884.01.25</t>
  </si>
  <si>
    <t>1884.01.26</t>
  </si>
  <si>
    <t>1884.01.27</t>
  </si>
  <si>
    <t>1884.01.28</t>
  </si>
  <si>
    <t>1884.01.29</t>
  </si>
  <si>
    <t>1884.01.30</t>
  </si>
  <si>
    <t>1884.01.31</t>
  </si>
  <si>
    <t>1884.02.01</t>
  </si>
  <si>
    <t>1884.02.02</t>
  </si>
  <si>
    <t>1884.02.03</t>
  </si>
  <si>
    <t>1884.02.04</t>
  </si>
  <si>
    <t>1884.02.05</t>
  </si>
  <si>
    <t>1884.02.06</t>
  </si>
  <si>
    <t>1884.02.07</t>
  </si>
  <si>
    <t>1884.02.08</t>
  </si>
  <si>
    <t>1884.02.09</t>
  </si>
  <si>
    <t>1884.02.10</t>
  </si>
  <si>
    <t>1884.02.11</t>
  </si>
  <si>
    <t>1884.02.12</t>
  </si>
  <si>
    <t>1884.02.13</t>
  </si>
  <si>
    <t>1884.02.14</t>
  </si>
  <si>
    <t>1884.02.15</t>
  </si>
  <si>
    <t>1884.02.16</t>
  </si>
  <si>
    <t>1884.02.17</t>
  </si>
  <si>
    <t>1884.02.18</t>
  </si>
  <si>
    <t>1884.02.19</t>
  </si>
  <si>
    <t>1884.02.20</t>
  </si>
  <si>
    <t>1884.02.21</t>
  </si>
  <si>
    <t>1884.02.22</t>
  </si>
  <si>
    <t>1884.02.23</t>
  </si>
  <si>
    <t>1884.02.24</t>
  </si>
  <si>
    <t>1884.02.25</t>
  </si>
  <si>
    <t>1884.02.26</t>
  </si>
  <si>
    <t>1884.02.27</t>
  </si>
  <si>
    <t>1884.02.28</t>
  </si>
  <si>
    <t>1884.03.01</t>
  </si>
  <si>
    <t>1884.03.02</t>
  </si>
  <si>
    <t>1884.03.03</t>
  </si>
  <si>
    <t>1884.03.04</t>
  </si>
  <si>
    <t>1884.03.05</t>
  </si>
  <si>
    <t>1884.03.06</t>
  </si>
  <si>
    <t>1884.03.07</t>
  </si>
  <si>
    <t>1884.03.08</t>
  </si>
  <si>
    <t>1884.03.09</t>
  </si>
  <si>
    <t>1884.03.10</t>
  </si>
  <si>
    <t>1884.03.11</t>
  </si>
  <si>
    <t>1884.03.12</t>
  </si>
  <si>
    <t>1884.03.13</t>
  </si>
  <si>
    <t>1884.03.14</t>
  </si>
  <si>
    <t>1884.03.15</t>
  </si>
  <si>
    <t>1884.03.16</t>
  </si>
  <si>
    <t>1884.03.17</t>
  </si>
  <si>
    <t>1884.03.18</t>
  </si>
  <si>
    <t>1884.03.19</t>
  </si>
  <si>
    <t>1884.03.20</t>
  </si>
  <si>
    <t>1884.03.21</t>
  </si>
  <si>
    <t>1884.03.22</t>
  </si>
  <si>
    <t>1884.03.23</t>
  </si>
  <si>
    <t>1884.03.24</t>
  </si>
  <si>
    <t>1884.03.25</t>
  </si>
  <si>
    <t>1884.03.26</t>
  </si>
  <si>
    <t>1884.03.27</t>
  </si>
  <si>
    <t>1884.03.28</t>
  </si>
  <si>
    <t>1884.03.29</t>
  </si>
  <si>
    <t>1884.03.30</t>
  </si>
  <si>
    <t>1884.03.31</t>
  </si>
  <si>
    <t>1884.04.01</t>
  </si>
  <si>
    <t>1884.04.02</t>
  </si>
  <si>
    <t>1884.04.03</t>
  </si>
  <si>
    <t>1884.04.04</t>
  </si>
  <si>
    <t>1884.04.05</t>
  </si>
  <si>
    <t>1884.04.06</t>
  </si>
  <si>
    <t>1884.04.07</t>
  </si>
  <si>
    <t>1884.04.08</t>
  </si>
  <si>
    <t>1884.04.09</t>
  </si>
  <si>
    <t>1884.04.10</t>
  </si>
  <si>
    <t>1884.04.11</t>
  </si>
  <si>
    <t>1884.04.12</t>
  </si>
  <si>
    <t>1884.04.13</t>
  </si>
  <si>
    <t>1884.04.14</t>
  </si>
  <si>
    <t>1884.04.15</t>
  </si>
  <si>
    <t>1884.04.16</t>
  </si>
  <si>
    <t>1884.04.17</t>
  </si>
  <si>
    <t>1884.04.18</t>
  </si>
  <si>
    <t>1884.04.19</t>
  </si>
  <si>
    <t>1884.04.20</t>
  </si>
  <si>
    <t>1884.04.21</t>
  </si>
  <si>
    <t>1884.04.22</t>
  </si>
  <si>
    <t>1884.04.23</t>
  </si>
  <si>
    <t>1884.04.24</t>
  </si>
  <si>
    <t>1884.04.25</t>
  </si>
  <si>
    <t>1884.04.26</t>
  </si>
  <si>
    <t>1884.04.27</t>
  </si>
  <si>
    <t>1884.04.28</t>
  </si>
  <si>
    <t>1884.04.29</t>
  </si>
  <si>
    <t>1884.04.30</t>
  </si>
  <si>
    <t>1884.05.01</t>
  </si>
  <si>
    <t>1884.05.02</t>
  </si>
  <si>
    <t>1884.05.03</t>
  </si>
  <si>
    <t>1884.05.04</t>
  </si>
  <si>
    <t>1884.05.05</t>
  </si>
  <si>
    <t>1884.05.06</t>
  </si>
  <si>
    <t>1884.05.07</t>
  </si>
  <si>
    <t>1884.05.08</t>
  </si>
  <si>
    <t>1884.05.09</t>
  </si>
  <si>
    <t>1884.05.10</t>
  </si>
  <si>
    <t>1884.05.11</t>
  </si>
  <si>
    <t>1884.05.12</t>
  </si>
  <si>
    <t>1884.05.13</t>
  </si>
  <si>
    <t>1884.05.14</t>
  </si>
  <si>
    <t>1884.05.15</t>
  </si>
  <si>
    <t>1884.05.16</t>
  </si>
  <si>
    <t>1884.05.17</t>
  </si>
  <si>
    <t>1884.05.18</t>
  </si>
  <si>
    <t>1884.05.19</t>
  </si>
  <si>
    <t>1884.05.20</t>
  </si>
  <si>
    <t>1884.05.21</t>
  </si>
  <si>
    <t>1884.05.22</t>
  </si>
  <si>
    <t>1884.05.23</t>
  </si>
  <si>
    <t>1884.05.24</t>
  </si>
  <si>
    <t>1884.05.25</t>
  </si>
  <si>
    <t>1884.05.26</t>
  </si>
  <si>
    <t>1884.05.27</t>
  </si>
  <si>
    <t>1884.05.28</t>
  </si>
  <si>
    <t>1884.05.29</t>
  </si>
  <si>
    <t>1884.05.30</t>
  </si>
  <si>
    <t>1884.05.31</t>
  </si>
  <si>
    <t>1884.06.01</t>
  </si>
  <si>
    <t>1884.06.02</t>
  </si>
  <si>
    <t>1884.06.03</t>
  </si>
  <si>
    <t>1884.06.04</t>
  </si>
  <si>
    <t>1884.06.05</t>
  </si>
  <si>
    <t>1884.06.06</t>
  </si>
  <si>
    <t>1884.06.07</t>
  </si>
  <si>
    <t>1884.06.08</t>
  </si>
  <si>
    <t>1884.06.09</t>
  </si>
  <si>
    <t>1884.06.10</t>
  </si>
  <si>
    <t>1884.06.11</t>
  </si>
  <si>
    <t>1884.06.12</t>
  </si>
  <si>
    <t>1884.06.13</t>
  </si>
  <si>
    <t>1884.06.14</t>
  </si>
  <si>
    <t>1884.06.15</t>
  </si>
  <si>
    <t>1884.06.16</t>
  </si>
  <si>
    <t>1884.06.17</t>
  </si>
  <si>
    <t>1884.06.18</t>
  </si>
  <si>
    <t>1884.06.19</t>
  </si>
  <si>
    <t>1884.06.20</t>
  </si>
  <si>
    <t>1884.06.21</t>
  </si>
  <si>
    <t>1884.06.22</t>
  </si>
  <si>
    <t>1884.06.23</t>
  </si>
  <si>
    <t>1884.06.24</t>
  </si>
  <si>
    <t>1884.06.25</t>
  </si>
  <si>
    <t>1884.06.26</t>
  </si>
  <si>
    <t>1884.06.27</t>
  </si>
  <si>
    <t>1884.06.28</t>
  </si>
  <si>
    <t>1884.06.29</t>
  </si>
  <si>
    <t>1884.06.30</t>
  </si>
  <si>
    <t>1884.07.01</t>
  </si>
  <si>
    <t>1884.07.02</t>
  </si>
  <si>
    <t>1884.07.03</t>
  </si>
  <si>
    <t>1884.07.04</t>
  </si>
  <si>
    <t>1884.07.05</t>
  </si>
  <si>
    <t>1884.07.06</t>
  </si>
  <si>
    <t>1884.07.07</t>
  </si>
  <si>
    <t>1884.07.08</t>
  </si>
  <si>
    <t>1884.07.09</t>
  </si>
  <si>
    <t>1884.07.10</t>
  </si>
  <si>
    <t>1884.07.11</t>
  </si>
  <si>
    <t>1884.07.12</t>
  </si>
  <si>
    <t>1884.07.13</t>
  </si>
  <si>
    <t>1884.07.14</t>
  </si>
  <si>
    <t>1884.07.15</t>
  </si>
  <si>
    <t>1884.07.16</t>
  </si>
  <si>
    <t>1884.07.17</t>
  </si>
  <si>
    <t>1884.07.18</t>
  </si>
  <si>
    <t>1884.07.19</t>
  </si>
  <si>
    <t>1884.07.20</t>
  </si>
  <si>
    <t>1884.07.21</t>
  </si>
  <si>
    <t>1884.07.22</t>
  </si>
  <si>
    <t>1884.07.23</t>
  </si>
  <si>
    <t>1884.07.24</t>
  </si>
  <si>
    <t>1884.07.25</t>
  </si>
  <si>
    <t>1884.07.26</t>
  </si>
  <si>
    <t>1884.07.27</t>
  </si>
  <si>
    <t>1884.07.28</t>
  </si>
  <si>
    <t>1884.07.29</t>
  </si>
  <si>
    <t>1884.07.30</t>
  </si>
  <si>
    <t>1884.07.31</t>
  </si>
  <si>
    <t>1884.08.01</t>
  </si>
  <si>
    <t>1884.08.02</t>
  </si>
  <si>
    <t>1884.08.03</t>
  </si>
  <si>
    <t>1884.08.04</t>
  </si>
  <si>
    <t>1884.08.05</t>
  </si>
  <si>
    <t>1884.08.06</t>
  </si>
  <si>
    <t>1884.08.07</t>
  </si>
  <si>
    <t>1884.08.08</t>
  </si>
  <si>
    <t>1884.08.09</t>
  </si>
  <si>
    <t>1884.08.10</t>
  </si>
  <si>
    <t>1884.08.11</t>
  </si>
  <si>
    <t>1884.08.12</t>
  </si>
  <si>
    <t>1884.08.13</t>
  </si>
  <si>
    <t>1884.08.14</t>
  </si>
  <si>
    <t>1884.08.15</t>
  </si>
  <si>
    <t>1884.08.16</t>
  </si>
  <si>
    <t>1884.08.17</t>
  </si>
  <si>
    <t>1884.08.18</t>
  </si>
  <si>
    <t>1884.08.19</t>
  </si>
  <si>
    <t>1884.08.20</t>
  </si>
  <si>
    <t>1884.08.21</t>
  </si>
  <si>
    <t>1884.08.22</t>
  </si>
  <si>
    <t>1884.08.23</t>
  </si>
  <si>
    <t>1884.08.24</t>
  </si>
  <si>
    <t>1884.08.25</t>
  </si>
  <si>
    <t>1884.08.26</t>
  </si>
  <si>
    <t>1884.08.27</t>
  </si>
  <si>
    <t>1884.08.28</t>
  </si>
  <si>
    <t>1884.08.29</t>
  </si>
  <si>
    <t>1884.08.30</t>
  </si>
  <si>
    <t>1884.08.31</t>
  </si>
  <si>
    <t>1884.09.01</t>
  </si>
  <si>
    <t>1884.09.02</t>
  </si>
  <si>
    <t>1884.09.03</t>
  </si>
  <si>
    <t>1884.09.04</t>
  </si>
  <si>
    <t>1884.09.05</t>
  </si>
  <si>
    <t>1884.09.06</t>
  </si>
  <si>
    <t>1884.09.07</t>
  </si>
  <si>
    <t>1884.09.08</t>
  </si>
  <si>
    <t>1884.09.09</t>
  </si>
  <si>
    <t>1884.09.10</t>
  </si>
  <si>
    <t>1884.09.11</t>
  </si>
  <si>
    <t>1884.09.12</t>
  </si>
  <si>
    <t>1884.09.13</t>
  </si>
  <si>
    <t>1884.09.14</t>
  </si>
  <si>
    <t>1884.09.15</t>
  </si>
  <si>
    <t>1884.09.16</t>
  </si>
  <si>
    <t>1884.09.17</t>
  </si>
  <si>
    <t>1884.09.18</t>
  </si>
  <si>
    <t>1884.09.19</t>
  </si>
  <si>
    <t>1884.09.20</t>
  </si>
  <si>
    <t>1884.09.21</t>
  </si>
  <si>
    <t>1884.09.22</t>
  </si>
  <si>
    <t>1884.09.23</t>
  </si>
  <si>
    <t>1884.09.24</t>
  </si>
  <si>
    <t>1884.09.25</t>
  </si>
  <si>
    <t>1884.09.26</t>
  </si>
  <si>
    <t>1884.09.27</t>
  </si>
  <si>
    <t>1884.09.28</t>
  </si>
  <si>
    <t>1884.09.29</t>
  </si>
  <si>
    <t>1884.09.30</t>
  </si>
  <si>
    <t>1884.10.01</t>
  </si>
  <si>
    <t>1884.10.02</t>
  </si>
  <si>
    <t>1884.10.03</t>
  </si>
  <si>
    <t>1884.10.04</t>
  </si>
  <si>
    <t>1884.10.05</t>
  </si>
  <si>
    <t>1884.10.06</t>
  </si>
  <si>
    <t>1884.10.07</t>
  </si>
  <si>
    <t>1884.10.08</t>
  </si>
  <si>
    <t>1884.10.09</t>
  </si>
  <si>
    <t>1884.10.10</t>
  </si>
  <si>
    <t>1884.10.11</t>
  </si>
  <si>
    <t>1884.10.12</t>
  </si>
  <si>
    <t>1884.10.13</t>
  </si>
  <si>
    <t>1884.10.14</t>
  </si>
  <si>
    <t>1884.10.15</t>
  </si>
  <si>
    <t>1884.10.16</t>
  </si>
  <si>
    <t>1884.10.17</t>
  </si>
  <si>
    <t>1884.10.18</t>
  </si>
  <si>
    <t>1884.10.19</t>
  </si>
  <si>
    <t>1884.10.20</t>
  </si>
  <si>
    <t>1884.10.21</t>
  </si>
  <si>
    <t>1884.10.22</t>
  </si>
  <si>
    <t>1884.10.23</t>
  </si>
  <si>
    <t>1884.10.24</t>
  </si>
  <si>
    <t>1884.10.25</t>
  </si>
  <si>
    <t>1884.10.26</t>
  </si>
  <si>
    <t>1884.10.27</t>
  </si>
  <si>
    <t>1884.10.28</t>
  </si>
  <si>
    <t>1884.10.29</t>
  </si>
  <si>
    <t>1884.10.30</t>
  </si>
  <si>
    <t>1884.10.31</t>
  </si>
  <si>
    <t>1884.11.01</t>
  </si>
  <si>
    <t>1884.11.02</t>
  </si>
  <si>
    <t>1884.11.03</t>
  </si>
  <si>
    <t>1884.11.04</t>
  </si>
  <si>
    <t>1884.11.05</t>
  </si>
  <si>
    <t>1884.11.06</t>
  </si>
  <si>
    <t>1884.11.07</t>
  </si>
  <si>
    <t>1884.11.08</t>
  </si>
  <si>
    <t>1884.11.09</t>
  </si>
  <si>
    <t>1884.11.10</t>
  </si>
  <si>
    <t>1884.11.11</t>
  </si>
  <si>
    <t>1884.11.12</t>
  </si>
  <si>
    <t>1884.11.13</t>
  </si>
  <si>
    <t>1884.11.14</t>
  </si>
  <si>
    <t>1884.11.15</t>
  </si>
  <si>
    <t>1884.11.16</t>
  </si>
  <si>
    <t>1884.11.17</t>
  </si>
  <si>
    <t>1884.11.18</t>
  </si>
  <si>
    <t>1884.11.19</t>
  </si>
  <si>
    <t>1884.11.20</t>
  </si>
  <si>
    <t>1884.11.21</t>
  </si>
  <si>
    <t>1884.11.22</t>
  </si>
  <si>
    <t>1884.11.23</t>
  </si>
  <si>
    <t>1884.11.24</t>
  </si>
  <si>
    <t>1884.11.25</t>
  </si>
  <si>
    <t>1884.11.26</t>
  </si>
  <si>
    <t>1884.11.27</t>
  </si>
  <si>
    <t>1884.11.28</t>
  </si>
  <si>
    <t>1884.11.29</t>
  </si>
  <si>
    <t>1884.11.30</t>
  </si>
  <si>
    <t>1884.12.01</t>
  </si>
  <si>
    <t>1884.12.02</t>
  </si>
  <si>
    <t>1884.12.03</t>
  </si>
  <si>
    <t>1884.12.04</t>
  </si>
  <si>
    <t>1884.12.05</t>
  </si>
  <si>
    <t>1884.12.06</t>
  </si>
  <si>
    <t>1884.12.07</t>
  </si>
  <si>
    <t>1884.12.08</t>
  </si>
  <si>
    <t>1884.12.09</t>
  </si>
  <si>
    <t>1884.12.10</t>
  </si>
  <si>
    <t>1884.12.11</t>
  </si>
  <si>
    <t>1884.12.12</t>
  </si>
  <si>
    <t>1884.12.13</t>
  </si>
  <si>
    <t>1884.12.14</t>
  </si>
  <si>
    <t>1884.12.15</t>
  </si>
  <si>
    <t>1884.12.16</t>
  </si>
  <si>
    <t>1884.12.17</t>
  </si>
  <si>
    <t>1884.12.18</t>
  </si>
  <si>
    <t>1884.12.19</t>
  </si>
  <si>
    <t>1884.12.20</t>
  </si>
  <si>
    <t>1884.12.21</t>
  </si>
  <si>
    <t>1884.12.22</t>
  </si>
  <si>
    <t>1884.12.23</t>
  </si>
  <si>
    <t>1884.12.24</t>
  </si>
  <si>
    <t>1884.12.25</t>
  </si>
  <si>
    <t>1884.12.26</t>
  </si>
  <si>
    <t>1884.12.27</t>
  </si>
  <si>
    <t>1884.12.28</t>
  </si>
  <si>
    <t>1884.12.29</t>
  </si>
  <si>
    <t>1884.12.30</t>
  </si>
  <si>
    <t>1884.12.31</t>
  </si>
  <si>
    <t>1885.01.01</t>
  </si>
  <si>
    <t>1885.01.02</t>
  </si>
  <si>
    <t>1885.01.03</t>
  </si>
  <si>
    <t>1885.01.04</t>
  </si>
  <si>
    <t>1885.01.05</t>
  </si>
  <si>
    <t>1885.01.06</t>
  </si>
  <si>
    <t>1885.01.07</t>
  </si>
  <si>
    <t>1885.01.08</t>
  </si>
  <si>
    <t>1885.01.09</t>
  </si>
  <si>
    <t>1885.01.10</t>
  </si>
  <si>
    <t>1885.01.11</t>
  </si>
  <si>
    <t>1885.01.12</t>
  </si>
  <si>
    <t>1885.01.13</t>
  </si>
  <si>
    <t>1885.01.14</t>
  </si>
  <si>
    <t>1885.01.15</t>
  </si>
  <si>
    <t>1885.01.16</t>
  </si>
  <si>
    <t>1885.01.17</t>
  </si>
  <si>
    <t>1885.01.18</t>
  </si>
  <si>
    <t>1885.01.19</t>
  </si>
  <si>
    <t>1885.01.20</t>
  </si>
  <si>
    <t>1885.01.21</t>
  </si>
  <si>
    <t>1885.01.22</t>
  </si>
  <si>
    <t>1885.01.23</t>
  </si>
  <si>
    <t>1885.01.24</t>
  </si>
  <si>
    <t>1885.01.25</t>
  </si>
  <si>
    <t>1885.01.26</t>
  </si>
  <si>
    <t>1885.01.27</t>
  </si>
  <si>
    <t>1885.01.28</t>
  </si>
  <si>
    <t>1885.01.29</t>
  </si>
  <si>
    <t>1885.01.30</t>
  </si>
  <si>
    <t>1885.01.31</t>
  </si>
  <si>
    <t>1885.02.01</t>
  </si>
  <si>
    <t>1885.02.02</t>
  </si>
  <si>
    <t>1885.02.03</t>
  </si>
  <si>
    <t>1885.02.04</t>
  </si>
  <si>
    <t>1885.02.05</t>
  </si>
  <si>
    <t>1885.02.06</t>
  </si>
  <si>
    <t>1885.02.07</t>
  </si>
  <si>
    <t>1885.02.08</t>
  </si>
  <si>
    <t>1885.02.09</t>
  </si>
  <si>
    <t>1885.02.10</t>
  </si>
  <si>
    <t>1885.02.11</t>
  </si>
  <si>
    <t>1885.02.12</t>
  </si>
  <si>
    <t>1885.02.13</t>
  </si>
  <si>
    <t>1885.02.14</t>
  </si>
  <si>
    <t>1885.02.15</t>
  </si>
  <si>
    <t>1885.02.16</t>
  </si>
  <si>
    <t>1885.02.17</t>
  </si>
  <si>
    <t>1885.02.18</t>
  </si>
  <si>
    <t>1885.02.19</t>
  </si>
  <si>
    <t>1885.02.20</t>
  </si>
  <si>
    <t>1885.02.21</t>
  </si>
  <si>
    <t>1885.02.22</t>
  </si>
  <si>
    <t>1885.02.23</t>
  </si>
  <si>
    <t>1885.02.24</t>
  </si>
  <si>
    <t>1885.02.25</t>
  </si>
  <si>
    <t>1885.02.26</t>
  </si>
  <si>
    <t>1885.02.27</t>
  </si>
  <si>
    <t>1885.02.28</t>
  </si>
  <si>
    <t>1885.03.01</t>
  </si>
  <si>
    <t>1885.03.02</t>
  </si>
  <si>
    <t>1885.03.03</t>
  </si>
  <si>
    <t>1885.03.04</t>
  </si>
  <si>
    <t>1885.03.05</t>
  </si>
  <si>
    <t>1885.03.06</t>
  </si>
  <si>
    <t>1885.03.07</t>
  </si>
  <si>
    <t>1885.03.08</t>
  </si>
  <si>
    <t>1885.03.09</t>
  </si>
  <si>
    <t>1885.03.10</t>
  </si>
  <si>
    <t>1885.03.11</t>
  </si>
  <si>
    <t>1885.03.12</t>
  </si>
  <si>
    <t>1885.03.13</t>
  </si>
  <si>
    <t>1885.03.14</t>
  </si>
  <si>
    <t>1885.03.15</t>
  </si>
  <si>
    <t>1885.03.16</t>
  </si>
  <si>
    <t>1885.03.17</t>
  </si>
  <si>
    <t>1885.03.18</t>
  </si>
  <si>
    <t>1885.03.19</t>
  </si>
  <si>
    <t>1885.03.20</t>
  </si>
  <si>
    <t>1885.03.21</t>
  </si>
  <si>
    <t>1885.03.22</t>
  </si>
  <si>
    <t>1885.03.23</t>
  </si>
  <si>
    <t>1885.03.24</t>
  </si>
  <si>
    <t>1885.03.25</t>
  </si>
  <si>
    <t>1885.03.26</t>
  </si>
  <si>
    <t>1885.03.27</t>
  </si>
  <si>
    <t>1885.03.28</t>
  </si>
  <si>
    <t>1885.03.29</t>
  </si>
  <si>
    <t>1885.03.30</t>
  </si>
  <si>
    <t>1885.03.31</t>
  </si>
  <si>
    <t>1885.04.01</t>
  </si>
  <si>
    <t>1885.04.02</t>
  </si>
  <si>
    <t>1885.04.03</t>
  </si>
  <si>
    <t>1885.04.04</t>
  </si>
  <si>
    <t>1885.04.05</t>
  </si>
  <si>
    <t>1885.04.06</t>
  </si>
  <si>
    <t>1885.04.07</t>
  </si>
  <si>
    <t>1885.04.08</t>
  </si>
  <si>
    <t>1885.04.09</t>
  </si>
  <si>
    <t>1885.04.10</t>
  </si>
  <si>
    <t>1885.04.11</t>
  </si>
  <si>
    <t>1885.04.12</t>
  </si>
  <si>
    <t>1885.04.13</t>
  </si>
  <si>
    <t>1885.04.14</t>
  </si>
  <si>
    <t>1885.04.15</t>
  </si>
  <si>
    <t>1885.04.16</t>
  </si>
  <si>
    <t>1885.04.17</t>
  </si>
  <si>
    <t>1885.04.18</t>
  </si>
  <si>
    <t>1885.04.19</t>
  </si>
  <si>
    <t>1885.04.20</t>
  </si>
  <si>
    <t>1885.04.21</t>
  </si>
  <si>
    <t>1885.04.22</t>
  </si>
  <si>
    <t>1885.04.23</t>
  </si>
  <si>
    <t>1885.04.24</t>
  </si>
  <si>
    <t>1885.04.25</t>
  </si>
  <si>
    <t>1885.04.26</t>
  </si>
  <si>
    <t>1885.04.27</t>
  </si>
  <si>
    <t>1885.04.28</t>
  </si>
  <si>
    <t>1885.04.29</t>
  </si>
  <si>
    <t>1885.04.30</t>
  </si>
  <si>
    <t>1885.05.01</t>
  </si>
  <si>
    <t>1885.05.02</t>
  </si>
  <si>
    <t>1885.05.03</t>
  </si>
  <si>
    <t>1885.05.04</t>
  </si>
  <si>
    <t>1885.05.05</t>
  </si>
  <si>
    <t>1885.05.06</t>
  </si>
  <si>
    <t>1885.05.07</t>
  </si>
  <si>
    <t>1885.05.08</t>
  </si>
  <si>
    <t>1885.05.09</t>
  </si>
  <si>
    <t>1885.05.10</t>
  </si>
  <si>
    <t>1885.05.11</t>
  </si>
  <si>
    <t>1885.05.12</t>
  </si>
  <si>
    <t>1885.05.13</t>
  </si>
  <si>
    <t>1885.05.14</t>
  </si>
  <si>
    <t>1885.05.15</t>
  </si>
  <si>
    <t>1885.05.16</t>
  </si>
  <si>
    <t>1885.05.17</t>
  </si>
  <si>
    <t>1885.05.18</t>
  </si>
  <si>
    <t>1885.05.19</t>
  </si>
  <si>
    <t>1885.05.20</t>
  </si>
  <si>
    <t>1885.05.21</t>
  </si>
  <si>
    <t>1885.05.22</t>
  </si>
  <si>
    <t>1885.05.23</t>
  </si>
  <si>
    <t>1885.05.24</t>
  </si>
  <si>
    <t>1885.05.25</t>
  </si>
  <si>
    <t>1885.05.26</t>
  </si>
  <si>
    <t>1885.05.27</t>
  </si>
  <si>
    <t>1885.05.28</t>
  </si>
  <si>
    <t>1885.05.29</t>
  </si>
  <si>
    <t>1885.05.30</t>
  </si>
  <si>
    <t>1885.05.31</t>
  </si>
  <si>
    <t>1885.06.01</t>
  </si>
  <si>
    <t>1885.06.02</t>
  </si>
  <si>
    <t>1885.06.03</t>
  </si>
  <si>
    <t>1885.06.04</t>
  </si>
  <si>
    <t>1885.06.05</t>
  </si>
  <si>
    <t>1885.06.06</t>
  </si>
  <si>
    <t>1885.06.07</t>
  </si>
  <si>
    <t>1885.06.08</t>
  </si>
  <si>
    <t>1885.06.09</t>
  </si>
  <si>
    <t>1885.06.10</t>
  </si>
  <si>
    <t>1885.06.11</t>
  </si>
  <si>
    <t>1885.06.12</t>
  </si>
  <si>
    <t>1885.06.13</t>
  </si>
  <si>
    <t>1885.06.14</t>
  </si>
  <si>
    <t>1885.06.15</t>
  </si>
  <si>
    <t>1885.06.16</t>
  </si>
  <si>
    <t>1885.06.17</t>
  </si>
  <si>
    <t>1885.06.18</t>
  </si>
  <si>
    <t>1885.06.19</t>
  </si>
  <si>
    <t>1885.06.20</t>
  </si>
  <si>
    <t>1885.06.21</t>
  </si>
  <si>
    <t>1885.06.22</t>
  </si>
  <si>
    <t>1885.06.23</t>
  </si>
  <si>
    <t>1885.06.24</t>
  </si>
  <si>
    <t>1885.06.25</t>
  </si>
  <si>
    <t>1885.06.26</t>
  </si>
  <si>
    <t>1885.06.27</t>
  </si>
  <si>
    <t>1885.06.28</t>
  </si>
  <si>
    <t>1885.06.29</t>
  </si>
  <si>
    <t>1885.06.30</t>
  </si>
  <si>
    <t>1885.07.01</t>
  </si>
  <si>
    <t>1885.07.02</t>
  </si>
  <si>
    <t>1885.07.03</t>
  </si>
  <si>
    <t>1885.07.04</t>
  </si>
  <si>
    <t>1885.07.05</t>
  </si>
  <si>
    <t>1885.07.06</t>
  </si>
  <si>
    <t>1885.07.07</t>
  </si>
  <si>
    <t>1885.07.08</t>
  </si>
  <si>
    <t>1885.07.09</t>
  </si>
  <si>
    <t>1885.07.10</t>
  </si>
  <si>
    <t>1885.07.11</t>
  </si>
  <si>
    <t>1885.07.12</t>
  </si>
  <si>
    <t>1885.07.13</t>
  </si>
  <si>
    <t>1885.07.14</t>
  </si>
  <si>
    <t>1885.07.15</t>
  </si>
  <si>
    <t>1885.07.16</t>
  </si>
  <si>
    <t>1885.07.17</t>
  </si>
  <si>
    <t>1885.07.18</t>
  </si>
  <si>
    <t>1885.07.19</t>
  </si>
  <si>
    <t>1885.07.20</t>
  </si>
  <si>
    <t>1885.07.21</t>
  </si>
  <si>
    <t>1885.07.22</t>
  </si>
  <si>
    <t>1885.07.23</t>
  </si>
  <si>
    <t>1885.07.24</t>
  </si>
  <si>
    <t>1885.07.25</t>
  </si>
  <si>
    <t>1885.07.26</t>
  </si>
  <si>
    <t>1885.07.27</t>
  </si>
  <si>
    <t>1885.07.28</t>
  </si>
  <si>
    <t>1885.07.29</t>
  </si>
  <si>
    <t>1885.07.30</t>
  </si>
  <si>
    <t>1885.07.31</t>
  </si>
  <si>
    <t>1885.08.01</t>
  </si>
  <si>
    <t>1885.08.02</t>
  </si>
  <si>
    <t>1885.08.03</t>
  </si>
  <si>
    <t>1885.08.04</t>
  </si>
  <si>
    <t>1885.08.05</t>
  </si>
  <si>
    <t>1885.08.06</t>
  </si>
  <si>
    <t>1885.08.07</t>
  </si>
  <si>
    <t>1885.08.08</t>
  </si>
  <si>
    <t>1885.08.09</t>
  </si>
  <si>
    <t>1885.08.10</t>
  </si>
  <si>
    <t>1885.08.11</t>
  </si>
  <si>
    <t>1885.08.12</t>
  </si>
  <si>
    <t>1885.08.13</t>
  </si>
  <si>
    <t>1885.08.14</t>
  </si>
  <si>
    <t>1885.08.15</t>
  </si>
  <si>
    <t>1885.08.16</t>
  </si>
  <si>
    <t>1885.08.17</t>
  </si>
  <si>
    <t>1885.08.18</t>
  </si>
  <si>
    <t>1885.08.19</t>
  </si>
  <si>
    <t>1885.08.20</t>
  </si>
  <si>
    <t>1885.08.21</t>
  </si>
  <si>
    <t>1885.08.22</t>
  </si>
  <si>
    <t>1885.08.23</t>
  </si>
  <si>
    <t>1885.08.24</t>
  </si>
  <si>
    <t>1885.08.25</t>
  </si>
  <si>
    <t>1885.08.26</t>
  </si>
  <si>
    <t>1885.08.27</t>
  </si>
  <si>
    <t>1885.08.28</t>
  </si>
  <si>
    <t>1885.08.29</t>
  </si>
  <si>
    <t>1885.08.30</t>
  </si>
  <si>
    <t>1885.08.31</t>
  </si>
  <si>
    <t>1885.09.01</t>
  </si>
  <si>
    <t>1885.09.02</t>
  </si>
  <si>
    <t>1885.09.03</t>
  </si>
  <si>
    <t>1885.09.04</t>
  </si>
  <si>
    <t>1885.09.05</t>
  </si>
  <si>
    <t>1885.09.06</t>
  </si>
  <si>
    <t>1885.09.07</t>
  </si>
  <si>
    <t>1885.09.08</t>
  </si>
  <si>
    <t>1885.09.09</t>
  </si>
  <si>
    <t>1885.09.10</t>
  </si>
  <si>
    <t>1885.09.11</t>
  </si>
  <si>
    <t>1885.09.12</t>
  </si>
  <si>
    <t>1885.09.13</t>
  </si>
  <si>
    <t>1885.09.14</t>
  </si>
  <si>
    <t>1885.09.15</t>
  </si>
  <si>
    <t>1885.09.16</t>
  </si>
  <si>
    <t>1885.09.17</t>
  </si>
  <si>
    <t>1885.09.18</t>
  </si>
  <si>
    <t>1885.09.19</t>
  </si>
  <si>
    <t>1885.09.20</t>
  </si>
  <si>
    <t>1885.09.21</t>
  </si>
  <si>
    <t>1885.09.22</t>
  </si>
  <si>
    <t>1885.09.23</t>
  </si>
  <si>
    <t>1885.09.24</t>
  </si>
  <si>
    <t>1885.09.25</t>
  </si>
  <si>
    <t>1885.09.26</t>
  </si>
  <si>
    <t>1885.09.27</t>
  </si>
  <si>
    <t>1885.09.28</t>
  </si>
  <si>
    <t>1885.09.29</t>
  </si>
  <si>
    <t>1885.09.30</t>
  </si>
  <si>
    <t>1885.10.01</t>
  </si>
  <si>
    <t>1885.10.02</t>
  </si>
  <si>
    <t>1885.10.03</t>
  </si>
  <si>
    <t>1885.10.04</t>
  </si>
  <si>
    <t>1885.10.05</t>
  </si>
  <si>
    <t>1885.10.06</t>
  </si>
  <si>
    <t>1885.10.07</t>
  </si>
  <si>
    <t>1885.10.08</t>
  </si>
  <si>
    <t>1885.10.09</t>
  </si>
  <si>
    <t>1885.10.10</t>
  </si>
  <si>
    <t>1885.10.11</t>
  </si>
  <si>
    <t>1885.10.12</t>
  </si>
  <si>
    <t>1885.10.13</t>
  </si>
  <si>
    <t>1885.10.14</t>
  </si>
  <si>
    <t>1885.10.15</t>
  </si>
  <si>
    <t>1885.10.16</t>
  </si>
  <si>
    <t>1885.10.17</t>
  </si>
  <si>
    <t>1885.10.18</t>
  </si>
  <si>
    <t>1885.10.19</t>
  </si>
  <si>
    <t>1885.10.20</t>
  </si>
  <si>
    <t>1885.10.21</t>
  </si>
  <si>
    <t>1885.10.22</t>
  </si>
  <si>
    <t>1885.10.23</t>
  </si>
  <si>
    <t>1885.10.24</t>
  </si>
  <si>
    <t>1885.10.25</t>
  </si>
  <si>
    <t>1885.10.26</t>
  </si>
  <si>
    <t>1885.10.27</t>
  </si>
  <si>
    <t>1885.10.28</t>
  </si>
  <si>
    <t>1885.10.29</t>
  </si>
  <si>
    <t>1885.10.30</t>
  </si>
  <si>
    <t>1885.10.31</t>
  </si>
  <si>
    <t>1885.11.01</t>
  </si>
  <si>
    <t>1885.11.02</t>
  </si>
  <si>
    <t>1885.11.03</t>
  </si>
  <si>
    <t>1885.11.04</t>
  </si>
  <si>
    <t>1885.11.05</t>
  </si>
  <si>
    <t>1885.11.06</t>
  </si>
  <si>
    <t>1885.11.07</t>
  </si>
  <si>
    <t>1885.11.08</t>
  </si>
  <si>
    <t>1885.11.09</t>
  </si>
  <si>
    <t>1885.11.10</t>
  </si>
  <si>
    <t>1885.11.11</t>
  </si>
  <si>
    <t>1885.11.12</t>
  </si>
  <si>
    <t>1885.11.13</t>
  </si>
  <si>
    <t>1885.11.14</t>
  </si>
  <si>
    <t>1885.11.15</t>
  </si>
  <si>
    <t>1885.11.16</t>
  </si>
  <si>
    <t>1885.11.17</t>
  </si>
  <si>
    <t>1885.11.18</t>
  </si>
  <si>
    <t>1885.11.19</t>
  </si>
  <si>
    <t>1885.11.20</t>
  </si>
  <si>
    <t>1885.11.21</t>
  </si>
  <si>
    <t>1885.11.22</t>
  </si>
  <si>
    <t>1885.11.23</t>
  </si>
  <si>
    <t>1885.11.24</t>
  </si>
  <si>
    <t>1885.11.25</t>
  </si>
  <si>
    <t>1885.11.26</t>
  </si>
  <si>
    <t>1885.11.27</t>
  </si>
  <si>
    <t>1885.11.28</t>
  </si>
  <si>
    <t>1885.11.29</t>
  </si>
  <si>
    <t>1885.11.30</t>
  </si>
  <si>
    <t>1885.12.01</t>
  </si>
  <si>
    <t>1885.12.02</t>
  </si>
  <si>
    <t>1885.12.03</t>
  </si>
  <si>
    <t>1885.12.04</t>
  </si>
  <si>
    <t>1885.12.05</t>
  </si>
  <si>
    <t>1885.12.06</t>
  </si>
  <si>
    <t>1885.12.07</t>
  </si>
  <si>
    <t>1885.12.08</t>
  </si>
  <si>
    <t>1885.12.09</t>
  </si>
  <si>
    <t>1885.12.10</t>
  </si>
  <si>
    <t>1885.12.11</t>
  </si>
  <si>
    <t>1885.12.12</t>
  </si>
  <si>
    <t>1885.12.13</t>
  </si>
  <si>
    <t>1885.12.14</t>
  </si>
  <si>
    <t>1885.12.15</t>
  </si>
  <si>
    <t>1885.12.16</t>
  </si>
  <si>
    <t>1885.12.17</t>
  </si>
  <si>
    <t>1885.12.18</t>
  </si>
  <si>
    <t>1885.12.19</t>
  </si>
  <si>
    <t>1885.12.20</t>
  </si>
  <si>
    <t>1885.12.21</t>
  </si>
  <si>
    <t>1885.12.22</t>
  </si>
  <si>
    <t>1885.12.23</t>
  </si>
  <si>
    <t>1885.12.24</t>
  </si>
  <si>
    <t>1885.12.25</t>
  </si>
  <si>
    <t>1885.12.26</t>
  </si>
  <si>
    <t>1885.12.27</t>
  </si>
  <si>
    <t>1885.12.28</t>
  </si>
  <si>
    <t>1885.12.29</t>
  </si>
  <si>
    <t>1885.12.30</t>
  </si>
  <si>
    <t>1885.12.31</t>
  </si>
  <si>
    <t>1886.01.01</t>
  </si>
  <si>
    <t>1886.01.02</t>
  </si>
  <si>
    <t>1886.01.03</t>
  </si>
  <si>
    <t>1886.01.04</t>
  </si>
  <si>
    <t>1886.01.05</t>
  </si>
  <si>
    <t>1886.01.06</t>
  </si>
  <si>
    <t>1886.01.07</t>
  </si>
  <si>
    <t>1886.01.08</t>
  </si>
  <si>
    <t>1886.01.09</t>
  </si>
  <si>
    <t>1886.01.10</t>
  </si>
  <si>
    <t>1886.01.11</t>
  </si>
  <si>
    <t>1886.01.12</t>
  </si>
  <si>
    <t>1886.01.13</t>
  </si>
  <si>
    <t>1886.01.14</t>
  </si>
  <si>
    <t>1886.01.15</t>
  </si>
  <si>
    <t>1886.01.16</t>
  </si>
  <si>
    <t>1886.01.17</t>
  </si>
  <si>
    <t>1886.01.18</t>
  </si>
  <si>
    <t>1886.01.19</t>
  </si>
  <si>
    <t>1886.01.20</t>
  </si>
  <si>
    <t>1886.01.21</t>
  </si>
  <si>
    <t>1886.01.22</t>
  </si>
  <si>
    <t>1886.01.23</t>
  </si>
  <si>
    <t>1886.01.24</t>
  </si>
  <si>
    <t>1886.01.25</t>
  </si>
  <si>
    <t>1886.01.26</t>
  </si>
  <si>
    <t>1886.01.27</t>
  </si>
  <si>
    <t>1886.01.28</t>
  </si>
  <si>
    <t>1886.01.29</t>
  </si>
  <si>
    <t>1886.01.30</t>
  </si>
  <si>
    <t>1886.01.31</t>
  </si>
  <si>
    <t>1886.02.01</t>
  </si>
  <si>
    <t>1886.02.02</t>
  </si>
  <si>
    <t>1886.02.03</t>
  </si>
  <si>
    <t>1886.02.04</t>
  </si>
  <si>
    <t>1886.02.05</t>
  </si>
  <si>
    <t>1886.02.06</t>
  </si>
  <si>
    <t>1886.02.07</t>
  </si>
  <si>
    <t>1886.02.08</t>
  </si>
  <si>
    <t>1886.02.09</t>
  </si>
  <si>
    <t>1886.02.10</t>
  </si>
  <si>
    <t>1886.02.11</t>
  </si>
  <si>
    <t>1886.02.12</t>
  </si>
  <si>
    <t>1886.02.13</t>
  </si>
  <si>
    <t>1886.02.14</t>
  </si>
  <si>
    <t>1886.02.15</t>
  </si>
  <si>
    <t>1886.02.16</t>
  </si>
  <si>
    <t>1886.02.17</t>
  </si>
  <si>
    <t>1886.02.18</t>
  </si>
  <si>
    <t>1886.02.19</t>
  </si>
  <si>
    <t>1886.02.20</t>
  </si>
  <si>
    <t>1886.02.21</t>
  </si>
  <si>
    <t>1886.02.22</t>
  </si>
  <si>
    <t>1886.02.23</t>
  </si>
  <si>
    <t>1886.02.24</t>
  </si>
  <si>
    <t>1886.02.25</t>
  </si>
  <si>
    <t>1886.02.26</t>
  </si>
  <si>
    <t>1886.02.27</t>
  </si>
  <si>
    <t>1886.02.28</t>
  </si>
  <si>
    <t>1886.03.01</t>
  </si>
  <si>
    <t>1886.03.02</t>
  </si>
  <si>
    <t>1886.03.03</t>
  </si>
  <si>
    <t>1886.03.04</t>
  </si>
  <si>
    <t>1886.03.05</t>
  </si>
  <si>
    <t>1886.03.06</t>
  </si>
  <si>
    <t>1886.03.07</t>
  </si>
  <si>
    <t>1886.03.08</t>
  </si>
  <si>
    <t>1886.03.09</t>
  </si>
  <si>
    <t>1886.03.10</t>
  </si>
  <si>
    <t>1886.03.11</t>
  </si>
  <si>
    <t>1886.03.12</t>
  </si>
  <si>
    <t>1886.03.13</t>
  </si>
  <si>
    <t>1886.03.14</t>
  </si>
  <si>
    <t>1886.03.15</t>
  </si>
  <si>
    <t>1886.03.16</t>
  </si>
  <si>
    <t>1886.03.17</t>
  </si>
  <si>
    <t>1886.03.18</t>
  </si>
  <si>
    <t>1886.03.19</t>
  </si>
  <si>
    <t>1886.03.20</t>
  </si>
  <si>
    <t>1886.03.21</t>
  </si>
  <si>
    <t>1886.03.22</t>
  </si>
  <si>
    <t>1886.03.23</t>
  </si>
  <si>
    <t>1886.03.24</t>
  </si>
  <si>
    <t>1886.03.25</t>
  </si>
  <si>
    <t>1886.03.26</t>
  </si>
  <si>
    <t>1886.03.27</t>
  </si>
  <si>
    <t>1886.03.28</t>
  </si>
  <si>
    <t>1886.03.29</t>
  </si>
  <si>
    <t>1886.03.30</t>
  </si>
  <si>
    <t>1886.03.31</t>
  </si>
  <si>
    <t>1886.04.01</t>
  </si>
  <si>
    <t>1886.04.02</t>
  </si>
  <si>
    <t>1886.04.03</t>
  </si>
  <si>
    <t>1886.04.04</t>
  </si>
  <si>
    <t>1886.04.05</t>
  </si>
  <si>
    <t>1886.04.06</t>
  </si>
  <si>
    <t>1886.04.07</t>
  </si>
  <si>
    <t>1886.04.08</t>
  </si>
  <si>
    <t>1886.04.09</t>
  </si>
  <si>
    <t>1886.04.10</t>
  </si>
  <si>
    <t>1886.04.11</t>
  </si>
  <si>
    <t>1886.04.12</t>
  </si>
  <si>
    <t>1886.04.13</t>
  </si>
  <si>
    <t>1886.04.14</t>
  </si>
  <si>
    <t>1886.04.15</t>
  </si>
  <si>
    <t>1886.04.16</t>
  </si>
  <si>
    <t>1886.04.17</t>
  </si>
  <si>
    <t>1886.04.18</t>
  </si>
  <si>
    <t>1886.04.19</t>
  </si>
  <si>
    <t>1886.04.20</t>
  </si>
  <si>
    <t>1886.04.21</t>
  </si>
  <si>
    <t>1886.04.22</t>
  </si>
  <si>
    <t>1886.04.23</t>
  </si>
  <si>
    <t>1886.04.24</t>
  </si>
  <si>
    <t>1886.04.25</t>
  </si>
  <si>
    <t>1886.04.26</t>
  </si>
  <si>
    <t>1886.04.27</t>
  </si>
  <si>
    <t>1886.04.28</t>
  </si>
  <si>
    <t>1886.04.29</t>
  </si>
  <si>
    <t>1886.04.30</t>
  </si>
  <si>
    <t>1886.05.01</t>
  </si>
  <si>
    <t>1886.05.02</t>
  </si>
  <si>
    <t>1886.05.03</t>
  </si>
  <si>
    <t>1886.05.04</t>
  </si>
  <si>
    <t>1886.05.05</t>
  </si>
  <si>
    <t>1886.05.06</t>
  </si>
  <si>
    <t>1886.05.07</t>
  </si>
  <si>
    <t>1886.05.08</t>
  </si>
  <si>
    <t>1886.05.09</t>
  </si>
  <si>
    <t>1886.05.10</t>
  </si>
  <si>
    <t>1886.05.11</t>
  </si>
  <si>
    <t>1886.05.12</t>
  </si>
  <si>
    <t>1886.05.13</t>
  </si>
  <si>
    <t>1886.05.14</t>
  </si>
  <si>
    <t>1886.05.15</t>
  </si>
  <si>
    <t>1886.05.16</t>
  </si>
  <si>
    <t>1886.05.17</t>
  </si>
  <si>
    <t>1886.05.18</t>
  </si>
  <si>
    <t>1886.05.19</t>
  </si>
  <si>
    <t>1886.05.20</t>
  </si>
  <si>
    <t>1886.05.21</t>
  </si>
  <si>
    <t>1886.05.22</t>
  </si>
  <si>
    <t>1886.05.23</t>
  </si>
  <si>
    <t>1886.05.24</t>
  </si>
  <si>
    <t>1886.05.25</t>
  </si>
  <si>
    <t>1886.05.26</t>
  </si>
  <si>
    <t>1886.05.27</t>
  </si>
  <si>
    <t>1886.05.28</t>
  </si>
  <si>
    <t>1886.05.29</t>
  </si>
  <si>
    <t>1886.05.30</t>
  </si>
  <si>
    <t>1886.05.31</t>
  </si>
  <si>
    <t>1886.06.01</t>
  </si>
  <si>
    <t>1886.06.02</t>
  </si>
  <si>
    <t>1886.06.03</t>
  </si>
  <si>
    <t>1886.06.04</t>
  </si>
  <si>
    <t>1886.06.05</t>
  </si>
  <si>
    <t>1886.06.06</t>
  </si>
  <si>
    <t>1886.06.07</t>
  </si>
  <si>
    <t>1886.06.08</t>
  </si>
  <si>
    <t>1886.06.09</t>
  </si>
  <si>
    <t>1886.06.10</t>
  </si>
  <si>
    <t>1886.06.11</t>
  </si>
  <si>
    <t>1886.06.12</t>
  </si>
  <si>
    <t>1886.06.13</t>
  </si>
  <si>
    <t>1886.06.14</t>
  </si>
  <si>
    <t>1886.06.15</t>
  </si>
  <si>
    <t>1886.06.16</t>
  </si>
  <si>
    <t>1886.06.17</t>
  </si>
  <si>
    <t>1886.06.18</t>
  </si>
  <si>
    <t>1886.06.19</t>
  </si>
  <si>
    <t>1886.06.20</t>
  </si>
  <si>
    <t>1886.06.21</t>
  </si>
  <si>
    <t>1886.06.22</t>
  </si>
  <si>
    <t>1886.06.23</t>
  </si>
  <si>
    <t>1886.06.24</t>
  </si>
  <si>
    <t>1886.06.25</t>
  </si>
  <si>
    <t>1886.06.26</t>
  </si>
  <si>
    <t>1886.06.27</t>
  </si>
  <si>
    <t>1886.06.28</t>
  </si>
  <si>
    <t>1886.06.29</t>
  </si>
  <si>
    <t>1886.06.30</t>
  </si>
  <si>
    <t>1886.07.01</t>
  </si>
  <si>
    <t>1886.07.02</t>
  </si>
  <si>
    <t>1886.07.03</t>
  </si>
  <si>
    <t>1886.07.04</t>
  </si>
  <si>
    <t>1886.07.05</t>
  </si>
  <si>
    <t>1886.07.06</t>
  </si>
  <si>
    <t>1886.07.07</t>
  </si>
  <si>
    <t>1886.07.08</t>
  </si>
  <si>
    <t>1886.07.09</t>
  </si>
  <si>
    <t>1886.07.10</t>
  </si>
  <si>
    <t>1886.07.11</t>
  </si>
  <si>
    <t>1886.07.12</t>
  </si>
  <si>
    <t>1886.07.13</t>
  </si>
  <si>
    <t>1886.07.14</t>
  </si>
  <si>
    <t>1886.07.15</t>
  </si>
  <si>
    <t>1886.07.16</t>
  </si>
  <si>
    <t>1886.07.17</t>
  </si>
  <si>
    <t>1886.07.18</t>
  </si>
  <si>
    <t>1886.07.19</t>
  </si>
  <si>
    <t>1886.07.20</t>
  </si>
  <si>
    <t>1886.07.21</t>
  </si>
  <si>
    <t>1886.07.22</t>
  </si>
  <si>
    <t>1886.07.23</t>
  </si>
  <si>
    <t>1886.07.24</t>
  </si>
  <si>
    <t>1886.07.25</t>
  </si>
  <si>
    <t>1886.07.26</t>
  </si>
  <si>
    <t>1886.07.27</t>
  </si>
  <si>
    <t>1886.07.28</t>
  </si>
  <si>
    <t>1886.07.29</t>
  </si>
  <si>
    <t>1886.07.30</t>
  </si>
  <si>
    <t>1886.07.31</t>
  </si>
  <si>
    <t>1886.08.01</t>
  </si>
  <si>
    <t>1886.08.02</t>
  </si>
  <si>
    <t>1886.08.03</t>
  </si>
  <si>
    <t>1886.08.04</t>
  </si>
  <si>
    <t>1886.08.05</t>
  </si>
  <si>
    <t>1886.08.06</t>
  </si>
  <si>
    <t>1886.08.07</t>
  </si>
  <si>
    <t>1886.08.08</t>
  </si>
  <si>
    <t>1886.08.09</t>
  </si>
  <si>
    <t>1886.08.10</t>
  </si>
  <si>
    <t>1886.08.11</t>
  </si>
  <si>
    <t>1886.08.12</t>
  </si>
  <si>
    <t>1886.08.13</t>
  </si>
  <si>
    <t>1886.08.14</t>
  </si>
  <si>
    <t>1886.08.15</t>
  </si>
  <si>
    <t>1886.08.16</t>
  </si>
  <si>
    <t>1886.08.17</t>
  </si>
  <si>
    <t>1886.08.18</t>
  </si>
  <si>
    <t>1886.08.19</t>
  </si>
  <si>
    <t>1886.08.20</t>
  </si>
  <si>
    <t>1886.08.21</t>
  </si>
  <si>
    <t>1886.08.22</t>
  </si>
  <si>
    <t>1886.08.23</t>
  </si>
  <si>
    <t>1886.08.24</t>
  </si>
  <si>
    <t>1886.08.25</t>
  </si>
  <si>
    <t>1886.08.26</t>
  </si>
  <si>
    <t>1886.08.27</t>
  </si>
  <si>
    <t>1886.08.28</t>
  </si>
  <si>
    <t>1886.08.29</t>
  </si>
  <si>
    <t>1886.08.30</t>
  </si>
  <si>
    <t>1886.08.31</t>
  </si>
  <si>
    <t>1886.09.01</t>
  </si>
  <si>
    <t>1886.09.02</t>
  </si>
  <si>
    <t>1886.09.03</t>
  </si>
  <si>
    <t>1886.09.04</t>
  </si>
  <si>
    <t>1886.09.05</t>
  </si>
  <si>
    <t>1886.09.06</t>
  </si>
  <si>
    <t>1886.09.07</t>
  </si>
  <si>
    <t>1886.09.08</t>
  </si>
  <si>
    <t>1886.09.09</t>
  </si>
  <si>
    <t>1886.09.10</t>
  </si>
  <si>
    <t>1886.09.11</t>
  </si>
  <si>
    <t>1886.09.12</t>
  </si>
  <si>
    <t>1886.09.13</t>
  </si>
  <si>
    <t>1886.09.14</t>
  </si>
  <si>
    <t>1886.09.15</t>
  </si>
  <si>
    <t>1886.09.16</t>
  </si>
  <si>
    <t>1886.09.17</t>
  </si>
  <si>
    <t>1886.09.18</t>
  </si>
  <si>
    <t>1886.09.19</t>
  </si>
  <si>
    <t>1886.09.20</t>
  </si>
  <si>
    <t>1886.09.21</t>
  </si>
  <si>
    <t>1886.09.22</t>
  </si>
  <si>
    <t>1886.09.23</t>
  </si>
  <si>
    <t>1886.09.24</t>
  </si>
  <si>
    <t>1886.09.25</t>
  </si>
  <si>
    <t>1886.09.26</t>
  </si>
  <si>
    <t>1886.09.27</t>
  </si>
  <si>
    <t>1886.09.28</t>
  </si>
  <si>
    <t>1886.09.29</t>
  </si>
  <si>
    <t>1886.09.30</t>
  </si>
  <si>
    <t>1886.10.01</t>
  </si>
  <si>
    <t>1886.10.02</t>
  </si>
  <si>
    <t>1886.10.03</t>
  </si>
  <si>
    <t>1886.10.04</t>
  </si>
  <si>
    <t>1886.10.05</t>
  </si>
  <si>
    <t>1886.10.06</t>
  </si>
  <si>
    <t>1886.10.07</t>
  </si>
  <si>
    <t>1886.10.08</t>
  </si>
  <si>
    <t>1886.10.09</t>
  </si>
  <si>
    <t>1886.10.10</t>
  </si>
  <si>
    <t>1886.10.11</t>
  </si>
  <si>
    <t>1886.10.12</t>
  </si>
  <si>
    <t>1886.10.13</t>
  </si>
  <si>
    <t>1886.10.14</t>
  </si>
  <si>
    <t>1886.10.15</t>
  </si>
  <si>
    <t>1886.10.16</t>
  </si>
  <si>
    <t>1886.10.17</t>
  </si>
  <si>
    <t>1886.10.18</t>
  </si>
  <si>
    <t>1886.10.19</t>
  </si>
  <si>
    <t>1886.10.20</t>
  </si>
  <si>
    <t>1886.10.21</t>
  </si>
  <si>
    <t>1886.10.22</t>
  </si>
  <si>
    <t>1886.10.23</t>
  </si>
  <si>
    <t>1886.10.24</t>
  </si>
  <si>
    <t>1886.10.25</t>
  </si>
  <si>
    <t>1886.10.26</t>
  </si>
  <si>
    <t>1886.10.27</t>
  </si>
  <si>
    <t>1886.10.28</t>
  </si>
  <si>
    <t>1886.10.29</t>
  </si>
  <si>
    <t>1886.10.30</t>
  </si>
  <si>
    <t>1886.10.31</t>
  </si>
  <si>
    <t>1886.11.01</t>
  </si>
  <si>
    <t>1886.11.02</t>
  </si>
  <si>
    <t>1886.11.03</t>
  </si>
  <si>
    <t>1886.11.04</t>
  </si>
  <si>
    <t>1886.11.05</t>
  </si>
  <si>
    <t>1886.11.06</t>
  </si>
  <si>
    <t>1886.11.07</t>
  </si>
  <si>
    <t>1886.11.08</t>
  </si>
  <si>
    <t>1886.11.09</t>
  </si>
  <si>
    <t>1886.11.10</t>
  </si>
  <si>
    <t>1886.11.11</t>
  </si>
  <si>
    <t>1886.11.12</t>
  </si>
  <si>
    <t>1886.11.13</t>
  </si>
  <si>
    <t>1886.11.14</t>
  </si>
  <si>
    <t>1886.11.15</t>
  </si>
  <si>
    <t>1886.11.16</t>
  </si>
  <si>
    <t>1886.11.17</t>
  </si>
  <si>
    <t>1886.11.18</t>
  </si>
  <si>
    <t>1886.11.19</t>
  </si>
  <si>
    <t>1886.11.20</t>
  </si>
  <si>
    <t>1886.11.21</t>
  </si>
  <si>
    <t>1886.11.22</t>
  </si>
  <si>
    <t>1886.11.23</t>
  </si>
  <si>
    <t>1886.11.24</t>
  </si>
  <si>
    <t>1886.11.25</t>
  </si>
  <si>
    <t>1886.11.26</t>
  </si>
  <si>
    <t>1886.11.27</t>
  </si>
  <si>
    <t>1886.11.28</t>
  </si>
  <si>
    <t>1886.11.29</t>
  </si>
  <si>
    <t>1886.11.30</t>
  </si>
  <si>
    <t>1886.12.01</t>
  </si>
  <si>
    <t>1886.12.02</t>
  </si>
  <si>
    <t>1886.12.03</t>
  </si>
  <si>
    <t>1886.12.04</t>
  </si>
  <si>
    <t>1886.12.05</t>
  </si>
  <si>
    <t>1886.12.06</t>
  </si>
  <si>
    <t>1886.12.07</t>
  </si>
  <si>
    <t>1886.12.08</t>
  </si>
  <si>
    <t>1886.12.09</t>
  </si>
  <si>
    <t>1886.12.10</t>
  </si>
  <si>
    <t>1886.12.11</t>
  </si>
  <si>
    <t>1886.12.12</t>
  </si>
  <si>
    <t>1886.12.13</t>
  </si>
  <si>
    <t>1886.12.14</t>
  </si>
  <si>
    <t>1886.12.15</t>
  </si>
  <si>
    <t>1886.12.16</t>
  </si>
  <si>
    <t>1886.12.17</t>
  </si>
  <si>
    <t>1886.12.18</t>
  </si>
  <si>
    <t>1886.12.19</t>
  </si>
  <si>
    <t>1886.12.20</t>
  </si>
  <si>
    <t>1886.12.21</t>
  </si>
  <si>
    <t>1886.12.22</t>
  </si>
  <si>
    <t>1886.12.23</t>
  </si>
  <si>
    <t>1886.12.24</t>
  </si>
  <si>
    <t>1886.12.25</t>
  </si>
  <si>
    <t>1886.12.26</t>
  </si>
  <si>
    <t>1886.12.27</t>
  </si>
  <si>
    <t>1886.12.28</t>
  </si>
  <si>
    <t>1886.12.29</t>
  </si>
  <si>
    <t>1886.12.30</t>
  </si>
  <si>
    <t>1886.12.31</t>
  </si>
  <si>
    <t>1887.01.01</t>
  </si>
  <si>
    <t>1887.01.02</t>
  </si>
  <si>
    <t>1887.01.03</t>
  </si>
  <si>
    <t>1887.01.04</t>
  </si>
  <si>
    <t>1887.01.05</t>
  </si>
  <si>
    <t>1887.01.06</t>
  </si>
  <si>
    <t>1887.01.07</t>
  </si>
  <si>
    <t>1887.01.08</t>
  </si>
  <si>
    <t>1887.01.09</t>
  </si>
  <si>
    <t>1887.01.10</t>
  </si>
  <si>
    <t>1887.01.11</t>
  </si>
  <si>
    <t>1887.01.12</t>
  </si>
  <si>
    <t>1887.01.13</t>
  </si>
  <si>
    <t>1887.01.14</t>
  </si>
  <si>
    <t>1887.01.15</t>
  </si>
  <si>
    <t>1887.01.16</t>
  </si>
  <si>
    <t>1887.01.17</t>
  </si>
  <si>
    <t>1887.01.18</t>
  </si>
  <si>
    <t>1887.01.19</t>
  </si>
  <si>
    <t>1887.01.20</t>
  </si>
  <si>
    <t>1887.01.21</t>
  </si>
  <si>
    <t>1887.01.22</t>
  </si>
  <si>
    <t>1887.01.23</t>
  </si>
  <si>
    <t>1887.01.24</t>
  </si>
  <si>
    <t>1887.01.25</t>
  </si>
  <si>
    <t>1887.01.26</t>
  </si>
  <si>
    <t>1887.01.27</t>
  </si>
  <si>
    <t>1887.01.28</t>
  </si>
  <si>
    <t>1887.01.29</t>
  </si>
  <si>
    <t>1887.01.30</t>
  </si>
  <si>
    <t>1887.01.31</t>
  </si>
  <si>
    <t>1887.02.01</t>
  </si>
  <si>
    <t>1887.02.02</t>
  </si>
  <si>
    <t>1887.02.03</t>
  </si>
  <si>
    <t>1887.02.04</t>
  </si>
  <si>
    <t>1887.02.05</t>
  </si>
  <si>
    <t>1887.02.06</t>
  </si>
  <si>
    <t>1887.02.07</t>
  </si>
  <si>
    <t>1887.02.08</t>
  </si>
  <si>
    <t>1887.02.09</t>
  </si>
  <si>
    <t>1887.02.10</t>
  </si>
  <si>
    <t>1887.02.11</t>
  </si>
  <si>
    <t>1887.02.12</t>
  </si>
  <si>
    <t>1887.02.13</t>
  </si>
  <si>
    <t>1887.02.14</t>
  </si>
  <si>
    <t>1887.02.15</t>
  </si>
  <si>
    <t>1887.02.16</t>
  </si>
  <si>
    <t>1887.02.17</t>
  </si>
  <si>
    <t>1887.02.18</t>
  </si>
  <si>
    <t>1887.02.19</t>
  </si>
  <si>
    <t>1887.02.20</t>
  </si>
  <si>
    <t>1887.02.21</t>
  </si>
  <si>
    <t>1887.02.22</t>
  </si>
  <si>
    <t>1887.02.23</t>
  </si>
  <si>
    <t>1887.02.24</t>
  </si>
  <si>
    <t>1887.02.25</t>
  </si>
  <si>
    <t>1887.02.26</t>
  </si>
  <si>
    <t>1887.02.27</t>
  </si>
  <si>
    <t>1887.02.28</t>
  </si>
  <si>
    <t>1887.03.01</t>
  </si>
  <si>
    <t>1887.03.02</t>
  </si>
  <si>
    <t>1887.03.03</t>
  </si>
  <si>
    <t>1887.03.04</t>
  </si>
  <si>
    <t>1887.03.05</t>
  </si>
  <si>
    <t>1887.03.06</t>
  </si>
  <si>
    <t>1887.03.07</t>
  </si>
  <si>
    <t>1887.03.08</t>
  </si>
  <si>
    <t>1887.03.09</t>
  </si>
  <si>
    <t>1887.03.10</t>
  </si>
  <si>
    <t>1887.03.11</t>
  </si>
  <si>
    <t>1887.03.12</t>
  </si>
  <si>
    <t>1887.03.13</t>
  </si>
  <si>
    <t>1887.03.14</t>
  </si>
  <si>
    <t>1887.03.15</t>
  </si>
  <si>
    <t>1887.03.16</t>
  </si>
  <si>
    <t>1887.03.17</t>
  </si>
  <si>
    <t>1887.03.18</t>
  </si>
  <si>
    <t>1887.03.19</t>
  </si>
  <si>
    <t>1887.03.20</t>
  </si>
  <si>
    <t>1887.03.21</t>
  </si>
  <si>
    <t>1887.03.22</t>
  </si>
  <si>
    <t>1887.03.23</t>
  </si>
  <si>
    <t>1887.03.24</t>
  </si>
  <si>
    <t>1887.03.25</t>
  </si>
  <si>
    <t>1887.03.26</t>
  </si>
  <si>
    <t>1887.03.27</t>
  </si>
  <si>
    <t>1887.03.28</t>
  </si>
  <si>
    <t>1887.03.29</t>
  </si>
  <si>
    <t>1887.03.30</t>
  </si>
  <si>
    <t>1887.03.31</t>
  </si>
  <si>
    <t>1887.04.01</t>
  </si>
  <si>
    <t>1887.04.02</t>
  </si>
  <si>
    <t>1887.04.03</t>
  </si>
  <si>
    <t>1887.04.04</t>
  </si>
  <si>
    <t>1887.04.05</t>
  </si>
  <si>
    <t>1887.04.06</t>
  </si>
  <si>
    <t>1887.04.07</t>
  </si>
  <si>
    <t>1887.04.08</t>
  </si>
  <si>
    <t>1887.04.09</t>
  </si>
  <si>
    <t>1887.04.10</t>
  </si>
  <si>
    <t>1887.04.11</t>
  </si>
  <si>
    <t>1887.04.12</t>
  </si>
  <si>
    <t>1887.04.13</t>
  </si>
  <si>
    <t>1887.04.14</t>
  </si>
  <si>
    <t>1887.04.15</t>
  </si>
  <si>
    <t>1887.04.16</t>
  </si>
  <si>
    <t>1887.04.17</t>
  </si>
  <si>
    <t>1887.04.18</t>
  </si>
  <si>
    <t>1887.04.19</t>
  </si>
  <si>
    <t>1887.04.20</t>
  </si>
  <si>
    <t>1887.04.21</t>
  </si>
  <si>
    <t>1887.04.22</t>
  </si>
  <si>
    <t>1887.04.23</t>
  </si>
  <si>
    <t>1887.04.24</t>
  </si>
  <si>
    <t>1887.04.25</t>
  </si>
  <si>
    <t>1887.04.26</t>
  </si>
  <si>
    <t>1887.04.27</t>
  </si>
  <si>
    <t>1887.04.28</t>
  </si>
  <si>
    <t>1887.04.29</t>
  </si>
  <si>
    <t>1887.04.30</t>
  </si>
  <si>
    <t>1887.05.01</t>
  </si>
  <si>
    <t>1887.05.02</t>
  </si>
  <si>
    <t>1887.05.03</t>
  </si>
  <si>
    <t>1887.05.04</t>
  </si>
  <si>
    <t>1887.05.05</t>
  </si>
  <si>
    <t>1887.05.06</t>
  </si>
  <si>
    <t>1887.05.07</t>
  </si>
  <si>
    <t>1887.05.08</t>
  </si>
  <si>
    <t>1887.05.09</t>
  </si>
  <si>
    <t>1887.05.10</t>
  </si>
  <si>
    <t>1887.05.11</t>
  </si>
  <si>
    <t>1887.05.12</t>
  </si>
  <si>
    <t>1887.05.13</t>
  </si>
  <si>
    <t>1887.05.14</t>
  </si>
  <si>
    <t>1887.05.15</t>
  </si>
  <si>
    <t>1887.05.16</t>
  </si>
  <si>
    <t>1887.05.17</t>
  </si>
  <si>
    <t>1887.05.18</t>
  </si>
  <si>
    <t>1887.05.19</t>
  </si>
  <si>
    <t>1887.05.20</t>
  </si>
  <si>
    <t>1887.05.21</t>
  </si>
  <si>
    <t>1887.05.22</t>
  </si>
  <si>
    <t>1887.05.23</t>
  </si>
  <si>
    <t>1887.05.24</t>
  </si>
  <si>
    <t>1887.05.25</t>
  </si>
  <si>
    <t>1887.05.26</t>
  </si>
  <si>
    <t>1887.05.27</t>
  </si>
  <si>
    <t>1887.05.28</t>
  </si>
  <si>
    <t>1887.05.29</t>
  </si>
  <si>
    <t>1887.05.30</t>
  </si>
  <si>
    <t>1887.05.31</t>
  </si>
  <si>
    <t>1887.06.01</t>
  </si>
  <si>
    <t>1887.06.02</t>
  </si>
  <si>
    <t>1887.06.03</t>
  </si>
  <si>
    <t>1887.06.04</t>
  </si>
  <si>
    <t>1887.06.05</t>
  </si>
  <si>
    <t>1887.06.06</t>
  </si>
  <si>
    <t>1887.06.07</t>
  </si>
  <si>
    <t>1887.06.08</t>
  </si>
  <si>
    <t>1887.06.09</t>
  </si>
  <si>
    <t>1887.06.10</t>
  </si>
  <si>
    <t>1887.06.11</t>
  </si>
  <si>
    <t>1887.06.12</t>
  </si>
  <si>
    <t>1887.06.13</t>
  </si>
  <si>
    <t>1887.06.14</t>
  </si>
  <si>
    <t>1887.06.15</t>
  </si>
  <si>
    <t>1887.06.16</t>
  </si>
  <si>
    <t>1887.06.17</t>
  </si>
  <si>
    <t>1887.06.18</t>
  </si>
  <si>
    <t>1887.06.19</t>
  </si>
  <si>
    <t>1887.06.20</t>
  </si>
  <si>
    <t>1887.06.21</t>
  </si>
  <si>
    <t>1887.06.22</t>
  </si>
  <si>
    <t>1887.06.23</t>
  </si>
  <si>
    <t>1887.06.24</t>
  </si>
  <si>
    <t>1887.06.25</t>
  </si>
  <si>
    <t>1887.06.26</t>
  </si>
  <si>
    <t>1887.06.27</t>
  </si>
  <si>
    <t>1887.06.28</t>
  </si>
  <si>
    <t>1887.06.29</t>
  </si>
  <si>
    <t>1887.06.30</t>
  </si>
  <si>
    <t>1887.07.01</t>
  </si>
  <si>
    <t>1887.07.02</t>
  </si>
  <si>
    <t>1887.07.03</t>
  </si>
  <si>
    <t>1887.07.04</t>
  </si>
  <si>
    <t>1887.07.05</t>
  </si>
  <si>
    <t>1887.07.06</t>
  </si>
  <si>
    <t>1887.07.07</t>
  </si>
  <si>
    <t>1887.07.08</t>
  </si>
  <si>
    <t>1887.07.09</t>
  </si>
  <si>
    <t>1887.07.10</t>
  </si>
  <si>
    <t>1887.07.11</t>
  </si>
  <si>
    <t>1887.07.12</t>
  </si>
  <si>
    <t>1887.07.13</t>
  </si>
  <si>
    <t>1887.07.14</t>
  </si>
  <si>
    <t>1887.07.15</t>
  </si>
  <si>
    <t>1887.07.16</t>
  </si>
  <si>
    <t>1887.07.17</t>
  </si>
  <si>
    <t>1887.07.18</t>
  </si>
  <si>
    <t>1887.07.19</t>
  </si>
  <si>
    <t>1887.07.20</t>
  </si>
  <si>
    <t>1887.07.21</t>
  </si>
  <si>
    <t>1887.07.22</t>
  </si>
  <si>
    <t>1887.07.23</t>
  </si>
  <si>
    <t>1887.07.24</t>
  </si>
  <si>
    <t>1887.07.25</t>
  </si>
  <si>
    <t>1887.07.26</t>
  </si>
  <si>
    <t>1887.07.27</t>
  </si>
  <si>
    <t>1887.07.28</t>
  </si>
  <si>
    <t>1887.07.29</t>
  </si>
  <si>
    <t>1887.07.30</t>
  </si>
  <si>
    <t>1887.07.31</t>
  </si>
  <si>
    <t>1887.08.01</t>
  </si>
  <si>
    <t>1887.08.02</t>
  </si>
  <si>
    <t>1887.08.03</t>
  </si>
  <si>
    <t>1887.08.04</t>
  </si>
  <si>
    <t>1887.08.05</t>
  </si>
  <si>
    <t>1887.08.06</t>
  </si>
  <si>
    <t>1887.08.07</t>
  </si>
  <si>
    <t>1887.08.08</t>
  </si>
  <si>
    <t>1887.08.09</t>
  </si>
  <si>
    <t>1887.08.10</t>
  </si>
  <si>
    <t>1887.08.11</t>
  </si>
  <si>
    <t>1887.08.12</t>
  </si>
  <si>
    <t>1887.08.13</t>
  </si>
  <si>
    <t>1887.08.14</t>
  </si>
  <si>
    <t>1887.08.15</t>
  </si>
  <si>
    <t>1887.08.16</t>
  </si>
  <si>
    <t>1887.08.17</t>
  </si>
  <si>
    <t>1887.08.18</t>
  </si>
  <si>
    <t>1887.08.19</t>
  </si>
  <si>
    <t>1887.08.20</t>
  </si>
  <si>
    <t>1887.08.21</t>
  </si>
  <si>
    <t>1887.08.22</t>
  </si>
  <si>
    <t>1887.08.23</t>
  </si>
  <si>
    <t>1887.08.24</t>
  </si>
  <si>
    <t>1887.08.25</t>
  </si>
  <si>
    <t>1887.08.26</t>
  </si>
  <si>
    <t>1887.08.27</t>
  </si>
  <si>
    <t>1887.08.28</t>
  </si>
  <si>
    <t>1887.08.29</t>
  </si>
  <si>
    <t>1887.08.30</t>
  </si>
  <si>
    <t>1887.08.31</t>
  </si>
  <si>
    <t>1887.09.01</t>
  </si>
  <si>
    <t>1887.09.02</t>
  </si>
  <si>
    <t>1887.09.03</t>
  </si>
  <si>
    <t>1887.09.04</t>
  </si>
  <si>
    <t>1887.09.05</t>
  </si>
  <si>
    <t>1887.09.06</t>
  </si>
  <si>
    <t>1887.09.07</t>
  </si>
  <si>
    <t>1887.09.08</t>
  </si>
  <si>
    <t>1887.09.09</t>
  </si>
  <si>
    <t>1887.09.10</t>
  </si>
  <si>
    <t>1887.09.11</t>
  </si>
  <si>
    <t>1887.09.12</t>
  </si>
  <si>
    <t>1887.09.13</t>
  </si>
  <si>
    <t>1887.09.14</t>
  </si>
  <si>
    <t>1887.09.15</t>
  </si>
  <si>
    <t>1887.09.16</t>
  </si>
  <si>
    <t>1887.09.17</t>
  </si>
  <si>
    <t>1887.09.18</t>
  </si>
  <si>
    <t>1887.09.19</t>
  </si>
  <si>
    <t>1887.09.20</t>
  </si>
  <si>
    <t>1887.09.21</t>
  </si>
  <si>
    <t>1887.09.22</t>
  </si>
  <si>
    <t>1887.09.23</t>
  </si>
  <si>
    <t>1887.09.24</t>
  </si>
  <si>
    <t>1887.09.25</t>
  </si>
  <si>
    <t>1887.09.26</t>
  </si>
  <si>
    <t>1887.09.27</t>
  </si>
  <si>
    <t>1887.09.28</t>
  </si>
  <si>
    <t>1887.09.29</t>
  </si>
  <si>
    <t>1887.09.30</t>
  </si>
  <si>
    <t>1887.10.01</t>
  </si>
  <si>
    <t>1887.10.02</t>
  </si>
  <si>
    <t>1887.10.03</t>
  </si>
  <si>
    <t>1887.10.04</t>
  </si>
  <si>
    <t>1887.10.05</t>
  </si>
  <si>
    <t>1887.10.06</t>
  </si>
  <si>
    <t>1887.10.07</t>
  </si>
  <si>
    <t>1887.10.08</t>
  </si>
  <si>
    <t>1887.10.09</t>
  </si>
  <si>
    <t>1887.10.10</t>
  </si>
  <si>
    <t>1887.10.11</t>
  </si>
  <si>
    <t>1887.10.12</t>
  </si>
  <si>
    <t>1887.10.13</t>
  </si>
  <si>
    <t>1887.10.14</t>
  </si>
  <si>
    <t>1887.10.15</t>
  </si>
  <si>
    <t>1887.10.16</t>
  </si>
  <si>
    <t>1887.10.17</t>
  </si>
  <si>
    <t>1887.10.18</t>
  </si>
  <si>
    <t>1887.10.19</t>
  </si>
  <si>
    <t>1887.10.20</t>
  </si>
  <si>
    <t>1887.10.21</t>
  </si>
  <si>
    <t>1887.10.22</t>
  </si>
  <si>
    <t>1887.10.23</t>
  </si>
  <si>
    <t>1887.10.24</t>
  </si>
  <si>
    <t>1887.10.25</t>
  </si>
  <si>
    <t>1887.10.26</t>
  </si>
  <si>
    <t>1887.10.27</t>
  </si>
  <si>
    <t>1887.10.28</t>
  </si>
  <si>
    <t>1887.10.29</t>
  </si>
  <si>
    <t>1887.10.30</t>
  </si>
  <si>
    <t>1887.10.31</t>
  </si>
  <si>
    <t>1887.11.01</t>
  </si>
  <si>
    <t>1887.11.02</t>
  </si>
  <si>
    <t>1887.11.03</t>
  </si>
  <si>
    <t>1887.11.04</t>
  </si>
  <si>
    <t>1887.11.05</t>
  </si>
  <si>
    <t>1887.11.06</t>
  </si>
  <si>
    <t>1887.11.07</t>
  </si>
  <si>
    <t>1887.11.08</t>
  </si>
  <si>
    <t>1887.11.09</t>
  </si>
  <si>
    <t>1887.11.10</t>
  </si>
  <si>
    <t>1887.11.11</t>
  </si>
  <si>
    <t>1887.11.12</t>
  </si>
  <si>
    <t>1887.11.13</t>
  </si>
  <si>
    <t>1887.11.14</t>
  </si>
  <si>
    <t>1887.11.15</t>
  </si>
  <si>
    <t>1887.11.16</t>
  </si>
  <si>
    <t>1887.11.17</t>
  </si>
  <si>
    <t>1887.11.18</t>
  </si>
  <si>
    <t>1887.11.19</t>
  </si>
  <si>
    <t>1887.11.20</t>
  </si>
  <si>
    <t>1887.11.21</t>
  </si>
  <si>
    <t>1887.11.22</t>
  </si>
  <si>
    <t>1887.11.23</t>
  </si>
  <si>
    <t>1887.11.24</t>
  </si>
  <si>
    <t>1887.11.25</t>
  </si>
  <si>
    <t>1887.11.26</t>
  </si>
  <si>
    <t>1887.11.27</t>
  </si>
  <si>
    <t>1887.11.28</t>
  </si>
  <si>
    <t>1887.11.29</t>
  </si>
  <si>
    <t>1887.11.30</t>
  </si>
  <si>
    <t>1887.12.01</t>
  </si>
  <si>
    <t>1887.12.02</t>
  </si>
  <si>
    <t>1887.12.03</t>
  </si>
  <si>
    <t>1887.12.04</t>
  </si>
  <si>
    <t>1887.12.05</t>
  </si>
  <si>
    <t>1887.12.06</t>
  </si>
  <si>
    <t>1887.12.07</t>
  </si>
  <si>
    <t>1887.12.08</t>
  </si>
  <si>
    <t>1887.12.09</t>
  </si>
  <si>
    <t>1887.12.10</t>
  </si>
  <si>
    <t>1887.12.11</t>
  </si>
  <si>
    <t>1887.12.12</t>
  </si>
  <si>
    <t>1887.12.13</t>
  </si>
  <si>
    <t>1887.12.14</t>
  </si>
  <si>
    <t>1887.12.15</t>
  </si>
  <si>
    <t>1887.12.16</t>
  </si>
  <si>
    <t>1887.12.17</t>
  </si>
  <si>
    <t>1887.12.18</t>
  </si>
  <si>
    <t>1887.12.19</t>
  </si>
  <si>
    <t>1887.12.20</t>
  </si>
  <si>
    <t>1887.12.21</t>
  </si>
  <si>
    <t>1887.12.22</t>
  </si>
  <si>
    <t>1887.12.23</t>
  </si>
  <si>
    <t>1887.12.24</t>
  </si>
  <si>
    <t>1887.12.25</t>
  </si>
  <si>
    <t>1887.12.26</t>
  </si>
  <si>
    <t>1887.12.27</t>
  </si>
  <si>
    <t>1887.12.28</t>
  </si>
  <si>
    <t>1887.12.29</t>
  </si>
  <si>
    <t>1887.12.30</t>
  </si>
  <si>
    <t>1887.12.31</t>
  </si>
  <si>
    <t>1888.01.01</t>
  </si>
  <si>
    <t>1888.01.02</t>
  </si>
  <si>
    <t>1888.01.03</t>
  </si>
  <si>
    <t>1888.01.04</t>
  </si>
  <si>
    <t>1888.01.05</t>
  </si>
  <si>
    <t>1888.01.06</t>
  </si>
  <si>
    <t>1888.01.07</t>
  </si>
  <si>
    <t>1888.01.08</t>
  </si>
  <si>
    <t>1888.01.09</t>
  </si>
  <si>
    <t>1888.01.10</t>
  </si>
  <si>
    <t>1888.01.11</t>
  </si>
  <si>
    <t>1888.01.12</t>
  </si>
  <si>
    <t>1888.01.13</t>
  </si>
  <si>
    <t>1888.01.14</t>
  </si>
  <si>
    <t>1888.01.15</t>
  </si>
  <si>
    <t>1888.01.16</t>
  </si>
  <si>
    <t>1888.01.17</t>
  </si>
  <si>
    <t>1888.01.18</t>
  </si>
  <si>
    <t>1888.01.19</t>
  </si>
  <si>
    <t>1888.01.20</t>
  </si>
  <si>
    <t>1888.01.21</t>
  </si>
  <si>
    <t>1888.01.22</t>
  </si>
  <si>
    <t>1888.01.23</t>
  </si>
  <si>
    <t>1888.01.24</t>
  </si>
  <si>
    <t>1888.01.25</t>
  </si>
  <si>
    <t>1888.01.26</t>
  </si>
  <si>
    <t>1888.01.27</t>
  </si>
  <si>
    <t>1888.01.28</t>
  </si>
  <si>
    <t>1888.01.29</t>
  </si>
  <si>
    <t>1888.01.30</t>
  </si>
  <si>
    <t>1888.01.31</t>
  </si>
  <si>
    <t>1888.02.01</t>
  </si>
  <si>
    <t>1888.02.02</t>
  </si>
  <si>
    <t>1888.02.03</t>
  </si>
  <si>
    <t>1888.02.04</t>
  </si>
  <si>
    <t>1888.02.05</t>
  </si>
  <si>
    <t>1888.02.06</t>
  </si>
  <si>
    <t>1888.02.07</t>
  </si>
  <si>
    <t>1888.02.08</t>
  </si>
  <si>
    <t>1888.02.09</t>
  </si>
  <si>
    <t>1888.02.10</t>
  </si>
  <si>
    <t>1888.02.11</t>
  </si>
  <si>
    <t>1888.02.12</t>
  </si>
  <si>
    <t>1888.02.13</t>
  </si>
  <si>
    <t>1888.02.14</t>
  </si>
  <si>
    <t>1888.02.15</t>
  </si>
  <si>
    <t>1888.02.16</t>
  </si>
  <si>
    <t>1888.02.17</t>
  </si>
  <si>
    <t>1888.02.18</t>
  </si>
  <si>
    <t>1888.02.19</t>
  </si>
  <si>
    <t>1888.02.20</t>
  </si>
  <si>
    <t>1888.02.21</t>
  </si>
  <si>
    <t>1888.02.22</t>
  </si>
  <si>
    <t>1888.02.23</t>
  </si>
  <si>
    <t>1888.02.24</t>
  </si>
  <si>
    <t>1888.02.25</t>
  </si>
  <si>
    <t>1888.02.26</t>
  </si>
  <si>
    <t>1888.02.27</t>
  </si>
  <si>
    <t>1888.02.28</t>
  </si>
  <si>
    <t>1888.02.29</t>
  </si>
  <si>
    <t>1888.03.01</t>
  </si>
  <si>
    <t>1888.03.02</t>
  </si>
  <si>
    <t>1888.03.03</t>
  </si>
  <si>
    <t>1888.03.04</t>
  </si>
  <si>
    <t>1888.03.05</t>
  </si>
  <si>
    <t>1888.03.06</t>
  </si>
  <si>
    <t>1888.03.07</t>
  </si>
  <si>
    <t>1888.03.08</t>
  </si>
  <si>
    <t>1888.03.09</t>
  </si>
  <si>
    <t>1888.03.10</t>
  </si>
  <si>
    <t>1888.03.11</t>
  </si>
  <si>
    <t>1888.03.12</t>
  </si>
  <si>
    <t>1888.03.13</t>
  </si>
  <si>
    <t>1888.03.14</t>
  </si>
  <si>
    <t>1888.03.15</t>
  </si>
  <si>
    <t>1888.03.16</t>
  </si>
  <si>
    <t>1888.03.17</t>
  </si>
  <si>
    <t>1888.03.18</t>
  </si>
  <si>
    <t>1888.03.19</t>
  </si>
  <si>
    <t>1888.03.20</t>
  </si>
  <si>
    <t>1888.03.21</t>
  </si>
  <si>
    <t>1888.03.22</t>
  </si>
  <si>
    <t>1888.03.23</t>
  </si>
  <si>
    <t>1888.03.24</t>
  </si>
  <si>
    <t>1888.03.25</t>
  </si>
  <si>
    <t>1888.03.26</t>
  </si>
  <si>
    <t>1888.03.27</t>
  </si>
  <si>
    <t>1888.03.28</t>
  </si>
  <si>
    <t>1888.03.29</t>
  </si>
  <si>
    <t>1888.03.30</t>
  </si>
  <si>
    <t>1888.03.31</t>
  </si>
  <si>
    <t>1888.04.01</t>
  </si>
  <si>
    <t>1888.04.02</t>
  </si>
  <si>
    <t>1888.04.03</t>
  </si>
  <si>
    <t>1888.04.04</t>
  </si>
  <si>
    <t>1888.04.05</t>
  </si>
  <si>
    <t>1888.04.06</t>
  </si>
  <si>
    <t>1888.04.07</t>
  </si>
  <si>
    <t>1888.04.08</t>
  </si>
  <si>
    <t>1888.04.09</t>
  </si>
  <si>
    <t>1888.04.10</t>
  </si>
  <si>
    <t>1888.04.11</t>
  </si>
  <si>
    <t>1888.04.12</t>
  </si>
  <si>
    <t>1888.04.13</t>
  </si>
  <si>
    <t>1888.04.14</t>
  </si>
  <si>
    <t>1888.04.15</t>
  </si>
  <si>
    <t>1888.04.16</t>
  </si>
  <si>
    <t>1888.04.17</t>
  </si>
  <si>
    <t>1888.04.18</t>
  </si>
  <si>
    <t>1888.04.19</t>
  </si>
  <si>
    <t>1888.04.20</t>
  </si>
  <si>
    <t>1888.04.21</t>
  </si>
  <si>
    <t>1888.04.22</t>
  </si>
  <si>
    <t>1888.04.23</t>
  </si>
  <si>
    <t>1888.04.24</t>
  </si>
  <si>
    <t>1888.04.25</t>
  </si>
  <si>
    <t>1888.04.26</t>
  </si>
  <si>
    <t>1888.04.27</t>
  </si>
  <si>
    <t>1888.04.28</t>
  </si>
  <si>
    <t>1888.04.29</t>
  </si>
  <si>
    <t>1888.04.30</t>
  </si>
  <si>
    <t>1888.05.01</t>
  </si>
  <si>
    <t>1888.05.02</t>
  </si>
  <si>
    <t>1888.05.03</t>
  </si>
  <si>
    <t>1888.05.04</t>
  </si>
  <si>
    <t>1888.05.05</t>
  </si>
  <si>
    <t>1888.05.06</t>
  </si>
  <si>
    <t>1888.05.07</t>
  </si>
  <si>
    <t>1888.05.08</t>
  </si>
  <si>
    <t>1888.05.09</t>
  </si>
  <si>
    <t>1888.05.10</t>
  </si>
  <si>
    <t>1888.05.11</t>
  </si>
  <si>
    <t>1888.05.12</t>
  </si>
  <si>
    <t>1888.05.13</t>
  </si>
  <si>
    <t>1888.05.14</t>
  </si>
  <si>
    <t>1888.05.15</t>
  </si>
  <si>
    <t>1888.05.16</t>
  </si>
  <si>
    <t>1888.05.17</t>
  </si>
  <si>
    <t>1888.05.18</t>
  </si>
  <si>
    <t>1888.05.19</t>
  </si>
  <si>
    <t>1888.05.20</t>
  </si>
  <si>
    <t>1888.05.21</t>
  </si>
  <si>
    <t>1888.05.22</t>
  </si>
  <si>
    <t>1888.05.23</t>
  </si>
  <si>
    <t>1888.05.24</t>
  </si>
  <si>
    <t>1888.05.25</t>
  </si>
  <si>
    <t>1888.05.26</t>
  </si>
  <si>
    <t>1888.05.27</t>
  </si>
  <si>
    <t>1888.05.28</t>
  </si>
  <si>
    <t>1888.05.29</t>
  </si>
  <si>
    <t>1888.05.30</t>
  </si>
  <si>
    <t>1888.05.31</t>
  </si>
  <si>
    <t>1888.06.01</t>
  </si>
  <si>
    <t>1888.06.02</t>
  </si>
  <si>
    <t>1888.06.03</t>
  </si>
  <si>
    <t>1888.06.04</t>
  </si>
  <si>
    <t>1888.06.05</t>
  </si>
  <si>
    <t>1888.06.06</t>
  </si>
  <si>
    <t>1888.06.07</t>
  </si>
  <si>
    <t>1888.06.08</t>
  </si>
  <si>
    <t>1888.06.09</t>
  </si>
  <si>
    <t>1888.06.10</t>
  </si>
  <si>
    <t>1888.06.11</t>
  </si>
  <si>
    <t>1888.06.12</t>
  </si>
  <si>
    <t>1888.06.13</t>
  </si>
  <si>
    <t>1888.06.14</t>
  </si>
  <si>
    <t>1888.06.15</t>
  </si>
  <si>
    <t>1888.06.16</t>
  </si>
  <si>
    <t>1888.06.17</t>
  </si>
  <si>
    <t>1888.06.18</t>
  </si>
  <si>
    <t>1888.06.19</t>
  </si>
  <si>
    <t>1888.06.20</t>
  </si>
  <si>
    <t>1888.06.21</t>
  </si>
  <si>
    <t>1888.06.22</t>
  </si>
  <si>
    <t>1888.06.23</t>
  </si>
  <si>
    <t>1888.06.24</t>
  </si>
  <si>
    <t>1888.06.25</t>
  </si>
  <si>
    <t>1888.06.26</t>
  </si>
  <si>
    <t>1888.06.27</t>
  </si>
  <si>
    <t>1888.06.28</t>
  </si>
  <si>
    <t>1888.06.29</t>
  </si>
  <si>
    <t>1888.06.30</t>
  </si>
  <si>
    <t>1888.07.01</t>
  </si>
  <si>
    <t>1888.07.02</t>
  </si>
  <si>
    <t>1888.07.03</t>
  </si>
  <si>
    <t>1888.07.04</t>
  </si>
  <si>
    <t>1888.07.05</t>
  </si>
  <si>
    <t>1888.07.06</t>
  </si>
  <si>
    <t>1888.07.07</t>
  </si>
  <si>
    <t>1888.07.08</t>
  </si>
  <si>
    <t>1888.07.09</t>
  </si>
  <si>
    <t>1888.07.10</t>
  </si>
  <si>
    <t>1888.07.11</t>
  </si>
  <si>
    <t>1888.07.12</t>
  </si>
  <si>
    <t>1888.07.13</t>
  </si>
  <si>
    <t>1888.07.14</t>
  </si>
  <si>
    <t>1888.07.15</t>
  </si>
  <si>
    <t>1888.07.16</t>
  </si>
  <si>
    <t>1888.07.17</t>
  </si>
  <si>
    <t>1888.07.18</t>
  </si>
  <si>
    <t>1888.07.19</t>
  </si>
  <si>
    <t>1888.07.20</t>
  </si>
  <si>
    <t>1888.07.21</t>
  </si>
  <si>
    <t>1888.07.22</t>
  </si>
  <si>
    <t>1888.07.23</t>
  </si>
  <si>
    <t>1888.07.24</t>
  </si>
  <si>
    <t>1888.07.25</t>
  </si>
  <si>
    <t>1888.07.26</t>
  </si>
  <si>
    <t>1888.07.27</t>
  </si>
  <si>
    <t>1888.07.28</t>
  </si>
  <si>
    <t>1888.07.29</t>
  </si>
  <si>
    <t>1888.07.30</t>
  </si>
  <si>
    <t>1888.07.31</t>
  </si>
  <si>
    <t>1888.08.01</t>
  </si>
  <si>
    <t>1888.08.02</t>
  </si>
  <si>
    <t>1888.08.03</t>
  </si>
  <si>
    <t>1888.08.04</t>
  </si>
  <si>
    <t>1888.08.05</t>
  </si>
  <si>
    <t>1888.08.06</t>
  </si>
  <si>
    <t>1888.08.07</t>
  </si>
  <si>
    <t>1888.08.08</t>
  </si>
  <si>
    <t>1888.08.09</t>
  </si>
  <si>
    <t>1888.08.10</t>
  </si>
  <si>
    <t>1888.08.11</t>
  </si>
  <si>
    <t>1888.08.12</t>
  </si>
  <si>
    <t>1888.08.13</t>
  </si>
  <si>
    <t>1888.08.14</t>
  </si>
  <si>
    <t>1888.08.15</t>
  </si>
  <si>
    <t>1888.08.16</t>
  </si>
  <si>
    <t>1888.08.17</t>
  </si>
  <si>
    <t>1888.08.18</t>
  </si>
  <si>
    <t>1888.08.19</t>
  </si>
  <si>
    <t>1888.08.20</t>
  </si>
  <si>
    <t>1888.08.21</t>
  </si>
  <si>
    <t>1888.08.22</t>
  </si>
  <si>
    <t>1888.08.23</t>
  </si>
  <si>
    <t>1888.08.24</t>
  </si>
  <si>
    <t>1888.08.25</t>
  </si>
  <si>
    <t>1888.08.26</t>
  </si>
  <si>
    <t>1888.08.27</t>
  </si>
  <si>
    <t>1888.08.28</t>
  </si>
  <si>
    <t>1888.08.29</t>
  </si>
  <si>
    <t>1888.08.30</t>
  </si>
  <si>
    <t>1888.08.31</t>
  </si>
  <si>
    <t>1888.09.01</t>
  </si>
  <si>
    <t>1888.09.02</t>
  </si>
  <si>
    <t>1888.09.03</t>
  </si>
  <si>
    <t>1888.09.04</t>
  </si>
  <si>
    <t>1888.09.05</t>
  </si>
  <si>
    <t>1888.09.06</t>
  </si>
  <si>
    <t>1888.09.07</t>
  </si>
  <si>
    <t>1888.09.08</t>
  </si>
  <si>
    <t>1888.09.09</t>
  </si>
  <si>
    <t>1888.09.10</t>
  </si>
  <si>
    <t>1888.09.11</t>
  </si>
  <si>
    <t>1888.09.12</t>
  </si>
  <si>
    <t>1888.09.13</t>
  </si>
  <si>
    <t>1888.09.14</t>
  </si>
  <si>
    <t>1888.09.15</t>
  </si>
  <si>
    <t>1888.09.16</t>
  </si>
  <si>
    <t>1888.09.17</t>
  </si>
  <si>
    <t>1888.09.18</t>
  </si>
  <si>
    <t>1888.09.19</t>
  </si>
  <si>
    <t>1888.09.20</t>
  </si>
  <si>
    <t>1888.09.21</t>
  </si>
  <si>
    <t>1888.09.22</t>
  </si>
  <si>
    <t>1888.09.23</t>
  </si>
  <si>
    <t>1888.09.24</t>
  </si>
  <si>
    <t>1888.09.25</t>
  </si>
  <si>
    <t>1888.09.26</t>
  </si>
  <si>
    <t>1888.09.27</t>
  </si>
  <si>
    <t>1888.09.28</t>
  </si>
  <si>
    <t>1888.09.29</t>
  </si>
  <si>
    <t>1888.09.30</t>
  </si>
  <si>
    <t>1888.10.01</t>
  </si>
  <si>
    <t>1888.10.02</t>
  </si>
  <si>
    <t>1888.10.03</t>
  </si>
  <si>
    <t>1888.10.04</t>
  </si>
  <si>
    <t>1888.10.05</t>
  </si>
  <si>
    <t>1888.10.06</t>
  </si>
  <si>
    <t>1888.10.07</t>
  </si>
  <si>
    <t>1888.10.08</t>
  </si>
  <si>
    <t>1888.10.09</t>
  </si>
  <si>
    <t>1888.10.10</t>
  </si>
  <si>
    <t>1888.10.11</t>
  </si>
  <si>
    <t>1888.10.12</t>
  </si>
  <si>
    <t>1888.10.13</t>
  </si>
  <si>
    <t>1888.10.14</t>
  </si>
  <si>
    <t>1888.10.15</t>
  </si>
  <si>
    <t>1888.10.16</t>
  </si>
  <si>
    <t>1888.10.17</t>
  </si>
  <si>
    <t>1888.10.18</t>
  </si>
  <si>
    <t>1888.10.19</t>
  </si>
  <si>
    <t>1888.10.20</t>
  </si>
  <si>
    <t>1888.10.21</t>
  </si>
  <si>
    <t>1888.10.22</t>
  </si>
  <si>
    <t>1888.10.23</t>
  </si>
  <si>
    <t>1888.10.24</t>
  </si>
  <si>
    <t>1888.10.25</t>
  </si>
  <si>
    <t>1888.10.26</t>
  </si>
  <si>
    <t>1888.10.27</t>
  </si>
  <si>
    <t>1888.10.28</t>
  </si>
  <si>
    <t>1888.10.29</t>
  </si>
  <si>
    <t>1888.10.30</t>
  </si>
  <si>
    <t>1888.10.31</t>
  </si>
  <si>
    <t>1888.11.01</t>
  </si>
  <si>
    <t>1888.11.02</t>
  </si>
  <si>
    <t>1888.11.03</t>
  </si>
  <si>
    <t>1888.11.04</t>
  </si>
  <si>
    <t>1888.11.05</t>
  </si>
  <si>
    <t>1888.11.06</t>
  </si>
  <si>
    <t>1888.11.07</t>
  </si>
  <si>
    <t>1888.11.08</t>
  </si>
  <si>
    <t>1888.11.09</t>
  </si>
  <si>
    <t>1888.11.10</t>
  </si>
  <si>
    <t>1888.11.11</t>
  </si>
  <si>
    <t>1888.11.12</t>
  </si>
  <si>
    <t>1888.11.13</t>
  </si>
  <si>
    <t>1888.11.14</t>
  </si>
  <si>
    <t>1888.11.15</t>
  </si>
  <si>
    <t>1888.11.16</t>
  </si>
  <si>
    <t>1888.11.17</t>
  </si>
  <si>
    <t>1888.11.18</t>
  </si>
  <si>
    <t>1888.11.19</t>
  </si>
  <si>
    <t>1888.11.20</t>
  </si>
  <si>
    <t>1888.11.21</t>
  </si>
  <si>
    <t>1888.11.22</t>
  </si>
  <si>
    <t>1888.11.23</t>
  </si>
  <si>
    <t>1888.11.24</t>
  </si>
  <si>
    <t>1888.11.25</t>
  </si>
  <si>
    <t>1888.11.26</t>
  </si>
  <si>
    <t>1888.11.27</t>
  </si>
  <si>
    <t>1888.11.28</t>
  </si>
  <si>
    <t>1888.11.29</t>
  </si>
  <si>
    <t>1888.11.30</t>
  </si>
  <si>
    <t>1888.12.01</t>
  </si>
  <si>
    <t>1888.12.02</t>
  </si>
  <si>
    <t>1888.12.03</t>
  </si>
  <si>
    <t>1888.12.04</t>
  </si>
  <si>
    <t>1888.12.05</t>
  </si>
  <si>
    <t>1888.12.06</t>
  </si>
  <si>
    <t>1888.12.07</t>
  </si>
  <si>
    <t>1888.12.08</t>
  </si>
  <si>
    <t>1888.12.09</t>
  </si>
  <si>
    <t>1888.12.10</t>
  </si>
  <si>
    <t>1888.12.11</t>
  </si>
  <si>
    <t>1888.12.12</t>
  </si>
  <si>
    <t>1888.12.13</t>
  </si>
  <si>
    <t>1888.12.14</t>
  </si>
  <si>
    <t>1888.12.15</t>
  </si>
  <si>
    <t>1888.12.16</t>
  </si>
  <si>
    <t>1888.12.17</t>
  </si>
  <si>
    <t>1888.12.18</t>
  </si>
  <si>
    <t>1888.12.19</t>
  </si>
  <si>
    <t>1888.12.20</t>
  </si>
  <si>
    <t>1888.12.21</t>
  </si>
  <si>
    <t>1888.12.22</t>
  </si>
  <si>
    <t>1888.12.23</t>
  </si>
  <si>
    <t>1888.12.24</t>
  </si>
  <si>
    <t>1888.12.25</t>
  </si>
  <si>
    <t>1888.12.26</t>
  </si>
  <si>
    <t>1888.12.27</t>
  </si>
  <si>
    <t>1888.12.28</t>
  </si>
  <si>
    <t>1888.12.29</t>
  </si>
  <si>
    <t>1888.12.30</t>
  </si>
  <si>
    <t>1888.12.31</t>
  </si>
  <si>
    <t>1889.01.01</t>
  </si>
  <si>
    <t>1889.01.02</t>
  </si>
  <si>
    <t>1889.01.03</t>
  </si>
  <si>
    <t>1889.01.04</t>
  </si>
  <si>
    <t>1889.01.05</t>
  </si>
  <si>
    <t>1889.01.06</t>
  </si>
  <si>
    <t>1889.01.07</t>
  </si>
  <si>
    <t>1889.01.08</t>
  </si>
  <si>
    <t>1889.01.09</t>
  </si>
  <si>
    <t>1889.01.10</t>
  </si>
  <si>
    <t>1889.01.11</t>
  </si>
  <si>
    <t>1889.01.12</t>
  </si>
  <si>
    <t>1889.01.13</t>
  </si>
  <si>
    <t>1889.01.14</t>
  </si>
  <si>
    <t>1889.01.15</t>
  </si>
  <si>
    <t>1889.01.16</t>
  </si>
  <si>
    <t>1889.01.17</t>
  </si>
  <si>
    <t>1889.01.18</t>
  </si>
  <si>
    <t>1889.01.19</t>
  </si>
  <si>
    <t>1889.01.20</t>
  </si>
  <si>
    <t>1889.01.21</t>
  </si>
  <si>
    <t>1889.01.22</t>
  </si>
  <si>
    <t>1889.01.23</t>
  </si>
  <si>
    <t>1889.01.24</t>
  </si>
  <si>
    <t>1889.01.25</t>
  </si>
  <si>
    <t>1889.01.26</t>
  </si>
  <si>
    <t>1889.01.27</t>
  </si>
  <si>
    <t>1889.01.28</t>
  </si>
  <si>
    <t>1889.01.29</t>
  </si>
  <si>
    <t>1889.01.30</t>
  </si>
  <si>
    <t>1889.01.31</t>
  </si>
  <si>
    <t>1889.02.01</t>
  </si>
  <si>
    <t>1889.02.02</t>
  </si>
  <si>
    <t>1889.02.03</t>
  </si>
  <si>
    <t>1889.02.04</t>
  </si>
  <si>
    <t>1889.02.05</t>
  </si>
  <si>
    <t>1889.02.06</t>
  </si>
  <si>
    <t>1889.02.07</t>
  </si>
  <si>
    <t>1889.02.08</t>
  </si>
  <si>
    <t>1889.02.09</t>
  </si>
  <si>
    <t>1889.02.10</t>
  </si>
  <si>
    <t>1889.02.11</t>
  </si>
  <si>
    <t>1889.02.12</t>
  </si>
  <si>
    <t>1889.02.13</t>
  </si>
  <si>
    <t>1889.02.14</t>
  </si>
  <si>
    <t>1889.02.15</t>
  </si>
  <si>
    <t>1889.02.16</t>
  </si>
  <si>
    <t>1889.02.17</t>
  </si>
  <si>
    <t>1889.02.18</t>
  </si>
  <si>
    <t>1889.02.19</t>
  </si>
  <si>
    <t>1889.02.20</t>
  </si>
  <si>
    <t>1889.02.21</t>
  </si>
  <si>
    <t>1889.02.22</t>
  </si>
  <si>
    <t>1889.02.23</t>
  </si>
  <si>
    <t>1889.02.24</t>
  </si>
  <si>
    <t>1889.02.25</t>
  </si>
  <si>
    <t>1889.02.26</t>
  </si>
  <si>
    <t>1889.02.27</t>
  </si>
  <si>
    <t>1889.02.28</t>
  </si>
  <si>
    <t>1889.03.01</t>
  </si>
  <si>
    <t>1889.03.02</t>
  </si>
  <si>
    <t>1889.03.03</t>
  </si>
  <si>
    <t>1889.03.04</t>
  </si>
  <si>
    <t>1889.03.05</t>
  </si>
  <si>
    <t>1889.03.06</t>
  </si>
  <si>
    <t>1889.03.07</t>
  </si>
  <si>
    <t>1889.03.08</t>
  </si>
  <si>
    <t>1889.03.09</t>
  </si>
  <si>
    <t>1889.03.10</t>
  </si>
  <si>
    <t>1889.03.11</t>
  </si>
  <si>
    <t>1889.03.12</t>
  </si>
  <si>
    <t>1889.03.13</t>
  </si>
  <si>
    <t>1889.03.14</t>
  </si>
  <si>
    <t>1889.03.15</t>
  </si>
  <si>
    <t>1889.03.16</t>
  </si>
  <si>
    <t>1889.03.17</t>
  </si>
  <si>
    <t>1889.03.18</t>
  </si>
  <si>
    <t>1889.03.19</t>
  </si>
  <si>
    <t>1889.03.20</t>
  </si>
  <si>
    <t>1889.03.21</t>
  </si>
  <si>
    <t>1889.03.22</t>
  </si>
  <si>
    <t>1889.03.23</t>
  </si>
  <si>
    <t>1889.03.24</t>
  </si>
  <si>
    <t>1889.03.25</t>
  </si>
  <si>
    <t>1889.03.26</t>
  </si>
  <si>
    <t>1889.03.27</t>
  </si>
  <si>
    <t>1889.03.28</t>
  </si>
  <si>
    <t>1889.03.29</t>
  </si>
  <si>
    <t>1889.03.30</t>
  </si>
  <si>
    <t>1889.03.31</t>
  </si>
  <si>
    <t>1889.04.01</t>
  </si>
  <si>
    <t>1889.04.02</t>
  </si>
  <si>
    <t>1889.04.03</t>
  </si>
  <si>
    <t>1889.04.04</t>
  </si>
  <si>
    <t>1889.04.05</t>
  </si>
  <si>
    <t>1889.04.06</t>
  </si>
  <si>
    <t>1889.04.07</t>
  </si>
  <si>
    <t>1889.04.08</t>
  </si>
  <si>
    <t>1889.04.09</t>
  </si>
  <si>
    <t>1889.04.10</t>
  </si>
  <si>
    <t>1889.04.11</t>
  </si>
  <si>
    <t>1889.04.12</t>
  </si>
  <si>
    <t>1889.04.13</t>
  </si>
  <si>
    <t>1889.04.14</t>
  </si>
  <si>
    <t>1889.04.15</t>
  </si>
  <si>
    <t>1889.04.16</t>
  </si>
  <si>
    <t>1889.04.17</t>
  </si>
  <si>
    <t>1889.04.18</t>
  </si>
  <si>
    <t>1889.04.19</t>
  </si>
  <si>
    <t>1889.04.20</t>
  </si>
  <si>
    <t>1889.04.21</t>
  </si>
  <si>
    <t>1889.04.22</t>
  </si>
  <si>
    <t>1889.04.23</t>
  </si>
  <si>
    <t>1889.04.24</t>
  </si>
  <si>
    <t>1889.04.25</t>
  </si>
  <si>
    <t>1889.04.26</t>
  </si>
  <si>
    <t>1889.04.27</t>
  </si>
  <si>
    <t>1889.04.28</t>
  </si>
  <si>
    <t>1889.04.29</t>
  </si>
  <si>
    <t>1889.04.30</t>
  </si>
  <si>
    <t>1889.05.01</t>
  </si>
  <si>
    <t>1889.05.02</t>
  </si>
  <si>
    <t>1889.05.03</t>
  </si>
  <si>
    <t>1889.05.04</t>
  </si>
  <si>
    <t>1889.05.05</t>
  </si>
  <si>
    <t>1889.05.06</t>
  </si>
  <si>
    <t>1889.05.07</t>
  </si>
  <si>
    <t>1889.05.08</t>
  </si>
  <si>
    <t>1889.05.09</t>
  </si>
  <si>
    <t>1889.05.10</t>
  </si>
  <si>
    <t>1889.05.11</t>
  </si>
  <si>
    <t>1889.05.12</t>
  </si>
  <si>
    <t>1889.05.13</t>
  </si>
  <si>
    <t>1889.05.14</t>
  </si>
  <si>
    <t>1889.05.15</t>
  </si>
  <si>
    <t>1889.05.16</t>
  </si>
  <si>
    <t>1889.05.17</t>
  </si>
  <si>
    <t>1889.05.18</t>
  </si>
  <si>
    <t>1889.05.19</t>
  </si>
  <si>
    <t>1889.05.20</t>
  </si>
  <si>
    <t>1889.05.21</t>
  </si>
  <si>
    <t>1889.05.22</t>
  </si>
  <si>
    <t>1889.05.23</t>
  </si>
  <si>
    <t>1889.05.24</t>
  </si>
  <si>
    <t>1889.05.25</t>
  </si>
  <si>
    <t>1889.05.26</t>
  </si>
  <si>
    <t>1889.05.27</t>
  </si>
  <si>
    <t>1889.05.28</t>
  </si>
  <si>
    <t>1889.05.29</t>
  </si>
  <si>
    <t>1889.05.30</t>
  </si>
  <si>
    <t>1889.05.31</t>
  </si>
  <si>
    <t>1889.06.01</t>
  </si>
  <si>
    <t>1889.06.02</t>
  </si>
  <si>
    <t>1889.06.03</t>
  </si>
  <si>
    <t>1889.06.04</t>
  </si>
  <si>
    <t>1889.06.05</t>
  </si>
  <si>
    <t>1889.06.06</t>
  </si>
  <si>
    <t>1889.06.07</t>
  </si>
  <si>
    <t>1889.06.08</t>
  </si>
  <si>
    <t>1889.06.09</t>
  </si>
  <si>
    <t>1889.06.10</t>
  </si>
  <si>
    <t>1889.06.11</t>
  </si>
  <si>
    <t>1889.06.12</t>
  </si>
  <si>
    <t>1889.06.13</t>
  </si>
  <si>
    <t>1889.06.14</t>
  </si>
  <si>
    <t>1889.06.15</t>
  </si>
  <si>
    <t>1889.06.16</t>
  </si>
  <si>
    <t>1889.06.17</t>
  </si>
  <si>
    <t>1889.06.18</t>
  </si>
  <si>
    <t>1889.06.19</t>
  </si>
  <si>
    <t>1889.06.20</t>
  </si>
  <si>
    <t>1889.06.21</t>
  </si>
  <si>
    <t>1889.06.22</t>
  </si>
  <si>
    <t>1889.06.23</t>
  </si>
  <si>
    <t>1889.06.24</t>
  </si>
  <si>
    <t>1889.06.25</t>
  </si>
  <si>
    <t>1889.06.26</t>
  </si>
  <si>
    <t>1889.06.27</t>
  </si>
  <si>
    <t>1889.06.28</t>
  </si>
  <si>
    <t>1889.06.29</t>
  </si>
  <si>
    <t>1889.06.30</t>
  </si>
  <si>
    <t>1889.07.01</t>
  </si>
  <si>
    <t>1889.07.02</t>
  </si>
  <si>
    <t>1889.07.03</t>
  </si>
  <si>
    <t>1889.07.04</t>
  </si>
  <si>
    <t>1889.07.05</t>
  </si>
  <si>
    <t>1889.07.06</t>
  </si>
  <si>
    <t>1889.07.07</t>
  </si>
  <si>
    <t>1889.07.08</t>
  </si>
  <si>
    <t>1889.07.09</t>
  </si>
  <si>
    <t>1889.07.10</t>
  </si>
  <si>
    <t>1889.07.11</t>
  </si>
  <si>
    <t>1889.07.12</t>
  </si>
  <si>
    <t>1889.07.13</t>
  </si>
  <si>
    <t>1889.07.14</t>
  </si>
  <si>
    <t>1889.07.15</t>
  </si>
  <si>
    <t>1889.07.16</t>
  </si>
  <si>
    <t>1889.07.17</t>
  </si>
  <si>
    <t>1889.07.18</t>
  </si>
  <si>
    <t>1889.07.19</t>
  </si>
  <si>
    <t>1889.07.20</t>
  </si>
  <si>
    <t>1889.07.21</t>
  </si>
  <si>
    <t>1889.07.22</t>
  </si>
  <si>
    <t>1889.07.23</t>
  </si>
  <si>
    <t>1889.07.24</t>
  </si>
  <si>
    <t>1889.07.25</t>
  </si>
  <si>
    <t>1889.07.26</t>
  </si>
  <si>
    <t>1889.07.27</t>
  </si>
  <si>
    <t>1889.07.28</t>
  </si>
  <si>
    <t>1889.07.29</t>
  </si>
  <si>
    <t>1889.07.30</t>
  </si>
  <si>
    <t>1889.07.31</t>
  </si>
  <si>
    <t>1889.08.01</t>
  </si>
  <si>
    <t>1889.08.02</t>
  </si>
  <si>
    <t>1889.08.03</t>
  </si>
  <si>
    <t>1889.08.04</t>
  </si>
  <si>
    <t>1889.08.05</t>
  </si>
  <si>
    <t>1889.08.06</t>
  </si>
  <si>
    <t>1889.08.07</t>
  </si>
  <si>
    <t>1889.08.08</t>
  </si>
  <si>
    <t>1889.08.09</t>
  </si>
  <si>
    <t>1889.08.10</t>
  </si>
  <si>
    <t>1889.08.11</t>
  </si>
  <si>
    <t>1889.08.12</t>
  </si>
  <si>
    <t>1889.08.13</t>
  </si>
  <si>
    <t>1889.08.14</t>
  </si>
  <si>
    <t>1889.08.15</t>
  </si>
  <si>
    <t>1889.08.16</t>
  </si>
  <si>
    <t>1889.08.17</t>
  </si>
  <si>
    <t>1889.08.18</t>
  </si>
  <si>
    <t>1889.08.19</t>
  </si>
  <si>
    <t>1889.08.20</t>
  </si>
  <si>
    <t>1889.08.21</t>
  </si>
  <si>
    <t>1889.08.22</t>
  </si>
  <si>
    <t>1889.08.23</t>
  </si>
  <si>
    <t>1889.08.24</t>
  </si>
  <si>
    <t>1889.08.25</t>
  </si>
  <si>
    <t>1889.08.26</t>
  </si>
  <si>
    <t>1889.08.27</t>
  </si>
  <si>
    <t>1889.08.28</t>
  </si>
  <si>
    <t>1889.08.29</t>
  </si>
  <si>
    <t>1889.08.30</t>
  </si>
  <si>
    <t>1889.08.31</t>
  </si>
  <si>
    <t>1889.09.01</t>
  </si>
  <si>
    <t>1889.09.02</t>
  </si>
  <si>
    <t>1889.09.03</t>
  </si>
  <si>
    <t>1889.09.04</t>
  </si>
  <si>
    <t>1889.09.05</t>
  </si>
  <si>
    <t>1889.09.06</t>
  </si>
  <si>
    <t>1889.09.07</t>
  </si>
  <si>
    <t>1889.09.08</t>
  </si>
  <si>
    <t>1889.09.09</t>
  </si>
  <si>
    <t>1889.09.10</t>
  </si>
  <si>
    <t>1889.09.11</t>
  </si>
  <si>
    <t>1889.09.12</t>
  </si>
  <si>
    <t>1889.09.13</t>
  </si>
  <si>
    <t>1889.09.14</t>
  </si>
  <si>
    <t>1889.09.15</t>
  </si>
  <si>
    <t>1889.09.16</t>
  </si>
  <si>
    <t>1889.09.17</t>
  </si>
  <si>
    <t>1889.09.18</t>
  </si>
  <si>
    <t>1889.09.19</t>
  </si>
  <si>
    <t>1889.09.20</t>
  </si>
  <si>
    <t>1889.09.21</t>
  </si>
  <si>
    <t>1889.09.22</t>
  </si>
  <si>
    <t>1889.09.23</t>
  </si>
  <si>
    <t>1889.09.24</t>
  </si>
  <si>
    <t>1889.09.25</t>
  </si>
  <si>
    <t>1889.09.26</t>
  </si>
  <si>
    <t>1889.09.27</t>
  </si>
  <si>
    <t>1889.09.28</t>
  </si>
  <si>
    <t>1889.09.29</t>
  </si>
  <si>
    <t>1889.09.30</t>
  </si>
  <si>
    <t>1889.10.01</t>
  </si>
  <si>
    <t>1889.10.02</t>
  </si>
  <si>
    <t>1889.10.03</t>
  </si>
  <si>
    <t>1889.10.04</t>
  </si>
  <si>
    <t>1889.10.05</t>
  </si>
  <si>
    <t>1889.10.06</t>
  </si>
  <si>
    <t>1889.10.07</t>
  </si>
  <si>
    <t>1889.10.08</t>
  </si>
  <si>
    <t>1889.10.09</t>
  </si>
  <si>
    <t>1889.10.10</t>
  </si>
  <si>
    <t>1889.10.11</t>
  </si>
  <si>
    <t>1889.10.12</t>
  </si>
  <si>
    <t>1889.10.13</t>
  </si>
  <si>
    <t>1889.10.14</t>
  </si>
  <si>
    <t>1889.10.15</t>
  </si>
  <si>
    <t>1889.10.16</t>
  </si>
  <si>
    <t>1889.10.17</t>
  </si>
  <si>
    <t>1889.10.18</t>
  </si>
  <si>
    <t>1889.10.19</t>
  </si>
  <si>
    <t>1889.10.20</t>
  </si>
  <si>
    <t>1889.10.21</t>
  </si>
  <si>
    <t>1889.10.22</t>
  </si>
  <si>
    <t>1889.10.23</t>
  </si>
  <si>
    <t>1889.10.24</t>
  </si>
  <si>
    <t>1889.10.25</t>
  </si>
  <si>
    <t>1889.10.26</t>
  </si>
  <si>
    <t>1889.10.27</t>
  </si>
  <si>
    <t>1889.10.28</t>
  </si>
  <si>
    <t>1889.10.29</t>
  </si>
  <si>
    <t>1889.10.30</t>
  </si>
  <si>
    <t>1889.10.31</t>
  </si>
  <si>
    <t>1889.11.01</t>
  </si>
  <si>
    <t>1889.11.02</t>
  </si>
  <si>
    <t>1889.11.03</t>
  </si>
  <si>
    <t>1889.11.04</t>
  </si>
  <si>
    <t>1889.11.05</t>
  </si>
  <si>
    <t>1889.11.06</t>
  </si>
  <si>
    <t>1889.11.07</t>
  </si>
  <si>
    <t>1889.11.08</t>
  </si>
  <si>
    <t>1889.11.09</t>
  </si>
  <si>
    <t>1889.11.10</t>
  </si>
  <si>
    <t>1889.11.11</t>
  </si>
  <si>
    <t>1889.11.12</t>
  </si>
  <si>
    <t>1889.11.13</t>
  </si>
  <si>
    <t>1889.11.14</t>
  </si>
  <si>
    <t>1889.11.15</t>
  </si>
  <si>
    <t>1889.11.16</t>
  </si>
  <si>
    <t>1889.11.17</t>
  </si>
  <si>
    <t>1889.11.18</t>
  </si>
  <si>
    <t>1889.11.19</t>
  </si>
  <si>
    <t>1889.11.20</t>
  </si>
  <si>
    <t>1889.11.21</t>
  </si>
  <si>
    <t>1889.11.22</t>
  </si>
  <si>
    <t>1889.11.23</t>
  </si>
  <si>
    <t>1889.11.24</t>
  </si>
  <si>
    <t>1889.11.25</t>
  </si>
  <si>
    <t>1889.11.26</t>
  </si>
  <si>
    <t>1889.11.27</t>
  </si>
  <si>
    <t>1889.11.28</t>
  </si>
  <si>
    <t>1889.11.29</t>
  </si>
  <si>
    <t>1889.11.30</t>
  </si>
  <si>
    <t>1889.12.01</t>
  </si>
  <si>
    <t>1889.12.02</t>
  </si>
  <si>
    <t>1889.12.03</t>
  </si>
  <si>
    <t>1889.12.04</t>
  </si>
  <si>
    <t>1889.12.05</t>
  </si>
  <si>
    <t>1889.12.06</t>
  </si>
  <si>
    <t>1889.12.07</t>
  </si>
  <si>
    <t>1889.12.08</t>
  </si>
  <si>
    <t>1889.12.09</t>
  </si>
  <si>
    <t>1889.12.10</t>
  </si>
  <si>
    <t>1889.12.11</t>
  </si>
  <si>
    <t>1889.12.12</t>
  </si>
  <si>
    <t>1889.12.13</t>
  </si>
  <si>
    <t>1889.12.14</t>
  </si>
  <si>
    <t>1889.12.15</t>
  </si>
  <si>
    <t>1889.12.16</t>
  </si>
  <si>
    <t>1889.12.17</t>
  </si>
  <si>
    <t>1889.12.18</t>
  </si>
  <si>
    <t>1889.12.19</t>
  </si>
  <si>
    <t>1889.12.20</t>
  </si>
  <si>
    <t>1889.12.21</t>
  </si>
  <si>
    <t>1889.12.22</t>
  </si>
  <si>
    <t>1889.12.23</t>
  </si>
  <si>
    <t>1889.12.24</t>
  </si>
  <si>
    <t>1889.12.25</t>
  </si>
  <si>
    <t>1889.12.26</t>
  </si>
  <si>
    <t>1889.12.27</t>
  </si>
  <si>
    <t>1889.12.28</t>
  </si>
  <si>
    <t>1889.12.29</t>
  </si>
  <si>
    <t>1889.12.30</t>
  </si>
  <si>
    <t>1889.12.31</t>
  </si>
  <si>
    <t>1890.01.01</t>
  </si>
  <si>
    <t>1890.01.02</t>
  </si>
  <si>
    <t>1890.01.03</t>
  </si>
  <si>
    <t>1890.01.04</t>
  </si>
  <si>
    <t>1890.01.05</t>
  </si>
  <si>
    <t>1890.01.06</t>
  </si>
  <si>
    <t>1890.01.07</t>
  </si>
  <si>
    <t>1890.01.08</t>
  </si>
  <si>
    <t>1890.01.09</t>
  </si>
  <si>
    <t>1890.01.10</t>
  </si>
  <si>
    <t>1890.01.11</t>
  </si>
  <si>
    <t>1890.01.12</t>
  </si>
  <si>
    <t>1890.01.13</t>
  </si>
  <si>
    <t>1890.01.14</t>
  </si>
  <si>
    <t>1890.01.15</t>
  </si>
  <si>
    <t>1890.01.16</t>
  </si>
  <si>
    <t>1890.01.17</t>
  </si>
  <si>
    <t>1890.01.18</t>
  </si>
  <si>
    <t>1890.01.19</t>
  </si>
  <si>
    <t>1890.01.20</t>
  </si>
  <si>
    <t>1890.01.21</t>
  </si>
  <si>
    <t>1890.01.22</t>
  </si>
  <si>
    <t>1890.01.23</t>
  </si>
  <si>
    <t>1890.01.24</t>
  </si>
  <si>
    <t>1890.01.25</t>
  </si>
  <si>
    <t>1890.01.26</t>
  </si>
  <si>
    <t>1890.01.27</t>
  </si>
  <si>
    <t>1890.01.28</t>
  </si>
  <si>
    <t>1890.01.29</t>
  </si>
  <si>
    <t>1890.01.30</t>
  </si>
  <si>
    <t>1890.01.31</t>
  </si>
  <si>
    <t>1890.02.01</t>
  </si>
  <si>
    <t>1890.02.02</t>
  </si>
  <si>
    <t>1890.02.03</t>
  </si>
  <si>
    <t>1890.02.04</t>
  </si>
  <si>
    <t>1890.02.05</t>
  </si>
  <si>
    <t>1890.02.06</t>
  </si>
  <si>
    <t>1890.02.07</t>
  </si>
  <si>
    <t>1890.02.08</t>
  </si>
  <si>
    <t>1890.02.09</t>
  </si>
  <si>
    <t>1890.02.10</t>
  </si>
  <si>
    <t>1890.02.11</t>
  </si>
  <si>
    <t>1890.02.12</t>
  </si>
  <si>
    <t>1890.02.13</t>
  </si>
  <si>
    <t>1890.02.14</t>
  </si>
  <si>
    <t>1890.02.15</t>
  </si>
  <si>
    <t>1890.02.16</t>
  </si>
  <si>
    <t>1890.02.17</t>
  </si>
  <si>
    <t>1890.02.18</t>
  </si>
  <si>
    <t>1890.02.19</t>
  </si>
  <si>
    <t>1890.02.20</t>
  </si>
  <si>
    <t>1890.02.21</t>
  </si>
  <si>
    <t>1890.02.22</t>
  </si>
  <si>
    <t>1890.02.23</t>
  </si>
  <si>
    <t>1890.02.24</t>
  </si>
  <si>
    <t>1890.02.25</t>
  </si>
  <si>
    <t>1890.02.26</t>
  </si>
  <si>
    <t>1890.02.27</t>
  </si>
  <si>
    <t>1890.02.28</t>
  </si>
  <si>
    <t>1890.03.01</t>
  </si>
  <si>
    <t>1890.03.02</t>
  </si>
  <si>
    <t>1890.03.03</t>
  </si>
  <si>
    <t>1890.03.04</t>
  </si>
  <si>
    <t>1890.03.05</t>
  </si>
  <si>
    <t>1890.03.06</t>
  </si>
  <si>
    <t>1890.03.07</t>
  </si>
  <si>
    <t>1890.03.08</t>
  </si>
  <si>
    <t>1890.03.09</t>
  </si>
  <si>
    <t>1890.03.10</t>
  </si>
  <si>
    <t>1890.03.11</t>
  </si>
  <si>
    <t>1890.03.12</t>
  </si>
  <si>
    <t>1890.03.13</t>
  </si>
  <si>
    <t>1890.03.14</t>
  </si>
  <si>
    <t>1890.03.15</t>
  </si>
  <si>
    <t>1890.03.16</t>
  </si>
  <si>
    <t>1890.03.17</t>
  </si>
  <si>
    <t>1890.03.18</t>
  </si>
  <si>
    <t>1890.03.19</t>
  </si>
  <si>
    <t>1890.03.20</t>
  </si>
  <si>
    <t>1890.03.21</t>
  </si>
  <si>
    <t>1890.03.22</t>
  </si>
  <si>
    <t>1890.03.23</t>
  </si>
  <si>
    <t>1890.03.24</t>
  </si>
  <si>
    <t>1890.03.25</t>
  </si>
  <si>
    <t>1890.03.26</t>
  </si>
  <si>
    <t>1890.03.27</t>
  </si>
  <si>
    <t>1890.03.28</t>
  </si>
  <si>
    <t>1890.03.29</t>
  </si>
  <si>
    <t>1890.03.30</t>
  </si>
  <si>
    <t>1890.03.31</t>
  </si>
  <si>
    <t>1890.04.01</t>
  </si>
  <si>
    <t>1890.04.02</t>
  </si>
  <si>
    <t>1890.04.03</t>
  </si>
  <si>
    <t>1890.04.04</t>
  </si>
  <si>
    <t>1890.04.05</t>
  </si>
  <si>
    <t>1890.04.06</t>
  </si>
  <si>
    <t>1890.04.07</t>
  </si>
  <si>
    <t>1890.04.08</t>
  </si>
  <si>
    <t>1890.04.09</t>
  </si>
  <si>
    <t>1890.04.10</t>
  </si>
  <si>
    <t>1890.04.11</t>
  </si>
  <si>
    <t>1890.04.12</t>
  </si>
  <si>
    <t>1890.04.13</t>
  </si>
  <si>
    <t>1890.04.14</t>
  </si>
  <si>
    <t>1890.04.15</t>
  </si>
  <si>
    <t>1890.04.16</t>
  </si>
  <si>
    <t>1890.04.17</t>
  </si>
  <si>
    <t>1890.04.18</t>
  </si>
  <si>
    <t>1890.04.19</t>
  </si>
  <si>
    <t>1890.04.20</t>
  </si>
  <si>
    <t>1890.04.21</t>
  </si>
  <si>
    <t>1890.04.22</t>
  </si>
  <si>
    <t>1890.04.23</t>
  </si>
  <si>
    <t>1890.04.24</t>
  </si>
  <si>
    <t>1890.04.25</t>
  </si>
  <si>
    <t>1890.04.26</t>
  </si>
  <si>
    <t>1890.04.27</t>
  </si>
  <si>
    <t>1890.04.28</t>
  </si>
  <si>
    <t>1890.04.29</t>
  </si>
  <si>
    <t>1890.04.30</t>
  </si>
  <si>
    <t>1890.05.01</t>
  </si>
  <si>
    <t>1890.05.02</t>
  </si>
  <si>
    <t>1890.05.03</t>
  </si>
  <si>
    <t>1890.05.04</t>
  </si>
  <si>
    <t>1890.05.05</t>
  </si>
  <si>
    <t>1890.05.06</t>
  </si>
  <si>
    <t>1890.05.07</t>
  </si>
  <si>
    <t>1890.05.08</t>
  </si>
  <si>
    <t>1890.05.09</t>
  </si>
  <si>
    <t>1890.05.10</t>
  </si>
  <si>
    <t>1890.05.11</t>
  </si>
  <si>
    <t>1890.05.12</t>
  </si>
  <si>
    <t>1890.05.13</t>
  </si>
  <si>
    <t>1890.05.14</t>
  </si>
  <si>
    <t>1890.05.15</t>
  </si>
  <si>
    <t>1890.05.16</t>
  </si>
  <si>
    <t>1890.05.17</t>
  </si>
  <si>
    <t>1890.05.18</t>
  </si>
  <si>
    <t>1890.05.19</t>
  </si>
  <si>
    <t>1890.05.20</t>
  </si>
  <si>
    <t>1890.05.21</t>
  </si>
  <si>
    <t>1890.05.22</t>
  </si>
  <si>
    <t>1890.05.23</t>
  </si>
  <si>
    <t>1890.05.24</t>
  </si>
  <si>
    <t>1890.05.25</t>
  </si>
  <si>
    <t>1890.05.26</t>
  </si>
  <si>
    <t>1890.05.27</t>
  </si>
  <si>
    <t>1890.05.28</t>
  </si>
  <si>
    <t>1890.05.29</t>
  </si>
  <si>
    <t>1890.05.30</t>
  </si>
  <si>
    <t>1890.05.31</t>
  </si>
  <si>
    <t>1890.06.01</t>
  </si>
  <si>
    <t>1890.06.02</t>
  </si>
  <si>
    <t>1890.06.03</t>
  </si>
  <si>
    <t>1890.06.04</t>
  </si>
  <si>
    <t>1890.06.05</t>
  </si>
  <si>
    <t>1890.06.06</t>
  </si>
  <si>
    <t>1890.06.07</t>
  </si>
  <si>
    <t>1890.06.08</t>
  </si>
  <si>
    <t>1890.06.09</t>
  </si>
  <si>
    <t>1890.06.10</t>
  </si>
  <si>
    <t>1890.06.11</t>
  </si>
  <si>
    <t>1890.06.12</t>
  </si>
  <si>
    <t>1890.06.13</t>
  </si>
  <si>
    <t>1890.06.14</t>
  </si>
  <si>
    <t>1890.06.15</t>
  </si>
  <si>
    <t>1890.06.16</t>
  </si>
  <si>
    <t>1890.06.17</t>
  </si>
  <si>
    <t>1890.06.18</t>
  </si>
  <si>
    <t>1890.06.19</t>
  </si>
  <si>
    <t>1890.06.20</t>
  </si>
  <si>
    <t>1890.06.21</t>
  </si>
  <si>
    <t>1890.06.22</t>
  </si>
  <si>
    <t>1890.06.23</t>
  </si>
  <si>
    <t>1890.06.24</t>
  </si>
  <si>
    <t>1890.06.25</t>
  </si>
  <si>
    <t>1890.06.26</t>
  </si>
  <si>
    <t>1890.06.27</t>
  </si>
  <si>
    <t>1890.06.28</t>
  </si>
  <si>
    <t>1890.06.29</t>
  </si>
  <si>
    <t>1890.06.30</t>
  </si>
  <si>
    <t>1890.07.01</t>
  </si>
  <si>
    <t>1890.07.02</t>
  </si>
  <si>
    <t>1890.07.03</t>
  </si>
  <si>
    <t>1890.07.04</t>
  </si>
  <si>
    <t>1890.07.05</t>
  </si>
  <si>
    <t>1890.07.06</t>
  </si>
  <si>
    <t>1890.07.07</t>
  </si>
  <si>
    <t>1890.07.08</t>
  </si>
  <si>
    <t>1890.07.09</t>
  </si>
  <si>
    <t>1890.07.10</t>
  </si>
  <si>
    <t>1890.07.11</t>
  </si>
  <si>
    <t>1890.07.12</t>
  </si>
  <si>
    <t>1890.07.13</t>
  </si>
  <si>
    <t>1890.07.14</t>
  </si>
  <si>
    <t>1890.07.15</t>
  </si>
  <si>
    <t>1890.07.16</t>
  </si>
  <si>
    <t>1890.07.17</t>
  </si>
  <si>
    <t>1890.07.18</t>
  </si>
  <si>
    <t>1890.07.19</t>
  </si>
  <si>
    <t>1890.07.20</t>
  </si>
  <si>
    <t>1890.07.21</t>
  </si>
  <si>
    <t>1890.07.22</t>
  </si>
  <si>
    <t>1890.07.23</t>
  </si>
  <si>
    <t>1890.07.24</t>
  </si>
  <si>
    <t>1890.07.25</t>
  </si>
  <si>
    <t>1890.07.26</t>
  </si>
  <si>
    <t>1890.07.27</t>
  </si>
  <si>
    <t>1890.07.28</t>
  </si>
  <si>
    <t>1890.07.29</t>
  </si>
  <si>
    <t>1890.07.30</t>
  </si>
  <si>
    <t>1890.07.31</t>
  </si>
  <si>
    <t>1890.08.01</t>
  </si>
  <si>
    <t>1890.08.02</t>
  </si>
  <si>
    <t>1890.08.03</t>
  </si>
  <si>
    <t>1890.08.04</t>
  </si>
  <si>
    <t>1890.08.05</t>
  </si>
  <si>
    <t>1890.08.06</t>
  </si>
  <si>
    <t>1890.08.07</t>
  </si>
  <si>
    <t>1890.08.08</t>
  </si>
  <si>
    <t>1890.08.09</t>
  </si>
  <si>
    <t>1890.08.10</t>
  </si>
  <si>
    <t>1890.08.11</t>
  </si>
  <si>
    <t>1890.08.12</t>
  </si>
  <si>
    <t>1890.08.13</t>
  </si>
  <si>
    <t>1890.08.14</t>
  </si>
  <si>
    <t>1890.08.15</t>
  </si>
  <si>
    <t>1890.08.16</t>
  </si>
  <si>
    <t>1890.08.17</t>
  </si>
  <si>
    <t>1890.08.18</t>
  </si>
  <si>
    <t>1890.08.19</t>
  </si>
  <si>
    <t>1890.08.20</t>
  </si>
  <si>
    <t>1890.08.21</t>
  </si>
  <si>
    <t>1890.08.22</t>
  </si>
  <si>
    <t>1890.08.23</t>
  </si>
  <si>
    <t>1890.08.24</t>
  </si>
  <si>
    <t>1890.08.25</t>
  </si>
  <si>
    <t>1890.08.26</t>
  </si>
  <si>
    <t>1890.08.27</t>
  </si>
  <si>
    <t>1890.08.28</t>
  </si>
  <si>
    <t>1890.08.29</t>
  </si>
  <si>
    <t>1890.08.30</t>
  </si>
  <si>
    <t>1890.08.31</t>
  </si>
  <si>
    <t>1890.09.01</t>
  </si>
  <si>
    <t>1890.09.02</t>
  </si>
  <si>
    <t>1890.09.03</t>
  </si>
  <si>
    <t>1890.09.04</t>
  </si>
  <si>
    <t>1890.09.05</t>
  </si>
  <si>
    <t>1890.09.06</t>
  </si>
  <si>
    <t>1890.09.07</t>
  </si>
  <si>
    <t>1890.09.08</t>
  </si>
  <si>
    <t>1890.09.09</t>
  </si>
  <si>
    <t>1890.09.10</t>
  </si>
  <si>
    <t>1890.09.11</t>
  </si>
  <si>
    <t>1890.09.12</t>
  </si>
  <si>
    <t>1890.09.13</t>
  </si>
  <si>
    <t>1890.09.14</t>
  </si>
  <si>
    <t>1890.09.15</t>
  </si>
  <si>
    <t>1890.09.16</t>
  </si>
  <si>
    <t>1890.09.17</t>
  </si>
  <si>
    <t>1890.09.18</t>
  </si>
  <si>
    <t>1890.09.19</t>
  </si>
  <si>
    <t>1890.09.20</t>
  </si>
  <si>
    <t>1890.09.21</t>
  </si>
  <si>
    <t>1890.09.22</t>
  </si>
  <si>
    <t>1890.09.23</t>
  </si>
  <si>
    <t>1890.09.24</t>
  </si>
  <si>
    <t>1890.09.25</t>
  </si>
  <si>
    <t>1890.09.26</t>
  </si>
  <si>
    <t>1890.09.27</t>
  </si>
  <si>
    <t>1890.09.28</t>
  </si>
  <si>
    <t>1890.09.29</t>
  </si>
  <si>
    <t>1890.09.30</t>
  </si>
  <si>
    <t>1890.10.01</t>
  </si>
  <si>
    <t>1890.10.02</t>
  </si>
  <si>
    <t>1890.10.03</t>
  </si>
  <si>
    <t>1890.10.04</t>
  </si>
  <si>
    <t>1890.10.05</t>
  </si>
  <si>
    <t>1890.10.06</t>
  </si>
  <si>
    <t>1890.10.07</t>
  </si>
  <si>
    <t>1890.10.08</t>
  </si>
  <si>
    <t>1890.10.09</t>
  </si>
  <si>
    <t>1890.10.10</t>
  </si>
  <si>
    <t>1890.10.11</t>
  </si>
  <si>
    <t>1890.10.12</t>
  </si>
  <si>
    <t>1890.10.13</t>
  </si>
  <si>
    <t>1890.10.14</t>
  </si>
  <si>
    <t>1890.10.15</t>
  </si>
  <si>
    <t>1890.10.16</t>
  </si>
  <si>
    <t>1890.10.17</t>
  </si>
  <si>
    <t>1890.10.18</t>
  </si>
  <si>
    <t>1890.10.19</t>
  </si>
  <si>
    <t>1890.10.20</t>
  </si>
  <si>
    <t>1890.10.21</t>
  </si>
  <si>
    <t>1890.10.22</t>
  </si>
  <si>
    <t>1890.10.23</t>
  </si>
  <si>
    <t>1890.10.24</t>
  </si>
  <si>
    <t>1890.10.25</t>
  </si>
  <si>
    <t>1890.10.26</t>
  </si>
  <si>
    <t>1890.10.27</t>
  </si>
  <si>
    <t>1890.10.28</t>
  </si>
  <si>
    <t>1890.10.29</t>
  </si>
  <si>
    <t>1890.10.30</t>
  </si>
  <si>
    <t>1890.10.31</t>
  </si>
  <si>
    <t>1890.11.01</t>
  </si>
  <si>
    <t>1890.11.02</t>
  </si>
  <si>
    <t>1890.11.03</t>
  </si>
  <si>
    <t>1890.11.04</t>
  </si>
  <si>
    <t>1890.11.05</t>
  </si>
  <si>
    <t>1890.11.06</t>
  </si>
  <si>
    <t>1890.11.07</t>
  </si>
  <si>
    <t>1890.11.08</t>
  </si>
  <si>
    <t>1890.11.09</t>
  </si>
  <si>
    <t>1890.11.10</t>
  </si>
  <si>
    <t>1890.11.11</t>
  </si>
  <si>
    <t>1890.11.12</t>
  </si>
  <si>
    <t>1890.11.13</t>
  </si>
  <si>
    <t>1890.11.14</t>
  </si>
  <si>
    <t>1890.11.15</t>
  </si>
  <si>
    <t>1890.11.16</t>
  </si>
  <si>
    <t>1890.11.17</t>
  </si>
  <si>
    <t>1890.11.18</t>
  </si>
  <si>
    <t>1890.11.19</t>
  </si>
  <si>
    <t>1890.11.20</t>
  </si>
  <si>
    <t>1890.11.21</t>
  </si>
  <si>
    <t>1890.11.22</t>
  </si>
  <si>
    <t>1890.11.23</t>
  </si>
  <si>
    <t>1890.11.24</t>
  </si>
  <si>
    <t>1890.11.25</t>
  </si>
  <si>
    <t>1890.11.26</t>
  </si>
  <si>
    <t>1890.11.27</t>
  </si>
  <si>
    <t>1890.11.28</t>
  </si>
  <si>
    <t>1890.11.29</t>
  </si>
  <si>
    <t>1890.11.30</t>
  </si>
  <si>
    <t>1890.12.01</t>
  </si>
  <si>
    <t>1890.12.02</t>
  </si>
  <si>
    <t>1890.12.03</t>
  </si>
  <si>
    <t>1890.12.04</t>
  </si>
  <si>
    <t>1890.12.05</t>
  </si>
  <si>
    <t>1890.12.06</t>
  </si>
  <si>
    <t>1890.12.07</t>
  </si>
  <si>
    <t>1890.12.08</t>
  </si>
  <si>
    <t>1890.12.09</t>
  </si>
  <si>
    <t>1890.12.10</t>
  </si>
  <si>
    <t>1890.12.11</t>
  </si>
  <si>
    <t>1890.12.12</t>
  </si>
  <si>
    <t>1890.12.13</t>
  </si>
  <si>
    <t>1890.12.14</t>
  </si>
  <si>
    <t>1890.12.15</t>
  </si>
  <si>
    <t>1890.12.16</t>
  </si>
  <si>
    <t>1890.12.17</t>
  </si>
  <si>
    <t>1890.12.18</t>
  </si>
  <si>
    <t>1890.12.19</t>
  </si>
  <si>
    <t>1890.12.20</t>
  </si>
  <si>
    <t>1890.12.21</t>
  </si>
  <si>
    <t>1890.12.22</t>
  </si>
  <si>
    <t>1890.12.23</t>
  </si>
  <si>
    <t>1890.12.24</t>
  </si>
  <si>
    <t>1890.12.25</t>
  </si>
  <si>
    <t>1890.12.26</t>
  </si>
  <si>
    <t>1890.12.27</t>
  </si>
  <si>
    <t>1890.12.28</t>
  </si>
  <si>
    <t>1890.12.29</t>
  </si>
  <si>
    <t>1890.12.30</t>
  </si>
  <si>
    <t>1890.12.31</t>
  </si>
  <si>
    <t>1891.01.01</t>
  </si>
  <si>
    <t>1891.01.02</t>
  </si>
  <si>
    <t>1891.01.03</t>
  </si>
  <si>
    <t>1891.01.04</t>
  </si>
  <si>
    <t>1891.01.05</t>
  </si>
  <si>
    <t>1891.01.06</t>
  </si>
  <si>
    <t>1891.01.07</t>
  </si>
  <si>
    <t>1891.01.08</t>
  </si>
  <si>
    <t>1891.01.09</t>
  </si>
  <si>
    <t>1891.01.10</t>
  </si>
  <si>
    <t>1891.01.11</t>
  </si>
  <si>
    <t>1891.01.12</t>
  </si>
  <si>
    <t>1891.01.13</t>
  </si>
  <si>
    <t>1891.01.14</t>
  </si>
  <si>
    <t>1891.01.15</t>
  </si>
  <si>
    <t>1891.01.16</t>
  </si>
  <si>
    <t>1891.01.17</t>
  </si>
  <si>
    <t>1891.01.18</t>
  </si>
  <si>
    <t>1891.01.19</t>
  </si>
  <si>
    <t>1891.01.20</t>
  </si>
  <si>
    <t>1891.01.21</t>
  </si>
  <si>
    <t>1891.01.22</t>
  </si>
  <si>
    <t>1891.01.23</t>
  </si>
  <si>
    <t>1891.01.24</t>
  </si>
  <si>
    <t>1891.01.25</t>
  </si>
  <si>
    <t>1891.01.26</t>
  </si>
  <si>
    <t>1891.01.27</t>
  </si>
  <si>
    <t>1891.01.28</t>
  </si>
  <si>
    <t>1891.01.29</t>
  </si>
  <si>
    <t>1891.01.30</t>
  </si>
  <si>
    <t>1891.01.31</t>
  </si>
  <si>
    <t>1891.02.01</t>
  </si>
  <si>
    <t>1891.02.02</t>
  </si>
  <si>
    <t>1891.02.03</t>
  </si>
  <si>
    <t>1891.02.04</t>
  </si>
  <si>
    <t>1891.02.05</t>
  </si>
  <si>
    <t>1891.02.06</t>
  </si>
  <si>
    <t>1891.02.07</t>
  </si>
  <si>
    <t>1891.02.08</t>
  </si>
  <si>
    <t>1891.02.09</t>
  </si>
  <si>
    <t>1891.02.10</t>
  </si>
  <si>
    <t>1891.02.11</t>
  </si>
  <si>
    <t>1891.02.12</t>
  </si>
  <si>
    <t>1891.02.13</t>
  </si>
  <si>
    <t>1891.02.14</t>
  </si>
  <si>
    <t>1891.02.15</t>
  </si>
  <si>
    <t>1891.02.16</t>
  </si>
  <si>
    <t>1891.02.17</t>
  </si>
  <si>
    <t>1891.02.18</t>
  </si>
  <si>
    <t>1891.02.19</t>
  </si>
  <si>
    <t>1891.02.20</t>
  </si>
  <si>
    <t>1891.02.21</t>
  </si>
  <si>
    <t>1891.02.22</t>
  </si>
  <si>
    <t>1891.02.23</t>
  </si>
  <si>
    <t>1891.02.24</t>
  </si>
  <si>
    <t>1891.02.25</t>
  </si>
  <si>
    <t>1891.02.26</t>
  </si>
  <si>
    <t>1891.02.27</t>
  </si>
  <si>
    <t>1891.02.28</t>
  </si>
  <si>
    <t>1891.03.01</t>
  </si>
  <si>
    <t>1891.03.02</t>
  </si>
  <si>
    <t>1891.03.03</t>
  </si>
  <si>
    <t>1891.03.04</t>
  </si>
  <si>
    <t>1891.03.05</t>
  </si>
  <si>
    <t>1891.03.06</t>
  </si>
  <si>
    <t>1891.03.07</t>
  </si>
  <si>
    <t>1891.03.08</t>
  </si>
  <si>
    <t>1891.03.09</t>
  </si>
  <si>
    <t>1891.03.10</t>
  </si>
  <si>
    <t>1891.03.11</t>
  </si>
  <si>
    <t>1891.03.12</t>
  </si>
  <si>
    <t>1891.03.13</t>
  </si>
  <si>
    <t>1891.03.14</t>
  </si>
  <si>
    <t>1891.03.15</t>
  </si>
  <si>
    <t>1891.03.16</t>
  </si>
  <si>
    <t>1891.03.17</t>
  </si>
  <si>
    <t>1891.03.18</t>
  </si>
  <si>
    <t>1891.03.19</t>
  </si>
  <si>
    <t>1891.03.20</t>
  </si>
  <si>
    <t>1891.03.21</t>
  </si>
  <si>
    <t>1891.03.22</t>
  </si>
  <si>
    <t>1891.03.23</t>
  </si>
  <si>
    <t>1891.03.24</t>
  </si>
  <si>
    <t>1891.03.25</t>
  </si>
  <si>
    <t>1891.03.26</t>
  </si>
  <si>
    <t>1891.03.27</t>
  </si>
  <si>
    <t>1891.03.28</t>
  </si>
  <si>
    <t>1891.03.29</t>
  </si>
  <si>
    <t>1891.03.30</t>
  </si>
  <si>
    <t>1891.03.31</t>
  </si>
  <si>
    <t>1891.04.01</t>
  </si>
  <si>
    <t>1891.04.02</t>
  </si>
  <si>
    <t>1891.04.03</t>
  </si>
  <si>
    <t>1891.04.04</t>
  </si>
  <si>
    <t>1891.04.05</t>
  </si>
  <si>
    <t>1891.04.06</t>
  </si>
  <si>
    <t>1891.04.07</t>
  </si>
  <si>
    <t>1891.04.08</t>
  </si>
  <si>
    <t>1891.04.09</t>
  </si>
  <si>
    <t>1891.04.10</t>
  </si>
  <si>
    <t>1891.04.11</t>
  </si>
  <si>
    <t>1891.04.12</t>
  </si>
  <si>
    <t>1891.04.13</t>
  </si>
  <si>
    <t>1891.04.14</t>
  </si>
  <si>
    <t>1891.04.15</t>
  </si>
  <si>
    <t>1891.04.16</t>
  </si>
  <si>
    <t>1891.04.17</t>
  </si>
  <si>
    <t>1891.04.18</t>
  </si>
  <si>
    <t>1891.04.19</t>
  </si>
  <si>
    <t>1891.04.20</t>
  </si>
  <si>
    <t>1891.04.21</t>
  </si>
  <si>
    <t>1891.04.22</t>
  </si>
  <si>
    <t>1891.04.23</t>
  </si>
  <si>
    <t>1891.04.24</t>
  </si>
  <si>
    <t>1891.04.25</t>
  </si>
  <si>
    <t>1891.04.26</t>
  </si>
  <si>
    <t>1891.04.27</t>
  </si>
  <si>
    <t>1891.04.28</t>
  </si>
  <si>
    <t>1891.04.29</t>
  </si>
  <si>
    <t>1891.04.30</t>
  </si>
  <si>
    <t>1891.05.01</t>
  </si>
  <si>
    <t>1891.05.02</t>
  </si>
  <si>
    <t>1891.05.03</t>
  </si>
  <si>
    <t>1891.05.04</t>
  </si>
  <si>
    <t>1891.05.05</t>
  </si>
  <si>
    <t>1891.05.06</t>
  </si>
  <si>
    <t>1891.05.07</t>
  </si>
  <si>
    <t>1891.05.08</t>
  </si>
  <si>
    <t>1891.05.09</t>
  </si>
  <si>
    <t>1891.05.10</t>
  </si>
  <si>
    <t>1891.05.11</t>
  </si>
  <si>
    <t>1891.05.12</t>
  </si>
  <si>
    <t>1891.05.13</t>
  </si>
  <si>
    <t>1891.05.14</t>
  </si>
  <si>
    <t>1891.05.15</t>
  </si>
  <si>
    <t>1891.05.16</t>
  </si>
  <si>
    <t>1891.05.17</t>
  </si>
  <si>
    <t>1891.05.18</t>
  </si>
  <si>
    <t>1891.05.19</t>
  </si>
  <si>
    <t>1891.05.20</t>
  </si>
  <si>
    <t>1891.05.21</t>
  </si>
  <si>
    <t>1891.05.22</t>
  </si>
  <si>
    <t>1891.05.23</t>
  </si>
  <si>
    <t>1891.05.24</t>
  </si>
  <si>
    <t>1891.05.25</t>
  </si>
  <si>
    <t>1891.05.26</t>
  </si>
  <si>
    <t>1891.05.27</t>
  </si>
  <si>
    <t>1891.05.28</t>
  </si>
  <si>
    <t>1891.05.29</t>
  </si>
  <si>
    <t>1891.05.30</t>
  </si>
  <si>
    <t>1891.05.31</t>
  </si>
  <si>
    <t>1891.06.01</t>
  </si>
  <si>
    <t>1891.06.02</t>
  </si>
  <si>
    <t>1891.06.03</t>
  </si>
  <si>
    <t>1891.06.04</t>
  </si>
  <si>
    <t>1891.06.05</t>
  </si>
  <si>
    <t>1891.06.06</t>
  </si>
  <si>
    <t>1891.06.07</t>
  </si>
  <si>
    <t>1891.06.08</t>
  </si>
  <si>
    <t>1891.06.09</t>
  </si>
  <si>
    <t>1891.06.10</t>
  </si>
  <si>
    <t>1891.06.11</t>
  </si>
  <si>
    <t>1891.06.12</t>
  </si>
  <si>
    <t>1891.06.13</t>
  </si>
  <si>
    <t>1891.06.14</t>
  </si>
  <si>
    <t>1891.06.15</t>
  </si>
  <si>
    <t>1891.06.16</t>
  </si>
  <si>
    <t>1891.06.17</t>
  </si>
  <si>
    <t>1891.06.18</t>
  </si>
  <si>
    <t>1891.06.19</t>
  </si>
  <si>
    <t>1891.06.20</t>
  </si>
  <si>
    <t>1891.06.21</t>
  </si>
  <si>
    <t>1891.06.22</t>
  </si>
  <si>
    <t>1891.06.23</t>
  </si>
  <si>
    <t>1891.06.24</t>
  </si>
  <si>
    <t>1891.06.25</t>
  </si>
  <si>
    <t>1891.06.26</t>
  </si>
  <si>
    <t>1891.06.27</t>
  </si>
  <si>
    <t>1891.06.28</t>
  </si>
  <si>
    <t>1891.06.29</t>
  </si>
  <si>
    <t>1891.06.30</t>
  </si>
  <si>
    <t>1891.07.01</t>
  </si>
  <si>
    <t>1891.07.02</t>
  </si>
  <si>
    <t>1891.07.03</t>
  </si>
  <si>
    <t>1891.07.04</t>
  </si>
  <si>
    <t>1891.07.05</t>
  </si>
  <si>
    <t>1891.07.06</t>
  </si>
  <si>
    <t>1891.07.07</t>
  </si>
  <si>
    <t>1891.07.08</t>
  </si>
  <si>
    <t>1891.07.09</t>
  </si>
  <si>
    <t>1891.07.10</t>
  </si>
  <si>
    <t>1891.07.11</t>
  </si>
  <si>
    <t>1891.07.12</t>
  </si>
  <si>
    <t>1891.07.13</t>
  </si>
  <si>
    <t>1891.07.14</t>
  </si>
  <si>
    <t>1891.07.15</t>
  </si>
  <si>
    <t>1891.07.16</t>
  </si>
  <si>
    <t>1891.07.17</t>
  </si>
  <si>
    <t>1891.07.18</t>
  </si>
  <si>
    <t>1891.07.19</t>
  </si>
  <si>
    <t>1891.07.20</t>
  </si>
  <si>
    <t>1891.07.21</t>
  </si>
  <si>
    <t>1891.07.22</t>
  </si>
  <si>
    <t>1891.07.23</t>
  </si>
  <si>
    <t>1891.07.24</t>
  </si>
  <si>
    <t>1891.07.25</t>
  </si>
  <si>
    <t>1891.07.26</t>
  </si>
  <si>
    <t>1891.07.27</t>
  </si>
  <si>
    <t>1891.07.28</t>
  </si>
  <si>
    <t>1891.07.29</t>
  </si>
  <si>
    <t>1891.07.30</t>
  </si>
  <si>
    <t>1891.07.31</t>
  </si>
  <si>
    <t>1891.08.01</t>
  </si>
  <si>
    <t>1891.08.02</t>
  </si>
  <si>
    <t>1891.08.03</t>
  </si>
  <si>
    <t>1891.08.04</t>
  </si>
  <si>
    <t>1891.08.05</t>
  </si>
  <si>
    <t>1891.08.06</t>
  </si>
  <si>
    <t>1891.08.07</t>
  </si>
  <si>
    <t>1891.08.08</t>
  </si>
  <si>
    <t>1891.08.09</t>
  </si>
  <si>
    <t>1891.08.10</t>
  </si>
  <si>
    <t>1891.08.11</t>
  </si>
  <si>
    <t>1891.08.12</t>
  </si>
  <si>
    <t>1891.08.13</t>
  </si>
  <si>
    <t>1891.08.14</t>
  </si>
  <si>
    <t>1891.08.15</t>
  </si>
  <si>
    <t>1891.08.16</t>
  </si>
  <si>
    <t>1891.08.17</t>
  </si>
  <si>
    <t>1891.08.18</t>
  </si>
  <si>
    <t>1891.08.19</t>
  </si>
  <si>
    <t>1891.08.20</t>
  </si>
  <si>
    <t>1891.08.21</t>
  </si>
  <si>
    <t>1891.08.22</t>
  </si>
  <si>
    <t>1891.08.23</t>
  </si>
  <si>
    <t>1891.08.24</t>
  </si>
  <si>
    <t>1891.08.25</t>
  </si>
  <si>
    <t>1891.08.26</t>
  </si>
  <si>
    <t>1891.08.27</t>
  </si>
  <si>
    <t>1891.08.28</t>
  </si>
  <si>
    <t>1891.08.29</t>
  </si>
  <si>
    <t>1891.08.30</t>
  </si>
  <si>
    <t>1891.08.31</t>
  </si>
  <si>
    <t>1891.09.01</t>
  </si>
  <si>
    <t>1891.09.02</t>
  </si>
  <si>
    <t>1891.09.03</t>
  </si>
  <si>
    <t>1891.09.04</t>
  </si>
  <si>
    <t>1891.09.05</t>
  </si>
  <si>
    <t>1891.09.06</t>
  </si>
  <si>
    <t>1891.09.07</t>
  </si>
  <si>
    <t>1891.09.08</t>
  </si>
  <si>
    <t>1891.09.09</t>
  </si>
  <si>
    <t>1891.09.10</t>
  </si>
  <si>
    <t>1891.09.11</t>
  </si>
  <si>
    <t>1891.09.12</t>
  </si>
  <si>
    <t>1891.09.13</t>
  </si>
  <si>
    <t>1891.09.14</t>
  </si>
  <si>
    <t>1891.09.15</t>
  </si>
  <si>
    <t>1891.09.16</t>
  </si>
  <si>
    <t>1891.09.17</t>
  </si>
  <si>
    <t>1891.09.18</t>
  </si>
  <si>
    <t>1891.09.19</t>
  </si>
  <si>
    <t>1891.09.20</t>
  </si>
  <si>
    <t>1891.09.21</t>
  </si>
  <si>
    <t>1891.09.22</t>
  </si>
  <si>
    <t>1891.09.23</t>
  </si>
  <si>
    <t>1891.09.24</t>
  </si>
  <si>
    <t>1891.09.25</t>
  </si>
  <si>
    <t>1891.09.26</t>
  </si>
  <si>
    <t>1891.09.27</t>
  </si>
  <si>
    <t>1891.09.28</t>
  </si>
  <si>
    <t>1891.09.29</t>
  </si>
  <si>
    <t>1891.09.30</t>
  </si>
  <si>
    <t>1891.10.01</t>
  </si>
  <si>
    <t>1891.10.02</t>
  </si>
  <si>
    <t>1891.10.03</t>
  </si>
  <si>
    <t>1891.10.04</t>
  </si>
  <si>
    <t>1891.10.05</t>
  </si>
  <si>
    <t>1891.10.06</t>
  </si>
  <si>
    <t>1891.10.07</t>
  </si>
  <si>
    <t>1891.10.08</t>
  </si>
  <si>
    <t>1891.10.09</t>
  </si>
  <si>
    <t>1891.10.10</t>
  </si>
  <si>
    <t>1891.10.11</t>
  </si>
  <si>
    <t>1891.10.12</t>
  </si>
  <si>
    <t>1891.10.13</t>
  </si>
  <si>
    <t>1891.10.14</t>
  </si>
  <si>
    <t>1891.10.15</t>
  </si>
  <si>
    <t>1891.10.16</t>
  </si>
  <si>
    <t>1891.10.17</t>
  </si>
  <si>
    <t>1891.10.18</t>
  </si>
  <si>
    <t>1891.10.19</t>
  </si>
  <si>
    <t>1891.10.20</t>
  </si>
  <si>
    <t>1891.10.21</t>
  </si>
  <si>
    <t>1891.10.22</t>
  </si>
  <si>
    <t>1891.10.23</t>
  </si>
  <si>
    <t>1891.10.24</t>
  </si>
  <si>
    <t>1891.10.25</t>
  </si>
  <si>
    <t>1891.10.26</t>
  </si>
  <si>
    <t>1891.10.27</t>
  </si>
  <si>
    <t>1891.10.28</t>
  </si>
  <si>
    <t>1891.10.29</t>
  </si>
  <si>
    <t>1891.10.30</t>
  </si>
  <si>
    <t>1891.10.31</t>
  </si>
  <si>
    <t>1891.11.01</t>
  </si>
  <si>
    <t>1891.11.02</t>
  </si>
  <si>
    <t>1891.11.03</t>
  </si>
  <si>
    <t>1891.11.04</t>
  </si>
  <si>
    <t>1891.11.05</t>
  </si>
  <si>
    <t>1891.11.06</t>
  </si>
  <si>
    <t>1891.11.07</t>
  </si>
  <si>
    <t>1891.11.08</t>
  </si>
  <si>
    <t>1891.11.09</t>
  </si>
  <si>
    <t>1891.11.10</t>
  </si>
  <si>
    <t>1891.11.11</t>
  </si>
  <si>
    <t>1891.11.12</t>
  </si>
  <si>
    <t>1891.11.13</t>
  </si>
  <si>
    <t>1891.11.14</t>
  </si>
  <si>
    <t>1891.11.15</t>
  </si>
  <si>
    <t>1891.11.16</t>
  </si>
  <si>
    <t>1891.11.17</t>
  </si>
  <si>
    <t>1891.11.18</t>
  </si>
  <si>
    <t>1891.11.19</t>
  </si>
  <si>
    <t>1891.11.20</t>
  </si>
  <si>
    <t>1891.11.21</t>
  </si>
  <si>
    <t>1891.11.22</t>
  </si>
  <si>
    <t>1891.11.23</t>
  </si>
  <si>
    <t>1891.11.24</t>
  </si>
  <si>
    <t>1891.11.25</t>
  </si>
  <si>
    <t>1891.11.26</t>
  </si>
  <si>
    <t>1891.11.27</t>
  </si>
  <si>
    <t>1891.11.28</t>
  </si>
  <si>
    <t>1891.11.29</t>
  </si>
  <si>
    <t>1891.11.30</t>
  </si>
  <si>
    <t>1891.12.01</t>
  </si>
  <si>
    <t>1891.12.02</t>
  </si>
  <si>
    <t>1891.12.03</t>
  </si>
  <si>
    <t>1891.12.04</t>
  </si>
  <si>
    <t>1891.12.05</t>
  </si>
  <si>
    <t>1891.12.06</t>
  </si>
  <si>
    <t>1891.12.07</t>
  </si>
  <si>
    <t>1891.12.08</t>
  </si>
  <si>
    <t>1891.12.09</t>
  </si>
  <si>
    <t>1891.12.10</t>
  </si>
  <si>
    <t>1891.12.11</t>
  </si>
  <si>
    <t>1891.12.12</t>
  </si>
  <si>
    <t>1891.12.13</t>
  </si>
  <si>
    <t>1891.12.14</t>
  </si>
  <si>
    <t>1891.12.15</t>
  </si>
  <si>
    <t>1891.12.16</t>
  </si>
  <si>
    <t>1891.12.17</t>
  </si>
  <si>
    <t>1891.12.18</t>
  </si>
  <si>
    <t>1891.12.19</t>
  </si>
  <si>
    <t>1891.12.20</t>
  </si>
  <si>
    <t>1891.12.21</t>
  </si>
  <si>
    <t>1891.12.22</t>
  </si>
  <si>
    <t>1891.12.23</t>
  </si>
  <si>
    <t>1891.12.24</t>
  </si>
  <si>
    <t>1891.12.25</t>
  </si>
  <si>
    <t>1891.12.26</t>
  </si>
  <si>
    <t>1891.12.27</t>
  </si>
  <si>
    <t>1891.12.28</t>
  </si>
  <si>
    <t>1891.12.29</t>
  </si>
  <si>
    <t>1891.12.30</t>
  </si>
  <si>
    <t>1891.12.31</t>
  </si>
  <si>
    <t>1892.01.01</t>
  </si>
  <si>
    <t>1892.01.02</t>
  </si>
  <si>
    <t>1892.01.03</t>
  </si>
  <si>
    <t>1892.01.04</t>
  </si>
  <si>
    <t>1892.01.05</t>
  </si>
  <si>
    <t>1892.01.06</t>
  </si>
  <si>
    <t>1892.01.07</t>
  </si>
  <si>
    <t>1892.01.08</t>
  </si>
  <si>
    <t>1892.01.09</t>
  </si>
  <si>
    <t>1892.01.10</t>
  </si>
  <si>
    <t>1892.01.11</t>
  </si>
  <si>
    <t>1892.01.12</t>
  </si>
  <si>
    <t>1892.01.13</t>
  </si>
  <si>
    <t>1892.01.14</t>
  </si>
  <si>
    <t>1892.01.15</t>
  </si>
  <si>
    <t>1892.01.16</t>
  </si>
  <si>
    <t>1892.01.17</t>
  </si>
  <si>
    <t>1892.01.18</t>
  </si>
  <si>
    <t>1892.01.19</t>
  </si>
  <si>
    <t>1892.01.20</t>
  </si>
  <si>
    <t>1892.01.21</t>
  </si>
  <si>
    <t>1892.01.22</t>
  </si>
  <si>
    <t>1892.01.23</t>
  </si>
  <si>
    <t>1892.01.24</t>
  </si>
  <si>
    <t>1892.01.25</t>
  </si>
  <si>
    <t>1892.01.26</t>
  </si>
  <si>
    <t>1892.01.27</t>
  </si>
  <si>
    <t>1892.01.28</t>
  </si>
  <si>
    <t>1892.01.29</t>
  </si>
  <si>
    <t>1892.01.30</t>
  </si>
  <si>
    <t>1892.01.31</t>
  </si>
  <si>
    <t>1892.02.01</t>
  </si>
  <si>
    <t>1892.02.02</t>
  </si>
  <si>
    <t>1892.02.03</t>
  </si>
  <si>
    <t>1892.02.04</t>
  </si>
  <si>
    <t>1892.02.05</t>
  </si>
  <si>
    <t>1892.02.06</t>
  </si>
  <si>
    <t>1892.02.07</t>
  </si>
  <si>
    <t>1892.02.08</t>
  </si>
  <si>
    <t>1892.02.09</t>
  </si>
  <si>
    <t>1892.02.10</t>
  </si>
  <si>
    <t>1892.02.11</t>
  </si>
  <si>
    <t>1892.02.12</t>
  </si>
  <si>
    <t>1892.02.13</t>
  </si>
  <si>
    <t>1892.02.14</t>
  </si>
  <si>
    <t>1892.02.15</t>
  </si>
  <si>
    <t>1892.02.16</t>
  </si>
  <si>
    <t>1892.02.17</t>
  </si>
  <si>
    <t>1892.02.18</t>
  </si>
  <si>
    <t>1892.02.19</t>
  </si>
  <si>
    <t>1892.02.20</t>
  </si>
  <si>
    <t>1892.02.21</t>
  </si>
  <si>
    <t>1892.02.22</t>
  </si>
  <si>
    <t>1892.02.23</t>
  </si>
  <si>
    <t>1892.02.24</t>
  </si>
  <si>
    <t>1892.02.25</t>
  </si>
  <si>
    <t>1892.02.26</t>
  </si>
  <si>
    <t>1892.02.27</t>
  </si>
  <si>
    <t>1892.02.28</t>
  </si>
  <si>
    <t>1892.02.29</t>
  </si>
  <si>
    <t>1892.03.01</t>
  </si>
  <si>
    <t>1892.03.02</t>
  </si>
  <si>
    <t>1892.03.03</t>
  </si>
  <si>
    <t>1892.03.04</t>
  </si>
  <si>
    <t>1892.03.05</t>
  </si>
  <si>
    <t>1892.03.06</t>
  </si>
  <si>
    <t>1892.03.07</t>
  </si>
  <si>
    <t>1892.03.08</t>
  </si>
  <si>
    <t>1892.03.09</t>
  </si>
  <si>
    <t>1892.03.10</t>
  </si>
  <si>
    <t>1892.03.11</t>
  </si>
  <si>
    <t>1892.03.12</t>
  </si>
  <si>
    <t>1892.03.13</t>
  </si>
  <si>
    <t>1892.03.14</t>
  </si>
  <si>
    <t>1892.03.15</t>
  </si>
  <si>
    <t>1892.03.16</t>
  </si>
  <si>
    <t>1892.03.17</t>
  </si>
  <si>
    <t>1892.03.18</t>
  </si>
  <si>
    <t>1892.03.19</t>
  </si>
  <si>
    <t>1892.03.20</t>
  </si>
  <si>
    <t>1892.03.21</t>
  </si>
  <si>
    <t>1892.03.22</t>
  </si>
  <si>
    <t>1892.03.23</t>
  </si>
  <si>
    <t>1892.03.24</t>
  </si>
  <si>
    <t>1892.03.25</t>
  </si>
  <si>
    <t>1892.03.26</t>
  </si>
  <si>
    <t>1892.03.27</t>
  </si>
  <si>
    <t>1892.03.28</t>
  </si>
  <si>
    <t>1892.03.29</t>
  </si>
  <si>
    <t>1892.03.30</t>
  </si>
  <si>
    <t>1892.03.31</t>
  </si>
  <si>
    <t>1892.04.01</t>
  </si>
  <si>
    <t>1892.04.02</t>
  </si>
  <si>
    <t>1892.04.03</t>
  </si>
  <si>
    <t>1892.04.04</t>
  </si>
  <si>
    <t>1892.04.05</t>
  </si>
  <si>
    <t>1892.04.06</t>
  </si>
  <si>
    <t>1892.04.07</t>
  </si>
  <si>
    <t>1892.04.08</t>
  </si>
  <si>
    <t>1892.04.09</t>
  </si>
  <si>
    <t>1892.04.10</t>
  </si>
  <si>
    <t>1892.04.11</t>
  </si>
  <si>
    <t>1892.04.12</t>
  </si>
  <si>
    <t>1892.04.13</t>
  </si>
  <si>
    <t>1892.04.14</t>
  </si>
  <si>
    <t>1892.04.15</t>
  </si>
  <si>
    <t>1892.04.16</t>
  </si>
  <si>
    <t>1892.04.17</t>
  </si>
  <si>
    <t>1892.04.18</t>
  </si>
  <si>
    <t>1892.04.19</t>
  </si>
  <si>
    <t>1892.04.20</t>
  </si>
  <si>
    <t>1892.04.21</t>
  </si>
  <si>
    <t>1892.04.22</t>
  </si>
  <si>
    <t>1892.04.23</t>
  </si>
  <si>
    <t>1892.04.24</t>
  </si>
  <si>
    <t>1892.04.25</t>
  </si>
  <si>
    <t>1892.04.26</t>
  </si>
  <si>
    <t>1892.04.27</t>
  </si>
  <si>
    <t>1892.04.28</t>
  </si>
  <si>
    <t>1892.04.29</t>
  </si>
  <si>
    <t>1892.04.30</t>
  </si>
  <si>
    <t>1892.05.01</t>
  </si>
  <si>
    <t>1892.05.02</t>
  </si>
  <si>
    <t>1892.05.03</t>
  </si>
  <si>
    <t>1892.05.04</t>
  </si>
  <si>
    <t>1892.05.05</t>
  </si>
  <si>
    <t>1892.05.06</t>
  </si>
  <si>
    <t>1892.05.07</t>
  </si>
  <si>
    <t>1892.05.08</t>
  </si>
  <si>
    <t>1892.05.09</t>
  </si>
  <si>
    <t>1892.05.10</t>
  </si>
  <si>
    <t>1892.05.11</t>
  </si>
  <si>
    <t>1892.05.12</t>
  </si>
  <si>
    <t>1892.05.13</t>
  </si>
  <si>
    <t>1892.05.14</t>
  </si>
  <si>
    <t>1892.05.15</t>
  </si>
  <si>
    <t>1892.05.16</t>
  </si>
  <si>
    <t>1892.05.17</t>
  </si>
  <si>
    <t>1892.05.18</t>
  </si>
  <si>
    <t>1892.05.19</t>
  </si>
  <si>
    <t>1892.05.20</t>
  </si>
  <si>
    <t>1892.05.21</t>
  </si>
  <si>
    <t>1892.05.22</t>
  </si>
  <si>
    <t>1892.05.23</t>
  </si>
  <si>
    <t>1892.05.24</t>
  </si>
  <si>
    <t>1892.05.25</t>
  </si>
  <si>
    <t>1892.05.26</t>
  </si>
  <si>
    <t>1892.05.27</t>
  </si>
  <si>
    <t>1892.05.28</t>
  </si>
  <si>
    <t>1892.05.29</t>
  </si>
  <si>
    <t>1892.05.30</t>
  </si>
  <si>
    <t>1892.05.31</t>
  </si>
  <si>
    <t>1892.06.01</t>
  </si>
  <si>
    <t>1892.06.02</t>
  </si>
  <si>
    <t>1892.06.03</t>
  </si>
  <si>
    <t>1892.06.04</t>
  </si>
  <si>
    <t>1892.06.05</t>
  </si>
  <si>
    <t>1892.06.06</t>
  </si>
  <si>
    <t>1892.06.07</t>
  </si>
  <si>
    <t>1892.06.08</t>
  </si>
  <si>
    <t>1892.06.09</t>
  </si>
  <si>
    <t>1892.06.10</t>
  </si>
  <si>
    <t>1892.06.11</t>
  </si>
  <si>
    <t>1892.06.12</t>
  </si>
  <si>
    <t>1892.06.13</t>
  </si>
  <si>
    <t>1892.06.14</t>
  </si>
  <si>
    <t>1892.06.15</t>
  </si>
  <si>
    <t>1892.06.16</t>
  </si>
  <si>
    <t>1892.06.17</t>
  </si>
  <si>
    <t>1892.06.18</t>
  </si>
  <si>
    <t>1892.06.19</t>
  </si>
  <si>
    <t>1892.06.20</t>
  </si>
  <si>
    <t>1892.06.21</t>
  </si>
  <si>
    <t>1892.06.22</t>
  </si>
  <si>
    <t>1892.06.23</t>
  </si>
  <si>
    <t>1892.06.24</t>
  </si>
  <si>
    <t>1892.06.25</t>
  </si>
  <si>
    <t>1892.06.26</t>
  </si>
  <si>
    <t>1892.06.27</t>
  </si>
  <si>
    <t>1892.06.28</t>
  </si>
  <si>
    <t>1892.06.29</t>
  </si>
  <si>
    <t>1892.06.30</t>
  </si>
  <si>
    <t>1892.07.01</t>
  </si>
  <si>
    <t>1892.07.02</t>
  </si>
  <si>
    <t>1892.07.03</t>
  </si>
  <si>
    <t>1892.07.04</t>
  </si>
  <si>
    <t>1892.07.05</t>
  </si>
  <si>
    <t>1892.07.06</t>
  </si>
  <si>
    <t>1892.07.07</t>
  </si>
  <si>
    <t>1892.07.08</t>
  </si>
  <si>
    <t>1892.07.09</t>
  </si>
  <si>
    <t>1892.07.10</t>
  </si>
  <si>
    <t>1892.07.11</t>
  </si>
  <si>
    <t>1892.07.12</t>
  </si>
  <si>
    <t>1892.07.13</t>
  </si>
  <si>
    <t>1892.07.14</t>
  </si>
  <si>
    <t>1892.07.15</t>
  </si>
  <si>
    <t>1892.07.16</t>
  </si>
  <si>
    <t>1892.07.17</t>
  </si>
  <si>
    <t>1892.07.18</t>
  </si>
  <si>
    <t>1892.07.19</t>
  </si>
  <si>
    <t>1892.07.20</t>
  </si>
  <si>
    <t>1892.07.21</t>
  </si>
  <si>
    <t>1892.07.22</t>
  </si>
  <si>
    <t>1892.07.23</t>
  </si>
  <si>
    <t>1892.07.24</t>
  </si>
  <si>
    <t>1892.07.25</t>
  </si>
  <si>
    <t>1892.07.26</t>
  </si>
  <si>
    <t>1892.07.27</t>
  </si>
  <si>
    <t>1892.07.28</t>
  </si>
  <si>
    <t>1892.07.29</t>
  </si>
  <si>
    <t>1892.07.30</t>
  </si>
  <si>
    <t>1892.07.31</t>
  </si>
  <si>
    <t>1892.08.01</t>
  </si>
  <si>
    <t>1892.08.02</t>
  </si>
  <si>
    <t>1892.08.03</t>
  </si>
  <si>
    <t>1892.08.04</t>
  </si>
  <si>
    <t>1892.08.05</t>
  </si>
  <si>
    <t>1892.08.06</t>
  </si>
  <si>
    <t>1892.08.07</t>
  </si>
  <si>
    <t>1892.08.08</t>
  </si>
  <si>
    <t>1892.08.09</t>
  </si>
  <si>
    <t>1892.08.10</t>
  </si>
  <si>
    <t>1892.08.11</t>
  </si>
  <si>
    <t>1892.08.12</t>
  </si>
  <si>
    <t>1892.08.13</t>
  </si>
  <si>
    <t>1892.08.14</t>
  </si>
  <si>
    <t>1892.08.15</t>
  </si>
  <si>
    <t>1892.08.16</t>
  </si>
  <si>
    <t>1892.08.17</t>
  </si>
  <si>
    <t>1892.08.18</t>
  </si>
  <si>
    <t>1892.08.19</t>
  </si>
  <si>
    <t>1892.08.20</t>
  </si>
  <si>
    <t>1892.08.21</t>
  </si>
  <si>
    <t>1892.08.22</t>
  </si>
  <si>
    <t>1892.08.23</t>
  </si>
  <si>
    <t>1892.08.24</t>
  </si>
  <si>
    <t>1892.08.25</t>
  </si>
  <si>
    <t>1892.08.26</t>
  </si>
  <si>
    <t>1892.08.27</t>
  </si>
  <si>
    <t>1892.08.28</t>
  </si>
  <si>
    <t>1892.08.29</t>
  </si>
  <si>
    <t>1892.08.30</t>
  </si>
  <si>
    <t>1892.08.31</t>
  </si>
  <si>
    <t>1892.09.01</t>
  </si>
  <si>
    <t>1892.09.02</t>
  </si>
  <si>
    <t>1892.09.03</t>
  </si>
  <si>
    <t>1892.09.04</t>
  </si>
  <si>
    <t>1892.09.05</t>
  </si>
  <si>
    <t>1892.09.06</t>
  </si>
  <si>
    <t>1892.09.07</t>
  </si>
  <si>
    <t>1892.09.08</t>
  </si>
  <si>
    <t>1892.09.09</t>
  </si>
  <si>
    <t>1892.09.10</t>
  </si>
  <si>
    <t>1892.09.11</t>
  </si>
  <si>
    <t>1892.09.12</t>
  </si>
  <si>
    <t>1892.09.13</t>
  </si>
  <si>
    <t>1892.09.14</t>
  </si>
  <si>
    <t>1892.09.15</t>
  </si>
  <si>
    <t>1892.09.16</t>
  </si>
  <si>
    <t>1892.09.17</t>
  </si>
  <si>
    <t>1892.09.18</t>
  </si>
  <si>
    <t>1892.09.19</t>
  </si>
  <si>
    <t>1892.09.20</t>
  </si>
  <si>
    <t>1892.09.21</t>
  </si>
  <si>
    <t>1892.09.22</t>
  </si>
  <si>
    <t>1892.09.23</t>
  </si>
  <si>
    <t>1892.09.24</t>
  </si>
  <si>
    <t>1892.09.25</t>
  </si>
  <si>
    <t>1892.09.26</t>
  </si>
  <si>
    <t>1892.09.27</t>
  </si>
  <si>
    <t>1892.09.28</t>
  </si>
  <si>
    <t>1892.09.29</t>
  </si>
  <si>
    <t>1892.09.30</t>
  </si>
  <si>
    <t>1892.10.01</t>
  </si>
  <si>
    <t>1892.10.02</t>
  </si>
  <si>
    <t>1892.10.03</t>
  </si>
  <si>
    <t>1892.10.04</t>
  </si>
  <si>
    <t>1892.10.05</t>
  </si>
  <si>
    <t>1892.10.06</t>
  </si>
  <si>
    <t>1892.10.07</t>
  </si>
  <si>
    <t>1892.10.08</t>
  </si>
  <si>
    <t>1892.10.09</t>
  </si>
  <si>
    <t>1892.10.10</t>
  </si>
  <si>
    <t>1892.10.11</t>
  </si>
  <si>
    <t>1892.10.12</t>
  </si>
  <si>
    <t>1892.10.13</t>
  </si>
  <si>
    <t>1892.10.14</t>
  </si>
  <si>
    <t>1892.10.15</t>
  </si>
  <si>
    <t>1892.10.16</t>
  </si>
  <si>
    <t>1892.10.17</t>
  </si>
  <si>
    <t>1892.10.18</t>
  </si>
  <si>
    <t>1892.10.19</t>
  </si>
  <si>
    <t>1892.10.20</t>
  </si>
  <si>
    <t>1892.10.21</t>
  </si>
  <si>
    <t>1892.10.22</t>
  </si>
  <si>
    <t>1892.10.23</t>
  </si>
  <si>
    <t>1892.10.24</t>
  </si>
  <si>
    <t>1892.10.25</t>
  </si>
  <si>
    <t>1892.10.26</t>
  </si>
  <si>
    <t>1892.10.27</t>
  </si>
  <si>
    <t>1892.10.28</t>
  </si>
  <si>
    <t>1892.10.29</t>
  </si>
  <si>
    <t>1892.10.30</t>
  </si>
  <si>
    <t>1892.10.31</t>
  </si>
  <si>
    <t>1892.11.01</t>
  </si>
  <si>
    <t>1892.11.02</t>
  </si>
  <si>
    <t>1892.11.03</t>
  </si>
  <si>
    <t>1892.11.04</t>
  </si>
  <si>
    <t>1892.11.05</t>
  </si>
  <si>
    <t>1892.11.06</t>
  </si>
  <si>
    <t>1892.11.07</t>
  </si>
  <si>
    <t>1892.11.08</t>
  </si>
  <si>
    <t>1892.11.09</t>
  </si>
  <si>
    <t>1892.11.10</t>
  </si>
  <si>
    <t>1892.11.11</t>
  </si>
  <si>
    <t>1892.11.12</t>
  </si>
  <si>
    <t>1892.11.13</t>
  </si>
  <si>
    <t>1892.11.14</t>
  </si>
  <si>
    <t>1892.11.15</t>
  </si>
  <si>
    <t>1892.11.16</t>
  </si>
  <si>
    <t>1892.11.17</t>
  </si>
  <si>
    <t>1892.11.18</t>
  </si>
  <si>
    <t>1892.11.19</t>
  </si>
  <si>
    <t>1892.11.20</t>
  </si>
  <si>
    <t>1892.11.21</t>
  </si>
  <si>
    <t>1892.11.22</t>
  </si>
  <si>
    <t>1892.11.23</t>
  </si>
  <si>
    <t>1892.11.24</t>
  </si>
  <si>
    <t>1892.11.25</t>
  </si>
  <si>
    <t>1892.11.26</t>
  </si>
  <si>
    <t>1892.11.27</t>
  </si>
  <si>
    <t>1892.11.28</t>
  </si>
  <si>
    <t>1892.11.29</t>
  </si>
  <si>
    <t>1892.11.30</t>
  </si>
  <si>
    <t>1892.12.01</t>
  </si>
  <si>
    <t>1892.12.02</t>
  </si>
  <si>
    <t>1892.12.03</t>
  </si>
  <si>
    <t>1892.12.04</t>
  </si>
  <si>
    <t>1892.12.05</t>
  </si>
  <si>
    <t>1892.12.06</t>
  </si>
  <si>
    <t>1892.12.07</t>
  </si>
  <si>
    <t>1892.12.08</t>
  </si>
  <si>
    <t>1892.12.09</t>
  </si>
  <si>
    <t>1892.12.10</t>
  </si>
  <si>
    <t>1892.12.11</t>
  </si>
  <si>
    <t>1892.12.12</t>
  </si>
  <si>
    <t>1892.12.13</t>
  </si>
  <si>
    <t>1892.12.14</t>
  </si>
  <si>
    <t>1892.12.15</t>
  </si>
  <si>
    <t>1892.12.16</t>
  </si>
  <si>
    <t>1892.12.17</t>
  </si>
  <si>
    <t>1892.12.18</t>
  </si>
  <si>
    <t>1892.12.19</t>
  </si>
  <si>
    <t>1892.12.20</t>
  </si>
  <si>
    <t>1892.12.21</t>
  </si>
  <si>
    <t>1892.12.22</t>
  </si>
  <si>
    <t>1892.12.23</t>
  </si>
  <si>
    <t>1892.12.24</t>
  </si>
  <si>
    <t>1892.12.25</t>
  </si>
  <si>
    <t>1892.12.26</t>
  </si>
  <si>
    <t>1892.12.27</t>
  </si>
  <si>
    <t>1892.12.28</t>
  </si>
  <si>
    <t>1892.12.29</t>
  </si>
  <si>
    <t>1892.12.30</t>
  </si>
  <si>
    <t>1892.12.31</t>
  </si>
  <si>
    <t>1893.01.01</t>
  </si>
  <si>
    <t>1893.01.02</t>
  </si>
  <si>
    <t>1893.01.03</t>
  </si>
  <si>
    <t>1893.01.04</t>
  </si>
  <si>
    <t>1893.01.05</t>
  </si>
  <si>
    <t>1893.01.06</t>
  </si>
  <si>
    <t>1893.01.07</t>
  </si>
  <si>
    <t>1893.01.08</t>
  </si>
  <si>
    <t>1893.01.09</t>
  </si>
  <si>
    <t>1893.01.10</t>
  </si>
  <si>
    <t>1893.01.11</t>
  </si>
  <si>
    <t>1893.01.12</t>
  </si>
  <si>
    <t>1893.01.13</t>
  </si>
  <si>
    <t>1893.01.14</t>
  </si>
  <si>
    <t>1893.01.15</t>
  </si>
  <si>
    <t>1893.01.16</t>
  </si>
  <si>
    <t>1893.01.17</t>
  </si>
  <si>
    <t>1893.01.18</t>
  </si>
  <si>
    <t>1893.01.19</t>
  </si>
  <si>
    <t>1893.01.20</t>
  </si>
  <si>
    <t>1893.01.21</t>
  </si>
  <si>
    <t>1893.01.22</t>
  </si>
  <si>
    <t>1893.01.23</t>
  </si>
  <si>
    <t>1893.01.24</t>
  </si>
  <si>
    <t>1893.01.25</t>
  </si>
  <si>
    <t>1893.01.26</t>
  </si>
  <si>
    <t>1893.01.27</t>
  </si>
  <si>
    <t>1893.01.28</t>
  </si>
  <si>
    <t>1893.01.29</t>
  </si>
  <si>
    <t>1893.01.30</t>
  </si>
  <si>
    <t>1893.01.31</t>
  </si>
  <si>
    <t>1893.02.01</t>
  </si>
  <si>
    <t>1893.02.02</t>
  </si>
  <si>
    <t>1893.02.03</t>
  </si>
  <si>
    <t>1893.02.04</t>
  </si>
  <si>
    <t>1893.02.05</t>
  </si>
  <si>
    <t>1893.02.06</t>
  </si>
  <si>
    <t>1893.02.07</t>
  </si>
  <si>
    <t>1893.02.08</t>
  </si>
  <si>
    <t>1893.02.09</t>
  </si>
  <si>
    <t>1893.02.10</t>
  </si>
  <si>
    <t>1893.02.11</t>
  </si>
  <si>
    <t>1893.02.12</t>
  </si>
  <si>
    <t>1893.02.13</t>
  </si>
  <si>
    <t>1893.02.14</t>
  </si>
  <si>
    <t>1893.02.15</t>
  </si>
  <si>
    <t>1893.02.16</t>
  </si>
  <si>
    <t>1893.02.17</t>
  </si>
  <si>
    <t>1893.02.18</t>
  </si>
  <si>
    <t>1893.02.19</t>
  </si>
  <si>
    <t>1893.02.20</t>
  </si>
  <si>
    <t>1893.02.21</t>
  </si>
  <si>
    <t>1893.02.22</t>
  </si>
  <si>
    <t>1893.02.23</t>
  </si>
  <si>
    <t>1893.02.24</t>
  </si>
  <si>
    <t>1893.02.25</t>
  </si>
  <si>
    <t>1893.02.26</t>
  </si>
  <si>
    <t>1893.02.27</t>
  </si>
  <si>
    <t>1893.02.28</t>
  </si>
  <si>
    <t>1893.03.01</t>
  </si>
  <si>
    <t>1893.03.02</t>
  </si>
  <si>
    <t>1893.03.03</t>
  </si>
  <si>
    <t>1893.03.04</t>
  </si>
  <si>
    <t>1893.03.05</t>
  </si>
  <si>
    <t>1893.03.06</t>
  </si>
  <si>
    <t>1893.03.07</t>
  </si>
  <si>
    <t>1893.03.08</t>
  </si>
  <si>
    <t>1893.03.09</t>
  </si>
  <si>
    <t>1893.03.10</t>
  </si>
  <si>
    <t>1893.03.11</t>
  </si>
  <si>
    <t>1893.03.12</t>
  </si>
  <si>
    <t>1893.03.13</t>
  </si>
  <si>
    <t>1893.03.14</t>
  </si>
  <si>
    <t>1893.03.15</t>
  </si>
  <si>
    <t>1893.03.16</t>
  </si>
  <si>
    <t>1893.03.17</t>
  </si>
  <si>
    <t>1893.03.18</t>
  </si>
  <si>
    <t>1893.03.19</t>
  </si>
  <si>
    <t>1893.03.20</t>
  </si>
  <si>
    <t>1893.03.21</t>
  </si>
  <si>
    <t>1893.03.22</t>
  </si>
  <si>
    <t>1893.03.23</t>
  </si>
  <si>
    <t>1893.03.24</t>
  </si>
  <si>
    <t>1893.03.25</t>
  </si>
  <si>
    <t>1893.03.26</t>
  </si>
  <si>
    <t>1893.03.27</t>
  </si>
  <si>
    <t>1893.03.28</t>
  </si>
  <si>
    <t>1893.03.29</t>
  </si>
  <si>
    <t>1893.03.30</t>
  </si>
  <si>
    <t>1893.03.31</t>
  </si>
  <si>
    <t>1893.04.01</t>
  </si>
  <si>
    <t>1893.04.02</t>
  </si>
  <si>
    <t>1893.04.03</t>
  </si>
  <si>
    <t>1893.04.04</t>
  </si>
  <si>
    <t>1893.04.05</t>
  </si>
  <si>
    <t>1893.04.06</t>
  </si>
  <si>
    <t>1893.04.07</t>
  </si>
  <si>
    <t>1893.04.08</t>
  </si>
  <si>
    <t>1893.04.09</t>
  </si>
  <si>
    <t>1893.04.10</t>
  </si>
  <si>
    <t>1893.04.11</t>
  </si>
  <si>
    <t>1893.04.12</t>
  </si>
  <si>
    <t>1893.04.13</t>
  </si>
  <si>
    <t>1893.04.14</t>
  </si>
  <si>
    <t>1893.04.15</t>
  </si>
  <si>
    <t>1893.04.16</t>
  </si>
  <si>
    <t>1893.04.17</t>
  </si>
  <si>
    <t>1893.04.18</t>
  </si>
  <si>
    <t>1893.04.19</t>
  </si>
  <si>
    <t>1893.04.20</t>
  </si>
  <si>
    <t>1893.04.21</t>
  </si>
  <si>
    <t>1893.04.22</t>
  </si>
  <si>
    <t>1893.04.23</t>
  </si>
  <si>
    <t>1893.04.24</t>
  </si>
  <si>
    <t>1893.04.25</t>
  </si>
  <si>
    <t>1893.04.26</t>
  </si>
  <si>
    <t>1893.04.27</t>
  </si>
  <si>
    <t>1893.04.28</t>
  </si>
  <si>
    <t>1893.04.29</t>
  </si>
  <si>
    <t>1893.04.30</t>
  </si>
  <si>
    <t>1893.05.01</t>
  </si>
  <si>
    <t>1893.05.02</t>
  </si>
  <si>
    <t>1893.05.03</t>
  </si>
  <si>
    <t>1893.05.04</t>
  </si>
  <si>
    <t>1893.05.05</t>
  </si>
  <si>
    <t>1893.05.06</t>
  </si>
  <si>
    <t>1893.05.07</t>
  </si>
  <si>
    <t>1893.05.08</t>
  </si>
  <si>
    <t>1893.05.09</t>
  </si>
  <si>
    <t>1893.05.10</t>
  </si>
  <si>
    <t>1893.05.11</t>
  </si>
  <si>
    <t>1893.05.12</t>
  </si>
  <si>
    <t>1893.05.13</t>
  </si>
  <si>
    <t>1893.05.14</t>
  </si>
  <si>
    <t>1893.05.15</t>
  </si>
  <si>
    <t>1893.05.16</t>
  </si>
  <si>
    <t>1893.05.17</t>
  </si>
  <si>
    <t>1893.05.18</t>
  </si>
  <si>
    <t>1893.05.19</t>
  </si>
  <si>
    <t>1893.05.20</t>
  </si>
  <si>
    <t>1893.05.21</t>
  </si>
  <si>
    <t>1893.05.22</t>
  </si>
  <si>
    <t>1893.05.23</t>
  </si>
  <si>
    <t>1893.05.24</t>
  </si>
  <si>
    <t>1893.05.25</t>
  </si>
  <si>
    <t>1893.05.26</t>
  </si>
  <si>
    <t>1893.05.27</t>
  </si>
  <si>
    <t>1893.05.28</t>
  </si>
  <si>
    <t>1893.05.29</t>
  </si>
  <si>
    <t>1893.05.30</t>
  </si>
  <si>
    <t>1893.05.31</t>
  </si>
  <si>
    <t>1893.06.01</t>
  </si>
  <si>
    <t>1893.06.02</t>
  </si>
  <si>
    <t>1893.06.03</t>
  </si>
  <si>
    <t>1893.06.04</t>
  </si>
  <si>
    <t>1893.06.05</t>
  </si>
  <si>
    <t>1893.06.06</t>
  </si>
  <si>
    <t>1893.06.07</t>
  </si>
  <si>
    <t>1893.06.08</t>
  </si>
  <si>
    <t>1893.06.09</t>
  </si>
  <si>
    <t>1893.06.10</t>
  </si>
  <si>
    <t>1893.06.11</t>
  </si>
  <si>
    <t>1893.06.12</t>
  </si>
  <si>
    <t>1893.06.13</t>
  </si>
  <si>
    <t>1893.06.14</t>
  </si>
  <si>
    <t>1893.06.15</t>
  </si>
  <si>
    <t>1893.06.16</t>
  </si>
  <si>
    <t>1893.06.17</t>
  </si>
  <si>
    <t>1893.06.18</t>
  </si>
  <si>
    <t>1893.06.19</t>
  </si>
  <si>
    <t>1893.06.20</t>
  </si>
  <si>
    <t>1893.06.21</t>
  </si>
  <si>
    <t>1893.06.22</t>
  </si>
  <si>
    <t>1893.06.23</t>
  </si>
  <si>
    <t>1893.06.24</t>
  </si>
  <si>
    <t>1893.06.25</t>
  </si>
  <si>
    <t>1893.06.26</t>
  </si>
  <si>
    <t>1893.06.27</t>
  </si>
  <si>
    <t>1893.06.28</t>
  </si>
  <si>
    <t>1893.06.29</t>
  </si>
  <si>
    <t>1893.06.30</t>
  </si>
  <si>
    <t>1893.07.01</t>
  </si>
  <si>
    <t>1893.07.02</t>
  </si>
  <si>
    <t>1893.07.03</t>
  </si>
  <si>
    <t>1893.07.04</t>
  </si>
  <si>
    <t>1893.07.05</t>
  </si>
  <si>
    <t>1893.07.06</t>
  </si>
  <si>
    <t>1893.07.07</t>
  </si>
  <si>
    <t>1893.07.08</t>
  </si>
  <si>
    <t>1893.07.09</t>
  </si>
  <si>
    <t>1893.07.10</t>
  </si>
  <si>
    <t>1893.07.11</t>
  </si>
  <si>
    <t>1893.07.12</t>
  </si>
  <si>
    <t>1893.07.13</t>
  </si>
  <si>
    <t>1893.07.14</t>
  </si>
  <si>
    <t>1893.07.15</t>
  </si>
  <si>
    <t>1893.07.16</t>
  </si>
  <si>
    <t>1893.07.17</t>
  </si>
  <si>
    <t>1893.07.18</t>
  </si>
  <si>
    <t>1893.07.19</t>
  </si>
  <si>
    <t>1893.07.20</t>
  </si>
  <si>
    <t>1893.07.21</t>
  </si>
  <si>
    <t>1893.07.22</t>
  </si>
  <si>
    <t>1893.07.23</t>
  </si>
  <si>
    <t>1893.07.24</t>
  </si>
  <si>
    <t>1893.07.25</t>
  </si>
  <si>
    <t>1893.07.26</t>
  </si>
  <si>
    <t>1893.07.27</t>
  </si>
  <si>
    <t>1893.07.28</t>
  </si>
  <si>
    <t>1893.07.29</t>
  </si>
  <si>
    <t>1893.07.30</t>
  </si>
  <si>
    <t>1893.07.31</t>
  </si>
  <si>
    <t>1893.08.01</t>
  </si>
  <si>
    <t>1893.08.02</t>
  </si>
  <si>
    <t>1893.08.03</t>
  </si>
  <si>
    <t>1893.08.04</t>
  </si>
  <si>
    <t>1893.08.05</t>
  </si>
  <si>
    <t>1893.08.06</t>
  </si>
  <si>
    <t>1893.08.07</t>
  </si>
  <si>
    <t>1893.08.08</t>
  </si>
  <si>
    <t>1893.08.09</t>
  </si>
  <si>
    <t>1893.08.10</t>
  </si>
  <si>
    <t>1893.08.11</t>
  </si>
  <si>
    <t>1893.08.12</t>
  </si>
  <si>
    <t>1893.08.13</t>
  </si>
  <si>
    <t>1893.08.14</t>
  </si>
  <si>
    <t>1893.08.15</t>
  </si>
  <si>
    <t>1893.08.16</t>
  </si>
  <si>
    <t>1893.08.17</t>
  </si>
  <si>
    <t>1893.08.18</t>
  </si>
  <si>
    <t>1893.08.19</t>
  </si>
  <si>
    <t>1893.08.20</t>
  </si>
  <si>
    <t>1893.08.21</t>
  </si>
  <si>
    <t>1893.08.22</t>
  </si>
  <si>
    <t>1893.08.23</t>
  </si>
  <si>
    <t>1893.08.24</t>
  </si>
  <si>
    <t>1893.08.25</t>
  </si>
  <si>
    <t>1893.08.26</t>
  </si>
  <si>
    <t>1893.08.27</t>
  </si>
  <si>
    <t>1893.08.28</t>
  </si>
  <si>
    <t>1893.08.29</t>
  </si>
  <si>
    <t>1893.08.30</t>
  </si>
  <si>
    <t>1893.08.31</t>
  </si>
  <si>
    <t>1893.09.01</t>
  </si>
  <si>
    <t>1893.09.02</t>
  </si>
  <si>
    <t>1893.09.03</t>
  </si>
  <si>
    <t>1893.09.04</t>
  </si>
  <si>
    <t>1893.09.05</t>
  </si>
  <si>
    <t>1893.09.06</t>
  </si>
  <si>
    <t>1893.09.07</t>
  </si>
  <si>
    <t>1893.09.08</t>
  </si>
  <si>
    <t>1893.09.09</t>
  </si>
  <si>
    <t>1893.09.10</t>
  </si>
  <si>
    <t>1893.09.11</t>
  </si>
  <si>
    <t>1893.09.12</t>
  </si>
  <si>
    <t>1893.09.13</t>
  </si>
  <si>
    <t>1893.09.14</t>
  </si>
  <si>
    <t>1893.09.15</t>
  </si>
  <si>
    <t>1893.09.16</t>
  </si>
  <si>
    <t>1893.09.17</t>
  </si>
  <si>
    <t>1893.09.18</t>
  </si>
  <si>
    <t>1893.09.19</t>
  </si>
  <si>
    <t>1893.09.20</t>
  </si>
  <si>
    <t>1893.09.21</t>
  </si>
  <si>
    <t>1893.09.22</t>
  </si>
  <si>
    <t>1893.09.23</t>
  </si>
  <si>
    <t>1893.09.24</t>
  </si>
  <si>
    <t>1893.09.25</t>
  </si>
  <si>
    <t>1893.09.26</t>
  </si>
  <si>
    <t>1893.09.27</t>
  </si>
  <si>
    <t>1893.09.28</t>
  </si>
  <si>
    <t>1893.09.29</t>
  </si>
  <si>
    <t>1893.09.30</t>
  </si>
  <si>
    <t>1893.10.01</t>
  </si>
  <si>
    <t>1893.10.02</t>
  </si>
  <si>
    <t>1893.10.03</t>
  </si>
  <si>
    <t>1893.10.04</t>
  </si>
  <si>
    <t>1893.10.05</t>
  </si>
  <si>
    <t>1893.10.06</t>
  </si>
  <si>
    <t>1893.10.07</t>
  </si>
  <si>
    <t>1893.10.08</t>
  </si>
  <si>
    <t>1893.10.09</t>
  </si>
  <si>
    <t>1893.10.10</t>
  </si>
  <si>
    <t>1893.10.11</t>
  </si>
  <si>
    <t>1893.10.12</t>
  </si>
  <si>
    <t>1893.10.13</t>
  </si>
  <si>
    <t>1893.10.14</t>
  </si>
  <si>
    <t>1893.10.15</t>
  </si>
  <si>
    <t>1893.10.16</t>
  </si>
  <si>
    <t>1893.10.17</t>
  </si>
  <si>
    <t>1893.10.18</t>
  </si>
  <si>
    <t>1893.10.19</t>
  </si>
  <si>
    <t>1893.10.20</t>
  </si>
  <si>
    <t>1893.10.21</t>
  </si>
  <si>
    <t>1893.10.22</t>
  </si>
  <si>
    <t>1893.10.23</t>
  </si>
  <si>
    <t>1893.10.24</t>
  </si>
  <si>
    <t>1893.10.25</t>
  </si>
  <si>
    <t>1893.10.26</t>
  </si>
  <si>
    <t>1893.10.27</t>
  </si>
  <si>
    <t>1893.10.28</t>
  </si>
  <si>
    <t>1893.10.29</t>
  </si>
  <si>
    <t>1893.10.30</t>
  </si>
  <si>
    <t>1893.10.31</t>
  </si>
  <si>
    <t>1893.11.01</t>
  </si>
  <si>
    <t>1893.11.02</t>
  </si>
  <si>
    <t>1893.11.03</t>
  </si>
  <si>
    <t>1893.11.04</t>
  </si>
  <si>
    <t>1893.11.05</t>
  </si>
  <si>
    <t>1893.11.06</t>
  </si>
  <si>
    <t>1893.11.07</t>
  </si>
  <si>
    <t>1893.11.08</t>
  </si>
  <si>
    <t>1893.11.09</t>
  </si>
  <si>
    <t>1893.11.10</t>
  </si>
  <si>
    <t>1893.11.11</t>
  </si>
  <si>
    <t>1893.11.12</t>
  </si>
  <si>
    <t>1893.11.13</t>
  </si>
  <si>
    <t>1893.11.14</t>
  </si>
  <si>
    <t>1893.11.15</t>
  </si>
  <si>
    <t>1893.11.16</t>
  </si>
  <si>
    <t>1893.11.17</t>
  </si>
  <si>
    <t>1893.11.18</t>
  </si>
  <si>
    <t>1893.11.19</t>
  </si>
  <si>
    <t>1893.11.20</t>
  </si>
  <si>
    <t>1893.11.21</t>
  </si>
  <si>
    <t>1893.11.22</t>
  </si>
  <si>
    <t>1893.11.23</t>
  </si>
  <si>
    <t>1893.11.24</t>
  </si>
  <si>
    <t>1893.11.25</t>
  </si>
  <si>
    <t>1893.11.26</t>
  </si>
  <si>
    <t>1893.11.27</t>
  </si>
  <si>
    <t>1893.11.28</t>
  </si>
  <si>
    <t>1893.11.29</t>
  </si>
  <si>
    <t>1893.11.30</t>
  </si>
  <si>
    <t>1893.12.01</t>
  </si>
  <si>
    <t>1893.12.02</t>
  </si>
  <si>
    <t>1893.12.03</t>
  </si>
  <si>
    <t>1893.12.04</t>
  </si>
  <si>
    <t>1893.12.05</t>
  </si>
  <si>
    <t>1893.12.06</t>
  </si>
  <si>
    <t>1893.12.07</t>
  </si>
  <si>
    <t>1893.12.08</t>
  </si>
  <si>
    <t>1893.12.09</t>
  </si>
  <si>
    <t>1893.12.10</t>
  </si>
  <si>
    <t>1893.12.11</t>
  </si>
  <si>
    <t>1893.12.12</t>
  </si>
  <si>
    <t>1893.12.13</t>
  </si>
  <si>
    <t>1893.12.14</t>
  </si>
  <si>
    <t>1893.12.15</t>
  </si>
  <si>
    <t>1893.12.16</t>
  </si>
  <si>
    <t>1893.12.17</t>
  </si>
  <si>
    <t>1893.12.18</t>
  </si>
  <si>
    <t>1893.12.19</t>
  </si>
  <si>
    <t>1893.12.20</t>
  </si>
  <si>
    <t>1893.12.21</t>
  </si>
  <si>
    <t>1893.12.22</t>
  </si>
  <si>
    <t>1893.12.23</t>
  </si>
  <si>
    <t>1893.12.24</t>
  </si>
  <si>
    <t>1893.12.25</t>
  </si>
  <si>
    <t>1893.12.26</t>
  </si>
  <si>
    <t>1893.12.27</t>
  </si>
  <si>
    <t>1893.12.28</t>
  </si>
  <si>
    <t>1893.12.29</t>
  </si>
  <si>
    <t>1893.12.30</t>
  </si>
  <si>
    <t>1893.12.31</t>
  </si>
  <si>
    <t>1894.01.01</t>
  </si>
  <si>
    <t>1894.01.02</t>
  </si>
  <si>
    <t>1894.01.03</t>
  </si>
  <si>
    <t>1894.01.04</t>
  </si>
  <si>
    <t>1894.01.05</t>
  </si>
  <si>
    <t>1894.01.06</t>
  </si>
  <si>
    <t>1894.01.07</t>
  </si>
  <si>
    <t>1894.01.08</t>
  </si>
  <si>
    <t>1894.01.09</t>
  </si>
  <si>
    <t>1894.01.10</t>
  </si>
  <si>
    <t>1894.01.11</t>
  </si>
  <si>
    <t>1894.01.12</t>
  </si>
  <si>
    <t>1894.01.13</t>
  </si>
  <si>
    <t>1894.01.14</t>
  </si>
  <si>
    <t>1894.01.15</t>
  </si>
  <si>
    <t>1894.01.16</t>
  </si>
  <si>
    <t>1894.01.17</t>
  </si>
  <si>
    <t>1894.01.18</t>
  </si>
  <si>
    <t>1894.01.19</t>
  </si>
  <si>
    <t>1894.01.20</t>
  </si>
  <si>
    <t>1894.01.21</t>
  </si>
  <si>
    <t>1894.01.22</t>
  </si>
  <si>
    <t>1894.01.23</t>
  </si>
  <si>
    <t>1894.01.24</t>
  </si>
  <si>
    <t>1894.01.25</t>
  </si>
  <si>
    <t>1894.01.26</t>
  </si>
  <si>
    <t>1894.01.27</t>
  </si>
  <si>
    <t>1894.01.28</t>
  </si>
  <si>
    <t>1894.01.29</t>
  </si>
  <si>
    <t>1894.01.30</t>
  </si>
  <si>
    <t>1894.01.31</t>
  </si>
  <si>
    <t>1894.02.01</t>
  </si>
  <si>
    <t>1894.02.02</t>
  </si>
  <si>
    <t>1894.02.03</t>
  </si>
  <si>
    <t>1894.02.04</t>
  </si>
  <si>
    <t>1894.02.05</t>
  </si>
  <si>
    <t>1894.02.06</t>
  </si>
  <si>
    <t>1894.02.07</t>
  </si>
  <si>
    <t>1894.02.08</t>
  </si>
  <si>
    <t>1894.02.09</t>
  </si>
  <si>
    <t>1894.02.10</t>
  </si>
  <si>
    <t>1894.02.11</t>
  </si>
  <si>
    <t>1894.02.12</t>
  </si>
  <si>
    <t>1894.02.13</t>
  </si>
  <si>
    <t>1894.02.14</t>
  </si>
  <si>
    <t>1894.02.15</t>
  </si>
  <si>
    <t>1894.02.16</t>
  </si>
  <si>
    <t>1894.02.17</t>
  </si>
  <si>
    <t>1894.02.18</t>
  </si>
  <si>
    <t>1894.02.19</t>
  </si>
  <si>
    <t>1894.02.20</t>
  </si>
  <si>
    <t>1894.02.21</t>
  </si>
  <si>
    <t>1894.02.22</t>
  </si>
  <si>
    <t>1894.02.23</t>
  </si>
  <si>
    <t>1894.02.24</t>
  </si>
  <si>
    <t>1894.02.25</t>
  </si>
  <si>
    <t>1894.02.26</t>
  </si>
  <si>
    <t>1894.02.27</t>
  </si>
  <si>
    <t>1894.02.28</t>
  </si>
  <si>
    <t>1894.03.01</t>
  </si>
  <si>
    <t>1894.03.02</t>
  </si>
  <si>
    <t>1894.03.03</t>
  </si>
  <si>
    <t>1894.03.04</t>
  </si>
  <si>
    <t>1894.03.05</t>
  </si>
  <si>
    <t>1894.03.06</t>
  </si>
  <si>
    <t>1894.03.07</t>
  </si>
  <si>
    <t>1894.03.08</t>
  </si>
  <si>
    <t>1894.03.09</t>
  </si>
  <si>
    <t>1894.03.10</t>
  </si>
  <si>
    <t>1894.03.11</t>
  </si>
  <si>
    <t>1894.03.12</t>
  </si>
  <si>
    <t>1894.03.13</t>
  </si>
  <si>
    <t>1894.03.14</t>
  </si>
  <si>
    <t>1894.03.15</t>
  </si>
  <si>
    <t>1894.03.16</t>
  </si>
  <si>
    <t>1894.03.17</t>
  </si>
  <si>
    <t>1894.03.18</t>
  </si>
  <si>
    <t>1894.03.19</t>
  </si>
  <si>
    <t>1894.03.20</t>
  </si>
  <si>
    <t>1894.03.21</t>
  </si>
  <si>
    <t>1894.03.22</t>
  </si>
  <si>
    <t>1894.03.23</t>
  </si>
  <si>
    <t>1894.03.24</t>
  </si>
  <si>
    <t>1894.03.25</t>
  </si>
  <si>
    <t>1894.03.26</t>
  </si>
  <si>
    <t>1894.03.27</t>
  </si>
  <si>
    <t>1894.03.28</t>
  </si>
  <si>
    <t>1894.03.29</t>
  </si>
  <si>
    <t>1894.03.30</t>
  </si>
  <si>
    <t>1894.03.31</t>
  </si>
  <si>
    <t>1894.04.01</t>
  </si>
  <si>
    <t>1894.04.02</t>
  </si>
  <si>
    <t>1894.04.03</t>
  </si>
  <si>
    <t>1894.04.04</t>
  </si>
  <si>
    <t>1894.04.05</t>
  </si>
  <si>
    <t>1894.04.06</t>
  </si>
  <si>
    <t>1894.04.07</t>
  </si>
  <si>
    <t>1894.04.08</t>
  </si>
  <si>
    <t>1894.04.09</t>
  </si>
  <si>
    <t>1894.04.10</t>
  </si>
  <si>
    <t>1894.04.11</t>
  </si>
  <si>
    <t>1894.04.12</t>
  </si>
  <si>
    <t>1894.04.13</t>
  </si>
  <si>
    <t>1894.04.14</t>
  </si>
  <si>
    <t>1894.04.15</t>
  </si>
  <si>
    <t>1894.04.16</t>
  </si>
  <si>
    <t>1894.04.17</t>
  </si>
  <si>
    <t>1894.04.18</t>
  </si>
  <si>
    <t>1894.04.19</t>
  </si>
  <si>
    <t>1894.04.20</t>
  </si>
  <si>
    <t>1894.04.21</t>
  </si>
  <si>
    <t>1894.04.22</t>
  </si>
  <si>
    <t>1894.04.23</t>
  </si>
  <si>
    <t>1894.04.24</t>
  </si>
  <si>
    <t>1894.04.25</t>
  </si>
  <si>
    <t>1894.04.26</t>
  </si>
  <si>
    <t>1894.04.27</t>
  </si>
  <si>
    <t>1894.04.28</t>
  </si>
  <si>
    <t>1894.04.29</t>
  </si>
  <si>
    <t>1894.04.30</t>
  </si>
  <si>
    <t>1894.05.01</t>
  </si>
  <si>
    <t>1894.05.02</t>
  </si>
  <si>
    <t>1894.05.03</t>
  </si>
  <si>
    <t>1894.05.04</t>
  </si>
  <si>
    <t>1894.05.05</t>
  </si>
  <si>
    <t>1894.05.06</t>
  </si>
  <si>
    <t>1894.05.07</t>
  </si>
  <si>
    <t>1894.05.08</t>
  </si>
  <si>
    <t>1894.05.09</t>
  </si>
  <si>
    <t>1894.05.10</t>
  </si>
  <si>
    <t>1894.05.11</t>
  </si>
  <si>
    <t>1894.05.12</t>
  </si>
  <si>
    <t>1894.05.13</t>
  </si>
  <si>
    <t>1894.05.14</t>
  </si>
  <si>
    <t>1894.05.15</t>
  </si>
  <si>
    <t>1894.05.16</t>
  </si>
  <si>
    <t>1894.05.17</t>
  </si>
  <si>
    <t>1894.05.18</t>
  </si>
  <si>
    <t>1894.05.19</t>
  </si>
  <si>
    <t>1894.05.20</t>
  </si>
  <si>
    <t>1894.05.21</t>
  </si>
  <si>
    <t>1894.05.22</t>
  </si>
  <si>
    <t>1894.05.23</t>
  </si>
  <si>
    <t>1894.05.24</t>
  </si>
  <si>
    <t>1894.05.25</t>
  </si>
  <si>
    <t>1894.05.26</t>
  </si>
  <si>
    <t>1894.05.27</t>
  </si>
  <si>
    <t>1894.05.28</t>
  </si>
  <si>
    <t>1894.05.29</t>
  </si>
  <si>
    <t>1894.05.30</t>
  </si>
  <si>
    <t>1894.05.31</t>
  </si>
  <si>
    <t>1894.06.01</t>
  </si>
  <si>
    <t>1894.06.02</t>
  </si>
  <si>
    <t>1894.06.03</t>
  </si>
  <si>
    <t>1894.06.04</t>
  </si>
  <si>
    <t>1894.06.05</t>
  </si>
  <si>
    <t>1894.06.06</t>
  </si>
  <si>
    <t>1894.06.07</t>
  </si>
  <si>
    <t>1894.06.08</t>
  </si>
  <si>
    <t>1894.06.09</t>
  </si>
  <si>
    <t>1894.06.10</t>
  </si>
  <si>
    <t>1894.06.11</t>
  </si>
  <si>
    <t>1894.06.12</t>
  </si>
  <si>
    <t>1894.06.13</t>
  </si>
  <si>
    <t>1894.06.14</t>
  </si>
  <si>
    <t>1894.06.15</t>
  </si>
  <si>
    <t>1894.06.16</t>
  </si>
  <si>
    <t>1894.06.17</t>
  </si>
  <si>
    <t>1894.06.18</t>
  </si>
  <si>
    <t>1894.06.19</t>
  </si>
  <si>
    <t>1894.06.20</t>
  </si>
  <si>
    <t>1894.06.21</t>
  </si>
  <si>
    <t>1894.06.22</t>
  </si>
  <si>
    <t>1894.06.23</t>
  </si>
  <si>
    <t>1894.06.24</t>
  </si>
  <si>
    <t>1894.06.25</t>
  </si>
  <si>
    <t>1894.06.26</t>
  </si>
  <si>
    <t>1894.06.27</t>
  </si>
  <si>
    <t>1894.06.28</t>
  </si>
  <si>
    <t>1894.06.29</t>
  </si>
  <si>
    <t>1894.06.30</t>
  </si>
  <si>
    <t>1894.07.01</t>
  </si>
  <si>
    <t>1894.07.02</t>
  </si>
  <si>
    <t>1894.07.03</t>
  </si>
  <si>
    <t>1894.07.04</t>
  </si>
  <si>
    <t>1894.07.05</t>
  </si>
  <si>
    <t>1894.07.06</t>
  </si>
  <si>
    <t>1894.07.07</t>
  </si>
  <si>
    <t>1894.07.08</t>
  </si>
  <si>
    <t>1894.07.09</t>
  </si>
  <si>
    <t>1894.07.10</t>
  </si>
  <si>
    <t>1894.07.11</t>
  </si>
  <si>
    <t>1894.07.12</t>
  </si>
  <si>
    <t>1894.07.13</t>
  </si>
  <si>
    <t>1894.07.14</t>
  </si>
  <si>
    <t>1894.07.15</t>
  </si>
  <si>
    <t>1894.07.16</t>
  </si>
  <si>
    <t>1894.07.17</t>
  </si>
  <si>
    <t>1894.07.18</t>
  </si>
  <si>
    <t>1894.07.19</t>
  </si>
  <si>
    <t>1894.07.20</t>
  </si>
  <si>
    <t>1894.07.21</t>
  </si>
  <si>
    <t>1894.07.22</t>
  </si>
  <si>
    <t>1894.07.23</t>
  </si>
  <si>
    <t>1894.07.24</t>
  </si>
  <si>
    <t>1894.07.25</t>
  </si>
  <si>
    <t>1894.07.26</t>
  </si>
  <si>
    <t>1894.07.27</t>
  </si>
  <si>
    <t>1894.07.28</t>
  </si>
  <si>
    <t>1894.07.29</t>
  </si>
  <si>
    <t>1894.07.30</t>
  </si>
  <si>
    <t>1894.07.31</t>
  </si>
  <si>
    <t>1894.08.01</t>
  </si>
  <si>
    <t>1894.08.02</t>
  </si>
  <si>
    <t>1894.08.03</t>
  </si>
  <si>
    <t>1894.08.04</t>
  </si>
  <si>
    <t>1894.08.05</t>
  </si>
  <si>
    <t>1894.08.06</t>
  </si>
  <si>
    <t>1894.08.07</t>
  </si>
  <si>
    <t>1894.08.08</t>
  </si>
  <si>
    <t>1894.08.09</t>
  </si>
  <si>
    <t>1894.08.10</t>
  </si>
  <si>
    <t>1894.08.11</t>
  </si>
  <si>
    <t>1894.08.12</t>
  </si>
  <si>
    <t>1894.08.13</t>
  </si>
  <si>
    <t>1894.08.14</t>
  </si>
  <si>
    <t>1894.08.15</t>
  </si>
  <si>
    <t>1894.08.16</t>
  </si>
  <si>
    <t>1894.08.17</t>
  </si>
  <si>
    <t>1894.08.18</t>
  </si>
  <si>
    <t>1894.08.19</t>
  </si>
  <si>
    <t>1894.08.20</t>
  </si>
  <si>
    <t>1894.08.21</t>
  </si>
  <si>
    <t>1894.08.22</t>
  </si>
  <si>
    <t>1894.08.23</t>
  </si>
  <si>
    <t>1894.08.24</t>
  </si>
  <si>
    <t>1894.08.25</t>
  </si>
  <si>
    <t>1894.08.26</t>
  </si>
  <si>
    <t>1894.08.27</t>
  </si>
  <si>
    <t>1894.08.28</t>
  </si>
  <si>
    <t>1894.08.29</t>
  </si>
  <si>
    <t>1894.08.30</t>
  </si>
  <si>
    <t>1894.08.31</t>
  </si>
  <si>
    <t>1894.09.01</t>
  </si>
  <si>
    <t>1894.09.02</t>
  </si>
  <si>
    <t>1894.09.03</t>
  </si>
  <si>
    <t>1894.09.04</t>
  </si>
  <si>
    <t>1894.09.05</t>
  </si>
  <si>
    <t>1894.09.06</t>
  </si>
  <si>
    <t>1894.09.07</t>
  </si>
  <si>
    <t>1894.09.08</t>
  </si>
  <si>
    <t>1894.09.09</t>
  </si>
  <si>
    <t>1894.09.10</t>
  </si>
  <si>
    <t>1894.09.11</t>
  </si>
  <si>
    <t>1894.09.12</t>
  </si>
  <si>
    <t>1894.09.13</t>
  </si>
  <si>
    <t>1894.09.14</t>
  </si>
  <si>
    <t>1894.09.15</t>
  </si>
  <si>
    <t>1894.09.16</t>
  </si>
  <si>
    <t>1894.09.17</t>
  </si>
  <si>
    <t>1894.09.18</t>
  </si>
  <si>
    <t>1894.09.19</t>
  </si>
  <si>
    <t>1894.09.20</t>
  </si>
  <si>
    <t>1894.09.21</t>
  </si>
  <si>
    <t>1894.09.22</t>
  </si>
  <si>
    <t>1894.09.23</t>
  </si>
  <si>
    <t>1894.09.24</t>
  </si>
  <si>
    <t>1894.09.25</t>
  </si>
  <si>
    <t>1894.09.26</t>
  </si>
  <si>
    <t>1894.09.27</t>
  </si>
  <si>
    <t>1894.09.28</t>
  </si>
  <si>
    <t>1894.09.29</t>
  </si>
  <si>
    <t>1894.09.30</t>
  </si>
  <si>
    <t>1894.10.01</t>
  </si>
  <si>
    <t>1894.10.02</t>
  </si>
  <si>
    <t>1894.10.03</t>
  </si>
  <si>
    <t>1894.10.04</t>
  </si>
  <si>
    <t>1894.10.05</t>
  </si>
  <si>
    <t>1894.10.06</t>
  </si>
  <si>
    <t>1894.10.07</t>
  </si>
  <si>
    <t>1894.10.08</t>
  </si>
  <si>
    <t>1894.10.09</t>
  </si>
  <si>
    <t>1894.10.10</t>
  </si>
  <si>
    <t>1894.10.11</t>
  </si>
  <si>
    <t>1894.10.12</t>
  </si>
  <si>
    <t>1894.10.13</t>
  </si>
  <si>
    <t>1894.10.14</t>
  </si>
  <si>
    <t>1894.10.15</t>
  </si>
  <si>
    <t>1894.10.16</t>
  </si>
  <si>
    <t>1894.10.17</t>
  </si>
  <si>
    <t>1894.10.18</t>
  </si>
  <si>
    <t>1894.10.19</t>
  </si>
  <si>
    <t>1894.10.20</t>
  </si>
  <si>
    <t>1894.10.21</t>
  </si>
  <si>
    <t>1894.10.22</t>
  </si>
  <si>
    <t>1894.10.23</t>
  </si>
  <si>
    <t>1894.10.24</t>
  </si>
  <si>
    <t>1894.10.25</t>
  </si>
  <si>
    <t>1894.10.26</t>
  </si>
  <si>
    <t>1894.10.27</t>
  </si>
  <si>
    <t>1894.10.28</t>
  </si>
  <si>
    <t>1894.10.29</t>
  </si>
  <si>
    <t>1894.10.30</t>
  </si>
  <si>
    <t>1894.10.31</t>
  </si>
  <si>
    <t>1894.11.01</t>
  </si>
  <si>
    <t>1894.11.02</t>
  </si>
  <si>
    <t>1894.11.03</t>
  </si>
  <si>
    <t>1894.11.04</t>
  </si>
  <si>
    <t>1894.11.05</t>
  </si>
  <si>
    <t>1894.11.06</t>
  </si>
  <si>
    <t>1894.11.07</t>
  </si>
  <si>
    <t>1894.11.08</t>
  </si>
  <si>
    <t>1894.11.09</t>
  </si>
  <si>
    <t>1894.11.10</t>
  </si>
  <si>
    <t>1894.11.11</t>
  </si>
  <si>
    <t>1894.11.12</t>
  </si>
  <si>
    <t>1894.11.13</t>
  </si>
  <si>
    <t>1894.11.14</t>
  </si>
  <si>
    <t>1894.11.15</t>
  </si>
  <si>
    <t>1894.11.16</t>
  </si>
  <si>
    <t>1894.11.17</t>
  </si>
  <si>
    <t>1894.11.18</t>
  </si>
  <si>
    <t>1894.11.19</t>
  </si>
  <si>
    <t>1894.11.20</t>
  </si>
  <si>
    <t>1894.11.21</t>
  </si>
  <si>
    <t>1894.11.22</t>
  </si>
  <si>
    <t>1894.11.23</t>
  </si>
  <si>
    <t>1894.11.24</t>
  </si>
  <si>
    <t>1894.11.25</t>
  </si>
  <si>
    <t>1894.11.26</t>
  </si>
  <si>
    <t>1894.11.27</t>
  </si>
  <si>
    <t>1894.11.28</t>
  </si>
  <si>
    <t>1894.11.29</t>
  </si>
  <si>
    <t>1894.11.30</t>
  </si>
  <si>
    <t>1894.12.01</t>
  </si>
  <si>
    <t>1894.12.02</t>
  </si>
  <si>
    <t>1894.12.03</t>
  </si>
  <si>
    <t>1894.12.04</t>
  </si>
  <si>
    <t>1894.12.05</t>
  </si>
  <si>
    <t>1894.12.06</t>
  </si>
  <si>
    <t>1894.12.07</t>
  </si>
  <si>
    <t>1894.12.08</t>
  </si>
  <si>
    <t>1894.12.09</t>
  </si>
  <si>
    <t>1894.12.10</t>
  </si>
  <si>
    <t>1894.12.11</t>
  </si>
  <si>
    <t>1894.12.12</t>
  </si>
  <si>
    <t>1894.12.13</t>
  </si>
  <si>
    <t>1894.12.14</t>
  </si>
  <si>
    <t>1894.12.15</t>
  </si>
  <si>
    <t>1894.12.16</t>
  </si>
  <si>
    <t>1894.12.17</t>
  </si>
  <si>
    <t>1894.12.18</t>
  </si>
  <si>
    <t>1894.12.19</t>
  </si>
  <si>
    <t>1894.12.20</t>
  </si>
  <si>
    <t>1894.12.21</t>
  </si>
  <si>
    <t>1894.12.22</t>
  </si>
  <si>
    <t>1894.12.23</t>
  </si>
  <si>
    <t>1894.12.24</t>
  </si>
  <si>
    <t>1894.12.25</t>
  </si>
  <si>
    <t>1894.12.26</t>
  </si>
  <si>
    <t>1894.12.27</t>
  </si>
  <si>
    <t>1894.12.28</t>
  </si>
  <si>
    <t>1894.12.29</t>
  </si>
  <si>
    <t>1894.12.30</t>
  </si>
  <si>
    <t>1894.12.31</t>
  </si>
  <si>
    <t>1895.01.01</t>
  </si>
  <si>
    <t>1895.01.02</t>
  </si>
  <si>
    <t>1895.01.03</t>
  </si>
  <si>
    <t>1895.01.04</t>
  </si>
  <si>
    <t>1895.01.05</t>
  </si>
  <si>
    <t>1895.01.06</t>
  </si>
  <si>
    <t>1895.01.07</t>
  </si>
  <si>
    <t>1895.01.08</t>
  </si>
  <si>
    <t>1895.01.09</t>
  </si>
  <si>
    <t>1895.01.10</t>
  </si>
  <si>
    <t>1895.01.11</t>
  </si>
  <si>
    <t>1895.01.12</t>
  </si>
  <si>
    <t>1895.01.13</t>
  </si>
  <si>
    <t>1895.01.14</t>
  </si>
  <si>
    <t>1895.01.15</t>
  </si>
  <si>
    <t>1895.01.16</t>
  </si>
  <si>
    <t>1895.01.17</t>
  </si>
  <si>
    <t>1895.01.18</t>
  </si>
  <si>
    <t>1895.01.19</t>
  </si>
  <si>
    <t>1895.01.20</t>
  </si>
  <si>
    <t>1895.01.21</t>
  </si>
  <si>
    <t>1895.01.22</t>
  </si>
  <si>
    <t>1895.01.23</t>
  </si>
  <si>
    <t>1895.01.24</t>
  </si>
  <si>
    <t>1895.01.25</t>
  </si>
  <si>
    <t>1895.01.26</t>
  </si>
  <si>
    <t>1895.01.27</t>
  </si>
  <si>
    <t>1895.01.28</t>
  </si>
  <si>
    <t>1895.01.29</t>
  </si>
  <si>
    <t>1895.01.30</t>
  </si>
  <si>
    <t>1895.01.31</t>
  </si>
  <si>
    <t>1895.02.01</t>
  </si>
  <si>
    <t>1895.02.02</t>
  </si>
  <si>
    <t>1895.02.03</t>
  </si>
  <si>
    <t>1895.02.04</t>
  </si>
  <si>
    <t>1895.02.05</t>
  </si>
  <si>
    <t>1895.02.06</t>
  </si>
  <si>
    <t>1895.02.07</t>
  </si>
  <si>
    <t>1895.02.08</t>
  </si>
  <si>
    <t>1895.02.09</t>
  </si>
  <si>
    <t>1895.02.10</t>
  </si>
  <si>
    <t>1895.02.11</t>
  </si>
  <si>
    <t>1895.02.12</t>
  </si>
  <si>
    <t>1895.02.13</t>
  </si>
  <si>
    <t>1895.02.14</t>
  </si>
  <si>
    <t>1895.02.15</t>
  </si>
  <si>
    <t>1895.02.16</t>
  </si>
  <si>
    <t>1895.02.17</t>
  </si>
  <si>
    <t>1895.02.18</t>
  </si>
  <si>
    <t>1895.02.19</t>
  </si>
  <si>
    <t>1895.02.20</t>
  </si>
  <si>
    <t>1895.02.21</t>
  </si>
  <si>
    <t>1895.02.22</t>
  </si>
  <si>
    <t>1895.02.23</t>
  </si>
  <si>
    <t>1895.02.24</t>
  </si>
  <si>
    <t>1895.02.25</t>
  </si>
  <si>
    <t>1895.02.26</t>
  </si>
  <si>
    <t>1895.02.27</t>
  </si>
  <si>
    <t>1895.02.28</t>
  </si>
  <si>
    <t>1895.03.01</t>
  </si>
  <si>
    <t>1895.03.02</t>
  </si>
  <si>
    <t>1895.03.03</t>
  </si>
  <si>
    <t>1895.03.04</t>
  </si>
  <si>
    <t>1895.03.05</t>
  </si>
  <si>
    <t>1895.03.06</t>
  </si>
  <si>
    <t>1895.03.07</t>
  </si>
  <si>
    <t>1895.03.08</t>
  </si>
  <si>
    <t>1895.03.09</t>
  </si>
  <si>
    <t>1895.03.10</t>
  </si>
  <si>
    <t>1895.03.11</t>
  </si>
  <si>
    <t>1895.03.12</t>
  </si>
  <si>
    <t>1895.03.13</t>
  </si>
  <si>
    <t>1895.03.14</t>
  </si>
  <si>
    <t>1895.03.15</t>
  </si>
  <si>
    <t>1895.03.16</t>
  </si>
  <si>
    <t>1895.03.17</t>
  </si>
  <si>
    <t>1895.03.18</t>
  </si>
  <si>
    <t>1895.03.19</t>
  </si>
  <si>
    <t>1895.03.20</t>
  </si>
  <si>
    <t>1895.03.21</t>
  </si>
  <si>
    <t>1895.03.22</t>
  </si>
  <si>
    <t>1895.03.23</t>
  </si>
  <si>
    <t>1895.03.24</t>
  </si>
  <si>
    <t>1895.03.25</t>
  </si>
  <si>
    <t>1895.03.26</t>
  </si>
  <si>
    <t>1895.03.27</t>
  </si>
  <si>
    <t>1895.03.28</t>
  </si>
  <si>
    <t>1895.03.29</t>
  </si>
  <si>
    <t>1895.03.30</t>
  </si>
  <si>
    <t>1895.03.31</t>
  </si>
  <si>
    <t>1895.04.01</t>
  </si>
  <si>
    <t>1895.04.02</t>
  </si>
  <si>
    <t>1895.04.03</t>
  </si>
  <si>
    <t>1895.04.04</t>
  </si>
  <si>
    <t>1895.04.05</t>
  </si>
  <si>
    <t>1895.04.06</t>
  </si>
  <si>
    <t>1895.04.07</t>
  </si>
  <si>
    <t>1895.04.08</t>
  </si>
  <si>
    <t>1895.04.09</t>
  </si>
  <si>
    <t>1895.04.10</t>
  </si>
  <si>
    <t>1895.04.11</t>
  </si>
  <si>
    <t>1895.04.12</t>
  </si>
  <si>
    <t>1895.04.13</t>
  </si>
  <si>
    <t>1895.04.14</t>
  </si>
  <si>
    <t>1895.04.15</t>
  </si>
  <si>
    <t>1895.04.16</t>
  </si>
  <si>
    <t>1895.04.17</t>
  </si>
  <si>
    <t>1895.04.18</t>
  </si>
  <si>
    <t>1895.04.19</t>
  </si>
  <si>
    <t>1895.04.20</t>
  </si>
  <si>
    <t>1895.04.21</t>
  </si>
  <si>
    <t>1895.04.22</t>
  </si>
  <si>
    <t>1895.04.23</t>
  </si>
  <si>
    <t>1895.04.24</t>
  </si>
  <si>
    <t>1895.04.25</t>
  </si>
  <si>
    <t>1895.04.26</t>
  </si>
  <si>
    <t>1895.04.27</t>
  </si>
  <si>
    <t>1895.04.28</t>
  </si>
  <si>
    <t>1895.04.29</t>
  </si>
  <si>
    <t>1895.04.30</t>
  </si>
  <si>
    <t>1895.05.01</t>
  </si>
  <si>
    <t>1895.05.02</t>
  </si>
  <si>
    <t>1895.05.03</t>
  </si>
  <si>
    <t>1895.05.04</t>
  </si>
  <si>
    <t>1895.05.05</t>
  </si>
  <si>
    <t>1895.05.06</t>
  </si>
  <si>
    <t>1895.05.07</t>
  </si>
  <si>
    <t>1895.05.08</t>
  </si>
  <si>
    <t>1895.05.09</t>
  </si>
  <si>
    <t>1895.05.10</t>
  </si>
  <si>
    <t>1895.05.11</t>
  </si>
  <si>
    <t>1895.05.12</t>
  </si>
  <si>
    <t>1895.05.13</t>
  </si>
  <si>
    <t>1895.05.14</t>
  </si>
  <si>
    <t>1895.05.15</t>
  </si>
  <si>
    <t>1895.05.16</t>
  </si>
  <si>
    <t>1895.05.17</t>
  </si>
  <si>
    <t>1895.05.18</t>
  </si>
  <si>
    <t>1895.05.19</t>
  </si>
  <si>
    <t>1895.05.20</t>
  </si>
  <si>
    <t>1895.05.21</t>
  </si>
  <si>
    <t>1895.05.22</t>
  </si>
  <si>
    <t>1895.05.23</t>
  </si>
  <si>
    <t>1895.05.24</t>
  </si>
  <si>
    <t>1895.05.25</t>
  </si>
  <si>
    <t>1895.05.26</t>
  </si>
  <si>
    <t>1895.05.27</t>
  </si>
  <si>
    <t>1895.05.28</t>
  </si>
  <si>
    <t>1895.05.29</t>
  </si>
  <si>
    <t>1895.05.30</t>
  </si>
  <si>
    <t>1895.05.31</t>
  </si>
  <si>
    <t>1895.06.01</t>
  </si>
  <si>
    <t>1895.06.02</t>
  </si>
  <si>
    <t>1895.06.03</t>
  </si>
  <si>
    <t>1895.06.04</t>
  </si>
  <si>
    <t>1895.06.05</t>
  </si>
  <si>
    <t>1895.06.06</t>
  </si>
  <si>
    <t>1895.06.07</t>
  </si>
  <si>
    <t>1895.06.08</t>
  </si>
  <si>
    <t>1895.06.09</t>
  </si>
  <si>
    <t>1895.06.10</t>
  </si>
  <si>
    <t>1895.06.11</t>
  </si>
  <si>
    <t>1895.06.12</t>
  </si>
  <si>
    <t>1895.06.13</t>
  </si>
  <si>
    <t>1895.06.14</t>
  </si>
  <si>
    <t>1895.06.15</t>
  </si>
  <si>
    <t>1895.06.16</t>
  </si>
  <si>
    <t>1895.06.17</t>
  </si>
  <si>
    <t>1895.06.18</t>
  </si>
  <si>
    <t>1895.06.19</t>
  </si>
  <si>
    <t>1895.06.20</t>
  </si>
  <si>
    <t>1895.06.21</t>
  </si>
  <si>
    <t>1895.06.22</t>
  </si>
  <si>
    <t>1895.06.23</t>
  </si>
  <si>
    <t>1895.06.24</t>
  </si>
  <si>
    <t>1895.06.25</t>
  </si>
  <si>
    <t>1895.06.26</t>
  </si>
  <si>
    <t>1895.06.27</t>
  </si>
  <si>
    <t>1895.06.28</t>
  </si>
  <si>
    <t>1895.06.29</t>
  </si>
  <si>
    <t>1895.06.30</t>
  </si>
  <si>
    <t>1895.07.01</t>
  </si>
  <si>
    <t>1895.07.02</t>
  </si>
  <si>
    <t>1895.07.03</t>
  </si>
  <si>
    <t>1895.07.04</t>
  </si>
  <si>
    <t>1895.07.05</t>
  </si>
  <si>
    <t>1895.07.06</t>
  </si>
  <si>
    <t>1895.07.07</t>
  </si>
  <si>
    <t>1895.07.08</t>
  </si>
  <si>
    <t>1895.07.09</t>
  </si>
  <si>
    <t>1895.07.10</t>
  </si>
  <si>
    <t>1895.07.11</t>
  </si>
  <si>
    <t>1895.07.12</t>
  </si>
  <si>
    <t>1895.07.13</t>
  </si>
  <si>
    <t>1895.07.14</t>
  </si>
  <si>
    <t>1895.07.15</t>
  </si>
  <si>
    <t>1895.07.16</t>
  </si>
  <si>
    <t>1895.07.17</t>
  </si>
  <si>
    <t>1895.07.18</t>
  </si>
  <si>
    <t>1895.07.19</t>
  </si>
  <si>
    <t>1895.07.20</t>
  </si>
  <si>
    <t>1895.07.21</t>
  </si>
  <si>
    <t>1895.07.22</t>
  </si>
  <si>
    <t>1895.07.23</t>
  </si>
  <si>
    <t>1895.07.24</t>
  </si>
  <si>
    <t>1895.07.25</t>
  </si>
  <si>
    <t>1895.07.26</t>
  </si>
  <si>
    <t>1895.07.27</t>
  </si>
  <si>
    <t>1895.07.28</t>
  </si>
  <si>
    <t>1895.07.29</t>
  </si>
  <si>
    <t>1895.07.30</t>
  </si>
  <si>
    <t>1895.07.31</t>
  </si>
  <si>
    <t>1895.08.01</t>
  </si>
  <si>
    <t>1895.08.02</t>
  </si>
  <si>
    <t>1895.08.03</t>
  </si>
  <si>
    <t>1895.08.04</t>
  </si>
  <si>
    <t>1895.08.05</t>
  </si>
  <si>
    <t>1895.08.06</t>
  </si>
  <si>
    <t>1895.08.07</t>
  </si>
  <si>
    <t>1895.08.08</t>
  </si>
  <si>
    <t>1895.08.09</t>
  </si>
  <si>
    <t>1895.08.10</t>
  </si>
  <si>
    <t>1895.08.11</t>
  </si>
  <si>
    <t>1895.08.12</t>
  </si>
  <si>
    <t>1895.08.13</t>
  </si>
  <si>
    <t>1895.08.14</t>
  </si>
  <si>
    <t>1895.08.15</t>
  </si>
  <si>
    <t>1895.08.16</t>
  </si>
  <si>
    <t>1895.08.17</t>
  </si>
  <si>
    <t>1895.08.18</t>
  </si>
  <si>
    <t>1895.08.19</t>
  </si>
  <si>
    <t>1895.08.20</t>
  </si>
  <si>
    <t>1895.08.21</t>
  </si>
  <si>
    <t>1895.08.22</t>
  </si>
  <si>
    <t>1895.08.23</t>
  </si>
  <si>
    <t>1895.08.24</t>
  </si>
  <si>
    <t>1895.08.25</t>
  </si>
  <si>
    <t>1895.08.26</t>
  </si>
  <si>
    <t>1895.08.27</t>
  </si>
  <si>
    <t>1895.08.28</t>
  </si>
  <si>
    <t>1895.08.29</t>
  </si>
  <si>
    <t>1895.08.30</t>
  </si>
  <si>
    <t>1895.08.31</t>
  </si>
  <si>
    <t>1895.09.01</t>
  </si>
  <si>
    <t>1895.09.02</t>
  </si>
  <si>
    <t>1895.09.03</t>
  </si>
  <si>
    <t>1895.09.04</t>
  </si>
  <si>
    <t>1895.09.05</t>
  </si>
  <si>
    <t>1895.09.06</t>
  </si>
  <si>
    <t>1895.09.07</t>
  </si>
  <si>
    <t>1895.09.08</t>
  </si>
  <si>
    <t>1895.09.09</t>
  </si>
  <si>
    <t>1895.09.10</t>
  </si>
  <si>
    <t>1895.09.11</t>
  </si>
  <si>
    <t>1895.09.12</t>
  </si>
  <si>
    <t>1895.09.13</t>
  </si>
  <si>
    <t>1895.09.14</t>
  </si>
  <si>
    <t>1895.09.15</t>
  </si>
  <si>
    <t>1895.09.16</t>
  </si>
  <si>
    <t>1895.09.17</t>
  </si>
  <si>
    <t>1895.09.18</t>
  </si>
  <si>
    <t>1895.09.19</t>
  </si>
  <si>
    <t>1895.09.20</t>
  </si>
  <si>
    <t>1895.09.21</t>
  </si>
  <si>
    <t>1895.09.22</t>
  </si>
  <si>
    <t>1895.09.23</t>
  </si>
  <si>
    <t>1895.09.24</t>
  </si>
  <si>
    <t>1895.09.25</t>
  </si>
  <si>
    <t>1895.09.26</t>
  </si>
  <si>
    <t>1895.09.27</t>
  </si>
  <si>
    <t>1895.09.28</t>
  </si>
  <si>
    <t>1895.09.29</t>
  </si>
  <si>
    <t>1895.09.30</t>
  </si>
  <si>
    <t>1895.10.01</t>
  </si>
  <si>
    <t>1895.10.02</t>
  </si>
  <si>
    <t>1895.10.03</t>
  </si>
  <si>
    <t>1895.10.04</t>
  </si>
  <si>
    <t>1895.10.05</t>
  </si>
  <si>
    <t>1895.10.06</t>
  </si>
  <si>
    <t>1895.10.07</t>
  </si>
  <si>
    <t>1895.10.08</t>
  </si>
  <si>
    <t>1895.10.09</t>
  </si>
  <si>
    <t>1895.10.10</t>
  </si>
  <si>
    <t>1895.10.11</t>
  </si>
  <si>
    <t>1895.10.12</t>
  </si>
  <si>
    <t>1895.10.13</t>
  </si>
  <si>
    <t>1895.10.14</t>
  </si>
  <si>
    <t>1895.10.15</t>
  </si>
  <si>
    <t>1895.10.16</t>
  </si>
  <si>
    <t>1895.10.17</t>
  </si>
  <si>
    <t>1895.10.18</t>
  </si>
  <si>
    <t>1895.10.19</t>
  </si>
  <si>
    <t>1895.10.20</t>
  </si>
  <si>
    <t>1895.10.21</t>
  </si>
  <si>
    <t>1895.10.22</t>
  </si>
  <si>
    <t>1895.10.23</t>
  </si>
  <si>
    <t>1895.10.24</t>
  </si>
  <si>
    <t>1895.10.25</t>
  </si>
  <si>
    <t>1895.10.26</t>
  </si>
  <si>
    <t>1895.10.27</t>
  </si>
  <si>
    <t>1895.10.28</t>
  </si>
  <si>
    <t>1895.10.29</t>
  </si>
  <si>
    <t>1895.10.30</t>
  </si>
  <si>
    <t>1895.10.31</t>
  </si>
  <si>
    <t>1895.11.01</t>
  </si>
  <si>
    <t>1895.11.02</t>
  </si>
  <si>
    <t>1895.11.03</t>
  </si>
  <si>
    <t>1895.11.04</t>
  </si>
  <si>
    <t>1895.11.05</t>
  </si>
  <si>
    <t>1895.11.06</t>
  </si>
  <si>
    <t>1895.11.07</t>
  </si>
  <si>
    <t>1895.11.08</t>
  </si>
  <si>
    <t>1895.11.09</t>
  </si>
  <si>
    <t>1895.11.10</t>
  </si>
  <si>
    <t>1895.11.11</t>
  </si>
  <si>
    <t>1895.11.12</t>
  </si>
  <si>
    <t>1895.11.13</t>
  </si>
  <si>
    <t>1895.11.14</t>
  </si>
  <si>
    <t>1895.11.15</t>
  </si>
  <si>
    <t>1895.11.16</t>
  </si>
  <si>
    <t>1895.11.17</t>
  </si>
  <si>
    <t>1895.11.18</t>
  </si>
  <si>
    <t>1895.11.19</t>
  </si>
  <si>
    <t>1895.11.20</t>
  </si>
  <si>
    <t>1895.11.21</t>
  </si>
  <si>
    <t>1895.11.22</t>
  </si>
  <si>
    <t>1895.11.23</t>
  </si>
  <si>
    <t>1895.11.24</t>
  </si>
  <si>
    <t>1895.11.25</t>
  </si>
  <si>
    <t>1895.11.26</t>
  </si>
  <si>
    <t>1895.11.27</t>
  </si>
  <si>
    <t>1895.11.28</t>
  </si>
  <si>
    <t>1895.11.29</t>
  </si>
  <si>
    <t>1895.11.30</t>
  </si>
  <si>
    <t>1895.12.01</t>
  </si>
  <si>
    <t>1895.12.02</t>
  </si>
  <si>
    <t>1895.12.03</t>
  </si>
  <si>
    <t>1895.12.04</t>
  </si>
  <si>
    <t>1895.12.05</t>
  </si>
  <si>
    <t>1895.12.06</t>
  </si>
  <si>
    <t>1895.12.07</t>
  </si>
  <si>
    <t>1895.12.08</t>
  </si>
  <si>
    <t>1895.12.09</t>
  </si>
  <si>
    <t>1895.12.10</t>
  </si>
  <si>
    <t>1895.12.11</t>
  </si>
  <si>
    <t>1895.12.12</t>
  </si>
  <si>
    <t>1895.12.13</t>
  </si>
  <si>
    <t>1895.12.14</t>
  </si>
  <si>
    <t>1895.12.15</t>
  </si>
  <si>
    <t>1895.12.16</t>
  </si>
  <si>
    <t>1895.12.17</t>
  </si>
  <si>
    <t>1895.12.18</t>
  </si>
  <si>
    <t>1895.12.19</t>
  </si>
  <si>
    <t>1895.12.20</t>
  </si>
  <si>
    <t>1895.12.21</t>
  </si>
  <si>
    <t>1895.12.22</t>
  </si>
  <si>
    <t>1895.12.23</t>
  </si>
  <si>
    <t>1895.12.24</t>
  </si>
  <si>
    <t>1895.12.25</t>
  </si>
  <si>
    <t>1895.12.26</t>
  </si>
  <si>
    <t>1895.12.27</t>
  </si>
  <si>
    <t>1895.12.28</t>
  </si>
  <si>
    <t>1895.12.29</t>
  </si>
  <si>
    <t>1895.12.30</t>
  </si>
  <si>
    <t>1895.12.31</t>
  </si>
  <si>
    <t>1896.01.01</t>
  </si>
  <si>
    <t>1896.01.02</t>
  </si>
  <si>
    <t>1896.01.03</t>
  </si>
  <si>
    <t>1896.01.04</t>
  </si>
  <si>
    <t>1896.01.05</t>
  </si>
  <si>
    <t>1896.01.06</t>
  </si>
  <si>
    <t>1896.01.07</t>
  </si>
  <si>
    <t>1896.01.08</t>
  </si>
  <si>
    <t>1896.01.09</t>
  </si>
  <si>
    <t>1896.01.10</t>
  </si>
  <si>
    <t>1896.01.11</t>
  </si>
  <si>
    <t>1896.01.12</t>
  </si>
  <si>
    <t>1896.01.13</t>
  </si>
  <si>
    <t>1896.01.14</t>
  </si>
  <si>
    <t>1896.01.15</t>
  </si>
  <si>
    <t>1896.01.16</t>
  </si>
  <si>
    <t>1896.01.17</t>
  </si>
  <si>
    <t>1896.01.18</t>
  </si>
  <si>
    <t>1896.01.19</t>
  </si>
  <si>
    <t>1896.01.20</t>
  </si>
  <si>
    <t>1896.01.21</t>
  </si>
  <si>
    <t>1896.01.22</t>
  </si>
  <si>
    <t>1896.01.23</t>
  </si>
  <si>
    <t>1896.01.24</t>
  </si>
  <si>
    <t>1896.01.25</t>
  </si>
  <si>
    <t>1896.01.26</t>
  </si>
  <si>
    <t>1896.01.27</t>
  </si>
  <si>
    <t>1896.01.28</t>
  </si>
  <si>
    <t>1896.01.29</t>
  </si>
  <si>
    <t>1896.01.30</t>
  </si>
  <si>
    <t>1896.01.31</t>
  </si>
  <si>
    <t>1896.02.01</t>
  </si>
  <si>
    <t>1896.02.02</t>
  </si>
  <si>
    <t>1896.02.03</t>
  </si>
  <si>
    <t>1896.02.04</t>
  </si>
  <si>
    <t>1896.02.05</t>
  </si>
  <si>
    <t>1896.02.06</t>
  </si>
  <si>
    <t>1896.02.07</t>
  </si>
  <si>
    <t>1896.02.08</t>
  </si>
  <si>
    <t>1896.02.09</t>
  </si>
  <si>
    <t>1896.02.10</t>
  </si>
  <si>
    <t>1896.02.11</t>
  </si>
  <si>
    <t>1896.02.12</t>
  </si>
  <si>
    <t>1896.02.13</t>
  </si>
  <si>
    <t>1896.02.14</t>
  </si>
  <si>
    <t>1896.02.15</t>
  </si>
  <si>
    <t>1896.02.16</t>
  </si>
  <si>
    <t>1896.02.17</t>
  </si>
  <si>
    <t>1896.02.18</t>
  </si>
  <si>
    <t>1896.02.19</t>
  </si>
  <si>
    <t>1896.02.20</t>
  </si>
  <si>
    <t>1896.02.21</t>
  </si>
  <si>
    <t>1896.02.22</t>
  </si>
  <si>
    <t>1896.02.23</t>
  </si>
  <si>
    <t>1896.02.24</t>
  </si>
  <si>
    <t>1896.02.25</t>
  </si>
  <si>
    <t>1896.02.26</t>
  </si>
  <si>
    <t>1896.02.27</t>
  </si>
  <si>
    <t>1896.02.28</t>
  </si>
  <si>
    <t>1896.02.29</t>
  </si>
  <si>
    <t>1896.03.01</t>
  </si>
  <si>
    <t>1896.03.02</t>
  </si>
  <si>
    <t>1896.03.03</t>
  </si>
  <si>
    <t>1896.03.04</t>
  </si>
  <si>
    <t>1896.03.05</t>
  </si>
  <si>
    <t>1896.03.06</t>
  </si>
  <si>
    <t>1896.03.07</t>
  </si>
  <si>
    <t>1896.03.08</t>
  </si>
  <si>
    <t>1896.03.09</t>
  </si>
  <si>
    <t>1896.03.10</t>
  </si>
  <si>
    <t>1896.03.11</t>
  </si>
  <si>
    <t>1896.03.12</t>
  </si>
  <si>
    <t>1896.03.13</t>
  </si>
  <si>
    <t>1896.03.14</t>
  </si>
  <si>
    <t>1896.03.15</t>
  </si>
  <si>
    <t>1896.03.16</t>
  </si>
  <si>
    <t>1896.03.17</t>
  </si>
  <si>
    <t>1896.03.18</t>
  </si>
  <si>
    <t>1896.03.19</t>
  </si>
  <si>
    <t>1896.03.20</t>
  </si>
  <si>
    <t>1896.03.21</t>
  </si>
  <si>
    <t>1896.03.22</t>
  </si>
  <si>
    <t>1896.03.23</t>
  </si>
  <si>
    <t>1896.03.24</t>
  </si>
  <si>
    <t>1896.03.25</t>
  </si>
  <si>
    <t>1896.03.26</t>
  </si>
  <si>
    <t>1896.03.27</t>
  </si>
  <si>
    <t>1896.03.28</t>
  </si>
  <si>
    <t>1896.03.29</t>
  </si>
  <si>
    <t>1896.03.30</t>
  </si>
  <si>
    <t>1896.03.31</t>
  </si>
  <si>
    <t>1896.04.01</t>
  </si>
  <si>
    <t>1896.04.02</t>
  </si>
  <si>
    <t>1896.04.03</t>
  </si>
  <si>
    <t>1896.04.04</t>
  </si>
  <si>
    <t>1896.04.05</t>
  </si>
  <si>
    <t>1896.04.06</t>
  </si>
  <si>
    <t>1896.04.07</t>
  </si>
  <si>
    <t>1896.04.08</t>
  </si>
  <si>
    <t>1896.04.09</t>
  </si>
  <si>
    <t>1896.04.10</t>
  </si>
  <si>
    <t>1896.04.11</t>
  </si>
  <si>
    <t>1896.04.12</t>
  </si>
  <si>
    <t>1896.04.13</t>
  </si>
  <si>
    <t>1896.04.14</t>
  </si>
  <si>
    <t>1896.04.15</t>
  </si>
  <si>
    <t>1896.04.16</t>
  </si>
  <si>
    <t>1896.04.17</t>
  </si>
  <si>
    <t>1896.04.18</t>
  </si>
  <si>
    <t>1896.04.19</t>
  </si>
  <si>
    <t>1896.04.20</t>
  </si>
  <si>
    <t>1896.04.21</t>
  </si>
  <si>
    <t>1896.04.22</t>
  </si>
  <si>
    <t>1896.04.23</t>
  </si>
  <si>
    <t>1896.04.24</t>
  </si>
  <si>
    <t>1896.04.25</t>
  </si>
  <si>
    <t>1896.04.26</t>
  </si>
  <si>
    <t>1896.04.27</t>
  </si>
  <si>
    <t>1896.04.28</t>
  </si>
  <si>
    <t>1896.04.29</t>
  </si>
  <si>
    <t>1896.04.30</t>
  </si>
  <si>
    <t>1896.05.01</t>
  </si>
  <si>
    <t>1896.05.02</t>
  </si>
  <si>
    <t>1896.05.03</t>
  </si>
  <si>
    <t>1896.05.04</t>
  </si>
  <si>
    <t>1896.05.05</t>
  </si>
  <si>
    <t>1896.05.06</t>
  </si>
  <si>
    <t>1896.05.07</t>
  </si>
  <si>
    <t>1896.05.08</t>
  </si>
  <si>
    <t>1896.05.09</t>
  </si>
  <si>
    <t>1896.05.10</t>
  </si>
  <si>
    <t>1896.05.11</t>
  </si>
  <si>
    <t>1896.05.12</t>
  </si>
  <si>
    <t>1896.05.13</t>
  </si>
  <si>
    <t>1896.05.14</t>
  </si>
  <si>
    <t>1896.05.15</t>
  </si>
  <si>
    <t>1896.05.16</t>
  </si>
  <si>
    <t>1896.05.17</t>
  </si>
  <si>
    <t>1896.05.18</t>
  </si>
  <si>
    <t>1896.05.19</t>
  </si>
  <si>
    <t>1896.05.20</t>
  </si>
  <si>
    <t>1896.05.21</t>
  </si>
  <si>
    <t>1896.05.22</t>
  </si>
  <si>
    <t>1896.05.23</t>
  </si>
  <si>
    <t>1896.05.24</t>
  </si>
  <si>
    <t>1896.05.25</t>
  </si>
  <si>
    <t>1896.05.26</t>
  </si>
  <si>
    <t>1896.05.27</t>
  </si>
  <si>
    <t>1896.05.28</t>
  </si>
  <si>
    <t>1896.05.29</t>
  </si>
  <si>
    <t>1896.05.30</t>
  </si>
  <si>
    <t>1896.05.31</t>
  </si>
  <si>
    <t>1896.06.01</t>
  </si>
  <si>
    <t>1896.06.02</t>
  </si>
  <si>
    <t>1896.06.03</t>
  </si>
  <si>
    <t>1896.06.04</t>
  </si>
  <si>
    <t>1896.06.05</t>
  </si>
  <si>
    <t>1896.06.06</t>
  </si>
  <si>
    <t>1896.06.07</t>
  </si>
  <si>
    <t>1896.06.08</t>
  </si>
  <si>
    <t>1896.06.09</t>
  </si>
  <si>
    <t>1896.06.10</t>
  </si>
  <si>
    <t>1896.06.11</t>
  </si>
  <si>
    <t>1896.06.12</t>
  </si>
  <si>
    <t>1896.06.13</t>
  </si>
  <si>
    <t>1896.06.14</t>
  </si>
  <si>
    <t>1896.06.15</t>
  </si>
  <si>
    <t>1896.06.16</t>
  </si>
  <si>
    <t>1896.06.17</t>
  </si>
  <si>
    <t>1896.06.18</t>
  </si>
  <si>
    <t>1896.06.19</t>
  </si>
  <si>
    <t>1896.06.20</t>
  </si>
  <si>
    <t>1896.06.21</t>
  </si>
  <si>
    <t>1896.06.22</t>
  </si>
  <si>
    <t>1896.06.23</t>
  </si>
  <si>
    <t>1896.06.24</t>
  </si>
  <si>
    <t>1896.06.25</t>
  </si>
  <si>
    <t>1896.06.26</t>
  </si>
  <si>
    <t>1896.06.27</t>
  </si>
  <si>
    <t>1896.06.28</t>
  </si>
  <si>
    <t>1896.06.29</t>
  </si>
  <si>
    <t>1896.06.30</t>
  </si>
  <si>
    <t>1896.07.01</t>
  </si>
  <si>
    <t>1896.07.02</t>
  </si>
  <si>
    <t>1896.07.03</t>
  </si>
  <si>
    <t>1896.07.04</t>
  </si>
  <si>
    <t>1896.07.05</t>
  </si>
  <si>
    <t>1896.07.06</t>
  </si>
  <si>
    <t>1896.07.07</t>
  </si>
  <si>
    <t>1896.07.08</t>
  </si>
  <si>
    <t>1896.07.09</t>
  </si>
  <si>
    <t>1896.07.10</t>
  </si>
  <si>
    <t>1896.07.11</t>
  </si>
  <si>
    <t>1896.07.12</t>
  </si>
  <si>
    <t>1896.07.13</t>
  </si>
  <si>
    <t>1896.07.14</t>
  </si>
  <si>
    <t>1896.07.15</t>
  </si>
  <si>
    <t>1896.07.16</t>
  </si>
  <si>
    <t>1896.07.17</t>
  </si>
  <si>
    <t>1896.07.18</t>
  </si>
  <si>
    <t>1896.07.19</t>
  </si>
  <si>
    <t>1896.07.20</t>
  </si>
  <si>
    <t>1896.07.21</t>
  </si>
  <si>
    <t>1896.07.22</t>
  </si>
  <si>
    <t>1896.07.23</t>
  </si>
  <si>
    <t>1896.07.24</t>
  </si>
  <si>
    <t>1896.07.25</t>
  </si>
  <si>
    <t>1896.07.26</t>
  </si>
  <si>
    <t>1896.07.27</t>
  </si>
  <si>
    <t>1896.07.28</t>
  </si>
  <si>
    <t>1896.07.29</t>
  </si>
  <si>
    <t>1896.07.30</t>
  </si>
  <si>
    <t>1896.07.31</t>
  </si>
  <si>
    <t>1896.08.01</t>
  </si>
  <si>
    <t>1896.08.02</t>
  </si>
  <si>
    <t>1896.08.03</t>
  </si>
  <si>
    <t>1896.08.04</t>
  </si>
  <si>
    <t>1896.08.05</t>
  </si>
  <si>
    <t>1896.08.06</t>
  </si>
  <si>
    <t>1896.08.07</t>
  </si>
  <si>
    <t>1896.08.08</t>
  </si>
  <si>
    <t>1896.08.09</t>
  </si>
  <si>
    <t>1896.08.10</t>
  </si>
  <si>
    <t>1896.08.11</t>
  </si>
  <si>
    <t>1896.08.12</t>
  </si>
  <si>
    <t>1896.08.13</t>
  </si>
  <si>
    <t>1896.08.14</t>
  </si>
  <si>
    <t>1896.08.15</t>
  </si>
  <si>
    <t>1896.08.16</t>
  </si>
  <si>
    <t>1896.08.17</t>
  </si>
  <si>
    <t>1896.08.18</t>
  </si>
  <si>
    <t>1896.08.19</t>
  </si>
  <si>
    <t>1896.08.20</t>
  </si>
  <si>
    <t>1896.08.21</t>
  </si>
  <si>
    <t>1896.08.22</t>
  </si>
  <si>
    <t>1896.08.23</t>
  </si>
  <si>
    <t>1896.08.24</t>
  </si>
  <si>
    <t>1896.08.25</t>
  </si>
  <si>
    <t>1896.08.26</t>
  </si>
  <si>
    <t>1896.08.27</t>
  </si>
  <si>
    <t>1896.08.28</t>
  </si>
  <si>
    <t>1896.08.29</t>
  </si>
  <si>
    <t>1896.08.30</t>
  </si>
  <si>
    <t>1896.08.31</t>
  </si>
  <si>
    <t>1896.09.01</t>
  </si>
  <si>
    <t>1896.09.02</t>
  </si>
  <si>
    <t>1896.09.03</t>
  </si>
  <si>
    <t>1896.09.04</t>
  </si>
  <si>
    <t>1896.09.05</t>
  </si>
  <si>
    <t>1896.09.06</t>
  </si>
  <si>
    <t>1896.09.07</t>
  </si>
  <si>
    <t>1896.09.08</t>
  </si>
  <si>
    <t>1896.09.09</t>
  </si>
  <si>
    <t>1896.09.10</t>
  </si>
  <si>
    <t>1896.09.11</t>
  </si>
  <si>
    <t>1896.09.12</t>
  </si>
  <si>
    <t>1896.09.13</t>
  </si>
  <si>
    <t>1896.09.14</t>
  </si>
  <si>
    <t>1896.09.15</t>
  </si>
  <si>
    <t>1896.09.16</t>
  </si>
  <si>
    <t>1896.09.17</t>
  </si>
  <si>
    <t>1896.09.18</t>
  </si>
  <si>
    <t>1896.09.19</t>
  </si>
  <si>
    <t>1896.09.20</t>
  </si>
  <si>
    <t>1896.09.21</t>
  </si>
  <si>
    <t>1896.09.22</t>
  </si>
  <si>
    <t>1896.09.23</t>
  </si>
  <si>
    <t>1896.09.24</t>
  </si>
  <si>
    <t>1896.09.25</t>
  </si>
  <si>
    <t>1896.09.26</t>
  </si>
  <si>
    <t>1896.09.27</t>
  </si>
  <si>
    <t>1896.09.28</t>
  </si>
  <si>
    <t>1896.09.29</t>
  </si>
  <si>
    <t>1896.09.30</t>
  </si>
  <si>
    <t>1896.10.01</t>
  </si>
  <si>
    <t>1896.10.02</t>
  </si>
  <si>
    <t>1896.10.03</t>
  </si>
  <si>
    <t>1896.10.04</t>
  </si>
  <si>
    <t>1896.10.05</t>
  </si>
  <si>
    <t>1896.10.06</t>
  </si>
  <si>
    <t>1896.10.07</t>
  </si>
  <si>
    <t>1896.10.08</t>
  </si>
  <si>
    <t>1896.10.09</t>
  </si>
  <si>
    <t>1896.10.10</t>
  </si>
  <si>
    <t>1896.10.11</t>
  </si>
  <si>
    <t>1896.10.12</t>
  </si>
  <si>
    <t>1896.10.13</t>
  </si>
  <si>
    <t>1896.10.14</t>
  </si>
  <si>
    <t>1896.10.15</t>
  </si>
  <si>
    <t>1896.10.16</t>
  </si>
  <si>
    <t>1896.10.17</t>
  </si>
  <si>
    <t>1896.10.18</t>
  </si>
  <si>
    <t>1896.10.19</t>
  </si>
  <si>
    <t>1896.10.20</t>
  </si>
  <si>
    <t>1896.10.21</t>
  </si>
  <si>
    <t>1896.10.22</t>
  </si>
  <si>
    <t>1896.10.23</t>
  </si>
  <si>
    <t>1896.10.24</t>
  </si>
  <si>
    <t>1896.10.25</t>
  </si>
  <si>
    <t>1896.10.26</t>
  </si>
  <si>
    <t>1896.10.27</t>
  </si>
  <si>
    <t>1896.10.28</t>
  </si>
  <si>
    <t>1896.10.29</t>
  </si>
  <si>
    <t>1896.10.30</t>
  </si>
  <si>
    <t>1896.10.31</t>
  </si>
  <si>
    <t>1896.11.01</t>
  </si>
  <si>
    <t>1896.11.02</t>
  </si>
  <si>
    <t>1896.11.03</t>
  </si>
  <si>
    <t>1896.11.04</t>
  </si>
  <si>
    <t>1896.11.05</t>
  </si>
  <si>
    <t>1896.11.06</t>
  </si>
  <si>
    <t>1896.11.07</t>
  </si>
  <si>
    <t>1896.11.08</t>
  </si>
  <si>
    <t>1896.11.09</t>
  </si>
  <si>
    <t>1896.11.10</t>
  </si>
  <si>
    <t>1896.11.11</t>
  </si>
  <si>
    <t>1896.11.12</t>
  </si>
  <si>
    <t>1896.11.13</t>
  </si>
  <si>
    <t>1896.11.14</t>
  </si>
  <si>
    <t>1896.11.15</t>
  </si>
  <si>
    <t>1896.11.16</t>
  </si>
  <si>
    <t>1896.11.17</t>
  </si>
  <si>
    <t>1896.11.18</t>
  </si>
  <si>
    <t>1896.11.19</t>
  </si>
  <si>
    <t>1896.11.20</t>
  </si>
  <si>
    <t>1896.11.21</t>
  </si>
  <si>
    <t>1896.11.22</t>
  </si>
  <si>
    <t>1896.11.23</t>
  </si>
  <si>
    <t>1896.11.24</t>
  </si>
  <si>
    <t>1896.11.25</t>
  </si>
  <si>
    <t>1896.11.26</t>
  </si>
  <si>
    <t>1896.11.27</t>
  </si>
  <si>
    <t>1896.11.28</t>
  </si>
  <si>
    <t>1896.11.29</t>
  </si>
  <si>
    <t>1896.11.30</t>
  </si>
  <si>
    <t>1896.12.01</t>
  </si>
  <si>
    <t>1896.12.02</t>
  </si>
  <si>
    <t>1896.12.03</t>
  </si>
  <si>
    <t>1896.12.04</t>
  </si>
  <si>
    <t>1896.12.05</t>
  </si>
  <si>
    <t>1896.12.06</t>
  </si>
  <si>
    <t>1896.12.07</t>
  </si>
  <si>
    <t>1896.12.08</t>
  </si>
  <si>
    <t>1896.12.09</t>
  </si>
  <si>
    <t>1896.12.10</t>
  </si>
  <si>
    <t>1896.12.11</t>
  </si>
  <si>
    <t>1896.12.12</t>
  </si>
  <si>
    <t>1896.12.13</t>
  </si>
  <si>
    <t>1896.12.14</t>
  </si>
  <si>
    <t>1896.12.15</t>
  </si>
  <si>
    <t>1896.12.16</t>
  </si>
  <si>
    <t>1896.12.17</t>
  </si>
  <si>
    <t>1896.12.18</t>
  </si>
  <si>
    <t>1896.12.19</t>
  </si>
  <si>
    <t>1896.12.20</t>
  </si>
  <si>
    <t>1896.12.21</t>
  </si>
  <si>
    <t>1896.12.22</t>
  </si>
  <si>
    <t>1896.12.23</t>
  </si>
  <si>
    <t>1896.12.24</t>
  </si>
  <si>
    <t>1896.12.25</t>
  </si>
  <si>
    <t>1896.12.26</t>
  </si>
  <si>
    <t>1896.12.27</t>
  </si>
  <si>
    <t>1896.12.28</t>
  </si>
  <si>
    <t>1896.12.29</t>
  </si>
  <si>
    <t>1896.12.30</t>
  </si>
  <si>
    <t>1896.12.31</t>
  </si>
  <si>
    <t>1897.01.01</t>
  </si>
  <si>
    <t>1897.01.02</t>
  </si>
  <si>
    <t>1897.01.03</t>
  </si>
  <si>
    <t>1897.01.04</t>
  </si>
  <si>
    <t>1897.01.05</t>
  </si>
  <si>
    <t>1897.01.06</t>
  </si>
  <si>
    <t>1897.01.07</t>
  </si>
  <si>
    <t>1897.01.08</t>
  </si>
  <si>
    <t>1897.01.09</t>
  </si>
  <si>
    <t>1897.01.10</t>
  </si>
  <si>
    <t>1897.01.11</t>
  </si>
  <si>
    <t>1897.01.12</t>
  </si>
  <si>
    <t>1897.01.13</t>
  </si>
  <si>
    <t>1897.01.14</t>
  </si>
  <si>
    <t>1897.01.15</t>
  </si>
  <si>
    <t>1897.01.16</t>
  </si>
  <si>
    <t>1897.01.17</t>
  </si>
  <si>
    <t>1897.01.18</t>
  </si>
  <si>
    <t>1897.01.19</t>
  </si>
  <si>
    <t>1897.01.20</t>
  </si>
  <si>
    <t>1897.01.21</t>
  </si>
  <si>
    <t>1897.01.22</t>
  </si>
  <si>
    <t>1897.01.23</t>
  </si>
  <si>
    <t>1897.01.24</t>
  </si>
  <si>
    <t>1897.01.25</t>
  </si>
  <si>
    <t>1897.01.26</t>
  </si>
  <si>
    <t>1897.01.27</t>
  </si>
  <si>
    <t>1897.01.28</t>
  </si>
  <si>
    <t>1897.01.29</t>
  </si>
  <si>
    <t>1897.01.30</t>
  </si>
  <si>
    <t>1897.01.31</t>
  </si>
  <si>
    <t>1897.02.01</t>
  </si>
  <si>
    <t>1897.02.02</t>
  </si>
  <si>
    <t>1897.02.03</t>
  </si>
  <si>
    <t>1897.02.04</t>
  </si>
  <si>
    <t>1897.02.05</t>
  </si>
  <si>
    <t>1897.02.06</t>
  </si>
  <si>
    <t>1897.02.07</t>
  </si>
  <si>
    <t>1897.02.08</t>
  </si>
  <si>
    <t>1897.02.09</t>
  </si>
  <si>
    <t>1897.02.10</t>
  </si>
  <si>
    <t>1897.02.11</t>
  </si>
  <si>
    <t>1897.02.12</t>
  </si>
  <si>
    <t>1897.02.13</t>
  </si>
  <si>
    <t>1897.02.14</t>
  </si>
  <si>
    <t>1897.02.15</t>
  </si>
  <si>
    <t>1897.02.16</t>
  </si>
  <si>
    <t>1897.02.17</t>
  </si>
  <si>
    <t>1897.02.18</t>
  </si>
  <si>
    <t>1897.02.19</t>
  </si>
  <si>
    <t>1897.02.20</t>
  </si>
  <si>
    <t>1897.02.21</t>
  </si>
  <si>
    <t>1897.02.22</t>
  </si>
  <si>
    <t>1897.02.23</t>
  </si>
  <si>
    <t>1897.02.24</t>
  </si>
  <si>
    <t>1897.02.25</t>
  </si>
  <si>
    <t>1897.02.26</t>
  </si>
  <si>
    <t>1897.02.27</t>
  </si>
  <si>
    <t>1897.02.28</t>
  </si>
  <si>
    <t>1897.03.01</t>
  </si>
  <si>
    <t>1897.03.02</t>
  </si>
  <si>
    <t>1897.03.03</t>
  </si>
  <si>
    <t>1897.03.04</t>
  </si>
  <si>
    <t>1897.03.05</t>
  </si>
  <si>
    <t>1897.03.06</t>
  </si>
  <si>
    <t>1897.03.07</t>
  </si>
  <si>
    <t>1897.03.08</t>
  </si>
  <si>
    <t>1897.03.09</t>
  </si>
  <si>
    <t>1897.03.10</t>
  </si>
  <si>
    <t>1897.03.11</t>
  </si>
  <si>
    <t>1897.03.12</t>
  </si>
  <si>
    <t>1897.03.13</t>
  </si>
  <si>
    <t>1897.03.14</t>
  </si>
  <si>
    <t>1897.03.15</t>
  </si>
  <si>
    <t>1897.03.16</t>
  </si>
  <si>
    <t>1897.03.17</t>
  </si>
  <si>
    <t>1897.03.18</t>
  </si>
  <si>
    <t>1897.03.19</t>
  </si>
  <si>
    <t>1897.03.20</t>
  </si>
  <si>
    <t>1897.03.21</t>
  </si>
  <si>
    <t>1897.03.22</t>
  </si>
  <si>
    <t>1897.03.23</t>
  </si>
  <si>
    <t>1897.03.24</t>
  </si>
  <si>
    <t>1897.03.25</t>
  </si>
  <si>
    <t>1897.03.26</t>
  </si>
  <si>
    <t>1897.03.27</t>
  </si>
  <si>
    <t>1897.03.28</t>
  </si>
  <si>
    <t>1897.03.29</t>
  </si>
  <si>
    <t>1897.03.30</t>
  </si>
  <si>
    <t>1897.03.31</t>
  </si>
  <si>
    <t>1897.04.01</t>
  </si>
  <si>
    <t>1897.04.02</t>
  </si>
  <si>
    <t>1897.04.03</t>
  </si>
  <si>
    <t>1897.04.04</t>
  </si>
  <si>
    <t>1897.04.05</t>
  </si>
  <si>
    <t>1897.04.06</t>
  </si>
  <si>
    <t>1897.04.07</t>
  </si>
  <si>
    <t>1897.04.08</t>
  </si>
  <si>
    <t>1897.04.09</t>
  </si>
  <si>
    <t>1897.04.10</t>
  </si>
  <si>
    <t>1897.04.11</t>
  </si>
  <si>
    <t>1897.04.12</t>
  </si>
  <si>
    <t>1897.04.13</t>
  </si>
  <si>
    <t>1897.04.14</t>
  </si>
  <si>
    <t>1897.04.15</t>
  </si>
  <si>
    <t>1897.04.16</t>
  </si>
  <si>
    <t>1897.04.17</t>
  </si>
  <si>
    <t>1897.04.18</t>
  </si>
  <si>
    <t>1897.04.19</t>
  </si>
  <si>
    <t>1897.04.20</t>
  </si>
  <si>
    <t>1897.04.21</t>
  </si>
  <si>
    <t>1897.04.22</t>
  </si>
  <si>
    <t>1897.04.23</t>
  </si>
  <si>
    <t>1897.04.24</t>
  </si>
  <si>
    <t>1897.04.25</t>
  </si>
  <si>
    <t>1897.04.26</t>
  </si>
  <si>
    <t>1897.04.27</t>
  </si>
  <si>
    <t>1897.04.28</t>
  </si>
  <si>
    <t>1897.04.29</t>
  </si>
  <si>
    <t>1897.04.30</t>
  </si>
  <si>
    <t>1897.05.01</t>
  </si>
  <si>
    <t>1897.05.02</t>
  </si>
  <si>
    <t>1897.05.03</t>
  </si>
  <si>
    <t>1897.05.04</t>
  </si>
  <si>
    <t>1897.05.05</t>
  </si>
  <si>
    <t>1897.05.06</t>
  </si>
  <si>
    <t>1897.05.07</t>
  </si>
  <si>
    <t>1897.05.08</t>
  </si>
  <si>
    <t>1897.05.09</t>
  </si>
  <si>
    <t>1897.05.10</t>
  </si>
  <si>
    <t>1897.05.11</t>
  </si>
  <si>
    <t>1897.05.12</t>
  </si>
  <si>
    <t>1897.05.13</t>
  </si>
  <si>
    <t>1897.05.14</t>
  </si>
  <si>
    <t>1897.05.15</t>
  </si>
  <si>
    <t>1897.05.16</t>
  </si>
  <si>
    <t>1897.05.17</t>
  </si>
  <si>
    <t>1897.05.18</t>
  </si>
  <si>
    <t>1897.05.19</t>
  </si>
  <si>
    <t>1897.05.20</t>
  </si>
  <si>
    <t>1897.05.21</t>
  </si>
  <si>
    <t>1897.05.22</t>
  </si>
  <si>
    <t>1897.05.23</t>
  </si>
  <si>
    <t>1897.05.24</t>
  </si>
  <si>
    <t>1897.05.25</t>
  </si>
  <si>
    <t>1897.05.26</t>
  </si>
  <si>
    <t>1897.05.27</t>
  </si>
  <si>
    <t>1897.05.28</t>
  </si>
  <si>
    <t>1897.05.29</t>
  </si>
  <si>
    <t>1897.05.30</t>
  </si>
  <si>
    <t>1897.05.31</t>
  </si>
  <si>
    <t>1897.06.01</t>
  </si>
  <si>
    <t>1897.06.02</t>
  </si>
  <si>
    <t>1897.06.03</t>
  </si>
  <si>
    <t>1897.06.04</t>
  </si>
  <si>
    <t>1897.06.05</t>
  </si>
  <si>
    <t>1897.06.06</t>
  </si>
  <si>
    <t>1897.06.07</t>
  </si>
  <si>
    <t>1897.06.08</t>
  </si>
  <si>
    <t>1897.06.09</t>
  </si>
  <si>
    <t>1897.06.10</t>
  </si>
  <si>
    <t>1897.06.11</t>
  </si>
  <si>
    <t>1897.06.12</t>
  </si>
  <si>
    <t>1897.06.13</t>
  </si>
  <si>
    <t>1897.06.14</t>
  </si>
  <si>
    <t>1897.06.15</t>
  </si>
  <si>
    <t>1897.06.16</t>
  </si>
  <si>
    <t>1897.06.17</t>
  </si>
  <si>
    <t>1897.06.18</t>
  </si>
  <si>
    <t>1897.06.19</t>
  </si>
  <si>
    <t>1897.06.20</t>
  </si>
  <si>
    <t>1897.06.21</t>
  </si>
  <si>
    <t>1897.06.22</t>
  </si>
  <si>
    <t>1897.06.23</t>
  </si>
  <si>
    <t>1897.06.24</t>
  </si>
  <si>
    <t>1897.06.25</t>
  </si>
  <si>
    <t>1897.06.26</t>
  </si>
  <si>
    <t>1897.06.27</t>
  </si>
  <si>
    <t>1897.06.28</t>
  </si>
  <si>
    <t>1897.06.29</t>
  </si>
  <si>
    <t>1897.06.30</t>
  </si>
  <si>
    <t>1897.07.01</t>
  </si>
  <si>
    <t>1897.07.02</t>
  </si>
  <si>
    <t>1897.07.03</t>
  </si>
  <si>
    <t>1897.07.04</t>
  </si>
  <si>
    <t>1897.07.05</t>
  </si>
  <si>
    <t>1897.07.06</t>
  </si>
  <si>
    <t>1897.07.07</t>
  </si>
  <si>
    <t>1897.07.08</t>
  </si>
  <si>
    <t>1897.07.09</t>
  </si>
  <si>
    <t>1897.07.10</t>
  </si>
  <si>
    <t>1897.07.11</t>
  </si>
  <si>
    <t>1897.07.12</t>
  </si>
  <si>
    <t>1897.07.13</t>
  </si>
  <si>
    <t>1897.07.14</t>
  </si>
  <si>
    <t>1897.07.15</t>
  </si>
  <si>
    <t>1897.07.16</t>
  </si>
  <si>
    <t>1897.07.17</t>
  </si>
  <si>
    <t>1897.07.18</t>
  </si>
  <si>
    <t>1897.07.19</t>
  </si>
  <si>
    <t>1897.07.20</t>
  </si>
  <si>
    <t>1897.07.21</t>
  </si>
  <si>
    <t>1897.07.22</t>
  </si>
  <si>
    <t>1897.07.23</t>
  </si>
  <si>
    <t>1897.07.24</t>
  </si>
  <si>
    <t>1897.07.25</t>
  </si>
  <si>
    <t>1897.07.26</t>
  </si>
  <si>
    <t>1897.07.27</t>
  </si>
  <si>
    <t>1897.07.28</t>
  </si>
  <si>
    <t>1897.07.29</t>
  </si>
  <si>
    <t>1897.07.30</t>
  </si>
  <si>
    <t>1897.07.31</t>
  </si>
  <si>
    <t>1897.08.01</t>
  </si>
  <si>
    <t>1897.08.02</t>
  </si>
  <si>
    <t>1897.08.03</t>
  </si>
  <si>
    <t>1897.08.04</t>
  </si>
  <si>
    <t>1897.08.05</t>
  </si>
  <si>
    <t>1897.08.06</t>
  </si>
  <si>
    <t>1897.08.07</t>
  </si>
  <si>
    <t>1897.08.08</t>
  </si>
  <si>
    <t>1897.08.09</t>
  </si>
  <si>
    <t>1897.08.10</t>
  </si>
  <si>
    <t>1897.08.11</t>
  </si>
  <si>
    <t>1897.08.12</t>
  </si>
  <si>
    <t>1897.08.13</t>
  </si>
  <si>
    <t>1897.08.14</t>
  </si>
  <si>
    <t>1897.08.15</t>
  </si>
  <si>
    <t>1897.08.16</t>
  </si>
  <si>
    <t>1897.08.17</t>
  </si>
  <si>
    <t>1897.08.18</t>
  </si>
  <si>
    <t>1897.08.19</t>
  </si>
  <si>
    <t>1897.08.20</t>
  </si>
  <si>
    <t>1897.08.21</t>
  </si>
  <si>
    <t>1897.08.22</t>
  </si>
  <si>
    <t>1897.08.23</t>
  </si>
  <si>
    <t>1897.08.24</t>
  </si>
  <si>
    <t>1897.08.25</t>
  </si>
  <si>
    <t>1897.08.26</t>
  </si>
  <si>
    <t>1897.08.27</t>
  </si>
  <si>
    <t>1897.08.28</t>
  </si>
  <si>
    <t>1897.08.29</t>
  </si>
  <si>
    <t>1897.08.30</t>
  </si>
  <si>
    <t>1897.08.31</t>
  </si>
  <si>
    <t>1897.09.01</t>
  </si>
  <si>
    <t>1897.09.02</t>
  </si>
  <si>
    <t>1897.09.03</t>
  </si>
  <si>
    <t>1897.09.04</t>
  </si>
  <si>
    <t>1897.09.05</t>
  </si>
  <si>
    <t>1897.09.06</t>
  </si>
  <si>
    <t>1897.09.07</t>
  </si>
  <si>
    <t>1897.09.08</t>
  </si>
  <si>
    <t>1897.09.09</t>
  </si>
  <si>
    <t>1897.09.10</t>
  </si>
  <si>
    <t>1897.09.11</t>
  </si>
  <si>
    <t>1897.09.12</t>
  </si>
  <si>
    <t>1897.09.13</t>
  </si>
  <si>
    <t>1897.09.14</t>
  </si>
  <si>
    <t>1897.09.15</t>
  </si>
  <si>
    <t>1897.09.16</t>
  </si>
  <si>
    <t>1897.09.17</t>
  </si>
  <si>
    <t>1897.09.18</t>
  </si>
  <si>
    <t>1897.09.19</t>
  </si>
  <si>
    <t>1897.09.20</t>
  </si>
  <si>
    <t>1897.09.21</t>
  </si>
  <si>
    <t>1897.09.22</t>
  </si>
  <si>
    <t>1897.09.23</t>
  </si>
  <si>
    <t>1897.09.24</t>
  </si>
  <si>
    <t>1897.09.25</t>
  </si>
  <si>
    <t>1897.09.26</t>
  </si>
  <si>
    <t>1897.09.27</t>
  </si>
  <si>
    <t>1897.09.28</t>
  </si>
  <si>
    <t>1897.09.29</t>
  </si>
  <si>
    <t>1897.09.30</t>
  </si>
  <si>
    <t>1897.10.01</t>
  </si>
  <si>
    <t>1897.10.02</t>
  </si>
  <si>
    <t>1897.10.03</t>
  </si>
  <si>
    <t>1897.10.04</t>
  </si>
  <si>
    <t>1897.10.05</t>
  </si>
  <si>
    <t>1897.10.06</t>
  </si>
  <si>
    <t>1897.10.07</t>
  </si>
  <si>
    <t>1897.10.08</t>
  </si>
  <si>
    <t>1897.10.09</t>
  </si>
  <si>
    <t>1897.10.10</t>
  </si>
  <si>
    <t>1897.10.11</t>
  </si>
  <si>
    <t>1897.10.12</t>
  </si>
  <si>
    <t>1897.10.13</t>
  </si>
  <si>
    <t>1897.10.14</t>
  </si>
  <si>
    <t>1897.10.15</t>
  </si>
  <si>
    <t>1897.10.16</t>
  </si>
  <si>
    <t>1897.10.17</t>
  </si>
  <si>
    <t>1897.10.18</t>
  </si>
  <si>
    <t>1897.10.19</t>
  </si>
  <si>
    <t>1897.10.20</t>
  </si>
  <si>
    <t>1897.10.21</t>
  </si>
  <si>
    <t>1897.10.22</t>
  </si>
  <si>
    <t>1897.10.23</t>
  </si>
  <si>
    <t>1897.10.24</t>
  </si>
  <si>
    <t>1897.10.25</t>
  </si>
  <si>
    <t>1897.10.26</t>
  </si>
  <si>
    <t>1897.10.27</t>
  </si>
  <si>
    <t>1897.10.28</t>
  </si>
  <si>
    <t>1897.10.29</t>
  </si>
  <si>
    <t>1897.10.30</t>
  </si>
  <si>
    <t>1897.10.31</t>
  </si>
  <si>
    <t>1897.11.01</t>
  </si>
  <si>
    <t>1897.11.02</t>
  </si>
  <si>
    <t>1897.11.03</t>
  </si>
  <si>
    <t>1897.11.04</t>
  </si>
  <si>
    <t>1897.11.05</t>
  </si>
  <si>
    <t>1897.11.06</t>
  </si>
  <si>
    <t>1897.11.07</t>
  </si>
  <si>
    <t>1897.11.08</t>
  </si>
  <si>
    <t>1897.11.09</t>
  </si>
  <si>
    <t>1897.11.10</t>
  </si>
  <si>
    <t>1897.11.11</t>
  </si>
  <si>
    <t>1897.11.12</t>
  </si>
  <si>
    <t>1897.11.13</t>
  </si>
  <si>
    <t>1897.11.14</t>
  </si>
  <si>
    <t>1897.11.15</t>
  </si>
  <si>
    <t>1897.11.16</t>
  </si>
  <si>
    <t>1897.11.17</t>
  </si>
  <si>
    <t>1897.11.18</t>
  </si>
  <si>
    <t>1897.11.19</t>
  </si>
  <si>
    <t>1897.11.20</t>
  </si>
  <si>
    <t>1897.11.21</t>
  </si>
  <si>
    <t>1897.11.22</t>
  </si>
  <si>
    <t>1897.11.23</t>
  </si>
  <si>
    <t>1897.11.24</t>
  </si>
  <si>
    <t>1897.11.25</t>
  </si>
  <si>
    <t>1897.11.26</t>
  </si>
  <si>
    <t>1897.11.27</t>
  </si>
  <si>
    <t>1897.11.28</t>
  </si>
  <si>
    <t>1897.11.29</t>
  </si>
  <si>
    <t>1897.11.30</t>
  </si>
  <si>
    <t>1897.12.01</t>
  </si>
  <si>
    <t>1897.12.02</t>
  </si>
  <si>
    <t>1897.12.03</t>
  </si>
  <si>
    <t>1897.12.04</t>
  </si>
  <si>
    <t>1897.12.05</t>
  </si>
  <si>
    <t>1897.12.06</t>
  </si>
  <si>
    <t>1897.12.07</t>
  </si>
  <si>
    <t>1897.12.08</t>
  </si>
  <si>
    <t>1897.12.09</t>
  </si>
  <si>
    <t>1897.12.10</t>
  </si>
  <si>
    <t>1897.12.11</t>
  </si>
  <si>
    <t>1897.12.12</t>
  </si>
  <si>
    <t>1897.12.13</t>
  </si>
  <si>
    <t>1897.12.14</t>
  </si>
  <si>
    <t>1897.12.15</t>
  </si>
  <si>
    <t>1897.12.16</t>
  </si>
  <si>
    <t>1897.12.17</t>
  </si>
  <si>
    <t>1897.12.18</t>
  </si>
  <si>
    <t>1897.12.19</t>
  </si>
  <si>
    <t>1897.12.20</t>
  </si>
  <si>
    <t>1897.12.21</t>
  </si>
  <si>
    <t>1897.12.22</t>
  </si>
  <si>
    <t>1897.12.23</t>
  </si>
  <si>
    <t>1897.12.24</t>
  </si>
  <si>
    <t>1897.12.25</t>
  </si>
  <si>
    <t>1897.12.26</t>
  </si>
  <si>
    <t>1897.12.27</t>
  </si>
  <si>
    <t>1897.12.28</t>
  </si>
  <si>
    <t>1897.12.29</t>
  </si>
  <si>
    <t>1897.12.30</t>
  </si>
  <si>
    <t>1897.12.31</t>
  </si>
  <si>
    <t>1898.01.01</t>
  </si>
  <si>
    <t>1898.01.02</t>
  </si>
  <si>
    <t>1898.01.03</t>
  </si>
  <si>
    <t>1898.01.04</t>
  </si>
  <si>
    <t>1898.01.05</t>
  </si>
  <si>
    <t>1898.01.06</t>
  </si>
  <si>
    <t>1898.01.07</t>
  </si>
  <si>
    <t>1898.01.08</t>
  </si>
  <si>
    <t>1898.01.09</t>
  </si>
  <si>
    <t>1898.01.10</t>
  </si>
  <si>
    <t>1898.01.11</t>
  </si>
  <si>
    <t>1898.01.12</t>
  </si>
  <si>
    <t>1898.01.13</t>
  </si>
  <si>
    <t>1898.01.14</t>
  </si>
  <si>
    <t>1898.01.15</t>
  </si>
  <si>
    <t>1898.01.16</t>
  </si>
  <si>
    <t>1898.01.17</t>
  </si>
  <si>
    <t>1898.01.18</t>
  </si>
  <si>
    <t>1898.01.19</t>
  </si>
  <si>
    <t>1898.01.20</t>
  </si>
  <si>
    <t>1898.01.21</t>
  </si>
  <si>
    <t>1898.01.22</t>
  </si>
  <si>
    <t>1898.01.23</t>
  </si>
  <si>
    <t>1898.01.24</t>
  </si>
  <si>
    <t>1898.01.25</t>
  </si>
  <si>
    <t>1898.01.26</t>
  </si>
  <si>
    <t>1898.01.27</t>
  </si>
  <si>
    <t>1898.01.28</t>
  </si>
  <si>
    <t>1898.01.29</t>
  </si>
  <si>
    <t>1898.01.30</t>
  </si>
  <si>
    <t>1898.01.31</t>
  </si>
  <si>
    <t>1898.02.01</t>
  </si>
  <si>
    <t>1898.02.02</t>
  </si>
  <si>
    <t>1898.02.03</t>
  </si>
  <si>
    <t>1898.02.04</t>
  </si>
  <si>
    <t>1898.02.05</t>
  </si>
  <si>
    <t>1898.02.06</t>
  </si>
  <si>
    <t>1898.02.07</t>
  </si>
  <si>
    <t>1898.02.08</t>
  </si>
  <si>
    <t>1898.02.09</t>
  </si>
  <si>
    <t>1898.02.10</t>
  </si>
  <si>
    <t>1898.02.11</t>
  </si>
  <si>
    <t>1898.02.12</t>
  </si>
  <si>
    <t>1898.02.13</t>
  </si>
  <si>
    <t>1898.02.14</t>
  </si>
  <si>
    <t>1898.02.15</t>
  </si>
  <si>
    <t>1898.02.16</t>
  </si>
  <si>
    <t>1898.02.17</t>
  </si>
  <si>
    <t>1898.02.18</t>
  </si>
  <si>
    <t>1898.02.19</t>
  </si>
  <si>
    <t>1898.02.20</t>
  </si>
  <si>
    <t>1898.02.21</t>
  </si>
  <si>
    <t>1898.02.22</t>
  </si>
  <si>
    <t>1898.02.23</t>
  </si>
  <si>
    <t>1898.02.24</t>
  </si>
  <si>
    <t>1898.02.25</t>
  </si>
  <si>
    <t>1898.02.26</t>
  </si>
  <si>
    <t>1898.02.27</t>
  </si>
  <si>
    <t>1898.02.28</t>
  </si>
  <si>
    <t>1898.03.01</t>
  </si>
  <si>
    <t>1898.03.02</t>
  </si>
  <si>
    <t>1898.03.03</t>
  </si>
  <si>
    <t>1898.03.04</t>
  </si>
  <si>
    <t>1898.03.05</t>
  </si>
  <si>
    <t>1898.03.06</t>
  </si>
  <si>
    <t>1898.03.07</t>
  </si>
  <si>
    <t>1898.03.08</t>
  </si>
  <si>
    <t>1898.03.09</t>
  </si>
  <si>
    <t>1898.03.10</t>
  </si>
  <si>
    <t>1898.03.11</t>
  </si>
  <si>
    <t>1898.03.12</t>
  </si>
  <si>
    <t>1898.03.13</t>
  </si>
  <si>
    <t>1898.03.14</t>
  </si>
  <si>
    <t>1898.03.15</t>
  </si>
  <si>
    <t>1898.03.16</t>
  </si>
  <si>
    <t>1898.03.17</t>
  </si>
  <si>
    <t>1898.03.18</t>
  </si>
  <si>
    <t>1898.03.19</t>
  </si>
  <si>
    <t>1898.03.20</t>
  </si>
  <si>
    <t>1898.03.21</t>
  </si>
  <si>
    <t>1898.03.22</t>
  </si>
  <si>
    <t>1898.03.23</t>
  </si>
  <si>
    <t>1898.03.24</t>
  </si>
  <si>
    <t>1898.03.25</t>
  </si>
  <si>
    <t>1898.03.26</t>
  </si>
  <si>
    <t>1898.03.27</t>
  </si>
  <si>
    <t>1898.03.28</t>
  </si>
  <si>
    <t>1898.03.29</t>
  </si>
  <si>
    <t>1898.03.30</t>
  </si>
  <si>
    <t>1898.03.31</t>
  </si>
  <si>
    <t>1898.04.01</t>
  </si>
  <si>
    <t>1898.04.02</t>
  </si>
  <si>
    <t>1898.04.03</t>
  </si>
  <si>
    <t>1898.04.04</t>
  </si>
  <si>
    <t>1898.04.05</t>
  </si>
  <si>
    <t>1898.04.06</t>
  </si>
  <si>
    <t>1898.04.07</t>
  </si>
  <si>
    <t>1898.04.08</t>
  </si>
  <si>
    <t>1898.04.09</t>
  </si>
  <si>
    <t>1898.04.10</t>
  </si>
  <si>
    <t>1898.04.11</t>
  </si>
  <si>
    <t>1898.04.12</t>
  </si>
  <si>
    <t>1898.04.13</t>
  </si>
  <si>
    <t>1898.04.14</t>
  </si>
  <si>
    <t>1898.04.15</t>
  </si>
  <si>
    <t>1898.04.16</t>
  </si>
  <si>
    <t>1898.04.17</t>
  </si>
  <si>
    <t>1898.04.18</t>
  </si>
  <si>
    <t>1898.04.19</t>
  </si>
  <si>
    <t>1898.04.20</t>
  </si>
  <si>
    <t>1898.04.21</t>
  </si>
  <si>
    <t>1898.04.22</t>
  </si>
  <si>
    <t>1898.04.23</t>
  </si>
  <si>
    <t>1898.04.24</t>
  </si>
  <si>
    <t>1898.04.25</t>
  </si>
  <si>
    <t>1898.04.26</t>
  </si>
  <si>
    <t>1898.04.27</t>
  </si>
  <si>
    <t>1898.04.28</t>
  </si>
  <si>
    <t>1898.04.29</t>
  </si>
  <si>
    <t>1898.04.30</t>
  </si>
  <si>
    <t>1898.05.01</t>
  </si>
  <si>
    <t>1898.05.02</t>
  </si>
  <si>
    <t>1898.05.03</t>
  </si>
  <si>
    <t>1898.05.04</t>
  </si>
  <si>
    <t>1898.05.05</t>
  </si>
  <si>
    <t>1898.05.06</t>
  </si>
  <si>
    <t>1898.05.07</t>
  </si>
  <si>
    <t>1898.05.08</t>
  </si>
  <si>
    <t>1898.05.09</t>
  </si>
  <si>
    <t>1898.05.10</t>
  </si>
  <si>
    <t>1898.05.11</t>
  </si>
  <si>
    <t>1898.05.12</t>
  </si>
  <si>
    <t>1898.05.13</t>
  </si>
  <si>
    <t>1898.05.14</t>
  </si>
  <si>
    <t>1898.05.15</t>
  </si>
  <si>
    <t>1898.05.16</t>
  </si>
  <si>
    <t>1898.05.17</t>
  </si>
  <si>
    <t>1898.05.18</t>
  </si>
  <si>
    <t>1898.05.19</t>
  </si>
  <si>
    <t>1898.05.20</t>
  </si>
  <si>
    <t>1898.05.21</t>
  </si>
  <si>
    <t>1898.05.22</t>
  </si>
  <si>
    <t>1898.05.23</t>
  </si>
  <si>
    <t>1898.05.24</t>
  </si>
  <si>
    <t>1898.05.25</t>
  </si>
  <si>
    <t>1898.05.26</t>
  </si>
  <si>
    <t>1898.05.27</t>
  </si>
  <si>
    <t>1898.05.28</t>
  </si>
  <si>
    <t>1898.05.29</t>
  </si>
  <si>
    <t>1898.05.30</t>
  </si>
  <si>
    <t>1898.05.31</t>
  </si>
  <si>
    <t>1898.06.01</t>
  </si>
  <si>
    <t>1898.06.02</t>
  </si>
  <si>
    <t>1898.06.03</t>
  </si>
  <si>
    <t>1898.06.04</t>
  </si>
  <si>
    <t>1898.06.05</t>
  </si>
  <si>
    <t>1898.06.06</t>
  </si>
  <si>
    <t>1898.06.07</t>
  </si>
  <si>
    <t>1898.06.08</t>
  </si>
  <si>
    <t>1898.06.09</t>
  </si>
  <si>
    <t>1898.06.10</t>
  </si>
  <si>
    <t>1898.06.11</t>
  </si>
  <si>
    <t>1898.06.12</t>
  </si>
  <si>
    <t>1898.06.13</t>
  </si>
  <si>
    <t>1898.06.14</t>
  </si>
  <si>
    <t>1898.06.15</t>
  </si>
  <si>
    <t>1898.06.16</t>
  </si>
  <si>
    <t>1898.06.17</t>
  </si>
  <si>
    <t>1898.06.18</t>
  </si>
  <si>
    <t>1898.06.19</t>
  </si>
  <si>
    <t>1898.06.20</t>
  </si>
  <si>
    <t>1898.06.21</t>
  </si>
  <si>
    <t>1898.06.22</t>
  </si>
  <si>
    <t>1898.06.23</t>
  </si>
  <si>
    <t>1898.06.24</t>
  </si>
  <si>
    <t>1898.06.25</t>
  </si>
  <si>
    <t>1898.06.26</t>
  </si>
  <si>
    <t>1898.06.27</t>
  </si>
  <si>
    <t>1898.06.28</t>
  </si>
  <si>
    <t>1898.06.29</t>
  </si>
  <si>
    <t>1898.06.30</t>
  </si>
  <si>
    <t>1898.07.01</t>
  </si>
  <si>
    <t>1898.07.02</t>
  </si>
  <si>
    <t>1898.07.03</t>
  </si>
  <si>
    <t>1898.07.04</t>
  </si>
  <si>
    <t>1898.07.05</t>
  </si>
  <si>
    <t>1898.07.06</t>
  </si>
  <si>
    <t>1898.07.07</t>
  </si>
  <si>
    <t>1898.07.08</t>
  </si>
  <si>
    <t>1898.07.09</t>
  </si>
  <si>
    <t>1898.07.10</t>
  </si>
  <si>
    <t>1898.07.11</t>
  </si>
  <si>
    <t>1898.07.12</t>
  </si>
  <si>
    <t>1898.07.13</t>
  </si>
  <si>
    <t>1898.07.14</t>
  </si>
  <si>
    <t>1898.07.15</t>
  </si>
  <si>
    <t>1898.07.16</t>
  </si>
  <si>
    <t>1898.07.17</t>
  </si>
  <si>
    <t>1898.07.18</t>
  </si>
  <si>
    <t>1898.07.19</t>
  </si>
  <si>
    <t>1898.07.20</t>
  </si>
  <si>
    <t>1898.07.21</t>
  </si>
  <si>
    <t>1898.07.22</t>
  </si>
  <si>
    <t>1898.07.23</t>
  </si>
  <si>
    <t>1898.07.24</t>
  </si>
  <si>
    <t>1898.07.25</t>
  </si>
  <si>
    <t>1898.07.26</t>
  </si>
  <si>
    <t>1898.07.27</t>
  </si>
  <si>
    <t>1898.07.28</t>
  </si>
  <si>
    <t>1898.07.29</t>
  </si>
  <si>
    <t>1898.07.30</t>
  </si>
  <si>
    <t>1898.07.31</t>
  </si>
  <si>
    <t>1898.08.01</t>
  </si>
  <si>
    <t>1898.08.02</t>
  </si>
  <si>
    <t>1898.08.03</t>
  </si>
  <si>
    <t>1898.08.04</t>
  </si>
  <si>
    <t>1898.08.05</t>
  </si>
  <si>
    <t>1898.08.06</t>
  </si>
  <si>
    <t>1898.08.07</t>
  </si>
  <si>
    <t>1898.08.08</t>
  </si>
  <si>
    <t>1898.08.09</t>
  </si>
  <si>
    <t>1898.08.10</t>
  </si>
  <si>
    <t>1898.08.11</t>
  </si>
  <si>
    <t>1898.08.12</t>
  </si>
  <si>
    <t>1898.08.13</t>
  </si>
  <si>
    <t>1898.08.14</t>
  </si>
  <si>
    <t>1898.08.15</t>
  </si>
  <si>
    <t>1898.08.16</t>
  </si>
  <si>
    <t>1898.08.17</t>
  </si>
  <si>
    <t>1898.08.18</t>
  </si>
  <si>
    <t>1898.08.19</t>
  </si>
  <si>
    <t>1898.08.20</t>
  </si>
  <si>
    <t>1898.08.21</t>
  </si>
  <si>
    <t>1898.08.22</t>
  </si>
  <si>
    <t>1898.08.23</t>
  </si>
  <si>
    <t>1898.08.24</t>
  </si>
  <si>
    <t>1898.08.25</t>
  </si>
  <si>
    <t>1898.08.26</t>
  </si>
  <si>
    <t>1898.08.27</t>
  </si>
  <si>
    <t>1898.08.28</t>
  </si>
  <si>
    <t>1898.08.29</t>
  </si>
  <si>
    <t>1898.08.30</t>
  </si>
  <si>
    <t>1898.08.31</t>
  </si>
  <si>
    <t>1898.09.01</t>
  </si>
  <si>
    <t>1898.09.02</t>
  </si>
  <si>
    <t>1898.09.03</t>
  </si>
  <si>
    <t>1898.09.04</t>
  </si>
  <si>
    <t>1898.09.05</t>
  </si>
  <si>
    <t>1898.09.06</t>
  </si>
  <si>
    <t>1898.09.07</t>
  </si>
  <si>
    <t>1898.09.08</t>
  </si>
  <si>
    <t>1898.09.09</t>
  </si>
  <si>
    <t>1898.09.10</t>
  </si>
  <si>
    <t>1898.09.11</t>
  </si>
  <si>
    <t>1898.09.12</t>
  </si>
  <si>
    <t>1898.09.13</t>
  </si>
  <si>
    <t>1898.09.14</t>
  </si>
  <si>
    <t>1898.09.15</t>
  </si>
  <si>
    <t>1898.09.16</t>
  </si>
  <si>
    <t>1898.09.17</t>
  </si>
  <si>
    <t>1898.09.18</t>
  </si>
  <si>
    <t>1898.09.19</t>
  </si>
  <si>
    <t>1898.09.20</t>
  </si>
  <si>
    <t>1898.09.21</t>
  </si>
  <si>
    <t>1898.09.22</t>
  </si>
  <si>
    <t>1898.09.23</t>
  </si>
  <si>
    <t>1898.09.24</t>
  </si>
  <si>
    <t>1898.09.25</t>
  </si>
  <si>
    <t>1898.09.26</t>
  </si>
  <si>
    <t>1898.09.27</t>
  </si>
  <si>
    <t>1898.09.28</t>
  </si>
  <si>
    <t>1898.09.29</t>
  </si>
  <si>
    <t>1898.09.30</t>
  </si>
  <si>
    <t>1898.10.01</t>
  </si>
  <si>
    <t>1898.10.02</t>
  </si>
  <si>
    <t>1898.10.03</t>
  </si>
  <si>
    <t>1898.10.04</t>
  </si>
  <si>
    <t>1898.10.05</t>
  </si>
  <si>
    <t>1898.10.06</t>
  </si>
  <si>
    <t>1898.10.07</t>
  </si>
  <si>
    <t>1898.10.08</t>
  </si>
  <si>
    <t>1898.10.09</t>
  </si>
  <si>
    <t>1898.10.10</t>
  </si>
  <si>
    <t>1898.10.11</t>
  </si>
  <si>
    <t>1898.10.12</t>
  </si>
  <si>
    <t>1898.10.13</t>
  </si>
  <si>
    <t>1898.10.14</t>
  </si>
  <si>
    <t>1898.10.15</t>
  </si>
  <si>
    <t>1898.10.16</t>
  </si>
  <si>
    <t>1898.10.17</t>
  </si>
  <si>
    <t>1898.10.18</t>
  </si>
  <si>
    <t>1898.10.19</t>
  </si>
  <si>
    <t>1898.10.20</t>
  </si>
  <si>
    <t>1898.10.21</t>
  </si>
  <si>
    <t>1898.10.22</t>
  </si>
  <si>
    <t>1898.10.23</t>
  </si>
  <si>
    <t>1898.10.24</t>
  </si>
  <si>
    <t>1898.10.25</t>
  </si>
  <si>
    <t>1898.10.26</t>
  </si>
  <si>
    <t>1898.10.27</t>
  </si>
  <si>
    <t>1898.10.28</t>
  </si>
  <si>
    <t>1898.10.29</t>
  </si>
  <si>
    <t>1898.10.30</t>
  </si>
  <si>
    <t>1898.10.31</t>
  </si>
  <si>
    <t>1898.11.01</t>
  </si>
  <si>
    <t>1898.11.02</t>
  </si>
  <si>
    <t>1898.11.03</t>
  </si>
  <si>
    <t>1898.11.04</t>
  </si>
  <si>
    <t>1898.11.05</t>
  </si>
  <si>
    <t>1898.11.06</t>
  </si>
  <si>
    <t>1898.11.07</t>
  </si>
  <si>
    <t>1898.11.08</t>
  </si>
  <si>
    <t>1898.11.09</t>
  </si>
  <si>
    <t>1898.11.10</t>
  </si>
  <si>
    <t>1898.11.11</t>
  </si>
  <si>
    <t>1898.11.12</t>
  </si>
  <si>
    <t>1898.11.13</t>
  </si>
  <si>
    <t>1898.11.14</t>
  </si>
  <si>
    <t>1898.11.15</t>
  </si>
  <si>
    <t>1898.11.16</t>
  </si>
  <si>
    <t>1898.11.17</t>
  </si>
  <si>
    <t>1898.11.18</t>
  </si>
  <si>
    <t>1898.11.19</t>
  </si>
  <si>
    <t>1898.11.20</t>
  </si>
  <si>
    <t>1898.11.21</t>
  </si>
  <si>
    <t>1898.11.22</t>
  </si>
  <si>
    <t>1898.11.23</t>
  </si>
  <si>
    <t>1898.11.24</t>
  </si>
  <si>
    <t>1898.11.25</t>
  </si>
  <si>
    <t>1898.11.26</t>
  </si>
  <si>
    <t>1898.11.27</t>
  </si>
  <si>
    <t>1898.11.28</t>
  </si>
  <si>
    <t>1898.11.29</t>
  </si>
  <si>
    <t>1898.11.30</t>
  </si>
  <si>
    <t>1898.12.01</t>
  </si>
  <si>
    <t>1898.12.02</t>
  </si>
  <si>
    <t>1898.12.03</t>
  </si>
  <si>
    <t>1898.12.04</t>
  </si>
  <si>
    <t>1898.12.05</t>
  </si>
  <si>
    <t>1898.12.06</t>
  </si>
  <si>
    <t>1898.12.07</t>
  </si>
  <si>
    <t>1898.12.08</t>
  </si>
  <si>
    <t>1898.12.09</t>
  </si>
  <si>
    <t>1898.12.10</t>
  </si>
  <si>
    <t>1898.12.11</t>
  </si>
  <si>
    <t>1898.12.12</t>
  </si>
  <si>
    <t>1898.12.13</t>
  </si>
  <si>
    <t>1898.12.14</t>
  </si>
  <si>
    <t>1898.12.15</t>
  </si>
  <si>
    <t>1898.12.16</t>
  </si>
  <si>
    <t>1898.12.17</t>
  </si>
  <si>
    <t>1898.12.18</t>
  </si>
  <si>
    <t>1898.12.19</t>
  </si>
  <si>
    <t>1898.12.20</t>
  </si>
  <si>
    <t>1898.12.21</t>
  </si>
  <si>
    <t>1898.12.22</t>
  </si>
  <si>
    <t>1898.12.23</t>
  </si>
  <si>
    <t>1898.12.24</t>
  </si>
  <si>
    <t>1898.12.25</t>
  </si>
  <si>
    <t>1898.12.26</t>
  </si>
  <si>
    <t>1898.12.27</t>
  </si>
  <si>
    <t>1898.12.28</t>
  </si>
  <si>
    <t>1898.12.29</t>
  </si>
  <si>
    <t>1898.12.30</t>
  </si>
  <si>
    <t>1898.12.31</t>
  </si>
  <si>
    <t>1899.01.01</t>
  </si>
  <si>
    <t>1899.01.02</t>
  </si>
  <si>
    <t>1899.01.03</t>
  </si>
  <si>
    <t>1899.01.04</t>
  </si>
  <si>
    <t>1899.01.05</t>
  </si>
  <si>
    <t>1899.01.06</t>
  </si>
  <si>
    <t>1899.01.07</t>
  </si>
  <si>
    <t>1899.01.08</t>
  </si>
  <si>
    <t>1899.01.09</t>
  </si>
  <si>
    <t>1899.01.10</t>
  </si>
  <si>
    <t>1899.01.11</t>
  </si>
  <si>
    <t>1899.01.12</t>
  </si>
  <si>
    <t>1899.01.13</t>
  </si>
  <si>
    <t>1899.01.14</t>
  </si>
  <si>
    <t>1899.01.15</t>
  </si>
  <si>
    <t>1899.01.16</t>
  </si>
  <si>
    <t>1899.01.17</t>
  </si>
  <si>
    <t>1899.01.18</t>
  </si>
  <si>
    <t>1899.01.19</t>
  </si>
  <si>
    <t>1899.01.20</t>
  </si>
  <si>
    <t>1899.01.21</t>
  </si>
  <si>
    <t>1899.01.22</t>
  </si>
  <si>
    <t>1899.01.23</t>
  </si>
  <si>
    <t>1899.01.24</t>
  </si>
  <si>
    <t>1899.01.25</t>
  </si>
  <si>
    <t>1899.01.26</t>
  </si>
  <si>
    <t>1899.01.27</t>
  </si>
  <si>
    <t>1899.01.28</t>
  </si>
  <si>
    <t>1899.01.29</t>
  </si>
  <si>
    <t>1899.01.30</t>
  </si>
  <si>
    <t>1899.01.31</t>
  </si>
  <si>
    <t>1899.02.01</t>
  </si>
  <si>
    <t>1899.02.02</t>
  </si>
  <si>
    <t>1899.02.03</t>
  </si>
  <si>
    <t>1899.02.04</t>
  </si>
  <si>
    <t>1899.02.05</t>
  </si>
  <si>
    <t>1899.02.06</t>
  </si>
  <si>
    <t>1899.02.07</t>
  </si>
  <si>
    <t>1899.02.08</t>
  </si>
  <si>
    <t>1899.02.09</t>
  </si>
  <si>
    <t>1899.02.10</t>
  </si>
  <si>
    <t>1899.02.11</t>
  </si>
  <si>
    <t>1899.02.12</t>
  </si>
  <si>
    <t>1899.02.13</t>
  </si>
  <si>
    <t>1899.02.14</t>
  </si>
  <si>
    <t>1899.02.15</t>
  </si>
  <si>
    <t>1899.02.16</t>
  </si>
  <si>
    <t>1899.02.17</t>
  </si>
  <si>
    <t>1899.02.18</t>
  </si>
  <si>
    <t>1899.02.19</t>
  </si>
  <si>
    <t>1899.02.20</t>
  </si>
  <si>
    <t>1899.02.21</t>
  </si>
  <si>
    <t>1899.02.22</t>
  </si>
  <si>
    <t>1899.02.23</t>
  </si>
  <si>
    <t>1899.02.24</t>
  </si>
  <si>
    <t>1899.02.25</t>
  </si>
  <si>
    <t>1899.02.26</t>
  </si>
  <si>
    <t>1899.02.27</t>
  </si>
  <si>
    <t>1899.02.28</t>
  </si>
  <si>
    <t>1899.03.01</t>
  </si>
  <si>
    <t>1899.03.02</t>
  </si>
  <si>
    <t>1899.03.03</t>
  </si>
  <si>
    <t>1899.03.04</t>
  </si>
  <si>
    <t>1899.03.05</t>
  </si>
  <si>
    <t>1899.03.06</t>
  </si>
  <si>
    <t>1899.03.07</t>
  </si>
  <si>
    <t>1899.03.08</t>
  </si>
  <si>
    <t>1899.03.09</t>
  </si>
  <si>
    <t>1899.03.10</t>
  </si>
  <si>
    <t>1899.03.11</t>
  </si>
  <si>
    <t>1899.03.12</t>
  </si>
  <si>
    <t>1899.03.13</t>
  </si>
  <si>
    <t>1899.03.14</t>
  </si>
  <si>
    <t>1899.03.15</t>
  </si>
  <si>
    <t>1899.03.16</t>
  </si>
  <si>
    <t>1899.03.17</t>
  </si>
  <si>
    <t>1899.03.18</t>
  </si>
  <si>
    <t>1899.03.19</t>
  </si>
  <si>
    <t>1899.03.20</t>
  </si>
  <si>
    <t>1899.03.21</t>
  </si>
  <si>
    <t>1899.03.22</t>
  </si>
  <si>
    <t>1899.03.23</t>
  </si>
  <si>
    <t>1899.03.24</t>
  </si>
  <si>
    <t>1899.03.25</t>
  </si>
  <si>
    <t>1899.03.26</t>
  </si>
  <si>
    <t>1899.03.27</t>
  </si>
  <si>
    <t>1899.03.28</t>
  </si>
  <si>
    <t>1899.03.29</t>
  </si>
  <si>
    <t>1899.03.30</t>
  </si>
  <si>
    <t>1899.03.31</t>
  </si>
  <si>
    <t>1899.04.01</t>
  </si>
  <si>
    <t>1899.04.02</t>
  </si>
  <si>
    <t>1899.04.03</t>
  </si>
  <si>
    <t>1899.04.04</t>
  </si>
  <si>
    <t>1899.04.05</t>
  </si>
  <si>
    <t>1899.04.06</t>
  </si>
  <si>
    <t>1899.04.07</t>
  </si>
  <si>
    <t>1899.04.08</t>
  </si>
  <si>
    <t>1899.04.09</t>
  </si>
  <si>
    <t>1899.04.10</t>
  </si>
  <si>
    <t>1899.04.11</t>
  </si>
  <si>
    <t>1899.04.12</t>
  </si>
  <si>
    <t>1899.04.13</t>
  </si>
  <si>
    <t>1899.04.14</t>
  </si>
  <si>
    <t>1899.04.15</t>
  </si>
  <si>
    <t>1899.04.16</t>
  </si>
  <si>
    <t>1899.04.17</t>
  </si>
  <si>
    <t>1899.04.18</t>
  </si>
  <si>
    <t>1899.04.19</t>
  </si>
  <si>
    <t>1899.04.20</t>
  </si>
  <si>
    <t>1899.04.21</t>
  </si>
  <si>
    <t>1899.04.22</t>
  </si>
  <si>
    <t>1899.04.23</t>
  </si>
  <si>
    <t>1899.04.24</t>
  </si>
  <si>
    <t>1899.04.25</t>
  </si>
  <si>
    <t>1899.04.26</t>
  </si>
  <si>
    <t>1899.04.27</t>
  </si>
  <si>
    <t>1899.04.28</t>
  </si>
  <si>
    <t>1899.04.29</t>
  </si>
  <si>
    <t>1899.04.30</t>
  </si>
  <si>
    <t>1899.05.01</t>
  </si>
  <si>
    <t>1899.05.02</t>
  </si>
  <si>
    <t>1899.05.03</t>
  </si>
  <si>
    <t>1899.05.04</t>
  </si>
  <si>
    <t>1899.05.05</t>
  </si>
  <si>
    <t>1899.05.06</t>
  </si>
  <si>
    <t>1899.05.07</t>
  </si>
  <si>
    <t>1899.05.08</t>
  </si>
  <si>
    <t>1899.05.09</t>
  </si>
  <si>
    <t>1899.05.10</t>
  </si>
  <si>
    <t>1899.05.11</t>
  </si>
  <si>
    <t>1899.05.12</t>
  </si>
  <si>
    <t>1899.05.13</t>
  </si>
  <si>
    <t>1899.05.14</t>
  </si>
  <si>
    <t>1899.05.15</t>
  </si>
  <si>
    <t>1899.05.16</t>
  </si>
  <si>
    <t>1899.05.17</t>
  </si>
  <si>
    <t>1899.05.18</t>
  </si>
  <si>
    <t>1899.05.19</t>
  </si>
  <si>
    <t>1899.05.20</t>
  </si>
  <si>
    <t>1899.05.21</t>
  </si>
  <si>
    <t>1899.05.22</t>
  </si>
  <si>
    <t>1899.05.23</t>
  </si>
  <si>
    <t>1899.05.24</t>
  </si>
  <si>
    <t>1899.05.25</t>
  </si>
  <si>
    <t>1899.05.26</t>
  </si>
  <si>
    <t>1899.05.27</t>
  </si>
  <si>
    <t>1899.05.28</t>
  </si>
  <si>
    <t>1899.05.29</t>
  </si>
  <si>
    <t>1899.05.30</t>
  </si>
  <si>
    <t>1899.05.31</t>
  </si>
  <si>
    <t>1899.06.01</t>
  </si>
  <si>
    <t>1899.06.02</t>
  </si>
  <si>
    <t>1899.06.03</t>
  </si>
  <si>
    <t>1899.06.04</t>
  </si>
  <si>
    <t>1899.06.05</t>
  </si>
  <si>
    <t>1899.06.06</t>
  </si>
  <si>
    <t>1899.06.07</t>
  </si>
  <si>
    <t>1899.06.08</t>
  </si>
  <si>
    <t>1899.06.09</t>
  </si>
  <si>
    <t>1899.06.10</t>
  </si>
  <si>
    <t>1899.06.11</t>
  </si>
  <si>
    <t>1899.06.12</t>
  </si>
  <si>
    <t>1899.06.13</t>
  </si>
  <si>
    <t>1899.06.14</t>
  </si>
  <si>
    <t>1899.06.15</t>
  </si>
  <si>
    <t>1899.06.16</t>
  </si>
  <si>
    <t>1899.06.17</t>
  </si>
  <si>
    <t>1899.06.18</t>
  </si>
  <si>
    <t>1899.06.19</t>
  </si>
  <si>
    <t>1899.06.20</t>
  </si>
  <si>
    <t>1899.06.21</t>
  </si>
  <si>
    <t>1899.06.22</t>
  </si>
  <si>
    <t>1899.06.23</t>
  </si>
  <si>
    <t>1899.06.24</t>
  </si>
  <si>
    <t>1899.06.25</t>
  </si>
  <si>
    <t>1899.06.26</t>
  </si>
  <si>
    <t>1899.06.27</t>
  </si>
  <si>
    <t>1899.06.28</t>
  </si>
  <si>
    <t>1899.06.29</t>
  </si>
  <si>
    <t>1899.06.30</t>
  </si>
  <si>
    <t>1899.07.01</t>
  </si>
  <si>
    <t>1899.07.02</t>
  </si>
  <si>
    <t>1899.07.03</t>
  </si>
  <si>
    <t>1899.07.04</t>
  </si>
  <si>
    <t>1899.07.05</t>
  </si>
  <si>
    <t>1899.07.06</t>
  </si>
  <si>
    <t>1899.07.07</t>
  </si>
  <si>
    <t>1899.07.08</t>
  </si>
  <si>
    <t>1899.07.09</t>
  </si>
  <si>
    <t>1899.07.10</t>
  </si>
  <si>
    <t>1899.07.11</t>
  </si>
  <si>
    <t>1899.07.12</t>
  </si>
  <si>
    <t>1899.07.13</t>
  </si>
  <si>
    <t>1899.07.14</t>
  </si>
  <si>
    <t>1899.07.15</t>
  </si>
  <si>
    <t>1899.07.16</t>
  </si>
  <si>
    <t>1899.07.17</t>
  </si>
  <si>
    <t>1899.07.18</t>
  </si>
  <si>
    <t>1899.07.19</t>
  </si>
  <si>
    <t>1899.07.20</t>
  </si>
  <si>
    <t>1899.07.21</t>
  </si>
  <si>
    <t>1899.07.22</t>
  </si>
  <si>
    <t>1899.07.23</t>
  </si>
  <si>
    <t>1899.07.24</t>
  </si>
  <si>
    <t>1899.07.25</t>
  </si>
  <si>
    <t>1899.07.26</t>
  </si>
  <si>
    <t>1899.07.27</t>
  </si>
  <si>
    <t>1899.07.28</t>
  </si>
  <si>
    <t>1899.07.29</t>
  </si>
  <si>
    <t>1899.07.30</t>
  </si>
  <si>
    <t>1899.07.31</t>
  </si>
  <si>
    <t>1899.08.01</t>
  </si>
  <si>
    <t>1899.08.02</t>
  </si>
  <si>
    <t>1899.08.03</t>
  </si>
  <si>
    <t>1899.08.04</t>
  </si>
  <si>
    <t>1899.08.05</t>
  </si>
  <si>
    <t>1899.08.06</t>
  </si>
  <si>
    <t>1899.08.07</t>
  </si>
  <si>
    <t>1899.08.08</t>
  </si>
  <si>
    <t>1899.08.09</t>
  </si>
  <si>
    <t>1899.08.10</t>
  </si>
  <si>
    <t>1899.08.11</t>
  </si>
  <si>
    <t>1899.08.12</t>
  </si>
  <si>
    <t>1899.08.13</t>
  </si>
  <si>
    <t>1899.08.14</t>
  </si>
  <si>
    <t>1899.08.15</t>
  </si>
  <si>
    <t>1899.08.16</t>
  </si>
  <si>
    <t>1899.08.17</t>
  </si>
  <si>
    <t>1899.08.18</t>
  </si>
  <si>
    <t>1899.08.19</t>
  </si>
  <si>
    <t>1899.08.20</t>
  </si>
  <si>
    <t>1899.08.21</t>
  </si>
  <si>
    <t>1899.08.22</t>
  </si>
  <si>
    <t>1899.08.23</t>
  </si>
  <si>
    <t>1899.08.24</t>
  </si>
  <si>
    <t>1899.08.25</t>
  </si>
  <si>
    <t>1899.08.26</t>
  </si>
  <si>
    <t>1899.08.27</t>
  </si>
  <si>
    <t>1899.08.28</t>
  </si>
  <si>
    <t>1899.08.29</t>
  </si>
  <si>
    <t>1899.08.30</t>
  </si>
  <si>
    <t>1899.08.31</t>
  </si>
  <si>
    <t>1899.09.01</t>
  </si>
  <si>
    <t>1899.09.02</t>
  </si>
  <si>
    <t>1899.09.03</t>
  </si>
  <si>
    <t>1899.09.04</t>
  </si>
  <si>
    <t>1899.09.05</t>
  </si>
  <si>
    <t>1899.09.06</t>
  </si>
  <si>
    <t>1899.09.07</t>
  </si>
  <si>
    <t>1899.09.08</t>
  </si>
  <si>
    <t>1899.09.09</t>
  </si>
  <si>
    <t>1899.09.10</t>
  </si>
  <si>
    <t>1899.09.11</t>
  </si>
  <si>
    <t>1899.09.12</t>
  </si>
  <si>
    <t>1899.09.13</t>
  </si>
  <si>
    <t>1899.09.14</t>
  </si>
  <si>
    <t>1899.09.15</t>
  </si>
  <si>
    <t>1899.09.16</t>
  </si>
  <si>
    <t>1899.09.17</t>
  </si>
  <si>
    <t>1899.09.18</t>
  </si>
  <si>
    <t>1899.09.19</t>
  </si>
  <si>
    <t>1899.09.20</t>
  </si>
  <si>
    <t>1899.09.21</t>
  </si>
  <si>
    <t>1899.09.22</t>
  </si>
  <si>
    <t>1899.09.23</t>
  </si>
  <si>
    <t>1899.09.24</t>
  </si>
  <si>
    <t>1899.09.25</t>
  </si>
  <si>
    <t>1899.09.26</t>
  </si>
  <si>
    <t>1899.09.27</t>
  </si>
  <si>
    <t>1899.09.28</t>
  </si>
  <si>
    <t>1899.09.29</t>
  </si>
  <si>
    <t>1899.09.30</t>
  </si>
  <si>
    <t>1899.10.01</t>
  </si>
  <si>
    <t>1899.10.02</t>
  </si>
  <si>
    <t>1899.10.03</t>
  </si>
  <si>
    <t>1899.10.04</t>
  </si>
  <si>
    <t>1899.10.05</t>
  </si>
  <si>
    <t>1899.10.06</t>
  </si>
  <si>
    <t>1899.10.07</t>
  </si>
  <si>
    <t>1899.10.08</t>
  </si>
  <si>
    <t>1899.10.09</t>
  </si>
  <si>
    <t>1899.10.10</t>
  </si>
  <si>
    <t>1899.10.11</t>
  </si>
  <si>
    <t>1899.10.12</t>
  </si>
  <si>
    <t>1899.10.13</t>
  </si>
  <si>
    <t>1899.10.14</t>
  </si>
  <si>
    <t>1899.10.15</t>
  </si>
  <si>
    <t>1899.10.16</t>
  </si>
  <si>
    <t>1899.10.17</t>
  </si>
  <si>
    <t>1899.10.18</t>
  </si>
  <si>
    <t>1899.10.19</t>
  </si>
  <si>
    <t>1899.10.20</t>
  </si>
  <si>
    <t>1899.10.21</t>
  </si>
  <si>
    <t>1899.10.22</t>
  </si>
  <si>
    <t>1899.10.23</t>
  </si>
  <si>
    <t>1899.10.24</t>
  </si>
  <si>
    <t>1899.10.25</t>
  </si>
  <si>
    <t>1899.10.26</t>
  </si>
  <si>
    <t>1899.10.27</t>
  </si>
  <si>
    <t>1899.10.28</t>
  </si>
  <si>
    <t>1899.10.29</t>
  </si>
  <si>
    <t>1899.10.30</t>
  </si>
  <si>
    <t>1899.10.31</t>
  </si>
  <si>
    <t>1899.11.01</t>
  </si>
  <si>
    <t>1899.11.02</t>
  </si>
  <si>
    <t>1899.11.03</t>
  </si>
  <si>
    <t>1899.11.04</t>
  </si>
  <si>
    <t>1899.11.05</t>
  </si>
  <si>
    <t>1899.11.06</t>
  </si>
  <si>
    <t>1899.11.07</t>
  </si>
  <si>
    <t>1899.11.08</t>
  </si>
  <si>
    <t>1899.11.09</t>
  </si>
  <si>
    <t>1899.11.10</t>
  </si>
  <si>
    <t>1899.11.11</t>
  </si>
  <si>
    <t>1899.11.12</t>
  </si>
  <si>
    <t>1899.11.13</t>
  </si>
  <si>
    <t>1899.11.14</t>
  </si>
  <si>
    <t>1899.11.15</t>
  </si>
  <si>
    <t>1899.11.16</t>
  </si>
  <si>
    <t>1899.11.17</t>
  </si>
  <si>
    <t>1899.11.18</t>
  </si>
  <si>
    <t>1899.11.19</t>
  </si>
  <si>
    <t>1899.11.20</t>
  </si>
  <si>
    <t>1899.11.21</t>
  </si>
  <si>
    <t>1899.11.22</t>
  </si>
  <si>
    <t>1899.11.23</t>
  </si>
  <si>
    <t>1899.11.24</t>
  </si>
  <si>
    <t>1899.11.25</t>
  </si>
  <si>
    <t>1899.11.26</t>
  </si>
  <si>
    <t>1899.11.27</t>
  </si>
  <si>
    <t>1899.11.28</t>
  </si>
  <si>
    <t>1899.11.29</t>
  </si>
  <si>
    <t>1899.11.30</t>
  </si>
  <si>
    <t>1899.12.01</t>
  </si>
  <si>
    <t>1899.12.02</t>
  </si>
  <si>
    <t>1899.12.03</t>
  </si>
  <si>
    <t>1899.12.04</t>
  </si>
  <si>
    <t>1899.12.05</t>
  </si>
  <si>
    <t>1899.12.06</t>
  </si>
  <si>
    <t>1899.12.07</t>
  </si>
  <si>
    <t>1899.12.08</t>
  </si>
  <si>
    <t>1899.12.09</t>
  </si>
  <si>
    <t>1899.12.10</t>
  </si>
  <si>
    <t>1899.12.11</t>
  </si>
  <si>
    <t>1899.12.12</t>
  </si>
  <si>
    <t>1899.12.13</t>
  </si>
  <si>
    <t>1899.12.14</t>
  </si>
  <si>
    <t>1899.12.15</t>
  </si>
  <si>
    <t>1899.12.16</t>
  </si>
  <si>
    <t>1899.12.17</t>
  </si>
  <si>
    <t>1899.12.18</t>
  </si>
  <si>
    <t>1899.12.19</t>
  </si>
  <si>
    <t>1899.12.20</t>
  </si>
  <si>
    <t>1899.12.21</t>
  </si>
  <si>
    <t>1899.12.22</t>
  </si>
  <si>
    <t>1899.12.23</t>
  </si>
  <si>
    <t>1899.12.24</t>
  </si>
  <si>
    <t>1899.12.25</t>
  </si>
  <si>
    <t>1899.12.26</t>
  </si>
  <si>
    <t>1899.12.27</t>
  </si>
  <si>
    <t>1899.12.28</t>
  </si>
  <si>
    <t>1899.12.29</t>
  </si>
  <si>
    <t>1899.12.30</t>
  </si>
  <si>
    <t>1899.12.31</t>
  </si>
  <si>
    <t>Aktuális év</t>
  </si>
  <si>
    <t>Másik év választása</t>
  </si>
  <si>
    <t>Pünkösd hétfő</t>
  </si>
  <si>
    <t>Ünnep- és munkaszüneti napok</t>
  </si>
  <si>
    <t>Munkanap áthelyezések</t>
  </si>
  <si>
    <t>Munkanap lesz</t>
  </si>
  <si>
    <t>Pihenőnap lesz</t>
  </si>
  <si>
    <t>Munkanapáthelyezés</t>
  </si>
  <si>
    <t>Munkanap</t>
  </si>
  <si>
    <t>Felszabadulás ünnepe</t>
  </si>
  <si>
    <t>Tanácsköztársaság</t>
  </si>
  <si>
    <t>Válassz országot</t>
  </si>
  <si>
    <t>HU</t>
  </si>
  <si>
    <t>AT</t>
  </si>
  <si>
    <t>DE</t>
  </si>
  <si>
    <t>FR</t>
  </si>
  <si>
    <t>Basic</t>
  </si>
  <si>
    <t>Februar</t>
  </si>
  <si>
    <t>Jänner</t>
  </si>
  <si>
    <t>März</t>
  </si>
  <si>
    <t>April</t>
  </si>
  <si>
    <t>May</t>
  </si>
  <si>
    <t>Mai</t>
  </si>
  <si>
    <t>Januar</t>
  </si>
  <si>
    <t>Juni</t>
  </si>
  <si>
    <t>Juli</t>
  </si>
  <si>
    <t>August</t>
  </si>
  <si>
    <t>September</t>
  </si>
  <si>
    <t>October</t>
  </si>
  <si>
    <t>Dezember</t>
  </si>
  <si>
    <t>Oktober</t>
  </si>
  <si>
    <t>February</t>
  </si>
  <si>
    <t>June</t>
  </si>
  <si>
    <t>July</t>
  </si>
  <si>
    <t>Actual year</t>
  </si>
  <si>
    <t>Aktuelles Jahr</t>
  </si>
  <si>
    <t>Choose a country</t>
  </si>
  <si>
    <t>Wähle ein Land</t>
  </si>
  <si>
    <t>Wähle ein Jahr</t>
  </si>
  <si>
    <t>Choose a year</t>
  </si>
  <si>
    <t>Good Friday</t>
  </si>
  <si>
    <t>Easter Monday</t>
  </si>
  <si>
    <t>Whit Monday</t>
  </si>
  <si>
    <t>Mo</t>
  </si>
  <si>
    <t>Mi</t>
  </si>
  <si>
    <t>Di</t>
  </si>
  <si>
    <t>Do</t>
  </si>
  <si>
    <t>Fr</t>
  </si>
  <si>
    <t>Sa</t>
  </si>
  <si>
    <t>So</t>
  </si>
  <si>
    <t>Tu</t>
  </si>
  <si>
    <t>We</t>
  </si>
  <si>
    <t>Th</t>
  </si>
  <si>
    <t>Su</t>
  </si>
  <si>
    <t>Today's day</t>
  </si>
  <si>
    <t>Arbeitstag</t>
  </si>
  <si>
    <t>Working days</t>
  </si>
  <si>
    <t>Karfreitag</t>
  </si>
  <si>
    <t>Ostermontag</t>
  </si>
  <si>
    <t>Pfingsmontag</t>
  </si>
  <si>
    <t>Feiertag</t>
  </si>
  <si>
    <t>Public holiday</t>
  </si>
  <si>
    <t>Maria, Wilhelm</t>
  </si>
  <si>
    <t>Basilius, Dietmar, Gregor</t>
  </si>
  <si>
    <t>Genoveva, Odilo</t>
  </si>
  <si>
    <t>Angela, Marius, Rüdiger, Titus</t>
  </si>
  <si>
    <t>Emilia, Johann</t>
  </si>
  <si>
    <t>Erminold</t>
  </si>
  <si>
    <t>Raimund, Valentin</t>
  </si>
  <si>
    <t>Erhard, Gudula, Severin</t>
  </si>
  <si>
    <t>Adrian, Alice, Eberhard, Julian</t>
  </si>
  <si>
    <t>Leonie, Paulus</t>
  </si>
  <si>
    <t>Paulin, Paulinus, Theodosius, Ronan</t>
  </si>
  <si>
    <t>Ernst, Tatjana, Xenia</t>
  </si>
  <si>
    <t>Hilarius, Hilmar, Jutta, Remigius</t>
  </si>
  <si>
    <t>Engelmar, Felix, Rainer</t>
  </si>
  <si>
    <t>Arnold, Maurus, Romedius</t>
  </si>
  <si>
    <t>Dietwald, Marcel, Tilman</t>
  </si>
  <si>
    <t>Antonius, Beatrix</t>
  </si>
  <si>
    <t>Margitta, Ulfried, Uwe</t>
  </si>
  <si>
    <t>Agritius, Marius, Martha, Pia</t>
  </si>
  <si>
    <t>Fabianus, Sebastian, Ursula, Ute</t>
  </si>
  <si>
    <t>Agnes, Ines, Meinrad</t>
  </si>
  <si>
    <t>Vinzenz</t>
  </si>
  <si>
    <t>Hartmut, Heinrich, Nikolaus</t>
  </si>
  <si>
    <t>Franz, Thurid, Vera</t>
  </si>
  <si>
    <t>Paulus, Wolfram</t>
  </si>
  <si>
    <t>Paula, Timotheus, Titus</t>
  </si>
  <si>
    <t>Angela, Julian</t>
  </si>
  <si>
    <t>Caroline, Karoline, Manfred, Thomas</t>
  </si>
  <si>
    <t>Gerhard, Gerd, Josef, Valerius</t>
  </si>
  <si>
    <t>Adelgunde, Martina</t>
  </si>
  <si>
    <t>Johannes, Marcella</t>
  </si>
  <si>
    <t>Brigitta, Katharina, Reginald, Severus</t>
  </si>
  <si>
    <t>Bodo</t>
  </si>
  <si>
    <t>Ansgar, Blasius, Oskar</t>
  </si>
  <si>
    <t>Andreas, Rabanus, Veronika</t>
  </si>
  <si>
    <t>Agatha, Albuin</t>
  </si>
  <si>
    <t>Dorothea, Doris, Paul</t>
  </si>
  <si>
    <t>Ava, Richard</t>
  </si>
  <si>
    <t>Hieronymus, Josefina, Josefine</t>
  </si>
  <si>
    <t>Alto, Anna Katharina, Apollonia</t>
  </si>
  <si>
    <t>Scholastika, Siegmar</t>
  </si>
  <si>
    <t>Anselm</t>
  </si>
  <si>
    <t>Benedikt, Eulalia, Gregor</t>
  </si>
  <si>
    <t>Adolf, Christina, Irmhild</t>
  </si>
  <si>
    <t>Cyrill, Method, Valentin</t>
  </si>
  <si>
    <t>Georgia, Siegfried</t>
  </si>
  <si>
    <t>Adalbert, Juliana, Liane, Philippa</t>
  </si>
  <si>
    <t>Alexius, Benignus, Bonosus</t>
  </si>
  <si>
    <t>Constanze, Simon, Simone</t>
  </si>
  <si>
    <t>Hadwig, Irmgard, Irma</t>
  </si>
  <si>
    <t>Corona, Falko, Jacinta</t>
  </si>
  <si>
    <t>Enrica, Gunthild, Petrus</t>
  </si>
  <si>
    <t>Isabella</t>
  </si>
  <si>
    <t>Raffaela, Romana</t>
  </si>
  <si>
    <t>Matthias</t>
  </si>
  <si>
    <t>Walburga</t>
  </si>
  <si>
    <t>Edigna, Gerlinde, Ottokar</t>
  </si>
  <si>
    <t>Baldur, Marko, Markward, Gabriel</t>
  </si>
  <si>
    <t>Oswald, Roman, Silvana</t>
  </si>
  <si>
    <t>Albin, Leontina, Roger</t>
  </si>
  <si>
    <t>Agnes, Karl</t>
  </si>
  <si>
    <t>Friedrich, Camilla, Kunigunde</t>
  </si>
  <si>
    <t>Edwin, Humbert, Kasimir</t>
  </si>
  <si>
    <t>Dietmar, Jeremia, Olivia</t>
  </si>
  <si>
    <t>Fridolin, Nicola, Rosa</t>
  </si>
  <si>
    <t>Felicitas, Perpetua, Reinhard</t>
  </si>
  <si>
    <t>Gerhard, Johannes</t>
  </si>
  <si>
    <t>Bruno, Franziska</t>
  </si>
  <si>
    <t>Emil, John, Gustav</t>
  </si>
  <si>
    <t>Alram, Rosina</t>
  </si>
  <si>
    <t>Almut, Beatrix, Serafina</t>
  </si>
  <si>
    <t>Judith, Leander, Pauline</t>
  </si>
  <si>
    <t>Eva, Evelyn, Mathilde</t>
  </si>
  <si>
    <t>Clemens / Klemens Maria, Luise</t>
  </si>
  <si>
    <t>Eduard, Herbert</t>
  </si>
  <si>
    <t>Gertraud, Gertrud, Patrick</t>
  </si>
  <si>
    <t>Cyrill, Edward, Sibylle</t>
  </si>
  <si>
    <t>Josef, Josefa, Josefine</t>
  </si>
  <si>
    <t>Claudia, Wolfram</t>
  </si>
  <si>
    <t>Alexandra, Axel, Christian, Emilia</t>
  </si>
  <si>
    <t>Clemens / Klemens, Elmar, Lea</t>
  </si>
  <si>
    <t>Otto, Rebekka, Toribio</t>
  </si>
  <si>
    <t>Elias, Karin, Katharina</t>
  </si>
  <si>
    <t>Judith, Lucia</t>
  </si>
  <si>
    <t>Lara, Ludger</t>
  </si>
  <si>
    <t>Ernst, Frowin, Heimo</t>
  </si>
  <si>
    <t>Guntram, Ingbert</t>
  </si>
  <si>
    <t>Berthold, Helmut, Ludolf</t>
  </si>
  <si>
    <t>Amadeus, Dodo</t>
  </si>
  <si>
    <t>Benjamin, Cornelia</t>
  </si>
  <si>
    <t>Hugo, Irene, Irina</t>
  </si>
  <si>
    <t>Franz, Mirjam, Sandra</t>
  </si>
  <si>
    <t>Richard, Sixtus</t>
  </si>
  <si>
    <t>Isidor, Konrad</t>
  </si>
  <si>
    <t>Crescentia, Vinzenz</t>
  </si>
  <si>
    <t>Notker, Wilhelm</t>
  </si>
  <si>
    <t>Johann</t>
  </si>
  <si>
    <t>Beate, Rose-Marie, Walter</t>
  </si>
  <si>
    <t>Casilda, Waltraud</t>
  </si>
  <si>
    <t>Ezechiel, Gernot, Holda</t>
  </si>
  <si>
    <t>Hildebrand, Stanislaus</t>
  </si>
  <si>
    <t>Herta, Julius, Zeno</t>
  </si>
  <si>
    <t>Hermenegild, Ida, Martin</t>
  </si>
  <si>
    <t>Elmo, Erna, Ernestine</t>
  </si>
  <si>
    <t>Anastasia, Damian, Una</t>
  </si>
  <si>
    <t>Bernadette, Magnus</t>
  </si>
  <si>
    <t>Eberhard, Rudolph</t>
  </si>
  <si>
    <t>Werner, Wigbert</t>
  </si>
  <si>
    <t>Gerold, Leo, Marcel</t>
  </si>
  <si>
    <t>Hildegund, Odetta, Wilhelm</t>
  </si>
  <si>
    <t>Anselm, Konrad</t>
  </si>
  <si>
    <t>Alfred, Kaj, Leonidas</t>
  </si>
  <si>
    <t>Adalbert, Georg, Jörg, Jürgen</t>
  </si>
  <si>
    <t>Egbert, Fidelis, Wilfried</t>
  </si>
  <si>
    <t>Erwin, Markus</t>
  </si>
  <si>
    <t>Helene, Trudpert</t>
  </si>
  <si>
    <t>Petrus, Zita</t>
  </si>
  <si>
    <t>Hugo, Ludwig, Pierre</t>
  </si>
  <si>
    <t>Katharina, Roswitha</t>
  </si>
  <si>
    <t>Pauline, Pius, Silvio</t>
  </si>
  <si>
    <t>Josef</t>
  </si>
  <si>
    <t>Athanasius, Boris, Siegmund</t>
  </si>
  <si>
    <t>Jakob, Philipp, Viola</t>
  </si>
  <si>
    <t>Florian, Guido, Valeria</t>
  </si>
  <si>
    <t>Godehard, Jutta, Sigrid</t>
  </si>
  <si>
    <t>Antonia, Britto, Gundula</t>
  </si>
  <si>
    <t>Gisela, Helga, Notker, Silke</t>
  </si>
  <si>
    <t>Ida, Klara, Ulla, Ulrike</t>
  </si>
  <si>
    <t>Beatus, Caroline, Volkmar</t>
  </si>
  <si>
    <t>Gordian, Isidor, Liliana</t>
  </si>
  <si>
    <t>Gangolf, Joachim, Mamertus</t>
  </si>
  <si>
    <t>Pankraz, Pankratius</t>
  </si>
  <si>
    <t>Servatius</t>
  </si>
  <si>
    <t>Bonifatius, Christian</t>
  </si>
  <si>
    <t>Hertraud, Rupert, Sonja, Sophie</t>
  </si>
  <si>
    <t>Adolf, Johann</t>
  </si>
  <si>
    <t>Dietmar, Pascal, Walter</t>
  </si>
  <si>
    <t>Erich, Erika, Felix, Johannes</t>
  </si>
  <si>
    <t>Ivo, Kuno, Yvonne</t>
  </si>
  <si>
    <t>Bernhardin, Elfriede, Mira</t>
  </si>
  <si>
    <t>Christoph, Constantin, Josef, Julio</t>
  </si>
  <si>
    <t>Julia, Ortwin, Rita</t>
  </si>
  <si>
    <t>Alma, Desiree, Renate</t>
  </si>
  <si>
    <t>Dagmar, Esther</t>
  </si>
  <si>
    <t>Beda, Gregor, Magdalene</t>
  </si>
  <si>
    <t>Alwin, Philipp</t>
  </si>
  <si>
    <t>August, Bruno, Randolph</t>
  </si>
  <si>
    <t>German, Wilhelm</t>
  </si>
  <si>
    <t>Erwin, Irmtraud, Maximin</t>
  </si>
  <si>
    <t>Ferdinand, Johanna, Otto</t>
  </si>
  <si>
    <t>Helma, Mechthild, Petra</t>
  </si>
  <si>
    <t>Justin, Silvana, Simeon, Ronan</t>
  </si>
  <si>
    <t>Armin, Erasmus, Marcel, Petrus</t>
  </si>
  <si>
    <t>Hildburg, Karl, Silvia</t>
  </si>
  <si>
    <t>Christa, Iona, Klothilde</t>
  </si>
  <si>
    <t>Erika, Winfried</t>
  </si>
  <si>
    <t>Bertrand, Kevin, Norbert</t>
  </si>
  <si>
    <t>Anita, Eoban, Gottlieb, Robert</t>
  </si>
  <si>
    <t>Elga, Maria, Medardus</t>
  </si>
  <si>
    <t>Annamaria, Ephraim, Grazia</t>
  </si>
  <si>
    <t>Bardo, Diana, Heinrich, Heinz</t>
  </si>
  <si>
    <t>Alice, Barnabas, Paula</t>
  </si>
  <si>
    <t>Florinda, Guido, Leo</t>
  </si>
  <si>
    <t>Antonius, Bernhard</t>
  </si>
  <si>
    <t>Hartwig, Meinrad</t>
  </si>
  <si>
    <t>Gebhard, Lothar, Veit</t>
  </si>
  <si>
    <t>Benno, Luitgard, Quirin</t>
  </si>
  <si>
    <t>Adolf, Alena, Volker</t>
  </si>
  <si>
    <t>Elisabeth, Ilsa, Marina</t>
  </si>
  <si>
    <t>Juliana, Romuald</t>
  </si>
  <si>
    <t>Adalbert, Florentina</t>
  </si>
  <si>
    <t>Alban, Alois, Aloisia, Ralf</t>
  </si>
  <si>
    <t>Paulinus, Thomas</t>
  </si>
  <si>
    <t>Edeltraud, Marion, Ortrud</t>
  </si>
  <si>
    <t>Johannes, Reingard</t>
  </si>
  <si>
    <t>Dorothea, Eleonora, Ella</t>
  </si>
  <si>
    <t>Anthelm, Vigilius</t>
  </si>
  <si>
    <t>Cyrill, Heimo, Hemma, Maxim</t>
  </si>
  <si>
    <t>Ekkehard, Harald, Irenäus</t>
  </si>
  <si>
    <t>Gero, Paul, Peter</t>
  </si>
  <si>
    <t>Bertram, Ehrentrud, Otto</t>
  </si>
  <si>
    <t>Aaron, Dietrich, Otto, Theobald</t>
  </si>
  <si>
    <t>Wiltrud</t>
  </si>
  <si>
    <t>Günther, Ramon / Ramona, Thomas</t>
  </si>
  <si>
    <t>Berta, Elisabeth, Ulrich</t>
  </si>
  <si>
    <t>Albrecht, Antonius, Letizia</t>
  </si>
  <si>
    <t>Goar, Isaias, Marietta</t>
  </si>
  <si>
    <t>Edda, Firmin, Willibald</t>
  </si>
  <si>
    <t>Amalia, Edgar, Kilian</t>
  </si>
  <si>
    <t>Augustin</t>
  </si>
  <si>
    <t>Engelbert, Knud, Raphael</t>
  </si>
  <si>
    <t>Benedikt, Olga, Oliver</t>
  </si>
  <si>
    <t>Felix, Henriette, Siegbert</t>
  </si>
  <si>
    <t>Arno, Heinrich, Kunigunde</t>
  </si>
  <si>
    <t>Goswin, Kamilus, Roland</t>
  </si>
  <si>
    <t>Bonaventura, Egon, Waldemar</t>
  </si>
  <si>
    <t>Irmgard</t>
  </si>
  <si>
    <t>Charlotte, Donata, Gabriella</t>
  </si>
  <si>
    <t>Answer, Arnulf / Ulf, Friedrich</t>
  </si>
  <si>
    <t>Bernulf, Marina, Poppo, Reto</t>
  </si>
  <si>
    <t>Apollinaris, Bernhard, Margaretha</t>
  </si>
  <si>
    <t>Daniel / Daniela, Julia, Laurentius</t>
  </si>
  <si>
    <t>Maria Magdalena</t>
  </si>
  <si>
    <t>Birgitta / Birgit, Liborius</t>
  </si>
  <si>
    <t>Christoph</t>
  </si>
  <si>
    <t>Jakobus, Thomas, Valentina</t>
  </si>
  <si>
    <t>Anna, Gloria, Joachim</t>
  </si>
  <si>
    <t>Berthold, Natalie, Pantaleon</t>
  </si>
  <si>
    <t>Adele / Ada, Bantus, Beatus, Innozenz</t>
  </si>
  <si>
    <t>Ladislaus, Martha, Olaf</t>
  </si>
  <si>
    <t>Ingeborg / Inga, Petrus</t>
  </si>
  <si>
    <t>Hermann, Ignatius, Justinus</t>
  </si>
  <si>
    <t>Alfons, Kenneth, Peter</t>
  </si>
  <si>
    <t>Eusebius, Julian, Petrus</t>
  </si>
  <si>
    <t>August, Lydia, Nikodemus</t>
  </si>
  <si>
    <t>Johannes, Rainer</t>
  </si>
  <si>
    <t>Oswald</t>
  </si>
  <si>
    <t>Gilbert</t>
  </si>
  <si>
    <t>Afra, Albert, Cajetan</t>
  </si>
  <si>
    <t>Cyriak, Dominik, Elgar</t>
  </si>
  <si>
    <t>Edith</t>
  </si>
  <si>
    <t>Astrid, Laurenz / Lars</t>
  </si>
  <si>
    <t>Klara, Susanna</t>
  </si>
  <si>
    <t>Karl, Radegunde</t>
  </si>
  <si>
    <t>Cassian, Hippolyt, Marko, Pontianus</t>
  </si>
  <si>
    <t>Maximilian, Meinhard</t>
  </si>
  <si>
    <t>Tarsitius</t>
  </si>
  <si>
    <t>Alfried, Rochus, Stefan</t>
  </si>
  <si>
    <t>Gudrun, Hyazinth, Janine</t>
  </si>
  <si>
    <t>Claudia, Helena, Rainaki</t>
  </si>
  <si>
    <t>Johann, Julius, Sebald</t>
  </si>
  <si>
    <t>Bernhard / Bernd, Ronald</t>
  </si>
  <si>
    <t>Maximilian, Pius</t>
  </si>
  <si>
    <t>Isolde, Rosa, Zachäus</t>
  </si>
  <si>
    <t>Bartholomäus, Michaela</t>
  </si>
  <si>
    <t>Elvira, Josef, Ludwig</t>
  </si>
  <si>
    <t>Gregor, Miriam, Teresa</t>
  </si>
  <si>
    <t>Gebhard, Monika,Vivian</t>
  </si>
  <si>
    <t>Adelinde, Aline, Augustin</t>
  </si>
  <si>
    <t>Johannes</t>
  </si>
  <si>
    <t>Felix, Heribert, Rebekka</t>
  </si>
  <si>
    <t>Paulinus, Raimund</t>
  </si>
  <si>
    <t>Ägidius, Ruth, Verena</t>
  </si>
  <si>
    <t>Ingrid, René, Salomon</t>
  </si>
  <si>
    <t>Gregor, Silvia, Sophie</t>
  </si>
  <si>
    <t>Ida, Iris, Irmgard, Rosalie</t>
  </si>
  <si>
    <t>Roswitha, Teresa</t>
  </si>
  <si>
    <t>Bertram, Gundolf, Magnus</t>
  </si>
  <si>
    <t>Otto, Ralph, Regina</t>
  </si>
  <si>
    <t>Adrian</t>
  </si>
  <si>
    <t>Edgar, Otmar, Pedro</t>
  </si>
  <si>
    <t>Carlo, Diethard, Isabella</t>
  </si>
  <si>
    <t>Felix, Maternus, Regula</t>
  </si>
  <si>
    <t>Gerfried, Maria</t>
  </si>
  <si>
    <t>Johann, Notburga, Tobias</t>
  </si>
  <si>
    <t>Albert, Cornelius</t>
  </si>
  <si>
    <t>Dolores, Melitta / Melissa</t>
  </si>
  <si>
    <t>Edith, Ludmilla, Mechthild</t>
  </si>
  <si>
    <t>Ariane, Hildegard, Robert</t>
  </si>
  <si>
    <t>Herlinde, Lambert, Rica</t>
  </si>
  <si>
    <t>Igor, Januarius</t>
  </si>
  <si>
    <t>Susanne</t>
  </si>
  <si>
    <t>Deborah, Jonas, Matthäus</t>
  </si>
  <si>
    <t>Emmeram, Mauritius</t>
  </si>
  <si>
    <t>Gerhild, Linus, Thekla</t>
  </si>
  <si>
    <t>Gerhard, Hermann, Rupert, Virgil</t>
  </si>
  <si>
    <t>Irmfried, Serge</t>
  </si>
  <si>
    <t>Cosima, Damian, Kosmas</t>
  </si>
  <si>
    <t>Dietrich, Hiltrud, Vinzenz</t>
  </si>
  <si>
    <t>Giselher, Lioba, Thekla, Wenzel</t>
  </si>
  <si>
    <t>Gabriel / Gabriela, Michael / Michaela, Rafael / Rafaela</t>
  </si>
  <si>
    <t>Hieronymus, Urs, Victor</t>
  </si>
  <si>
    <t>Remigius</t>
  </si>
  <si>
    <t>Gideon</t>
  </si>
  <si>
    <t>Bianca, Ewald, Udo</t>
  </si>
  <si>
    <t>Aurea, Edwin, Franz</t>
  </si>
  <si>
    <t>Gallina, Herwig, Meinolf</t>
  </si>
  <si>
    <t>Adalbero, Bruno, Melanie</t>
  </si>
  <si>
    <t>Jörg, Justina, Rosa Maria</t>
  </si>
  <si>
    <t>Felix, Günther, Simeon</t>
  </si>
  <si>
    <t>Dionys, Günter, Sara, Johannes</t>
  </si>
  <si>
    <t>Gereon, Samuel, Viktor</t>
  </si>
  <si>
    <t>Bruno, Jakob</t>
  </si>
  <si>
    <t>Edwin, Gottfried, Maximilian</t>
  </si>
  <si>
    <t>Eduard, Gerald</t>
  </si>
  <si>
    <t>Burkhard, Kallixtus</t>
  </si>
  <si>
    <t>Aurelia, Theresia</t>
  </si>
  <si>
    <t>Gallus, Hedwig, Margareta</t>
  </si>
  <si>
    <t>Anselm, Ignatius</t>
  </si>
  <si>
    <t>Gwenn, Justus, Lukas</t>
  </si>
  <si>
    <t>Isaak, Johannes, Paul, Peter bzw. Petrus (von Alkantara)</t>
  </si>
  <si>
    <t>Ira / Irina, Vitalis, Wendelin</t>
  </si>
  <si>
    <t>Karl, Ursula / Ulla</t>
  </si>
  <si>
    <t>Cordula, Ingbert, Salome</t>
  </si>
  <si>
    <t>Johannes, Severin, Uta</t>
  </si>
  <si>
    <t>Alois / Aloisia, Anton, Armella</t>
  </si>
  <si>
    <t>Krispin / Krispinian</t>
  </si>
  <si>
    <t>Albin, Amand, Wigand</t>
  </si>
  <si>
    <t>Christa, Sabina, Wolfhard</t>
  </si>
  <si>
    <t>Simon, Thaddäus</t>
  </si>
  <si>
    <t>Ermelinda / Melinda</t>
  </si>
  <si>
    <t>Alfons, Angelo, Dieter</t>
  </si>
  <si>
    <t>Quentin, Wolfgang</t>
  </si>
  <si>
    <t>Arthur, Harald, Otmar, Rupert</t>
  </si>
  <si>
    <t>Angela, Margarethe, Tobias</t>
  </si>
  <si>
    <t>Hubert, Martin, Pirmin, Rupert</t>
  </si>
  <si>
    <t>Karl / Karla, Modesta</t>
  </si>
  <si>
    <t>Bernhard, Berthild, Emmerich</t>
  </si>
  <si>
    <t>Christine, Leonhard, Rudolf</t>
  </si>
  <si>
    <t>Carina, Engelbert, Willibrord</t>
  </si>
  <si>
    <t>Gottfried, Willehad</t>
  </si>
  <si>
    <t>Herfried, Roland, Theodor</t>
  </si>
  <si>
    <t>Andrea / Andreas, Jens, Leo</t>
  </si>
  <si>
    <t>Martin, Menas, Senta</t>
  </si>
  <si>
    <t>Emil, Josaphat, Kunibert</t>
  </si>
  <si>
    <t>Eugen, Livia, Stanislaus</t>
  </si>
  <si>
    <t>Nikolaus, Sidonia</t>
  </si>
  <si>
    <t>Albert, Leopold / Leopoldine</t>
  </si>
  <si>
    <t>Margareta, Otmar</t>
  </si>
  <si>
    <t>Gertrud, Hilda, Florin</t>
  </si>
  <si>
    <t>Odo, Philippine</t>
  </si>
  <si>
    <t>Elisabeth / Bettina / Lisa</t>
  </si>
  <si>
    <t>Bernward, Edmund, Korbinian</t>
  </si>
  <si>
    <t>Amalie</t>
  </si>
  <si>
    <t>Cäcilia, Salvator</t>
  </si>
  <si>
    <t>Clemens, Columban, Detlef</t>
  </si>
  <si>
    <t>Albert, Flora</t>
  </si>
  <si>
    <t>Katharina / Kathrin / Katja</t>
  </si>
  <si>
    <t>Anneliese, Gebhard, Konrad</t>
  </si>
  <si>
    <t>Albrecht, Brunhilde, Uta</t>
  </si>
  <si>
    <t>Berta, Gunther, Jakob</t>
  </si>
  <si>
    <t>Christine, Friedrich / Friederike</t>
  </si>
  <si>
    <t>Andreas / Andrea, Volkert</t>
  </si>
  <si>
    <t>Blanka, Charles, Eligius, Natalie</t>
  </si>
  <si>
    <t>Bibiana, Jan, Lucius</t>
  </si>
  <si>
    <t>Emma, Franz Xaver, Jason</t>
  </si>
  <si>
    <t>Adolf, Barbara, Johannes</t>
  </si>
  <si>
    <t>Anno, Gerald, Niels, Reinhard</t>
  </si>
  <si>
    <t>Denise, Henrike, Nikolaus</t>
  </si>
  <si>
    <t>Ambrosius, Benedikte</t>
  </si>
  <si>
    <t>Edith, Elfriede</t>
  </si>
  <si>
    <t>Liborius, Reinmar, Valerie</t>
  </si>
  <si>
    <t>Angelina, Bruno, Emma, Herbert</t>
  </si>
  <si>
    <t>Arthur, Damasus, Tassilo</t>
  </si>
  <si>
    <t>Johanna</t>
  </si>
  <si>
    <t>Jodok, Lucia, Odilia</t>
  </si>
  <si>
    <t>Berthold, Johannes</t>
  </si>
  <si>
    <t>Carlo, Christiane / Nina</t>
  </si>
  <si>
    <t>Adelheid / Heidi / Elke</t>
  </si>
  <si>
    <t>Jolanda, Lazarus, Viviana</t>
  </si>
  <si>
    <t>Philipp, Wunibald</t>
  </si>
  <si>
    <t>Benjamin, Susanne</t>
  </si>
  <si>
    <t>Eike, Holger, Julius, Regina</t>
  </si>
  <si>
    <t>Hagar, Peter</t>
  </si>
  <si>
    <t>Jutta</t>
  </si>
  <si>
    <t>Victoria</t>
  </si>
  <si>
    <t>Adam, Eva</t>
  </si>
  <si>
    <t>Anastasia, Eugenia, Josefina, Natalis, Therese</t>
  </si>
  <si>
    <t>Stephan, Stephanie</t>
  </si>
  <si>
    <t>Fabiola</t>
  </si>
  <si>
    <t>Donna, Mattea</t>
  </si>
  <si>
    <t>David, Jonathan, Thomas</t>
  </si>
  <si>
    <t>Felix, Lothar</t>
  </si>
  <si>
    <t>Melanie, Silvester</t>
  </si>
  <si>
    <t xml:space="preserve"> Neujahr, Maria</t>
  </si>
  <si>
    <t xml:space="preserve"> Makarius, Gregor, Otfried, Dietmar</t>
  </si>
  <si>
    <t xml:space="preserve"> Genoveva, Odilo, Irma</t>
  </si>
  <si>
    <t xml:space="preserve"> Angelika, Christiane</t>
  </si>
  <si>
    <t xml:space="preserve"> Emilia, Johann Nep.</t>
  </si>
  <si>
    <t xml:space="preserve"> Heilige 3 Könige, Raimund</t>
  </si>
  <si>
    <t xml:space="preserve"> Reinhold, Valentin</t>
  </si>
  <si>
    <t xml:space="preserve"> Severin, Erhard, Gudula, Heiko</t>
  </si>
  <si>
    <t xml:space="preserve"> Adrian, Julian, Alice</t>
  </si>
  <si>
    <t xml:space="preserve"> Paul Eins., Leonie</t>
  </si>
  <si>
    <t xml:space="preserve"> Thomas v.C.</t>
  </si>
  <si>
    <t xml:space="preserve"> Ernst, Tatjana, Xenia</t>
  </si>
  <si>
    <t xml:space="preserve"> Jutta, Hilmar, Hilarius</t>
  </si>
  <si>
    <t xml:space="preserve"> Rainer, Felix, Engelmar</t>
  </si>
  <si>
    <t xml:space="preserve"> Arnold, Romedius, Mauro, Arno</t>
  </si>
  <si>
    <t xml:space="preserve"> Marcel, Tilman, Dietwald, Uli</t>
  </si>
  <si>
    <t xml:space="preserve"> Anton Eins., Rosalind</t>
  </si>
  <si>
    <t xml:space="preserve"> Margitta, Ulfried, Uwe</t>
  </si>
  <si>
    <t xml:space="preserve"> Mario, Pia, Martha</t>
  </si>
  <si>
    <t xml:space="preserve"> Fabian, Sebastian, Ursula</t>
  </si>
  <si>
    <t xml:space="preserve"> Agnes, Meinrad, Ines</t>
  </si>
  <si>
    <t xml:space="preserve"> Vinzenz, Dietlinde, Jana</t>
  </si>
  <si>
    <t xml:space="preserve"> Hartmut, Emerentia, Guido</t>
  </si>
  <si>
    <t xml:space="preserve"> Franz v. S., Vera, Thurid, Bernd</t>
  </si>
  <si>
    <t xml:space="preserve"> Pauli Bekehrung., Wolfram</t>
  </si>
  <si>
    <t xml:space="preserve"> Timotheus u. Titus, Paula</t>
  </si>
  <si>
    <t xml:space="preserve"> Angela, Alrun, Gerd</t>
  </si>
  <si>
    <t xml:space="preserve"> Manfred, Thomas v. A., Karl, Karolina</t>
  </si>
  <si>
    <t xml:space="preserve"> Gerhard, Gerd, Josef Fr.</t>
  </si>
  <si>
    <t xml:space="preserve"> Martina, Adelgunde</t>
  </si>
  <si>
    <t xml:space="preserve"> Johannes B., Marcella, Rudbert</t>
  </si>
  <si>
    <t xml:space="preserve"> Brigitta, Brigitte, Reginald, Barbara</t>
  </si>
  <si>
    <t xml:space="preserve"> Mariä Lichtmess, Bodo, Stephan</t>
  </si>
  <si>
    <t xml:space="preserve"> Blasius, Ansgar, Oskar, Michael</t>
  </si>
  <si>
    <t xml:space="preserve"> Andreas C., Veronika, Jenny</t>
  </si>
  <si>
    <t xml:space="preserve"> Agatha, Albuin</t>
  </si>
  <si>
    <t xml:space="preserve"> Dorothea, Doris, Paul M.</t>
  </si>
  <si>
    <t xml:space="preserve"> Richard, Ava, Ronan</t>
  </si>
  <si>
    <t xml:space="preserve"> Elfrieda, Hieronymus. Philipp</t>
  </si>
  <si>
    <t xml:space="preserve"> Apollonia, Anne-Kathrin, Anna, Katharina</t>
  </si>
  <si>
    <t xml:space="preserve"> Scholastika, Siegmar, Bruno</t>
  </si>
  <si>
    <t xml:space="preserve"> Maria Lourdes, Theodora, Theodor</t>
  </si>
  <si>
    <t xml:space="preserve"> Benedikt, Eulalia</t>
  </si>
  <si>
    <t xml:space="preserve"> Christina, Irmhild, Adolf, Gisela</t>
  </si>
  <si>
    <t xml:space="preserve"> Valentin, Cyrill, Method</t>
  </si>
  <si>
    <t xml:space="preserve"> Siegfried, Jovita, Georgia</t>
  </si>
  <si>
    <t xml:space="preserve"> Juliana, Liane</t>
  </si>
  <si>
    <t xml:space="preserve"> Alexis, Benignus</t>
  </si>
  <si>
    <t xml:space="preserve"> Constanze, Simon, Simone</t>
  </si>
  <si>
    <t xml:space="preserve"> Irmgard, Irma, Hedwig</t>
  </si>
  <si>
    <t xml:space="preserve"> Corona, Falko, Jacinta</t>
  </si>
  <si>
    <t xml:space="preserve"> Petrus D., Gunhild, Enrica, Peter</t>
  </si>
  <si>
    <t xml:space="preserve"> Petri Stuhlfeier, Isabella, Pit</t>
  </si>
  <si>
    <t xml:space="preserve"> Romana, Raffaela, Polyk.</t>
  </si>
  <si>
    <t xml:space="preserve"> Matthias</t>
  </si>
  <si>
    <t xml:space="preserve"> Walburga, Edeltraud</t>
  </si>
  <si>
    <t xml:space="preserve"> Gerlinde, Ottokar, Edigna, Denis, Mechthild</t>
  </si>
  <si>
    <t xml:space="preserve"> Gabriel, Marko, Baldur</t>
  </si>
  <si>
    <t xml:space="preserve"> Roman, Silvana, Oswald, Detlev</t>
  </si>
  <si>
    <t xml:space="preserve"> Albin, Roger, Leontina</t>
  </si>
  <si>
    <t xml:space="preserve"> Volker, Agnes, Karl</t>
  </si>
  <si>
    <t xml:space="preserve"> Kunigunde, Camilla, Leif, Friedrich</t>
  </si>
  <si>
    <t xml:space="preserve"> Kasimir, Edwin, Humbert</t>
  </si>
  <si>
    <t xml:space="preserve"> Gerda, Olivia, Dietmar, Tim</t>
  </si>
  <si>
    <t xml:space="preserve"> Fridolin, Nicola, Rosa, Nicole</t>
  </si>
  <si>
    <t xml:space="preserve"> Reinhard, Felicitas, Perpet., Volker</t>
  </si>
  <si>
    <t xml:space="preserve"> Johannes v.G., Gerhard</t>
  </si>
  <si>
    <t xml:space="preserve"> Franziska, Bruno, Barbara, Dominik</t>
  </si>
  <si>
    <t xml:space="preserve"> Emil, Gustav, 40 Märtyrer</t>
  </si>
  <si>
    <t xml:space="preserve"> Rosina, Alram, Ulrich</t>
  </si>
  <si>
    <t xml:space="preserve"> Beatrix, Almut, Serafina</t>
  </si>
  <si>
    <t xml:space="preserve"> Judith, Pauline, Leander</t>
  </si>
  <si>
    <t xml:space="preserve"> Mathilde, Eva, Evelyn</t>
  </si>
  <si>
    <t xml:space="preserve"> Klemens, Louise</t>
  </si>
  <si>
    <t xml:space="preserve"> Herbert, Rüdiger</t>
  </si>
  <si>
    <t xml:space="preserve"> Gertrud, Gertraud, Patrick</t>
  </si>
  <si>
    <t xml:space="preserve"> Edward, Sibylle, Cyrill</t>
  </si>
  <si>
    <t xml:space="preserve"> Josef, Josefa, Josefine</t>
  </si>
  <si>
    <t xml:space="preserve"> Claudia, Wolfram</t>
  </si>
  <si>
    <t xml:space="preserve"> Christian, Axel, Emilia</t>
  </si>
  <si>
    <t xml:space="preserve"> Lea, Elmar, Reinhilde</t>
  </si>
  <si>
    <t xml:space="preserve"> Otto, Rebekka, Toribio</t>
  </si>
  <si>
    <t xml:space="preserve"> Karin, Elias, Heidelinde</t>
  </si>
  <si>
    <t xml:space="preserve"> Verkündigung d. Herrn, Lucia</t>
  </si>
  <si>
    <t xml:space="preserve"> Ludger, Manuel, Manuela, Lara</t>
  </si>
  <si>
    <t xml:space="preserve"> Augusta, Heimo, Ernst</t>
  </si>
  <si>
    <t xml:space="preserve"> Guntram, Ingbert, Willy</t>
  </si>
  <si>
    <t xml:space="preserve"> Helmut, Ludolf, Berthold</t>
  </si>
  <si>
    <t xml:space="preserve"> Amadeus, Diemut</t>
  </si>
  <si>
    <t xml:space="preserve"> Cornelia, Conny, Nelly, Ben</t>
  </si>
  <si>
    <t xml:space="preserve"> Irene, Irina, Hugo</t>
  </si>
  <si>
    <t xml:space="preserve"> Franz v.P., Mirjam, Sandra, Frank</t>
  </si>
  <si>
    <t xml:space="preserve"> Richard, Lisa</t>
  </si>
  <si>
    <t xml:space="preserve"> Isidor, Konrad, Kurt</t>
  </si>
  <si>
    <t xml:space="preserve"> Crescentia, Vinzenz F., Juliane</t>
  </si>
  <si>
    <t xml:space="preserve"> Sixtus, William</t>
  </si>
  <si>
    <t xml:space="preserve"> Ralph, Johann Baptist</t>
  </si>
  <si>
    <t xml:space="preserve"> Walter, Beate, Rose-Marie</t>
  </si>
  <si>
    <t xml:space="preserve"> Waltraud, Casilda, Hugo</t>
  </si>
  <si>
    <t xml:space="preserve"> Gernot, Holda, Ezechiel, Engelbert</t>
  </si>
  <si>
    <t xml:space="preserve"> Stanislaus, Hildebrand, Reiner</t>
  </si>
  <si>
    <t xml:space="preserve"> Herta, Julius, Zeno</t>
  </si>
  <si>
    <t xml:space="preserve"> Ida, Hermenegild, Gilda, Martin</t>
  </si>
  <si>
    <t xml:space="preserve"> Ernestine, Erna, Elmo</t>
  </si>
  <si>
    <t xml:space="preserve"> Anastasia, Una, Damian</t>
  </si>
  <si>
    <t xml:space="preserve"> Bernadette, Magnus, Joachim</t>
  </si>
  <si>
    <t xml:space="preserve"> Eberhard, Wanda, Isadora, Max</t>
  </si>
  <si>
    <t xml:space="preserve"> Werner, Wigbert</t>
  </si>
  <si>
    <t xml:space="preserve"> Gerold, Emma, Leo, Timo</t>
  </si>
  <si>
    <t xml:space="preserve"> Odetta, Hildegund</t>
  </si>
  <si>
    <t xml:space="preserve"> Alexandra, Anselm</t>
  </si>
  <si>
    <t xml:space="preserve"> Alfred, Kaj, Leonidas</t>
  </si>
  <si>
    <t xml:space="preserve"> Georg, Jörg, Jürgen</t>
  </si>
  <si>
    <t xml:space="preserve"> Wilfried, Egbert, Virginia, Marion</t>
  </si>
  <si>
    <t xml:space="preserve"> Markus Ev., Erwin</t>
  </si>
  <si>
    <t xml:space="preserve"> Helene, Consuela</t>
  </si>
  <si>
    <t xml:space="preserve"> Zita, Petrus C, Montserrat</t>
  </si>
  <si>
    <t xml:space="preserve"> Hugo, Pierre, Ludwig</t>
  </si>
  <si>
    <t xml:space="preserve"> Katharina v.S., Roswitha, Katja</t>
  </si>
  <si>
    <t xml:space="preserve"> Pauline, Silvio, Pius V.</t>
  </si>
  <si>
    <t xml:space="preserve"> Josef d. Arbeiter, Arnold</t>
  </si>
  <si>
    <t xml:space="preserve"> Siegmund, Boris, Zoë</t>
  </si>
  <si>
    <t xml:space="preserve"> Philipp u. Jakob, Viola, Alexander</t>
  </si>
  <si>
    <t xml:space="preserve"> Florian, Guido, Valeria</t>
  </si>
  <si>
    <t xml:space="preserve"> Gotthard, Sigrid, Jutta</t>
  </si>
  <si>
    <t xml:space="preserve"> Gundula, Antonia, Britto</t>
  </si>
  <si>
    <t xml:space="preserve"> Gisela, Silke, Notker, Helga</t>
  </si>
  <si>
    <t xml:space="preserve"> Ida, Ulrike, Ulla, Klara</t>
  </si>
  <si>
    <t xml:space="preserve"> Beat, Caroline, Volkmar, Theresia</t>
  </si>
  <si>
    <t xml:space="preserve"> Isidor, Gordian, Liliana, Damian de Veuster</t>
  </si>
  <si>
    <t xml:space="preserve"> Joachim, Mamertus</t>
  </si>
  <si>
    <t xml:space="preserve"> Pankratius, Imelda, Joana</t>
  </si>
  <si>
    <t xml:space="preserve"> Servatius, Rolanda</t>
  </si>
  <si>
    <t xml:space="preserve"> Bonifatius, Ismar, Pascal, Christian</t>
  </si>
  <si>
    <t xml:space="preserve"> Sophie, Sonja, Hertraud</t>
  </si>
  <si>
    <t xml:space="preserve"> Johann Nepomuk, Adolf</t>
  </si>
  <si>
    <t xml:space="preserve"> Dietmar, Pascal,Antonella</t>
  </si>
  <si>
    <t xml:space="preserve"> Erich, Erika, Johannes I., Felix</t>
  </si>
  <si>
    <t xml:space="preserve"> Ivo, Yvonne, Kuno</t>
  </si>
  <si>
    <t xml:space="preserve"> Bernhardin, Elfriede,Mira</t>
  </si>
  <si>
    <t xml:space="preserve"> Hermann, Wiltrud, Konst.</t>
  </si>
  <si>
    <t xml:space="preserve"> Julia, Rita, Ortwin, Renate</t>
  </si>
  <si>
    <t xml:space="preserve"> Renate, Désirée, Alma</t>
  </si>
  <si>
    <t xml:space="preserve"> Dagmar, Esther</t>
  </si>
  <si>
    <t xml:space="preserve"> Urban, Beda, Magdalene, Miriam</t>
  </si>
  <si>
    <t xml:space="preserve"> Marianne, Philipp N.</t>
  </si>
  <si>
    <t xml:space="preserve"> August, Bruno, Randolph</t>
  </si>
  <si>
    <t xml:space="preserve"> Wilhelm, German</t>
  </si>
  <si>
    <t xml:space="preserve"> Erwin, Irmtraud, Maximin</t>
  </si>
  <si>
    <t xml:space="preserve"> Ferdinand, Johanna</t>
  </si>
  <si>
    <t xml:space="preserve"> Petra, Mechthild, Helma</t>
  </si>
  <si>
    <t xml:space="preserve"> Simeon, Silka, Silvana</t>
  </si>
  <si>
    <t xml:space="preserve"> Armin, Erasmus, Blandina</t>
  </si>
  <si>
    <t xml:space="preserve"> Karl, Silvia, Hildburg, Karoline</t>
  </si>
  <si>
    <t xml:space="preserve"> Christa, Klothilde, Iona, Eva</t>
  </si>
  <si>
    <t xml:space="preserve"> Winfried Bonifatius, Erika</t>
  </si>
  <si>
    <t xml:space="preserve"> Norbert, Bertrand, Kevin, Alice</t>
  </si>
  <si>
    <t xml:space="preserve"> Robert, Gottlieb, Anita</t>
  </si>
  <si>
    <t xml:space="preserve"> Medardus, Elga, Chlodwig</t>
  </si>
  <si>
    <t xml:space="preserve"> Grazia, Annamaria, Ephr., Diana</t>
  </si>
  <si>
    <t xml:space="preserve"> Diana, Heinrich, Heinz, Olivia</t>
  </si>
  <si>
    <t xml:space="preserve"> Paula, Barnabas, Alice, Udo</t>
  </si>
  <si>
    <t xml:space="preserve"> Guido, Leo III., Florinda</t>
  </si>
  <si>
    <t xml:space="preserve"> Antonius v.P., Bernhard</t>
  </si>
  <si>
    <t xml:space="preserve"> Hartwig, Meinrad</t>
  </si>
  <si>
    <t xml:space="preserve"> Veit, Lothar, Gebhard, Bernhard</t>
  </si>
  <si>
    <t xml:space="preserve"> Benno, Luitgard, Quirin, Julietta</t>
  </si>
  <si>
    <t xml:space="preserve"> Adolf, Volker, Alena</t>
  </si>
  <si>
    <t xml:space="preserve"> Elisabeth, Ilsa, Marina, Isabella</t>
  </si>
  <si>
    <t xml:space="preserve"> Juliana, Romuald</t>
  </si>
  <si>
    <t xml:space="preserve"> Adalbert, Florentina, Margot</t>
  </si>
  <si>
    <t xml:space="preserve"> Alois, Aloisia, Alban, Ralf</t>
  </si>
  <si>
    <t xml:space="preserve"> Rotraud, Thomas M.</t>
  </si>
  <si>
    <t xml:space="preserve"> Edeltraud, Ortrud, Marion</t>
  </si>
  <si>
    <t xml:space="preserve"> Johannes d.T., Reingard</t>
  </si>
  <si>
    <t xml:space="preserve"> Eleonora, Ella, Dorothea, Doris</t>
  </si>
  <si>
    <t xml:space="preserve"> David, Konstantin, Vigil., Paul</t>
  </si>
  <si>
    <t xml:space="preserve"> Hemma, Heimo, Cyrill, Daniel</t>
  </si>
  <si>
    <t xml:space="preserve"> Harald, Ekkehard, Irenäus, Senta</t>
  </si>
  <si>
    <t xml:space="preserve"> Peter u. Paul, Gero</t>
  </si>
  <si>
    <t xml:space="preserve"> Otto, Bertram, Ehrentrud</t>
  </si>
  <si>
    <t xml:space="preserve"> Dietrich, Aaron, Theobald, Regina</t>
  </si>
  <si>
    <t xml:space="preserve"> Mariä Heimsuchg, Wiltrud, Jakob</t>
  </si>
  <si>
    <t xml:space="preserve"> Thomas Ap., Ramon, Ramona</t>
  </si>
  <si>
    <t xml:space="preserve"> Ulrich, Berta, Elisabeth, Else</t>
  </si>
  <si>
    <t xml:space="preserve"> Albrecht, Kira, Letizia</t>
  </si>
  <si>
    <t xml:space="preserve"> Marietta G., Goar, Isaias</t>
  </si>
  <si>
    <t xml:space="preserve"> Willibald, Edda, Firmin</t>
  </si>
  <si>
    <t xml:space="preserve"> Kilian, Amalia, Edgar</t>
  </si>
  <si>
    <t xml:space="preserve"> Veronika, Hermine, Hannes</t>
  </si>
  <si>
    <t xml:space="preserve"> Knud, Engelbert, Raphael, Sascha</t>
  </si>
  <si>
    <t xml:space="preserve"> Olga, Oliver, Benedikt</t>
  </si>
  <si>
    <t xml:space="preserve"> Siegbert, Henriette, Felix, Eleonore</t>
  </si>
  <si>
    <t xml:space="preserve"> Heinrich, Sarah, Arno</t>
  </si>
  <si>
    <t xml:space="preserve"> Roland, Camillo, Goswin</t>
  </si>
  <si>
    <t xml:space="preserve"> Bonaventura, Egon, Björn</t>
  </si>
  <si>
    <t xml:space="preserve"> Carmen, Irmgard</t>
  </si>
  <si>
    <t xml:space="preserve"> Gabriella, Charlotte</t>
  </si>
  <si>
    <t xml:space="preserve"> Arnulf, Ulf, Friedrich</t>
  </si>
  <si>
    <t xml:space="preserve"> Marina, Reto, Bernold</t>
  </si>
  <si>
    <t xml:space="preserve"> Margaretha, Greta, Elias</t>
  </si>
  <si>
    <t xml:space="preserve"> Daniel, Daniela, Stella, Julia</t>
  </si>
  <si>
    <t xml:space="preserve"> Magdalena, Marlene, Verena</t>
  </si>
  <si>
    <t xml:space="preserve"> Birgitta, Birgit, Liborius</t>
  </si>
  <si>
    <t xml:space="preserve"> Christoph, Sieglinde, Luise</t>
  </si>
  <si>
    <t xml:space="preserve"> Jakob d.Ä., Valentina</t>
  </si>
  <si>
    <t xml:space="preserve"> Anna u. Joachim, Gloria</t>
  </si>
  <si>
    <t xml:space="preserve"> Rudolf, Rolf, Pantaleon, Natalie, Berthold</t>
  </si>
  <si>
    <t xml:space="preserve"> Adele, Ada, Innozenz, Benno</t>
  </si>
  <si>
    <t xml:space="preserve"> Martha, Olaf, Ladislaus, Flora</t>
  </si>
  <si>
    <t xml:space="preserve"> Ingeborg, Inga, Petrus C.</t>
  </si>
  <si>
    <t xml:space="preserve"> Ignatius, Joseph v. Ar., Herrmann</t>
  </si>
  <si>
    <t xml:space="preserve"> Alfons, Kenneth, Peter F., Uwe</t>
  </si>
  <si>
    <t xml:space="preserve"> Eusebius, Adriana, Julian, Julan</t>
  </si>
  <si>
    <t xml:space="preserve"> Lydia, August, Nikodemus</t>
  </si>
  <si>
    <t xml:space="preserve"> Johannes M.V., Rainer, Reinhard</t>
  </si>
  <si>
    <t xml:space="preserve"> Oswald, Maria Schnee</t>
  </si>
  <si>
    <t xml:space="preserve"> Christi Verklärung, Gilbert</t>
  </si>
  <si>
    <t xml:space="preserve"> Cajetan, Afra, Albert</t>
  </si>
  <si>
    <t xml:space="preserve"> Dominik, Cyriak, Elgar</t>
  </si>
  <si>
    <t xml:space="preserve"> Edith, Altmann, Roman</t>
  </si>
  <si>
    <t xml:space="preserve"> Laurenz, Lars, Astrid</t>
  </si>
  <si>
    <t xml:space="preserve"> Klara, Philomena, Donald</t>
  </si>
  <si>
    <t xml:space="preserve"> Radegunde, Innozenz XI., Andreas</t>
  </si>
  <si>
    <t xml:space="preserve"> Hippolyt, Marko, Cassian</t>
  </si>
  <si>
    <t xml:space="preserve"> Meinhard, Maximilian K.</t>
  </si>
  <si>
    <t xml:space="preserve"> Mariä Himmelfahrt, Steven</t>
  </si>
  <si>
    <t xml:space="preserve"> Stefan, Rochus, Alfried, Stephanie</t>
  </si>
  <si>
    <t xml:space="preserve"> Gudrun, Hyazinth, Janine, Clara</t>
  </si>
  <si>
    <t xml:space="preserve"> Helena, Rainald, Claudia</t>
  </si>
  <si>
    <t xml:space="preserve"> Sebald, Johann E., Julius, Bert</t>
  </si>
  <si>
    <t xml:space="preserve"> Bernhard, Bernd, Ronald, Samuel</t>
  </si>
  <si>
    <t xml:space="preserve"> Pius X., Maximilian, Pia</t>
  </si>
  <si>
    <t xml:space="preserve"> Regina, Maria Regina, Sigfried</t>
  </si>
  <si>
    <t xml:space="preserve"> Rosa, Isolde, Zachäus</t>
  </si>
  <si>
    <t xml:space="preserve"> Bartholomäus, Michaela, Isolde</t>
  </si>
  <si>
    <t xml:space="preserve"> Ludwig, Elvira, Ebba, Patricia</t>
  </si>
  <si>
    <t xml:space="preserve"> Patricia, Miriam, Teresa, Margarita</t>
  </si>
  <si>
    <t xml:space="preserve"> Monika, Gebhard, Vivian</t>
  </si>
  <si>
    <t xml:space="preserve"> Augustin, Adelinde, Aline, Vivian</t>
  </si>
  <si>
    <t xml:space="preserve"> Johannes Enthauptung, Beatrice</t>
  </si>
  <si>
    <t xml:space="preserve"> Felix, Heribert, Rebekka, Alma</t>
  </si>
  <si>
    <t xml:space="preserve"> Raimund, Aidan, Paulinus, Anja</t>
  </si>
  <si>
    <t xml:space="preserve"> Verena, Ruth, Ägidius</t>
  </si>
  <si>
    <t xml:space="preserve"> Ingrid, René, Salomon, Franz</t>
  </si>
  <si>
    <t xml:space="preserve"> Gregor, Silvia, Phoebe, Sonja</t>
  </si>
  <si>
    <t xml:space="preserve"> Rosalie, Ida, Iris, Irmgard, Sven</t>
  </si>
  <si>
    <t xml:space="preserve"> Roswitha, Urs, Hermine</t>
  </si>
  <si>
    <t xml:space="preserve"> Magnus, Gundolf, Bertram, Beate</t>
  </si>
  <si>
    <t xml:space="preserve"> Regina, Otto, Ralph</t>
  </si>
  <si>
    <t xml:space="preserve"> Mariä Geburt, Adrian, Otmar</t>
  </si>
  <si>
    <t xml:space="preserve"> Otmar, Edgar, Pedro Cl.</t>
  </si>
  <si>
    <t xml:space="preserve"> Diethard, Isabella, Carlo, Niels</t>
  </si>
  <si>
    <t xml:space="preserve"> Helga, Felix u. Regula, Louis</t>
  </si>
  <si>
    <t xml:space="preserve"> Maria Namen, Gerfried</t>
  </si>
  <si>
    <t xml:space="preserve"> Notburga, Tobias, Johann.</t>
  </si>
  <si>
    <t xml:space="preserve"> Kreuzerhöhung, Albert, Jens</t>
  </si>
  <si>
    <t xml:space="preserve"> Dolores, Melitta, Melissa</t>
  </si>
  <si>
    <t xml:space="preserve"> Ludmilla, Cornelius</t>
  </si>
  <si>
    <t xml:space="preserve"> Hildegard, Robert, Ariane</t>
  </si>
  <si>
    <t xml:space="preserve"> Lambert, Herlinde, Rica</t>
  </si>
  <si>
    <t xml:space="preserve"> Wilhelmine, Januarius, Thorsten</t>
  </si>
  <si>
    <t xml:space="preserve"> Hertha, Eustach., Candida, Susanna</t>
  </si>
  <si>
    <t xml:space="preserve"> Matthäus, Deborah, Jonas</t>
  </si>
  <si>
    <t xml:space="preserve"> Mauritius, Emmeram, Gundula</t>
  </si>
  <si>
    <t xml:space="preserve"> Linus, Thekla, Gerhild</t>
  </si>
  <si>
    <t xml:space="preserve"> Rupert, Virgil, Gerhard</t>
  </si>
  <si>
    <t xml:space="preserve"> Klaus, Serge, Irmfried</t>
  </si>
  <si>
    <t xml:space="preserve"> Kosmas, Damian, Cosima</t>
  </si>
  <si>
    <t xml:space="preserve"> Vinzenz, Hiltrud, Dietrich</t>
  </si>
  <si>
    <t xml:space="preserve"> Wenzel, Lioba, Giselher</t>
  </si>
  <si>
    <t xml:space="preserve"> Michael, Michaela, Gabriel, Gabriela, Gabi</t>
  </si>
  <si>
    <t xml:space="preserve"> Hieronymus, Urs, Victor</t>
  </si>
  <si>
    <t xml:space="preserve"> Remigius, Theresia v.L., Werner, Andrea, Emanuel</t>
  </si>
  <si>
    <t xml:space="preserve"> Schutzengelfest, Gideon, Bianca, Jacqueline</t>
  </si>
  <si>
    <t xml:space="preserve"> Ewald, Udo, Bianca, Paulina</t>
  </si>
  <si>
    <t xml:space="preserve"> Franz v.A., Edwin, Aurora, Emma, Thea</t>
  </si>
  <si>
    <t xml:space="preserve"> Herwig, Meinolf, Gallina</t>
  </si>
  <si>
    <t xml:space="preserve"> Bruno, Adalbero, Melanie, Brunhild, Gerald</t>
  </si>
  <si>
    <t xml:space="preserve"> Rosa Maria, Justina, Jörg, Denise, Marc</t>
  </si>
  <si>
    <t xml:space="preserve"> Günther, Laura, Hannah, Gerda</t>
  </si>
  <si>
    <t xml:space="preserve"> Sibylle, Sara, Dionys, Elfriede</t>
  </si>
  <si>
    <t xml:space="preserve"> Viktor, Samuel, Gereon, Valerie</t>
  </si>
  <si>
    <t xml:space="preserve"> Alexander, Manuela, Georg</t>
  </si>
  <si>
    <t xml:space="preserve"> Maximilian, Horst, Pilár, David</t>
  </si>
  <si>
    <t xml:space="preserve"> Koloman, Edward, Andre</t>
  </si>
  <si>
    <t xml:space="preserve"> Burkhard, Calixtus, Alan, Otilie</t>
  </si>
  <si>
    <t xml:space="preserve"> Theresia v.A., Aurelia, Franziska</t>
  </si>
  <si>
    <t xml:space="preserve"> Hedwig, Gallus, Gordon, Carlo</t>
  </si>
  <si>
    <t xml:space="preserve"> Rudolf, Marie-Louise, Adelheid</t>
  </si>
  <si>
    <t xml:space="preserve"> Lukas, Gwenn, Justus, Viviana</t>
  </si>
  <si>
    <t xml:space="preserve"> Frieda, Frida, Isaak, Paul v. K.</t>
  </si>
  <si>
    <t xml:space="preserve"> Wendelin, Ira, Irina, Jessica</t>
  </si>
  <si>
    <t xml:space="preserve"> Ursula, Ulla, Celina, Holger</t>
  </si>
  <si>
    <t xml:space="preserve"> Cordula, Salome, Ingbert</t>
  </si>
  <si>
    <t xml:space="preserve"> Johannes C., Severin, Uta</t>
  </si>
  <si>
    <t xml:space="preserve"> Anton, Armella, Alois, Aloisia, Victoria</t>
  </si>
  <si>
    <t xml:space="preserve"> Ludwig, Lutz, Darja, Hans</t>
  </si>
  <si>
    <t xml:space="preserve"> Amand., Albin, Wieland, Anastacia, Josephine</t>
  </si>
  <si>
    <t xml:space="preserve"> Sabina, Wolfhard, Christa, Stefan</t>
  </si>
  <si>
    <t xml:space="preserve"> Simon u. J. Thaddäus, Freddy</t>
  </si>
  <si>
    <t xml:space="preserve"> Ermelinda, Melinda, Franco, Grete</t>
  </si>
  <si>
    <t xml:space="preserve"> Dieter, Alfons, Angelo, Sabine</t>
  </si>
  <si>
    <t xml:space="preserve"> Wolfgang, Quentin, Melanie</t>
  </si>
  <si>
    <t xml:space="preserve"> Allerheiligen, Harald</t>
  </si>
  <si>
    <t xml:space="preserve"> Allerseelen, Angela</t>
  </si>
  <si>
    <t xml:space="preserve"> Hubert, Pirmin, Martin P., Silvia</t>
  </si>
  <si>
    <t xml:space="preserve"> Karl, Karla, Modesta, Charles</t>
  </si>
  <si>
    <t xml:space="preserve"> Emmerich, Zacharias, Hardy</t>
  </si>
  <si>
    <t xml:space="preserve"> Leonhard, Christine, Nina</t>
  </si>
  <si>
    <t xml:space="preserve"> Engelbert, Carina, Willibr., Tina</t>
  </si>
  <si>
    <t xml:space="preserve"> Gottfried, Willehad, Karina</t>
  </si>
  <si>
    <t xml:space="preserve"> Theodor, Herfried, Roland, Gregor</t>
  </si>
  <si>
    <t xml:space="preserve"> Leo, Andrea, Andreas, Jens, Ted</t>
  </si>
  <si>
    <t xml:space="preserve"> Martin, Senta, Mennas, Leonie</t>
  </si>
  <si>
    <t xml:space="preserve"> Christian, Kunibert</t>
  </si>
  <si>
    <t xml:space="preserve"> Eugen, Stanislaus, Livia, Rene</t>
  </si>
  <si>
    <t xml:space="preserve"> Sidonia, Nikolaus T., Karl</t>
  </si>
  <si>
    <t xml:space="preserve"> Leopold, Leopoldine, Albert, Nikolaus</t>
  </si>
  <si>
    <t xml:space="preserve"> Margarita, Otmar, Arthur</t>
  </si>
  <si>
    <t xml:space="preserve"> Gertrud, Hilda, Florin, Walter</t>
  </si>
  <si>
    <t xml:space="preserve"> Odo, Alda, Roman, Bettina</t>
  </si>
  <si>
    <t xml:space="preserve"> Elisabeth, Bettina, Lisa, Roman</t>
  </si>
  <si>
    <t xml:space="preserve"> Edmund, Corbinian, Felix, Elisabetz</t>
  </si>
  <si>
    <t xml:space="preserve"> Amalie, Amelia, Rufus, Edmund</t>
  </si>
  <si>
    <t xml:space="preserve"> Cäcilia, Silja, Salvator, Rufus</t>
  </si>
  <si>
    <t xml:space="preserve"> Clemens, Detlef, Columb., Salvator</t>
  </si>
  <si>
    <t xml:space="preserve"> Flora, Albert, Chrysogon, Clemens</t>
  </si>
  <si>
    <t xml:space="preserve"> Katharina, Kathrin, Katja, Jasmin</t>
  </si>
  <si>
    <t xml:space="preserve"> Konrad, Kurt, Anneliese</t>
  </si>
  <si>
    <t xml:space="preserve"> Uta, Brunhilde, Albrecht, Ida</t>
  </si>
  <si>
    <t xml:space="preserve"> Berta, Jakob, Albrecht</t>
  </si>
  <si>
    <t xml:space="preserve"> Friedrich, Friederike, Berta</t>
  </si>
  <si>
    <t xml:space="preserve"> Andreas, Andrea, Volkert, Kerstin</t>
  </si>
  <si>
    <t xml:space="preserve"> Blanka, Natalie, Eligius</t>
  </si>
  <si>
    <t xml:space="preserve"> Bibiana, Lucius, Jan</t>
  </si>
  <si>
    <t xml:space="preserve"> Franz Xaver, Jason</t>
  </si>
  <si>
    <t xml:space="preserve"> Barbara, Johannes v.D.</t>
  </si>
  <si>
    <t xml:space="preserve"> Gerald, Reinhard, Niels</t>
  </si>
  <si>
    <t xml:space="preserve"> Nikolaus, Denise, Henrike</t>
  </si>
  <si>
    <t xml:space="preserve"> Ambros, Farah, Benedikte</t>
  </si>
  <si>
    <t xml:space="preserve"> Mariä Empfängnis, Edith</t>
  </si>
  <si>
    <t xml:space="preserve"> Valerie, Liborius, Reinmar</t>
  </si>
  <si>
    <t xml:space="preserve"> Emma, Imma, Loretta</t>
  </si>
  <si>
    <t xml:space="preserve"> Arthur, Damasus, Tassilo</t>
  </si>
  <si>
    <t xml:space="preserve"> Johanna, Hartmann</t>
  </si>
  <si>
    <t xml:space="preserve"> Lucia, Ottilia, Jodok, Johanna</t>
  </si>
  <si>
    <t xml:space="preserve"> Berthold, Johannes v.K.</t>
  </si>
  <si>
    <t xml:space="preserve"> Christiane, Nina, Paola</t>
  </si>
  <si>
    <t xml:space="preserve"> Adelheid, Heidi, Elke</t>
  </si>
  <si>
    <t xml:space="preserve"> Lazarus, Jolanda, Viviana</t>
  </si>
  <si>
    <t xml:space="preserve"> Esperanza, Luise, Gratian</t>
  </si>
  <si>
    <t xml:space="preserve"> Susanna, Benjamin</t>
  </si>
  <si>
    <t xml:space="preserve"> Julius, Holger, Eike</t>
  </si>
  <si>
    <t xml:space="preserve"> Ingmar, Ingo, Hagar</t>
  </si>
  <si>
    <t xml:space="preserve"> Jutta, Francesca-Saveria</t>
  </si>
  <si>
    <t xml:space="preserve"> Victoria, Johannes C.</t>
  </si>
  <si>
    <t xml:space="preserve"> Hl. Abend, Adam u. Eva</t>
  </si>
  <si>
    <t xml:space="preserve"> Christfest (Weihnachten)</t>
  </si>
  <si>
    <t xml:space="preserve"> Stephan, Stephanie</t>
  </si>
  <si>
    <t xml:space="preserve"> Johannes Ev., Fabiola</t>
  </si>
  <si>
    <t xml:space="preserve"> Unschuldige Kinder, John</t>
  </si>
  <si>
    <t xml:space="preserve"> David, Tamara, Jessica</t>
  </si>
  <si>
    <t xml:space="preserve"> Hermine, Minna, Herma</t>
  </si>
  <si>
    <t xml:space="preserve"> Silvester, Melanie</t>
  </si>
  <si>
    <t>Namenstag</t>
  </si>
  <si>
    <t>Name day</t>
  </si>
  <si>
    <t>Szökőév</t>
  </si>
  <si>
    <t>Schaltjahr</t>
  </si>
  <si>
    <t>Leap year</t>
  </si>
  <si>
    <t>Ország</t>
  </si>
  <si>
    <t>Vízkerereszt</t>
  </si>
  <si>
    <t>Jézus mennybemenetele</t>
  </si>
  <si>
    <t>Az örökös semlegesség ünnepe</t>
  </si>
  <si>
    <t>Nagyboldogasszony napja</t>
  </si>
  <si>
    <t>A német egység napja</t>
  </si>
  <si>
    <t>A reformáció napja</t>
  </si>
  <si>
    <t>A győzelem napja</t>
  </si>
  <si>
    <t>A Bastille napja</t>
  </si>
  <si>
    <t>A fegyverletétel napja</t>
  </si>
  <si>
    <t>SK</t>
  </si>
  <si>
    <t>Bežný rok</t>
  </si>
  <si>
    <t>Année en cours</t>
  </si>
  <si>
    <t>Vendredi Saint</t>
  </si>
  <si>
    <t>Lundi de Pâques</t>
  </si>
  <si>
    <t>Lundi de Pentecôte</t>
  </si>
  <si>
    <t>Jour de nom</t>
  </si>
  <si>
    <t>Bissextile</t>
  </si>
  <si>
    <t>Une autre année</t>
  </si>
  <si>
    <t>S'il vous plaît sélectionner un pays</t>
  </si>
  <si>
    <t>Jours fériés</t>
  </si>
  <si>
    <t>Journée de travail</t>
  </si>
  <si>
    <t>Janvier</t>
  </si>
  <si>
    <t>Février</t>
  </si>
  <si>
    <t>Mars</t>
  </si>
  <si>
    <t>Avril</t>
  </si>
  <si>
    <t>Juin</t>
  </si>
  <si>
    <t>Juillet</t>
  </si>
  <si>
    <t>Août</t>
  </si>
  <si>
    <t>Septembre</t>
  </si>
  <si>
    <t>Octobre</t>
  </si>
  <si>
    <t>Décembre</t>
  </si>
  <si>
    <t>Novembre</t>
  </si>
  <si>
    <t>Date d'aujourd'hui</t>
  </si>
  <si>
    <t>Heutiges Datum</t>
  </si>
  <si>
    <t>Lu</t>
  </si>
  <si>
    <t>Ma</t>
  </si>
  <si>
    <t>Me</t>
  </si>
  <si>
    <t>Je</t>
  </si>
  <si>
    <t>Ve</t>
  </si>
  <si>
    <t>Délocalisation de travail</t>
  </si>
  <si>
    <t>Výber roku</t>
  </si>
  <si>
    <t>Vyberte krajinu</t>
  </si>
  <si>
    <t>Veľkonočný pondelok</t>
  </si>
  <si>
    <t>Whit pondelok</t>
  </si>
  <si>
    <t>Veľký piatok</t>
  </si>
  <si>
    <t>Dnešný dátum</t>
  </si>
  <si>
    <t>Sviatok</t>
  </si>
  <si>
    <t>Štátny sviatok</t>
  </si>
  <si>
    <t>Pracovný deň</t>
  </si>
  <si>
    <t>Premiestňovanie v pracovný deň</t>
  </si>
  <si>
    <t>Máj</t>
  </si>
  <si>
    <t>Apríl</t>
  </si>
  <si>
    <t>Marec</t>
  </si>
  <si>
    <t>Jún</t>
  </si>
  <si>
    <t>Júl</t>
  </si>
  <si>
    <t>Septembra</t>
  </si>
  <si>
    <t>Št</t>
  </si>
  <si>
    <t>Po</t>
  </si>
  <si>
    <t>Ut</t>
  </si>
  <si>
    <t>St</t>
  </si>
  <si>
    <t>Pi</t>
  </si>
  <si>
    <t>Ne</t>
  </si>
  <si>
    <t>Priestupný rok</t>
  </si>
  <si>
    <t>January</t>
  </si>
  <si>
    <t>CZ</t>
  </si>
  <si>
    <t>A fasizmus elleni küzdelem napja</t>
  </si>
  <si>
    <t>Szlovák nemzeti felkelés napja</t>
  </si>
  <si>
    <t>Szent Cirill és Metód napja</t>
  </si>
  <si>
    <t>Szlovák alkotmány ünnepe</t>
  </si>
  <si>
    <t>PL</t>
  </si>
  <si>
    <t>Hétfájdalmú Szűz Mária napja</t>
  </si>
  <si>
    <t>A szabadságért és a demokráciáért vívott harc napja</t>
  </si>
  <si>
    <t>Szenteste</t>
  </si>
  <si>
    <t>Sprache/Language/Nyelv</t>
  </si>
  <si>
    <t>Nyelv</t>
  </si>
  <si>
    <t>Sprache</t>
  </si>
  <si>
    <t>Spache</t>
  </si>
  <si>
    <t>Jazyk</t>
  </si>
  <si>
    <t>Langue</t>
  </si>
  <si>
    <t>Language</t>
  </si>
  <si>
    <t>Land</t>
  </si>
  <si>
    <t>Pays</t>
  </si>
  <si>
    <t>Country</t>
  </si>
  <si>
    <t>Země</t>
  </si>
  <si>
    <t>Kraj</t>
  </si>
  <si>
    <t>Styczeń</t>
  </si>
  <si>
    <t>Leden</t>
  </si>
  <si>
    <t>Únor</t>
  </si>
  <si>
    <t>Luty</t>
  </si>
  <si>
    <t>Marzec</t>
  </si>
  <si>
    <t>Březen</t>
  </si>
  <si>
    <t>Kwiecień</t>
  </si>
  <si>
    <t>Duben</t>
  </si>
  <si>
    <t>Květen</t>
  </si>
  <si>
    <t>Maj</t>
  </si>
  <si>
    <t>Rok przestępny</t>
  </si>
  <si>
    <t>Přestupný rok</t>
  </si>
  <si>
    <t>Červen</t>
  </si>
  <si>
    <t>Czerwiec</t>
  </si>
  <si>
    <t>Červenec</t>
  </si>
  <si>
    <t>Lipiec</t>
  </si>
  <si>
    <t>Srpen</t>
  </si>
  <si>
    <t>Sierpień</t>
  </si>
  <si>
    <t>Wrzesień</t>
  </si>
  <si>
    <t>Září</t>
  </si>
  <si>
    <t>Říjen</t>
  </si>
  <si>
    <t>Październik</t>
  </si>
  <si>
    <t>Listopad</t>
  </si>
  <si>
    <t>Prosinec</t>
  </si>
  <si>
    <t>Grudzień</t>
  </si>
  <si>
    <t>Bieżący rok</t>
  </si>
  <si>
    <t>Aktuální rok</t>
  </si>
  <si>
    <t>Volba dalšího roku</t>
  </si>
  <si>
    <t>Wybór na kolejny rok</t>
  </si>
  <si>
    <t>Wybierz kraj</t>
  </si>
  <si>
    <t>Vyberte zemi</t>
  </si>
  <si>
    <t>Język</t>
  </si>
  <si>
    <t>Wielki Piątek</t>
  </si>
  <si>
    <t>Velký pátek</t>
  </si>
  <si>
    <t>Velikonoční pondělí</t>
  </si>
  <si>
    <t>Poniedziałek Wielkanocny</t>
  </si>
  <si>
    <t>Zielonego Poniedziałku</t>
  </si>
  <si>
    <t>Whit pondělí</t>
  </si>
  <si>
    <t>Dnešní datum</t>
  </si>
  <si>
    <t>Dzisiejsza data</t>
  </si>
  <si>
    <t>Dzisiejsze imieniny</t>
  </si>
  <si>
    <t>Dnešní svátek</t>
  </si>
  <si>
    <t>Státní svátky</t>
  </si>
  <si>
    <t>Święta państwowe</t>
  </si>
  <si>
    <t>Dzień roboczy</t>
  </si>
  <si>
    <t>Pracovní den</t>
  </si>
  <si>
    <t>Přemístění v pracovní den</t>
  </si>
  <si>
    <t>Przeprowadzki w dniu roboczym</t>
  </si>
  <si>
    <t>Working day relocations</t>
  </si>
  <si>
    <t>Umsetzung von Arbeitstagen</t>
  </si>
  <si>
    <t>Wt</t>
  </si>
  <si>
    <t>Śr</t>
  </si>
  <si>
    <t>Cz</t>
  </si>
  <si>
    <t>Ni</t>
  </si>
  <si>
    <t>Út</t>
  </si>
  <si>
    <t>Čt</t>
  </si>
  <si>
    <t>Pá</t>
  </si>
  <si>
    <t>UK (unitary)</t>
  </si>
  <si>
    <t>Őfelsége a Királynő születésnapja</t>
  </si>
  <si>
    <t>A vezeklés napja</t>
  </si>
  <si>
    <t>Husz János napja</t>
  </si>
  <si>
    <t>Szent Vencel napja/ a cseh államiság napja</t>
  </si>
  <si>
    <t>A független Csehszlovák állam napja</t>
  </si>
  <si>
    <t>NL</t>
  </si>
  <si>
    <t>HR</t>
  </si>
  <si>
    <t>Maart</t>
  </si>
  <si>
    <t>Januari</t>
  </si>
  <si>
    <t>Februari</t>
  </si>
  <si>
    <t>Mei</t>
  </si>
  <si>
    <t>Augustus</t>
  </si>
  <si>
    <t>Huidig ​​jaar</t>
  </si>
  <si>
    <t>Nog een jaar keuze</t>
  </si>
  <si>
    <t>Selecteer alstublieft een land</t>
  </si>
  <si>
    <t>Taal</t>
  </si>
  <si>
    <t>Goede vrijdag</t>
  </si>
  <si>
    <t>Paasmaandag</t>
  </si>
  <si>
    <t>Pinkstermaandag</t>
  </si>
  <si>
    <t>De datum van vandaag</t>
  </si>
  <si>
    <t>Naam van vandaag</t>
  </si>
  <si>
    <t>Feestdagen</t>
  </si>
  <si>
    <t>Werkdag</t>
  </si>
  <si>
    <t>Werkplaats verhuizingen</t>
  </si>
  <si>
    <t>Schrikkeljaar</t>
  </si>
  <si>
    <t>Wo</t>
  </si>
  <si>
    <t>Vr</t>
  </si>
  <si>
    <t>Za</t>
  </si>
  <si>
    <t>Zo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</si>
  <si>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</si>
  <si>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</si>
  <si>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</si>
  <si>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</si>
  <si>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</si>
  <si>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</si>
  <si>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</si>
  <si>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</si>
  <si>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</si>
  <si>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Studeni</t>
  </si>
  <si>
    <t>Prosinac</t>
  </si>
  <si>
    <t>Tekuća godina</t>
  </si>
  <si>
    <t>Izbor druge godine</t>
  </si>
  <si>
    <t>Odaberite zemlju</t>
  </si>
  <si>
    <t>Veliki petak</t>
  </si>
  <si>
    <t>Uskrsni ponedjeljak</t>
  </si>
  <si>
    <t>U ponedjeljak</t>
  </si>
  <si>
    <t>Današnji datum</t>
  </si>
  <si>
    <t>Današnji dan imena</t>
  </si>
  <si>
    <t>Premještanje radnog dana</t>
  </si>
  <si>
    <t>Jezik</t>
  </si>
  <si>
    <t>Zemlja</t>
  </si>
  <si>
    <t>Državni praznici</t>
  </si>
  <si>
    <t>Radni dan</t>
  </si>
  <si>
    <t>Prijestupna godina</t>
  </si>
  <si>
    <t>Sr</t>
  </si>
  <si>
    <t xml:space="preserve"> Če</t>
  </si>
  <si>
    <t>Pe</t>
  </si>
  <si>
    <t>A király napja</t>
  </si>
  <si>
    <t>A felszabadulás napja</t>
  </si>
  <si>
    <t xml:space="preserve"> Az antifasiszta felkelés napja</t>
  </si>
  <si>
    <t>Az állampolgárság ünnepe</t>
  </si>
  <si>
    <t>Nemzeti hálaadás napja</t>
  </si>
  <si>
    <t>Függetlenség napja</t>
  </si>
  <si>
    <t/>
  </si>
  <si>
    <t xml:space="preserve">Alexandra </t>
  </si>
  <si>
    <t xml:space="preserve">Daniela </t>
  </si>
  <si>
    <t xml:space="preserve">Drahoslav </t>
  </si>
  <si>
    <t xml:space="preserve">Andrea </t>
  </si>
  <si>
    <t xml:space="preserve">Antónia, Traja králi </t>
  </si>
  <si>
    <t xml:space="preserve">Bohuš </t>
  </si>
  <si>
    <t xml:space="preserve">Severín </t>
  </si>
  <si>
    <t xml:space="preserve">Alexej </t>
  </si>
  <si>
    <t xml:space="preserve">Dáša </t>
  </si>
  <si>
    <t xml:space="preserve">Malvína </t>
  </si>
  <si>
    <t xml:space="preserve">Ernest </t>
  </si>
  <si>
    <t xml:space="preserve">Rastislav </t>
  </si>
  <si>
    <t xml:space="preserve">Radovan </t>
  </si>
  <si>
    <t xml:space="preserve">Dobroslav </t>
  </si>
  <si>
    <t xml:space="preserve">Kristína </t>
  </si>
  <si>
    <t xml:space="preserve">Nataša </t>
  </si>
  <si>
    <t xml:space="preserve">Bohdana </t>
  </si>
  <si>
    <t xml:space="preserve">Mário,Drahomíra </t>
  </si>
  <si>
    <t xml:space="preserve">Dalibor,Sebastián </t>
  </si>
  <si>
    <t xml:space="preserve">Vincent </t>
  </si>
  <si>
    <t xml:space="preserve">Zora </t>
  </si>
  <si>
    <t xml:space="preserve">Miloš </t>
  </si>
  <si>
    <t xml:space="preserve">Timotej </t>
  </si>
  <si>
    <t xml:space="preserve">Gejza </t>
  </si>
  <si>
    <t xml:space="preserve">Tamara </t>
  </si>
  <si>
    <t xml:space="preserve">Alfonz </t>
  </si>
  <si>
    <t xml:space="preserve">Gašpar </t>
  </si>
  <si>
    <t xml:space="preserve">Ema </t>
  </si>
  <si>
    <t xml:space="preserve">Emil </t>
  </si>
  <si>
    <t xml:space="preserve">Tatiana </t>
  </si>
  <si>
    <t xml:space="preserve">Erik(a) </t>
  </si>
  <si>
    <t xml:space="preserve">Blaľej </t>
  </si>
  <si>
    <t xml:space="preserve">Veronika </t>
  </si>
  <si>
    <t xml:space="preserve">Agáta </t>
  </si>
  <si>
    <t xml:space="preserve">Dorota </t>
  </si>
  <si>
    <t xml:space="preserve">Vanda </t>
  </si>
  <si>
    <t xml:space="preserve">Zoja </t>
  </si>
  <si>
    <t xml:space="preserve">Zdenko </t>
  </si>
  <si>
    <t xml:space="preserve">Gabriela </t>
  </si>
  <si>
    <t xml:space="preserve">Dezider </t>
  </si>
  <si>
    <t xml:space="preserve">Perla </t>
  </si>
  <si>
    <t xml:space="preserve">Arpád </t>
  </si>
  <si>
    <t xml:space="preserve">Valentín </t>
  </si>
  <si>
    <t xml:space="preserve">Pravoslav </t>
  </si>
  <si>
    <t xml:space="preserve">Ida,Liana </t>
  </si>
  <si>
    <t xml:space="preserve">Miloslava </t>
  </si>
  <si>
    <t xml:space="preserve">Jaromír </t>
  </si>
  <si>
    <t xml:space="preserve">Vlasta </t>
  </si>
  <si>
    <t xml:space="preserve">Lívia </t>
  </si>
  <si>
    <t xml:space="preserve">Eleonóra </t>
  </si>
  <si>
    <t xml:space="preserve">Etela </t>
  </si>
  <si>
    <t xml:space="preserve">Roman(a) </t>
  </si>
  <si>
    <t xml:space="preserve">Matej </t>
  </si>
  <si>
    <t xml:space="preserve">Frederik(a) </t>
  </si>
  <si>
    <t xml:space="preserve">Viktor </t>
  </si>
  <si>
    <t xml:space="preserve">Alexander </t>
  </si>
  <si>
    <t xml:space="preserve">Zlatica </t>
  </si>
  <si>
    <t xml:space="preserve">Albín </t>
  </si>
  <si>
    <t xml:space="preserve">Anežka </t>
  </si>
  <si>
    <t xml:space="preserve">Bohumil(a) </t>
  </si>
  <si>
    <t xml:space="preserve">Kazimir </t>
  </si>
  <si>
    <t xml:space="preserve">Fridrich </t>
  </si>
  <si>
    <t xml:space="preserve">Radoslav(a) </t>
  </si>
  <si>
    <t xml:space="preserve">Tomáš </t>
  </si>
  <si>
    <t xml:space="preserve">Alan(a) </t>
  </si>
  <si>
    <t xml:space="preserve">Františka </t>
  </si>
  <si>
    <t xml:space="preserve">Branislav,Bruno </t>
  </si>
  <si>
    <t xml:space="preserve">Angela,Angelika </t>
  </si>
  <si>
    <t xml:space="preserve">Gregor </t>
  </si>
  <si>
    <t xml:space="preserve">Vlastimil </t>
  </si>
  <si>
    <t xml:space="preserve">Matilda </t>
  </si>
  <si>
    <t xml:space="preserve">Svetlana </t>
  </si>
  <si>
    <t xml:space="preserve">Boleslav </t>
  </si>
  <si>
    <t xml:space="preserve">Ľubica </t>
  </si>
  <si>
    <t xml:space="preserve">Eduard </t>
  </si>
  <si>
    <t xml:space="preserve">Jozef </t>
  </si>
  <si>
    <t xml:space="preserve">Víťazoslav </t>
  </si>
  <si>
    <t xml:space="preserve">Blahoslav </t>
  </si>
  <si>
    <t xml:space="preserve">Beňadik </t>
  </si>
  <si>
    <t xml:space="preserve">Adrián </t>
  </si>
  <si>
    <t xml:space="preserve">Gabriel </t>
  </si>
  <si>
    <t xml:space="preserve">Marián </t>
  </si>
  <si>
    <t xml:space="preserve">Emanuel </t>
  </si>
  <si>
    <t xml:space="preserve">Alena </t>
  </si>
  <si>
    <t xml:space="preserve">Soňa </t>
  </si>
  <si>
    <t xml:space="preserve">Miroslav </t>
  </si>
  <si>
    <t xml:space="preserve">Vieroslava </t>
  </si>
  <si>
    <t xml:space="preserve">Benjamín </t>
  </si>
  <si>
    <t xml:space="preserve">Hugo </t>
  </si>
  <si>
    <t xml:space="preserve">Zita </t>
  </si>
  <si>
    <t xml:space="preserve">Richard </t>
  </si>
  <si>
    <t xml:space="preserve">Izidor </t>
  </si>
  <si>
    <t xml:space="preserve">Miroslava </t>
  </si>
  <si>
    <t xml:space="preserve">Irena </t>
  </si>
  <si>
    <t xml:space="preserve">Zoltán </t>
  </si>
  <si>
    <t xml:space="preserve">Albert </t>
  </si>
  <si>
    <t xml:space="preserve">Milena </t>
  </si>
  <si>
    <t xml:space="preserve">Igor </t>
  </si>
  <si>
    <t xml:space="preserve">Július </t>
  </si>
  <si>
    <t xml:space="preserve">Estera </t>
  </si>
  <si>
    <t xml:space="preserve">Aleš </t>
  </si>
  <si>
    <t xml:space="preserve">Justína </t>
  </si>
  <si>
    <t xml:space="preserve">Fedor </t>
  </si>
  <si>
    <t xml:space="preserve">Dana,Danica </t>
  </si>
  <si>
    <t xml:space="preserve">Rudolf </t>
  </si>
  <si>
    <t xml:space="preserve">Valér </t>
  </si>
  <si>
    <t xml:space="preserve">Jela </t>
  </si>
  <si>
    <t xml:space="preserve">Marcel </t>
  </si>
  <si>
    <t xml:space="preserve">Ervín </t>
  </si>
  <si>
    <t xml:space="preserve">Slavomír </t>
  </si>
  <si>
    <t xml:space="preserve">Vojtech </t>
  </si>
  <si>
    <t xml:space="preserve">Juraj </t>
  </si>
  <si>
    <t xml:space="preserve">Marek </t>
  </si>
  <si>
    <t xml:space="preserve">Jaroslava </t>
  </si>
  <si>
    <t xml:space="preserve">Jaroslav </t>
  </si>
  <si>
    <t xml:space="preserve">Jarmila </t>
  </si>
  <si>
    <t xml:space="preserve">Lea </t>
  </si>
  <si>
    <t xml:space="preserve">Anastázia </t>
  </si>
  <si>
    <t xml:space="preserve">Žigmund </t>
  </si>
  <si>
    <t xml:space="preserve">Galina </t>
  </si>
  <si>
    <t xml:space="preserve">Florián </t>
  </si>
  <si>
    <t xml:space="preserve">Lesana </t>
  </si>
  <si>
    <t xml:space="preserve">Hermína </t>
  </si>
  <si>
    <t xml:space="preserve">Monika </t>
  </si>
  <si>
    <t xml:space="preserve">Ingrida </t>
  </si>
  <si>
    <t xml:space="preserve">Roland </t>
  </si>
  <si>
    <t xml:space="preserve">Viktória </t>
  </si>
  <si>
    <t xml:space="preserve">Blažena </t>
  </si>
  <si>
    <t xml:space="preserve">Pankrác </t>
  </si>
  <si>
    <t xml:space="preserve">Servác </t>
  </si>
  <si>
    <t xml:space="preserve">Bonifác </t>
  </si>
  <si>
    <t xml:space="preserve">Žofia </t>
  </si>
  <si>
    <t xml:space="preserve">Svetozár </t>
  </si>
  <si>
    <t xml:space="preserve">Gizela </t>
  </si>
  <si>
    <t xml:space="preserve">Viola </t>
  </si>
  <si>
    <t xml:space="preserve">Gertrúda </t>
  </si>
  <si>
    <t xml:space="preserve">Bernard </t>
  </si>
  <si>
    <t xml:space="preserve">Júlia </t>
  </si>
  <si>
    <t xml:space="preserve">Želmíra </t>
  </si>
  <si>
    <t xml:space="preserve">Ela </t>
  </si>
  <si>
    <t xml:space="preserve">Urban </t>
  </si>
  <si>
    <t xml:space="preserve">Dušan </t>
  </si>
  <si>
    <t xml:space="preserve">Iveta </t>
  </si>
  <si>
    <t xml:space="preserve">Viliam </t>
  </si>
  <si>
    <t xml:space="preserve">Vilma </t>
  </si>
  <si>
    <t xml:space="preserve">Ferdinand </t>
  </si>
  <si>
    <t xml:space="preserve">Petronela </t>
  </si>
  <si>
    <t xml:space="preserve">Žaneta </t>
  </si>
  <si>
    <t xml:space="preserve">Xénia </t>
  </si>
  <si>
    <t xml:space="preserve">Karolína </t>
  </si>
  <si>
    <t xml:space="preserve">Lenka </t>
  </si>
  <si>
    <t xml:space="preserve">Laura </t>
  </si>
  <si>
    <t xml:space="preserve">Norbert </t>
  </si>
  <si>
    <t xml:space="preserve">Róbert </t>
  </si>
  <si>
    <t xml:space="preserve">Medard </t>
  </si>
  <si>
    <t xml:space="preserve">Stanislava </t>
  </si>
  <si>
    <t xml:space="preserve">Margaréta </t>
  </si>
  <si>
    <t xml:space="preserve">Dobroslava </t>
  </si>
  <si>
    <t xml:space="preserve">Zlatko </t>
  </si>
  <si>
    <t xml:space="preserve">Anton </t>
  </si>
  <si>
    <t xml:space="preserve">Vasil </t>
  </si>
  <si>
    <t xml:space="preserve">Vít </t>
  </si>
  <si>
    <t xml:space="preserve">Blanka </t>
  </si>
  <si>
    <t xml:space="preserve">Adolf </t>
  </si>
  <si>
    <t xml:space="preserve">Vratislav(a) </t>
  </si>
  <si>
    <t xml:space="preserve">Alfréd </t>
  </si>
  <si>
    <t xml:space="preserve">Valéria </t>
  </si>
  <si>
    <t xml:space="preserve">Aloiz </t>
  </si>
  <si>
    <t xml:space="preserve">Paulína </t>
  </si>
  <si>
    <t xml:space="preserve">Sidónia </t>
  </si>
  <si>
    <t xml:space="preserve">Ján </t>
  </si>
  <si>
    <t xml:space="preserve">Tadeáš </t>
  </si>
  <si>
    <t xml:space="preserve">Adriana </t>
  </si>
  <si>
    <t xml:space="preserve">Ladislav(a) </t>
  </si>
  <si>
    <t xml:space="preserve">Beáta </t>
  </si>
  <si>
    <t xml:space="preserve">Peter, Pavol </t>
  </si>
  <si>
    <t xml:space="preserve">Melánia </t>
  </si>
  <si>
    <t xml:space="preserve">Diana </t>
  </si>
  <si>
    <t xml:space="preserve">Berta </t>
  </si>
  <si>
    <t xml:space="preserve">Prokop </t>
  </si>
  <si>
    <t xml:space="preserve">Sv.Cirila, sv.Metoda </t>
  </si>
  <si>
    <t xml:space="preserve">Patrícia, Patrik </t>
  </si>
  <si>
    <t xml:space="preserve">Oliver </t>
  </si>
  <si>
    <t xml:space="preserve">Ivan </t>
  </si>
  <si>
    <t xml:space="preserve">Lujza </t>
  </si>
  <si>
    <t xml:space="preserve">Amália </t>
  </si>
  <si>
    <t xml:space="preserve">Milota </t>
  </si>
  <si>
    <t xml:space="preserve">Nina </t>
  </si>
  <si>
    <t xml:space="preserve">Margita </t>
  </si>
  <si>
    <t xml:space="preserve">Kamil </t>
  </si>
  <si>
    <t xml:space="preserve">Henrich </t>
  </si>
  <si>
    <t xml:space="preserve">Drahomír </t>
  </si>
  <si>
    <t xml:space="preserve">Bohuslav </t>
  </si>
  <si>
    <t xml:space="preserve">Kamila </t>
  </si>
  <si>
    <t xml:space="preserve">Dušana </t>
  </si>
  <si>
    <t xml:space="preserve">Ilja </t>
  </si>
  <si>
    <t xml:space="preserve">Daniel </t>
  </si>
  <si>
    <t xml:space="preserve">Magdaléna </t>
  </si>
  <si>
    <t xml:space="preserve">Oľga </t>
  </si>
  <si>
    <t xml:space="preserve">Vladimír </t>
  </si>
  <si>
    <t xml:space="preserve">Jakub </t>
  </si>
  <si>
    <t xml:space="preserve">Božena </t>
  </si>
  <si>
    <t xml:space="preserve">Krištof </t>
  </si>
  <si>
    <t xml:space="preserve">Marta </t>
  </si>
  <si>
    <t xml:space="preserve">Libuša </t>
  </si>
  <si>
    <t xml:space="preserve">Ignác </t>
  </si>
  <si>
    <t xml:space="preserve">Božidara </t>
  </si>
  <si>
    <t xml:space="preserve">Gustav </t>
  </si>
  <si>
    <t xml:space="preserve">Jerguš </t>
  </si>
  <si>
    <t xml:space="preserve">Dominik(a) </t>
  </si>
  <si>
    <t xml:space="preserve">Hortenzia </t>
  </si>
  <si>
    <t xml:space="preserve">Jozefína </t>
  </si>
  <si>
    <t xml:space="preserve">Štefánia </t>
  </si>
  <si>
    <t xml:space="preserve">Oskar </t>
  </si>
  <si>
    <t xml:space="preserve">Ľubomíra </t>
  </si>
  <si>
    <t xml:space="preserve">Vavrinec </t>
  </si>
  <si>
    <t xml:space="preserve">Zuzana </t>
  </si>
  <si>
    <t xml:space="preserve">Darina </t>
  </si>
  <si>
    <t xml:space="preserve">Ľubomír </t>
  </si>
  <si>
    <t xml:space="preserve">Mojmír </t>
  </si>
  <si>
    <t xml:space="preserve">Marcela </t>
  </si>
  <si>
    <t xml:space="preserve">Leonard </t>
  </si>
  <si>
    <t xml:space="preserve">Milica </t>
  </si>
  <si>
    <t xml:space="preserve">Helena </t>
  </si>
  <si>
    <t xml:space="preserve">Lýdia </t>
  </si>
  <si>
    <t xml:space="preserve">Anabela </t>
  </si>
  <si>
    <t xml:space="preserve">Jana </t>
  </si>
  <si>
    <t xml:space="preserve">Tichomír </t>
  </si>
  <si>
    <t xml:space="preserve">Filip </t>
  </si>
  <si>
    <t xml:space="preserve">Bartolomej </t>
  </si>
  <si>
    <t xml:space="preserve">Ľudovít </t>
  </si>
  <si>
    <t xml:space="preserve">Samuel </t>
  </si>
  <si>
    <t xml:space="preserve">Silvia </t>
  </si>
  <si>
    <t xml:space="preserve">Augustýn </t>
  </si>
  <si>
    <t xml:space="preserve">Nikolaj, Nikola </t>
  </si>
  <si>
    <t xml:space="preserve">Ružena </t>
  </si>
  <si>
    <t xml:space="preserve">Nora </t>
  </si>
  <si>
    <t xml:space="preserve">Drahoslava </t>
  </si>
  <si>
    <t xml:space="preserve">Linda </t>
  </si>
  <si>
    <t xml:space="preserve">Belo </t>
  </si>
  <si>
    <t xml:space="preserve">Rozália </t>
  </si>
  <si>
    <t xml:space="preserve">Regína </t>
  </si>
  <si>
    <t xml:space="preserve">Alica </t>
  </si>
  <si>
    <t xml:space="preserve">Marianna </t>
  </si>
  <si>
    <t xml:space="preserve">Miriama </t>
  </si>
  <si>
    <t xml:space="preserve">Martina </t>
  </si>
  <si>
    <t xml:space="preserve">Oleg </t>
  </si>
  <si>
    <t xml:space="preserve">Bystrík </t>
  </si>
  <si>
    <t xml:space="preserve">Mária </t>
  </si>
  <si>
    <t xml:space="preserve">Ctibor </t>
  </si>
  <si>
    <t xml:space="preserve">Ľudomil </t>
  </si>
  <si>
    <t xml:space="preserve">Jolana </t>
  </si>
  <si>
    <t xml:space="preserve">Ľudmila </t>
  </si>
  <si>
    <t xml:space="preserve">Olympia </t>
  </si>
  <si>
    <t xml:space="preserve">Eugénia </t>
  </si>
  <si>
    <t xml:space="preserve">Konštantín </t>
  </si>
  <si>
    <t xml:space="preserve">Ľuboslav(a) </t>
  </si>
  <si>
    <t xml:space="preserve">Matúš </t>
  </si>
  <si>
    <t xml:space="preserve">Móric </t>
  </si>
  <si>
    <t xml:space="preserve">Zdenka </t>
  </si>
  <si>
    <t xml:space="preserve">Ľuboš,Ľubor </t>
  </si>
  <si>
    <t xml:space="preserve">Vladislav </t>
  </si>
  <si>
    <t xml:space="preserve">Edita </t>
  </si>
  <si>
    <t xml:space="preserve">Cyprián </t>
  </si>
  <si>
    <t xml:space="preserve">Václav </t>
  </si>
  <si>
    <t xml:space="preserve">Michal(a) </t>
  </si>
  <si>
    <t xml:space="preserve">Jarolím </t>
  </si>
  <si>
    <t xml:space="preserve">Arnold </t>
  </si>
  <si>
    <t xml:space="preserve">Levoslav </t>
  </si>
  <si>
    <t xml:space="preserve">Stela </t>
  </si>
  <si>
    <t xml:space="preserve">František </t>
  </si>
  <si>
    <t xml:space="preserve">Viera </t>
  </si>
  <si>
    <t xml:space="preserve">Natália </t>
  </si>
  <si>
    <t xml:space="preserve">Eliška </t>
  </si>
  <si>
    <t xml:space="preserve">Brigita </t>
  </si>
  <si>
    <t xml:space="preserve">Dionýz </t>
  </si>
  <si>
    <t xml:space="preserve">Slavomíra </t>
  </si>
  <si>
    <t xml:space="preserve">Valentína </t>
  </si>
  <si>
    <t xml:space="preserve">Maximilián </t>
  </si>
  <si>
    <t xml:space="preserve">Koloman </t>
  </si>
  <si>
    <t xml:space="preserve">Boris </t>
  </si>
  <si>
    <t xml:space="preserve">Terézia </t>
  </si>
  <si>
    <t xml:space="preserve">Vladimíra </t>
  </si>
  <si>
    <t xml:space="preserve">Hedviga </t>
  </si>
  <si>
    <t xml:space="preserve">Lukáš </t>
  </si>
  <si>
    <t xml:space="preserve">Kristián </t>
  </si>
  <si>
    <t xml:space="preserve">Vendelín </t>
  </si>
  <si>
    <t xml:space="preserve">Uršula </t>
  </si>
  <si>
    <t xml:space="preserve">Sergej </t>
  </si>
  <si>
    <t xml:space="preserve">Alojza </t>
  </si>
  <si>
    <t xml:space="preserve">Kvetoslava </t>
  </si>
  <si>
    <t xml:space="preserve">Aurel </t>
  </si>
  <si>
    <t xml:space="preserve">Demeter </t>
  </si>
  <si>
    <t xml:space="preserve">Sabína </t>
  </si>
  <si>
    <t xml:space="preserve">Dobromila </t>
  </si>
  <si>
    <t xml:space="preserve">Klára </t>
  </si>
  <si>
    <t xml:space="preserve">Simona, Šimon </t>
  </si>
  <si>
    <t xml:space="preserve">Aurélia </t>
  </si>
  <si>
    <t xml:space="preserve">Denis(a) </t>
  </si>
  <si>
    <t xml:space="preserve">Hubert </t>
  </si>
  <si>
    <t xml:space="preserve">Karol </t>
  </si>
  <si>
    <t xml:space="preserve">Imrich </t>
  </si>
  <si>
    <t xml:space="preserve">Renáta </t>
  </si>
  <si>
    <t xml:space="preserve">René </t>
  </si>
  <si>
    <t xml:space="preserve">Bohumír </t>
  </si>
  <si>
    <t xml:space="preserve">Teodor </t>
  </si>
  <si>
    <t xml:space="preserve">Tibor </t>
  </si>
  <si>
    <t xml:space="preserve">Martin </t>
  </si>
  <si>
    <t xml:space="preserve">Svätopluk </t>
  </si>
  <si>
    <t xml:space="preserve">Stanislav </t>
  </si>
  <si>
    <t xml:space="preserve">Irma </t>
  </si>
  <si>
    <t xml:space="preserve">Leopold </t>
  </si>
  <si>
    <t xml:space="preserve">Agnesa </t>
  </si>
  <si>
    <t xml:space="preserve">Klaudia </t>
  </si>
  <si>
    <t xml:space="preserve">Eugen </t>
  </si>
  <si>
    <t xml:space="preserve">Alžbeta </t>
  </si>
  <si>
    <t xml:space="preserve">Félix </t>
  </si>
  <si>
    <t xml:space="preserve">Elvíra </t>
  </si>
  <si>
    <t xml:space="preserve">Cecília </t>
  </si>
  <si>
    <t xml:space="preserve">Klement </t>
  </si>
  <si>
    <t xml:space="preserve">Emília </t>
  </si>
  <si>
    <t xml:space="preserve">Katarína </t>
  </si>
  <si>
    <t xml:space="preserve">Kornel </t>
  </si>
  <si>
    <t xml:space="preserve">Milan </t>
  </si>
  <si>
    <t xml:space="preserve">Henrieta </t>
  </si>
  <si>
    <t xml:space="preserve">Vratko </t>
  </si>
  <si>
    <t xml:space="preserve">Ondrej, Andrej </t>
  </si>
  <si>
    <t xml:space="preserve">Edmund </t>
  </si>
  <si>
    <t xml:space="preserve">Bibiána </t>
  </si>
  <si>
    <t xml:space="preserve">Oldrich </t>
  </si>
  <si>
    <t xml:space="preserve">Barbora </t>
  </si>
  <si>
    <t xml:space="preserve">Oto </t>
  </si>
  <si>
    <t xml:space="preserve">Mikuláš </t>
  </si>
  <si>
    <t xml:space="preserve">Ambróz </t>
  </si>
  <si>
    <t xml:space="preserve">Marína </t>
  </si>
  <si>
    <t xml:space="preserve">Izabela </t>
  </si>
  <si>
    <t xml:space="preserve">Radúz </t>
  </si>
  <si>
    <t xml:space="preserve">Hilda </t>
  </si>
  <si>
    <t xml:space="preserve">Otília </t>
  </si>
  <si>
    <t xml:space="preserve">Lucia </t>
  </si>
  <si>
    <t xml:space="preserve">Branislava </t>
  </si>
  <si>
    <t xml:space="preserve">Ivica </t>
  </si>
  <si>
    <t xml:space="preserve">Albína </t>
  </si>
  <si>
    <t xml:space="preserve">Kornélia </t>
  </si>
  <si>
    <t xml:space="preserve">Slávka </t>
  </si>
  <si>
    <t xml:space="preserve">Judita </t>
  </si>
  <si>
    <t xml:space="preserve">Dagmara </t>
  </si>
  <si>
    <t xml:space="preserve">Bohdan </t>
  </si>
  <si>
    <t xml:space="preserve">Adela </t>
  </si>
  <si>
    <t xml:space="preserve">Naďežda </t>
  </si>
  <si>
    <t xml:space="preserve">Adam, Eva </t>
  </si>
  <si>
    <t xml:space="preserve">1 sv. vianočný </t>
  </si>
  <si>
    <t xml:space="preserve">Štefan </t>
  </si>
  <si>
    <t xml:space="preserve">Filoména </t>
  </si>
  <si>
    <t xml:space="preserve">Ivana </t>
  </si>
  <si>
    <t xml:space="preserve">Milada </t>
  </si>
  <si>
    <t xml:space="preserve">Dávid </t>
  </si>
  <si>
    <t xml:space="preserve">Silvester </t>
  </si>
  <si>
    <t xml:space="preserve">Basile </t>
  </si>
  <si>
    <t xml:space="preserve">Genevieve </t>
  </si>
  <si>
    <t xml:space="preserve">Odilon </t>
  </si>
  <si>
    <t xml:space="preserve">Edouard </t>
  </si>
  <si>
    <t xml:space="preserve">Balthazar, Mélaine, Melchior, Tiffany </t>
  </si>
  <si>
    <t xml:space="preserve">Aldric, Cédric, Raymond </t>
  </si>
  <si>
    <t xml:space="preserve">Lucien </t>
  </si>
  <si>
    <t xml:space="preserve">Alix </t>
  </si>
  <si>
    <t xml:space="preserve">Guillaume </t>
  </si>
  <si>
    <t xml:space="preserve">Hortense, Pauline </t>
  </si>
  <si>
    <t xml:space="preserve">Hilaire, Yvette </t>
  </si>
  <si>
    <t xml:space="preserve">Rachel, Rémi </t>
  </si>
  <si>
    <t xml:space="preserve">Roseline </t>
  </si>
  <si>
    <t xml:space="preserve">Gwendal, Prisca </t>
  </si>
  <si>
    <t xml:space="preserve">Marius </t>
  </si>
  <si>
    <t xml:space="preserve">Fabien, Sébastien </t>
  </si>
  <si>
    <t xml:space="preserve">Agnes </t>
  </si>
  <si>
    <t xml:space="preserve">Banard </t>
  </si>
  <si>
    <t xml:space="preserve">François </t>
  </si>
  <si>
    <t xml:space="preserve">Pauline, Timothé </t>
  </si>
  <si>
    <t xml:space="preserve">Angele </t>
  </si>
  <si>
    <t xml:space="preserve">Manfred, Thomas </t>
  </si>
  <si>
    <t xml:space="preserve">Gildas </t>
  </si>
  <si>
    <t xml:space="preserve">Jacinthe, Martine </t>
  </si>
  <si>
    <t xml:space="preserve">Marcelle </t>
  </si>
  <si>
    <t xml:space="preserve">Ella, Siméon </t>
  </si>
  <si>
    <t xml:space="preserve">Théophane </t>
  </si>
  <si>
    <t xml:space="preserve">Blaise, Nelson, Oscar </t>
  </si>
  <si>
    <t xml:space="preserve">Véronique </t>
  </si>
  <si>
    <t xml:space="preserve">Agathe </t>
  </si>
  <si>
    <t xml:space="preserve">Dorothée, Gaston </t>
  </si>
  <si>
    <t xml:space="preserve">Eugénie </t>
  </si>
  <si>
    <t xml:space="preserve">Jacqueline </t>
  </si>
  <si>
    <t xml:space="preserve">Apolline </t>
  </si>
  <si>
    <t xml:space="preserve">Arnaud </t>
  </si>
  <si>
    <t xml:space="preserve">Lourdes </t>
  </si>
  <si>
    <t xml:space="preserve">Béatrice </t>
  </si>
  <si>
    <t xml:space="preserve">Valentin </t>
  </si>
  <si>
    <t xml:space="preserve">Claude, Georgina, Jordan </t>
  </si>
  <si>
    <t xml:space="preserve">Julienne, Lucile, Onésime </t>
  </si>
  <si>
    <t xml:space="preserve">Alexis </t>
  </si>
  <si>
    <t xml:space="preserve">Bernadette </t>
  </si>
  <si>
    <t xml:space="preserve">Gabin </t>
  </si>
  <si>
    <t xml:space="preserve">Aimée </t>
  </si>
  <si>
    <t xml:space="preserve">Damien </t>
  </si>
  <si>
    <t xml:space="preserve">Isabelle </t>
  </si>
  <si>
    <t xml:space="preserve">Lazare </t>
  </si>
  <si>
    <t xml:space="preserve">Modeste </t>
  </si>
  <si>
    <t xml:space="preserve">Roméo </t>
  </si>
  <si>
    <t xml:space="preserve">Nestor </t>
  </si>
  <si>
    <t xml:space="preserve">Honorine, Léandre </t>
  </si>
  <si>
    <t xml:space="preserve">Romain </t>
  </si>
  <si>
    <t xml:space="preserve">Albin, Aubin, Jonathan </t>
  </si>
  <si>
    <t xml:space="preserve">Charles </t>
  </si>
  <si>
    <t xml:space="preserve">Guénolé, Marin </t>
  </si>
  <si>
    <t xml:space="preserve">Casimir </t>
  </si>
  <si>
    <t xml:space="preserve">Olivia </t>
  </si>
  <si>
    <t xml:space="preserve">Colette </t>
  </si>
  <si>
    <t xml:space="preserve">Félicie, Nathan </t>
  </si>
  <si>
    <t xml:space="preserve">Jean </t>
  </si>
  <si>
    <t xml:space="preserve">Françoise </t>
  </si>
  <si>
    <t xml:space="preserve">Vivien </t>
  </si>
  <si>
    <t xml:space="preserve">Rosine </t>
  </si>
  <si>
    <t xml:space="preserve">Justine, Pol </t>
  </si>
  <si>
    <t xml:space="preserve">Rodrigue </t>
  </si>
  <si>
    <t xml:space="preserve">Mathilde </t>
  </si>
  <si>
    <t xml:space="preserve">Louise </t>
  </si>
  <si>
    <t xml:space="preserve">Bénédicte </t>
  </si>
  <si>
    <t xml:space="preserve">Patrice, Patrick </t>
  </si>
  <si>
    <t xml:space="preserve">Cyrille </t>
  </si>
  <si>
    <t xml:space="preserve">Joseph </t>
  </si>
  <si>
    <t xml:space="preserve">Printemps </t>
  </si>
  <si>
    <t xml:space="preserve">Axelle, Clémence </t>
  </si>
  <si>
    <t xml:space="preserve">Léa </t>
  </si>
  <si>
    <t xml:space="preserve">Rébecca, Victorien </t>
  </si>
  <si>
    <t xml:space="preserve">Catherine, Karine </t>
  </si>
  <si>
    <t xml:space="preserve">Humbert </t>
  </si>
  <si>
    <t xml:space="preserve">Larissa </t>
  </si>
  <si>
    <t xml:space="preserve">Habib </t>
  </si>
  <si>
    <t xml:space="preserve">Gontran </t>
  </si>
  <si>
    <t xml:space="preserve">Gladys </t>
  </si>
  <si>
    <t xml:space="preserve">Amédée </t>
  </si>
  <si>
    <t xml:space="preserve">Benjamin </t>
  </si>
  <si>
    <t xml:space="preserve">Hugues, Valéry </t>
  </si>
  <si>
    <t xml:space="preserve">Sandrine </t>
  </si>
  <si>
    <t xml:space="preserve">Isidore </t>
  </si>
  <si>
    <t xml:space="preserve">Irene </t>
  </si>
  <si>
    <t xml:space="preserve">Marcellin </t>
  </si>
  <si>
    <t xml:space="preserve">Clotaire, Jean-Baptiste </t>
  </si>
  <si>
    <t xml:space="preserve">Julie </t>
  </si>
  <si>
    <t xml:space="preserve">Gautier </t>
  </si>
  <si>
    <t xml:space="preserve">Fulbert </t>
  </si>
  <si>
    <t xml:space="preserve">Stanislas </t>
  </si>
  <si>
    <t xml:space="preserve">Jules </t>
  </si>
  <si>
    <t xml:space="preserve">Ida </t>
  </si>
  <si>
    <t xml:space="preserve">Ludivine, Maxime </t>
  </si>
  <si>
    <t xml:space="preserve">César </t>
  </si>
  <si>
    <t xml:space="preserve">Rameaux </t>
  </si>
  <si>
    <t xml:space="preserve">Anicet </t>
  </si>
  <si>
    <t xml:space="preserve">Parfait </t>
  </si>
  <si>
    <t xml:space="preserve">Emma </t>
  </si>
  <si>
    <t xml:space="preserve">Odette, Théotime </t>
  </si>
  <si>
    <t xml:space="preserve">Anselme </t>
  </si>
  <si>
    <t xml:space="preserve">Alexandre </t>
  </si>
  <si>
    <t xml:space="preserve">Georges </t>
  </si>
  <si>
    <t xml:space="preserve">Fidele </t>
  </si>
  <si>
    <t xml:space="preserve">Marc </t>
  </si>
  <si>
    <t xml:space="preserve">Alida </t>
  </si>
  <si>
    <t xml:space="preserve">Valérie </t>
  </si>
  <si>
    <t xml:space="preserve">Catherine </t>
  </si>
  <si>
    <t xml:space="preserve">Robert </t>
  </si>
  <si>
    <t xml:space="preserve">Brieuc, Florine, Jérémie, Tamara </t>
  </si>
  <si>
    <t xml:space="preserve">Boris, Zoé </t>
  </si>
  <si>
    <t xml:space="preserve">Ewen, Jacques, Philippe </t>
  </si>
  <si>
    <t xml:space="preserve">Florian, Sylvain </t>
  </si>
  <si>
    <t xml:space="preserve">Judith </t>
  </si>
  <si>
    <t xml:space="preserve">Marien, Prudence </t>
  </si>
  <si>
    <t xml:space="preserve">Domitille, Gisele </t>
  </si>
  <si>
    <t xml:space="preserve">Désiré </t>
  </si>
  <si>
    <t xml:space="preserve">Pacôme </t>
  </si>
  <si>
    <t xml:space="preserve">Solange </t>
  </si>
  <si>
    <t xml:space="preserve">Estelle, Mayeul </t>
  </si>
  <si>
    <t xml:space="preserve">Achille </t>
  </si>
  <si>
    <t xml:space="preserve">Maël, Orlane, Rolande </t>
  </si>
  <si>
    <t xml:space="preserve">Aglaé, Matthias </t>
  </si>
  <si>
    <t xml:space="preserve">Denise </t>
  </si>
  <si>
    <t xml:space="preserve">Brendan, Honoré </t>
  </si>
  <si>
    <t xml:space="preserve">Pascal </t>
  </si>
  <si>
    <t xml:space="preserve">Eric </t>
  </si>
  <si>
    <t xml:space="preserve">Célestin, Erwan, Yves </t>
  </si>
  <si>
    <t xml:space="preserve">Bernardin </t>
  </si>
  <si>
    <t xml:space="preserve">Constantin </t>
  </si>
  <si>
    <t xml:space="preserve">Emile, Quitterie, Rita </t>
  </si>
  <si>
    <t xml:space="preserve">Didier </t>
  </si>
  <si>
    <t xml:space="preserve">Donatien </t>
  </si>
  <si>
    <t xml:space="preserve">Sophie </t>
  </si>
  <si>
    <t xml:space="preserve">Bérenger </t>
  </si>
  <si>
    <t xml:space="preserve">Augustin </t>
  </si>
  <si>
    <t xml:space="preserve">Germain </t>
  </si>
  <si>
    <t xml:space="preserve">Aymar, Géraldine, Maximin </t>
  </si>
  <si>
    <t xml:space="preserve">Ferdinand, Jeanne, Lorraine </t>
  </si>
  <si>
    <t xml:space="preserve">Pétronille </t>
  </si>
  <si>
    <t xml:space="preserve">Justin, Ronan </t>
  </si>
  <si>
    <t xml:space="preserve">Blandine </t>
  </si>
  <si>
    <t xml:space="preserve">Kévin </t>
  </si>
  <si>
    <t xml:space="preserve">Clotilde </t>
  </si>
  <si>
    <t xml:space="preserve">Gilbert </t>
  </si>
  <si>
    <t xml:space="preserve">Médard </t>
  </si>
  <si>
    <t xml:space="preserve">Diane </t>
  </si>
  <si>
    <t xml:space="preserve">Landry </t>
  </si>
  <si>
    <t xml:space="preserve">Barnabé </t>
  </si>
  <si>
    <t xml:space="preserve">Guy </t>
  </si>
  <si>
    <t xml:space="preserve">Antoine </t>
  </si>
  <si>
    <t xml:space="preserve">Elisée, Valere </t>
  </si>
  <si>
    <t xml:space="preserve">Germaine </t>
  </si>
  <si>
    <t xml:space="preserve">François-Régis, Régis </t>
  </si>
  <si>
    <t xml:space="preserve">Hervé </t>
  </si>
  <si>
    <t xml:space="preserve">Léonce </t>
  </si>
  <si>
    <t xml:space="preserve">Gervais, Romuald </t>
  </si>
  <si>
    <t xml:space="preserve">Silvere </t>
  </si>
  <si>
    <t xml:space="preserve">Eté </t>
  </si>
  <si>
    <t xml:space="preserve">Alban </t>
  </si>
  <si>
    <t xml:space="preserve">Audrey </t>
  </si>
  <si>
    <t xml:space="preserve">Jean-Baptiste </t>
  </si>
  <si>
    <t xml:space="preserve">Aliénor, Eléonore, Prosper, Salomon </t>
  </si>
  <si>
    <t xml:space="preserve">Anthelme </t>
  </si>
  <si>
    <t xml:space="preserve">Fernand </t>
  </si>
  <si>
    <t xml:space="preserve">Irénée </t>
  </si>
  <si>
    <t xml:space="preserve">Paul, Pierre </t>
  </si>
  <si>
    <t xml:space="preserve">Adolphe, Martial </t>
  </si>
  <si>
    <t xml:space="preserve">Aaron, Esther, Goulwen, Thierry </t>
  </si>
  <si>
    <t xml:space="preserve">Martinien </t>
  </si>
  <si>
    <t xml:space="preserve">Thomas </t>
  </si>
  <si>
    <t xml:space="preserve">Florent </t>
  </si>
  <si>
    <t xml:space="preserve">Mariette, Nolwen </t>
  </si>
  <si>
    <t xml:space="preserve">Raoul </t>
  </si>
  <si>
    <t xml:space="preserve">Edgar, Killian, Priscillia, Thibault </t>
  </si>
  <si>
    <t xml:space="preserve">Amandine, Hermine, Iphigénie, Marianne </t>
  </si>
  <si>
    <t xml:space="preserve">Ulrich </t>
  </si>
  <si>
    <t xml:space="preserve">Benoit, Olga, Yolande </t>
  </si>
  <si>
    <t xml:space="preserve">Jason, Olivier </t>
  </si>
  <si>
    <t xml:space="preserve">Enzo, Eugene, Henri, Joël </t>
  </si>
  <si>
    <t xml:space="preserve">Camille </t>
  </si>
  <si>
    <t xml:space="preserve">Donald, Vladimir </t>
  </si>
  <si>
    <t xml:space="preserve">Elvire </t>
  </si>
  <si>
    <t xml:space="preserve">Arlette, Charlotte, Marcelline </t>
  </si>
  <si>
    <t xml:space="preserve">Frédéric </t>
  </si>
  <si>
    <t xml:space="preserve">Arsene, Micheline </t>
  </si>
  <si>
    <t xml:space="preserve">Elie, Marina </t>
  </si>
  <si>
    <t xml:space="preserve">Rodolphe, Térence, Victor </t>
  </si>
  <si>
    <t xml:space="preserve">Madeleine, Wandrille </t>
  </si>
  <si>
    <t xml:space="preserve">Brigitte </t>
  </si>
  <si>
    <t xml:space="preserve">Christine, Ségolene </t>
  </si>
  <si>
    <t xml:space="preserve">Jacques, Valentine </t>
  </si>
  <si>
    <t xml:space="preserve">Anne, Hannah, Joachin </t>
  </si>
  <si>
    <t xml:space="preserve">Aurele, Nathalie </t>
  </si>
  <si>
    <t xml:space="preserve">Samson </t>
  </si>
  <si>
    <t xml:space="preserve">Beatrix, Loup, Marthe </t>
  </si>
  <si>
    <t xml:space="preserve">Juliette </t>
  </si>
  <si>
    <t xml:space="preserve">Ignace </t>
  </si>
  <si>
    <t xml:space="preserve">Alphonse </t>
  </si>
  <si>
    <t xml:space="preserve">Julien </t>
  </si>
  <si>
    <t xml:space="preserve">Lydie </t>
  </si>
  <si>
    <t xml:space="preserve">Vianney </t>
  </si>
  <si>
    <t xml:space="preserve">Abel </t>
  </si>
  <si>
    <t xml:space="preserve">Gaétan </t>
  </si>
  <si>
    <t xml:space="preserve">Dominique </t>
  </si>
  <si>
    <t xml:space="preserve">Amour </t>
  </si>
  <si>
    <t xml:space="preserve">Laurent </t>
  </si>
  <si>
    <t xml:space="preserve">Claire, Gilberte, Suzanne </t>
  </si>
  <si>
    <t xml:space="preserve">Clarisse </t>
  </si>
  <si>
    <t xml:space="preserve">Hippolyte </t>
  </si>
  <si>
    <t xml:space="preserve">Evrard </t>
  </si>
  <si>
    <t xml:space="preserve">Alfred, Marie </t>
  </si>
  <si>
    <t xml:space="preserve">Armel, Roch </t>
  </si>
  <si>
    <t xml:space="preserve">Hyacinthe </t>
  </si>
  <si>
    <t xml:space="preserve">Hélene, Laétitia </t>
  </si>
  <si>
    <t xml:space="preserve">Bernard, Samuel </t>
  </si>
  <si>
    <t xml:space="preserve">Christophe, Grâce, Ombeline </t>
  </si>
  <si>
    <t xml:space="preserve">Fabrice </t>
  </si>
  <si>
    <t xml:space="preserve">Rose </t>
  </si>
  <si>
    <t xml:space="preserve">Barthélémy </t>
  </si>
  <si>
    <t xml:space="preserve">Louis </t>
  </si>
  <si>
    <t xml:space="preserve">Natacha </t>
  </si>
  <si>
    <t xml:space="preserve">Monique </t>
  </si>
  <si>
    <t xml:space="preserve">Augustin, Elouan </t>
  </si>
  <si>
    <t xml:space="preserve">Médéric, Sabine </t>
  </si>
  <si>
    <t xml:space="preserve">Fiacre </t>
  </si>
  <si>
    <t xml:space="preserve">Gilles, Jossué </t>
  </si>
  <si>
    <t xml:space="preserve">Ingrid </t>
  </si>
  <si>
    <t xml:space="preserve">Grégoire </t>
  </si>
  <si>
    <t xml:space="preserve">Iris, Moise, Rosalie </t>
  </si>
  <si>
    <t xml:space="preserve">Raissa </t>
  </si>
  <si>
    <t xml:space="preserve">Bertrand, Eva </t>
  </si>
  <si>
    <t xml:space="preserve">Reine </t>
  </si>
  <si>
    <t xml:space="preserve">Adrien, Béline, Nativité </t>
  </si>
  <si>
    <t xml:space="preserve">Alain, Omer </t>
  </si>
  <si>
    <t xml:space="preserve">Ines </t>
  </si>
  <si>
    <t xml:space="preserve">Adelphe, Glenn, Vinciane </t>
  </si>
  <si>
    <t xml:space="preserve">Apollinaire </t>
  </si>
  <si>
    <t xml:space="preserve">Aimé </t>
  </si>
  <si>
    <t xml:space="preserve">Dolores, Roland </t>
  </si>
  <si>
    <t xml:space="preserve">Edith </t>
  </si>
  <si>
    <t xml:space="preserve">Hildegarde, Lambert, Renaud </t>
  </si>
  <si>
    <t xml:space="preserve">Nadege, Véra </t>
  </si>
  <si>
    <t xml:space="preserve">Emilie </t>
  </si>
  <si>
    <t xml:space="preserve">Davy </t>
  </si>
  <si>
    <t xml:space="preserve">Déborah, Jonas, Matthieu, Mélissa </t>
  </si>
  <si>
    <t xml:space="preserve">Maurice </t>
  </si>
  <si>
    <t xml:space="preserve">Faustine </t>
  </si>
  <si>
    <t xml:space="preserve">Thecle </t>
  </si>
  <si>
    <t xml:space="preserve">Hermann </t>
  </si>
  <si>
    <t xml:space="preserve">Côme, Damien </t>
  </si>
  <si>
    <t xml:space="preserve">Venceslas </t>
  </si>
  <si>
    <t xml:space="preserve">Gabriel, Michel, Raphaël </t>
  </si>
  <si>
    <t xml:space="preserve">Jérôme </t>
  </si>
  <si>
    <t xml:space="preserve">Ariel, Mélodie, Muriel, Thérese </t>
  </si>
  <si>
    <t xml:space="preserve">Léger, Ruth </t>
  </si>
  <si>
    <t xml:space="preserve">Gérard, Sybille </t>
  </si>
  <si>
    <t xml:space="preserve">Aure, Bérénice, François, Frank, Orianne, Sarah </t>
  </si>
  <si>
    <t xml:space="preserve">Camélia, Capucine, Daphne, Eglantin, Fleur, Placide </t>
  </si>
  <si>
    <t xml:space="preserve">Bruno </t>
  </si>
  <si>
    <t xml:space="preserve">Gustave, Serge </t>
  </si>
  <si>
    <t xml:space="preserve">Pélagie, Thais </t>
  </si>
  <si>
    <t xml:space="preserve">Denis </t>
  </si>
  <si>
    <t xml:space="preserve">Ghislain, Virgile </t>
  </si>
  <si>
    <t xml:space="preserve">Firmin </t>
  </si>
  <si>
    <t xml:space="preserve">Edwin, Séraphin, Wilfried </t>
  </si>
  <si>
    <t xml:space="preserve">Géraud </t>
  </si>
  <si>
    <t xml:space="preserve">Céleste, Gwendoline, Juste </t>
  </si>
  <si>
    <t xml:space="preserve">Thérese </t>
  </si>
  <si>
    <t xml:space="preserve">Edwige </t>
  </si>
  <si>
    <t xml:space="preserve">Baudoin, Solene </t>
  </si>
  <si>
    <t xml:space="preserve">Luc </t>
  </si>
  <si>
    <t xml:space="preserve">Cléo, René </t>
  </si>
  <si>
    <t xml:space="preserve">Adeline, Aline </t>
  </si>
  <si>
    <t xml:space="preserve">Céline, Ursule </t>
  </si>
  <si>
    <t xml:space="preserve">Elodie, Salomé, Sara </t>
  </si>
  <si>
    <t xml:space="preserve">Jean, Simon </t>
  </si>
  <si>
    <t xml:space="preserve">Florentin </t>
  </si>
  <si>
    <t xml:space="preserve">Crépin </t>
  </si>
  <si>
    <t xml:space="preserve">Dimitri </t>
  </si>
  <si>
    <t xml:space="preserve">Emeline </t>
  </si>
  <si>
    <t xml:space="preserve">Jude </t>
  </si>
  <si>
    <t xml:space="preserve">Narcisse </t>
  </si>
  <si>
    <t xml:space="preserve">Bienvenue, Maéva </t>
  </si>
  <si>
    <t xml:space="preserve">Quentin </t>
  </si>
  <si>
    <t xml:space="preserve">Toussaint </t>
  </si>
  <si>
    <t xml:space="preserve">Défunts </t>
  </si>
  <si>
    <t xml:space="preserve">Gwenaël, Hubert </t>
  </si>
  <si>
    <t xml:space="preserve">Aymeric, Charles, Jessé </t>
  </si>
  <si>
    <t xml:space="preserve">Sylvie, Zacharie </t>
  </si>
  <si>
    <t xml:space="preserve">Bertille, Léonard </t>
  </si>
  <si>
    <t xml:space="preserve">Carine </t>
  </si>
  <si>
    <t xml:space="preserve">Dora, Geoffroy </t>
  </si>
  <si>
    <t xml:space="preserve">Maturin, Théodore </t>
  </si>
  <si>
    <t xml:space="preserve">Léon, Noé </t>
  </si>
  <si>
    <t xml:space="preserve">Martin, Vérane </t>
  </si>
  <si>
    <t xml:space="preserve">Christian </t>
  </si>
  <si>
    <t xml:space="preserve">Brice </t>
  </si>
  <si>
    <t xml:space="preserve">Sidoine </t>
  </si>
  <si>
    <t xml:space="preserve">Albert, Arthur, Léopold, Malo, Victoire </t>
  </si>
  <si>
    <t xml:space="preserve">Gertrude, Marguerite, Mégane </t>
  </si>
  <si>
    <t xml:space="preserve">Elisabeth, Elise, Hilda </t>
  </si>
  <si>
    <t xml:space="preserve">Aude </t>
  </si>
  <si>
    <t xml:space="preserve">Tanguy </t>
  </si>
  <si>
    <t xml:space="preserve">Edmond, Octave </t>
  </si>
  <si>
    <t xml:space="preserve">Clément </t>
  </si>
  <si>
    <t xml:space="preserve">Flora </t>
  </si>
  <si>
    <t xml:space="preserve">Delphine </t>
  </si>
  <si>
    <t xml:space="preserve">Séverin </t>
  </si>
  <si>
    <t xml:space="preserve">Jacques </t>
  </si>
  <si>
    <t xml:space="preserve">Saturnin </t>
  </si>
  <si>
    <t xml:space="preserve">André, Tugdual </t>
  </si>
  <si>
    <t xml:space="preserve">Florence </t>
  </si>
  <si>
    <t xml:space="preserve">Viviane </t>
  </si>
  <si>
    <t xml:space="preserve">Xavier </t>
  </si>
  <si>
    <t xml:space="preserve">Barbara </t>
  </si>
  <si>
    <t xml:space="preserve">Gérald, Gérard </t>
  </si>
  <si>
    <t xml:space="preserve">Nicolas </t>
  </si>
  <si>
    <t xml:space="preserve">Ambroise </t>
  </si>
  <si>
    <t xml:space="preserve">Pierre </t>
  </si>
  <si>
    <t xml:space="preserve">Eulaire, Romaric </t>
  </si>
  <si>
    <t xml:space="preserve">Chantal </t>
  </si>
  <si>
    <t xml:space="preserve">Jocelyn, Lucie </t>
  </si>
  <si>
    <t xml:space="preserve">Odile </t>
  </si>
  <si>
    <t xml:space="preserve">Ninon </t>
  </si>
  <si>
    <t xml:space="preserve">Alice </t>
  </si>
  <si>
    <t xml:space="preserve">Adélaide, Gaël, Judicaël, Olympe </t>
  </si>
  <si>
    <t xml:space="preserve">Briac, Gatien </t>
  </si>
  <si>
    <t xml:space="preserve">Urbain </t>
  </si>
  <si>
    <t xml:space="preserve">Isaac, Jacob, Théophile </t>
  </si>
  <si>
    <t xml:space="preserve">Françoise-Xaviere, Gratien </t>
  </si>
  <si>
    <t xml:space="preserve">Armand </t>
  </si>
  <si>
    <t xml:space="preserve">Adele </t>
  </si>
  <si>
    <t xml:space="preserve">Manuel </t>
  </si>
  <si>
    <t xml:space="preserve">Etienne </t>
  </si>
  <si>
    <t xml:space="preserve">Fabiola, Jean </t>
  </si>
  <si>
    <t xml:space="preserve">Gaspard </t>
  </si>
  <si>
    <t xml:space="preserve">David </t>
  </si>
  <si>
    <t xml:space="preserve">Roger </t>
  </si>
  <si>
    <t xml:space="preserve">Colombe, Sylvestre </t>
  </si>
  <si>
    <t xml:space="preserve">Cécile </t>
  </si>
  <si>
    <t xml:space="preserve">Karina </t>
  </si>
  <si>
    <t xml:space="preserve">Radmila </t>
  </si>
  <si>
    <t xml:space="preserve">Dalimil </t>
  </si>
  <si>
    <t xml:space="preserve">Čestmír </t>
  </si>
  <si>
    <t xml:space="preserve">Vladan </t>
  </si>
  <si>
    <t xml:space="preserve">Břetislav </t>
  </si>
  <si>
    <t xml:space="preserve">Ctirad </t>
  </si>
  <si>
    <t xml:space="preserve">Doubravka </t>
  </si>
  <si>
    <t xml:space="preserve">Ilona </t>
  </si>
  <si>
    <t xml:space="preserve">Běla </t>
  </si>
  <si>
    <t xml:space="preserve">Zdeněk </t>
  </si>
  <si>
    <t xml:space="preserve">Otýlie </t>
  </si>
  <si>
    <t xml:space="preserve">Zdislava </t>
  </si>
  <si>
    <t xml:space="preserve">Robin </t>
  </si>
  <si>
    <t xml:space="preserve">Marika </t>
  </si>
  <si>
    <t xml:space="preserve">Hynek </t>
  </si>
  <si>
    <t xml:space="preserve">Nela </t>
  </si>
  <si>
    <t xml:space="preserve">Blažej </t>
  </si>
  <si>
    <t xml:space="preserve">Apolena </t>
  </si>
  <si>
    <t xml:space="preserve">Slavěna </t>
  </si>
  <si>
    <t xml:space="preserve">Věnceslav </t>
  </si>
  <si>
    <t xml:space="preserve">Valentýn </t>
  </si>
  <si>
    <t xml:space="preserve">Jiřina </t>
  </si>
  <si>
    <t xml:space="preserve">Ljuba </t>
  </si>
  <si>
    <t xml:space="preserve">Patrik </t>
  </si>
  <si>
    <t xml:space="preserve">Oldřich </t>
  </si>
  <si>
    <t xml:space="preserve">Petr </t>
  </si>
  <si>
    <t xml:space="preserve">Svatopluk </t>
  </si>
  <si>
    <t xml:space="preserve">Matěj </t>
  </si>
  <si>
    <t xml:space="preserve">Liliana </t>
  </si>
  <si>
    <t xml:space="preserve">Alexandr </t>
  </si>
  <si>
    <t xml:space="preserve">Lumír </t>
  </si>
  <si>
    <t xml:space="preserve">Bedřich </t>
  </si>
  <si>
    <t xml:space="preserve">Viktorie </t>
  </si>
  <si>
    <t xml:space="preserve">Anděla </t>
  </si>
  <si>
    <t xml:space="preserve">Řehoř </t>
  </si>
  <si>
    <t xml:space="preserve">Růžena </t>
  </si>
  <si>
    <t xml:space="preserve">Růt, Matylda </t>
  </si>
  <si>
    <t xml:space="preserve">Elena, Herbert </t>
  </si>
  <si>
    <t xml:space="preserve">Josef </t>
  </si>
  <si>
    <t xml:space="preserve">Světlana </t>
  </si>
  <si>
    <t xml:space="preserve">Radek </t>
  </si>
  <si>
    <t xml:space="preserve">Leona </t>
  </si>
  <si>
    <t xml:space="preserve">Ivona </t>
  </si>
  <si>
    <t xml:space="preserve">Marian </t>
  </si>
  <si>
    <t xml:space="preserve">Dita </t>
  </si>
  <si>
    <t xml:space="preserve">Taťána </t>
  </si>
  <si>
    <t xml:space="preserve">Arnošt </t>
  </si>
  <si>
    <t xml:space="preserve">Kvido </t>
  </si>
  <si>
    <t xml:space="preserve">Erika </t>
  </si>
  <si>
    <t xml:space="preserve">Vendula </t>
  </si>
  <si>
    <t xml:space="preserve">Heřman, Hermína </t>
  </si>
  <si>
    <t xml:space="preserve">Darja </t>
  </si>
  <si>
    <t xml:space="preserve">Julius </t>
  </si>
  <si>
    <t xml:space="preserve">Vincenc </t>
  </si>
  <si>
    <t xml:space="preserve">Anastázie </t>
  </si>
  <si>
    <t xml:space="preserve">Rostislav </t>
  </si>
  <si>
    <t xml:space="preserve">Evženie </t>
  </si>
  <si>
    <t xml:space="preserve">Vojtěch </t>
  </si>
  <si>
    <t xml:space="preserve">Jiří </t>
  </si>
  <si>
    <t xml:space="preserve">Vlastislav </t>
  </si>
  <si>
    <t xml:space="preserve">Zikmund </t>
  </si>
  <si>
    <t xml:space="preserve">Květoslav </t>
  </si>
  <si>
    <t xml:space="preserve">Klaudie </t>
  </si>
  <si>
    <t xml:space="preserve">Radoslav </t>
  </si>
  <si>
    <t xml:space="preserve">Svatava </t>
  </si>
  <si>
    <t xml:space="preserve">Žofie </t>
  </si>
  <si>
    <t xml:space="preserve">Přemysl </t>
  </si>
  <si>
    <t xml:space="preserve">Aneta </t>
  </si>
  <si>
    <t xml:space="preserve">Ivo </t>
  </si>
  <si>
    <t xml:space="preserve">Zbyšek </t>
  </si>
  <si>
    <t xml:space="preserve">Valdemar </t>
  </si>
  <si>
    <t xml:space="preserve">Vilém </t>
  </si>
  <si>
    <t xml:space="preserve">Maxmilián </t>
  </si>
  <si>
    <t xml:space="preserve">Jarmil </t>
  </si>
  <si>
    <t xml:space="preserve">Dalibor </t>
  </si>
  <si>
    <t xml:space="preserve">Iveta, Slavoj </t>
  </si>
  <si>
    <t xml:space="preserve">Gita </t>
  </si>
  <si>
    <t xml:space="preserve">Antonie </t>
  </si>
  <si>
    <t xml:space="preserve">Antonín </t>
  </si>
  <si>
    <t xml:space="preserve">Zbyněk </t>
  </si>
  <si>
    <t xml:space="preserve">Leoš </t>
  </si>
  <si>
    <t xml:space="preserve">Květa </t>
  </si>
  <si>
    <t xml:space="preserve">Alois </t>
  </si>
  <si>
    <t xml:space="preserve">Pavla </t>
  </si>
  <si>
    <t xml:space="preserve">Zdeňka </t>
  </si>
  <si>
    <t xml:space="preserve">Jan </t>
  </si>
  <si>
    <t xml:space="preserve">Ladislav </t>
  </si>
  <si>
    <t xml:space="preserve">Lubomír </t>
  </si>
  <si>
    <t xml:space="preserve">Petr, Pavel </t>
  </si>
  <si>
    <t xml:space="preserve">Šárka </t>
  </si>
  <si>
    <t xml:space="preserve">Patricie </t>
  </si>
  <si>
    <t xml:space="preserve">Radomír </t>
  </si>
  <si>
    <t xml:space="preserve">Cyril, Metoděj </t>
  </si>
  <si>
    <t xml:space="preserve">Bohuslava </t>
  </si>
  <si>
    <t xml:space="preserve">Libuše, Amálie </t>
  </si>
  <si>
    <t xml:space="preserve">Olga </t>
  </si>
  <si>
    <t xml:space="preserve">Bořek </t>
  </si>
  <si>
    <t xml:space="preserve">Markéta </t>
  </si>
  <si>
    <t xml:space="preserve">Jindřich </t>
  </si>
  <si>
    <t xml:space="preserve">Luboš </t>
  </si>
  <si>
    <t xml:space="preserve">Drahomíra </t>
  </si>
  <si>
    <t xml:space="preserve">Čeněk </t>
  </si>
  <si>
    <t xml:space="preserve">Vítězslav </t>
  </si>
  <si>
    <t xml:space="preserve">Libor </t>
  </si>
  <si>
    <t xml:space="preserve">Kristýna </t>
  </si>
  <si>
    <t xml:space="preserve">Věroslav </t>
  </si>
  <si>
    <t xml:space="preserve">Bořivoj </t>
  </si>
  <si>
    <t xml:space="preserve">Miluše </t>
  </si>
  <si>
    <t xml:space="preserve">Dominik </t>
  </si>
  <si>
    <t xml:space="preserve">Kristian </t>
  </si>
  <si>
    <t xml:space="preserve">Oldřiška </t>
  </si>
  <si>
    <t xml:space="preserve">Lada </t>
  </si>
  <si>
    <t xml:space="preserve">Soběslav </t>
  </si>
  <si>
    <t xml:space="preserve">Roman </t>
  </si>
  <si>
    <t xml:space="preserve">Vavřinec </t>
  </si>
  <si>
    <t xml:space="preserve">Alan </t>
  </si>
  <si>
    <t xml:space="preserve">Hana </t>
  </si>
  <si>
    <t xml:space="preserve">Jáchym </t>
  </si>
  <si>
    <t xml:space="preserve">Petra </t>
  </si>
  <si>
    <t xml:space="preserve">Ludvík </t>
  </si>
  <si>
    <t xml:space="preserve">Johana </t>
  </si>
  <si>
    <t xml:space="preserve">Sandra </t>
  </si>
  <si>
    <t xml:space="preserve">Bartoloměj </t>
  </si>
  <si>
    <t xml:space="preserve">Radim </t>
  </si>
  <si>
    <t xml:space="preserve">Luděk </t>
  </si>
  <si>
    <t xml:space="preserve">Otakar </t>
  </si>
  <si>
    <t xml:space="preserve">Evelína </t>
  </si>
  <si>
    <t xml:space="preserve">Vladěna </t>
  </si>
  <si>
    <t xml:space="preserve">Pavlína </t>
  </si>
  <si>
    <t xml:space="preserve">Linda, Samuel </t>
  </si>
  <si>
    <t xml:space="preserve">Adéla </t>
  </si>
  <si>
    <t xml:space="preserve">Bronislav </t>
  </si>
  <si>
    <t xml:space="preserve">Jindřiška </t>
  </si>
  <si>
    <t xml:space="preserve">Mariana </t>
  </si>
  <si>
    <t xml:space="preserve">Denisa </t>
  </si>
  <si>
    <t xml:space="preserve">Marie </t>
  </si>
  <si>
    <t xml:space="preserve">Lubor </t>
  </si>
  <si>
    <t xml:space="preserve">Radka </t>
  </si>
  <si>
    <t xml:space="preserve">Ludmila </t>
  </si>
  <si>
    <t xml:space="preserve">Naděžda </t>
  </si>
  <si>
    <t xml:space="preserve">Kryštof </t>
  </si>
  <si>
    <t xml:space="preserve">Matouš </t>
  </si>
  <si>
    <t xml:space="preserve">Zlata </t>
  </si>
  <si>
    <t xml:space="preserve">Jonáš </t>
  </si>
  <si>
    <t xml:space="preserve">Michal </t>
  </si>
  <si>
    <t xml:space="preserve">Jeroným </t>
  </si>
  <si>
    <t xml:space="preserve">Olivie, Oliver </t>
  </si>
  <si>
    <t xml:space="preserve">Bohumil </t>
  </si>
  <si>
    <t xml:space="preserve">Hanuš </t>
  </si>
  <si>
    <t xml:space="preserve">Justýna </t>
  </si>
  <si>
    <t xml:space="preserve">Věra </t>
  </si>
  <si>
    <t xml:space="preserve">Štefan, Sára </t>
  </si>
  <si>
    <t xml:space="preserve">Marina </t>
  </si>
  <si>
    <t xml:space="preserve">Andrej </t>
  </si>
  <si>
    <t xml:space="preserve">Tereza </t>
  </si>
  <si>
    <t xml:space="preserve">Havel </t>
  </si>
  <si>
    <t xml:space="preserve">Hedvika </t>
  </si>
  <si>
    <t xml:space="preserve">Michaela </t>
  </si>
  <si>
    <t xml:space="preserve">Sabina </t>
  </si>
  <si>
    <t xml:space="preserve">Erik </t>
  </si>
  <si>
    <t xml:space="preserve">Šarlota, Zoe </t>
  </si>
  <si>
    <t xml:space="preserve">Silvie </t>
  </si>
  <si>
    <t xml:space="preserve">Štěpánka </t>
  </si>
  <si>
    <t xml:space="preserve">Felix </t>
  </si>
  <si>
    <t xml:space="preserve">Karel </t>
  </si>
  <si>
    <t xml:space="preserve">Miriam </t>
  </si>
  <si>
    <t xml:space="preserve">Liběna </t>
  </si>
  <si>
    <t xml:space="preserve">Saskie </t>
  </si>
  <si>
    <t xml:space="preserve">Evžen </t>
  </si>
  <si>
    <t xml:space="preserve">Benedikt </t>
  </si>
  <si>
    <t xml:space="preserve">Sáva </t>
  </si>
  <si>
    <t xml:space="preserve">Otmar </t>
  </si>
  <si>
    <t xml:space="preserve">Mahulena </t>
  </si>
  <si>
    <t xml:space="preserve">Romana </t>
  </si>
  <si>
    <t xml:space="preserve">Alžběta </t>
  </si>
  <si>
    <t xml:space="preserve">Nikola </t>
  </si>
  <si>
    <t xml:space="preserve">Cecílie </t>
  </si>
  <si>
    <t xml:space="preserve">Emílie </t>
  </si>
  <si>
    <t xml:space="preserve">Kateřina </t>
  </si>
  <si>
    <t xml:space="preserve">Artur </t>
  </si>
  <si>
    <t xml:space="preserve">Xenie </t>
  </si>
  <si>
    <t xml:space="preserve">Zina </t>
  </si>
  <si>
    <t xml:space="preserve">Ondřej </t>
  </si>
  <si>
    <t xml:space="preserve">Iva </t>
  </si>
  <si>
    <t xml:space="preserve">Svatoslav </t>
  </si>
  <si>
    <t xml:space="preserve">Jitka </t>
  </si>
  <si>
    <t xml:space="preserve">Ambrož, Benjamín </t>
  </si>
  <si>
    <t xml:space="preserve">Květoslava </t>
  </si>
  <si>
    <t xml:space="preserve">Vratislav </t>
  </si>
  <si>
    <t xml:space="preserve">Dana </t>
  </si>
  <si>
    <t xml:space="preserve">Simona </t>
  </si>
  <si>
    <t xml:space="preserve">Lucie </t>
  </si>
  <si>
    <t xml:space="preserve">Lýdie </t>
  </si>
  <si>
    <t xml:space="preserve">Radana, Radan </t>
  </si>
  <si>
    <t xml:space="preserve">Miloslav </t>
  </si>
  <si>
    <t xml:space="preserve">Ester </t>
  </si>
  <si>
    <t xml:space="preserve">Dagmar </t>
  </si>
  <si>
    <t xml:space="preserve">Natálie </t>
  </si>
  <si>
    <t xml:space="preserve">Šimon </t>
  </si>
  <si>
    <t xml:space="preserve">Štěpán </t>
  </si>
  <si>
    <t xml:space="preserve">Bohumila </t>
  </si>
  <si>
    <t xml:space="preserve">Silvestr </t>
  </si>
  <si>
    <t>Dreikönigstag</t>
  </si>
  <si>
    <t>Epiphany</t>
  </si>
  <si>
    <t>Épiphanie</t>
  </si>
  <si>
    <t>Trzech Króli</t>
  </si>
  <si>
    <t>Driekoningen</t>
  </si>
  <si>
    <t>Bogojavljenje</t>
  </si>
  <si>
    <t>Himmelfahrt</t>
  </si>
  <si>
    <t>Ascension</t>
  </si>
  <si>
    <t>Stúpanie</t>
  </si>
  <si>
    <t>Stoupání</t>
  </si>
  <si>
    <t>Wniebowstąpienie</t>
  </si>
  <si>
    <t>Hemelvaart</t>
  </si>
  <si>
    <t>Voznesenje</t>
  </si>
  <si>
    <t>Mai ünnepnap</t>
  </si>
  <si>
    <t>Következő ünnepnap</t>
  </si>
  <si>
    <t>Today's holiday</t>
  </si>
  <si>
    <t>Der heutige Feiertag</t>
  </si>
  <si>
    <t>Köv ünnep</t>
  </si>
  <si>
    <t>Normál dátum</t>
  </si>
  <si>
    <t>Mai ünnep</t>
  </si>
  <si>
    <t>Ford. dátum</t>
  </si>
  <si>
    <t>Neujahr</t>
  </si>
  <si>
    <t>New Year</t>
  </si>
  <si>
    <t>KÖV  DAT</t>
  </si>
  <si>
    <t>Next holiday</t>
  </si>
  <si>
    <t>Nächster Feiertag</t>
  </si>
  <si>
    <t>Fest der ewigen Neutralität</t>
  </si>
  <si>
    <t>Reformationstag</t>
  </si>
  <si>
    <t>Feast of eternal neutrality</t>
  </si>
  <si>
    <t>Úrnapja</t>
  </si>
  <si>
    <t>Sviatok večnej neutrality</t>
  </si>
  <si>
    <t>Fête de la neutralité éternelle</t>
  </si>
  <si>
    <t>Svátek věčné neutrality</t>
  </si>
  <si>
    <t>Święto wiecznej neutralności</t>
  </si>
  <si>
    <t>Feest van eeuwige neutraliteit</t>
  </si>
  <si>
    <t>Blagdan vječne neutralnosti</t>
  </si>
  <si>
    <t>Boldogságos Szűz Mária szeplőtelen fogantatása</t>
  </si>
  <si>
    <t>Unbefleckte Empfängnis der Heiligen Jungfrau</t>
  </si>
  <si>
    <t>Nepoškvrnené počatie Panny Márie</t>
  </si>
  <si>
    <t>Immaculée Conception de la Sainte Vierge</t>
  </si>
  <si>
    <t>Immaculate Conception of the Blessed Virgin</t>
  </si>
  <si>
    <t>Neposkvrněné početí Panny Marie</t>
  </si>
  <si>
    <t>Onbevlekte Ontvangenis van de Heilige Maagd</t>
  </si>
  <si>
    <t>Bezgrešno začeće Blažene Djevice</t>
  </si>
  <si>
    <t>Tag der deutschen Einheit</t>
  </si>
  <si>
    <t>Deň nemeckej jednoty</t>
  </si>
  <si>
    <t>Journée de l'unité allemande</t>
  </si>
  <si>
    <t>Day of German unity</t>
  </si>
  <si>
    <t>Den německé jednoty</t>
  </si>
  <si>
    <t>Dzień niemieckiej jedności</t>
  </si>
  <si>
    <t>Dag van de Duitse eenheid</t>
  </si>
  <si>
    <t>Dan njemačkog jedinstva</t>
  </si>
  <si>
    <t>Dan reformacije</t>
  </si>
  <si>
    <t>Deň reformácie</t>
  </si>
  <si>
    <t>Réformation</t>
  </si>
  <si>
    <t>Reformation Day</t>
  </si>
  <si>
    <t>Den reformace</t>
  </si>
  <si>
    <t>Dzień reformacji</t>
  </si>
  <si>
    <t>Hervormingsdag</t>
  </si>
  <si>
    <t>Fronleichnam</t>
  </si>
  <si>
    <t>Corpus Christi</t>
  </si>
  <si>
    <t>Fête-Dieu</t>
  </si>
  <si>
    <t>Sacramentsdag</t>
  </si>
  <si>
    <t>Tijelovo</t>
  </si>
  <si>
    <t>Mariä Himmelfahrt</t>
  </si>
  <si>
    <t>Maria Hemelvaartsdag</t>
  </si>
  <si>
    <t>Nanebevzetí Panny Marie</t>
  </si>
  <si>
    <t>Wniebowzięcie Najświętszej Maryi Panny</t>
  </si>
  <si>
    <t>Uznesenje Blažene Djevice Marije</t>
  </si>
  <si>
    <t>Assumption of the Blessed Virgin Mary</t>
  </si>
  <si>
    <t>Assomption de la Bienheureuse Vierge Marie</t>
  </si>
  <si>
    <t>Buß- und Bettag</t>
  </si>
  <si>
    <t>Day of Prayer and Repentance</t>
  </si>
  <si>
    <t>Deň zmierenia</t>
  </si>
  <si>
    <t>Jour de l'expiation</t>
  </si>
  <si>
    <t>Den usmíření</t>
  </si>
  <si>
    <t>Dzień Pojednania</t>
  </si>
  <si>
    <t>Verzoendag</t>
  </si>
  <si>
    <t>Dan pomirenja</t>
  </si>
  <si>
    <t>Tag des Sieges</t>
  </si>
  <si>
    <t>Deň víťazstva</t>
  </si>
  <si>
    <t>Jour de victoire</t>
  </si>
  <si>
    <t>Day of the victory</t>
  </si>
  <si>
    <t>Den vítězství</t>
  </si>
  <si>
    <t>Dzień zwycięstwa</t>
  </si>
  <si>
    <t>Dag van de overwinning</t>
  </si>
  <si>
    <t>Dan pobjede</t>
  </si>
  <si>
    <t>Bastille-Tag</t>
  </si>
  <si>
    <t>Bastille Day</t>
  </si>
  <si>
    <t>Deň Bastily</t>
  </si>
  <si>
    <t>La fête nationale française</t>
  </si>
  <si>
    <t>Den Bastily</t>
  </si>
  <si>
    <t>Dzień Bastylii</t>
  </si>
  <si>
    <t>Dag van de Bastille</t>
  </si>
  <si>
    <t>Dan pada Bastille</t>
  </si>
  <si>
    <t>Jour du désarmement</t>
  </si>
  <si>
    <t>Entwaffnungstag</t>
  </si>
  <si>
    <t>Deň odzbrojenia</t>
  </si>
  <si>
    <t>Disarming Day</t>
  </si>
  <si>
    <t>Odzbrojující den</t>
  </si>
  <si>
    <t>Dzień rozbrojenia</t>
  </si>
  <si>
    <t>Uitschakelen dag</t>
  </si>
  <si>
    <t>Dan razoružavanja</t>
  </si>
  <si>
    <t>Borba protiv dana fašizma</t>
  </si>
  <si>
    <t xml:space="preserve">Vecht tegen Fascism Day
</t>
  </si>
  <si>
    <t>Walka z Dniem Faszyzmu</t>
  </si>
  <si>
    <t>Boj proti fašismu</t>
  </si>
  <si>
    <t>Fight against Fascism Day</t>
  </si>
  <si>
    <t>Journée de lutte contre le fascisme</t>
  </si>
  <si>
    <t>Boj proti fašizmu</t>
  </si>
  <si>
    <t>Tag für den Kampf gegen den Faschismus</t>
  </si>
  <si>
    <t>St. Cyril and Methodius Day</t>
  </si>
  <si>
    <t>Hl. Kyrill und Method</t>
  </si>
  <si>
    <t>Deň sv. Cyrila a Metoda</t>
  </si>
  <si>
    <t>Saint Cyrille et Méthode</t>
  </si>
  <si>
    <t xml:space="preserve">Den sv. Cyrila a Metoděje
</t>
  </si>
  <si>
    <t>Dzień Świętego Cyryla i Metodego</t>
  </si>
  <si>
    <t>St. Cyril en Methodius-dag</t>
  </si>
  <si>
    <t>Dan sv. Cirila i Metoda</t>
  </si>
  <si>
    <t>Dan nacionalnog ustanka Slovačke</t>
  </si>
  <si>
    <t>Slowakischer Nationaler Aufstandstag</t>
  </si>
  <si>
    <t>Deň slovenského národného povstania</t>
  </si>
  <si>
    <t>Journée nationale de soulèvement slovaque</t>
  </si>
  <si>
    <t>Slovak National Uprising Day</t>
  </si>
  <si>
    <t>Den Slovenského národního povstání</t>
  </si>
  <si>
    <t>Słowacki Dzień Powstania Narodowego</t>
  </si>
  <si>
    <t>Slowaakse nationale opstandsdag</t>
  </si>
  <si>
    <t>Nieuwe Jaar</t>
  </si>
  <si>
    <t>Nový rok</t>
  </si>
  <si>
    <t>Nouvelle Année</t>
  </si>
  <si>
    <t>Nowy Rok</t>
  </si>
  <si>
    <t>Nova Godina</t>
  </si>
  <si>
    <t>Sljedeći odmor</t>
  </si>
  <si>
    <t>Budúcu dovolenku</t>
  </si>
  <si>
    <t>Prochaines vacances</t>
  </si>
  <si>
    <t>Příští dovolenou</t>
  </si>
  <si>
    <t>Następne wakacje</t>
  </si>
  <si>
    <t>Volgende vakantie</t>
  </si>
  <si>
    <t>Krajiny</t>
  </si>
  <si>
    <t>Oslava slovenské ústavy</t>
  </si>
  <si>
    <t>Feier der slowakischen Verfassung</t>
  </si>
  <si>
    <t>Oslava slovenskej ústavy</t>
  </si>
  <si>
    <t>Célébration de la Constitution slovaque</t>
  </si>
  <si>
    <t>Celebration of the Slovak Constitution</t>
  </si>
  <si>
    <t>Świętowanie słowackiej konstytucji</t>
  </si>
  <si>
    <t>Viering van de Slowaakse grondwet</t>
  </si>
  <si>
    <t>Proslava slovačkog ustava</t>
  </si>
  <si>
    <t>Our Lady of the Seven Sorrows</t>
  </si>
  <si>
    <t>Sedembolestná Panna Mária</t>
  </si>
  <si>
    <t>Sieben Schmerzen Mariens</t>
  </si>
  <si>
    <t>Sept douleurs de Marie</t>
  </si>
  <si>
    <t>Onze-Lieve-Vrouw van Smarten</t>
  </si>
  <si>
    <t>Siedem boleści Matki Bożej</t>
  </si>
  <si>
    <t xml:space="preserve">Sedam tuga Majke Božje
</t>
  </si>
  <si>
    <t>Tag des Kampfes für Freiheit und Demokratie</t>
  </si>
  <si>
    <t>Deň boja za slobodu a demokraciu</t>
  </si>
  <si>
    <t>Journée de lutte pour la liberté et la démocratie</t>
  </si>
  <si>
    <t>Day of struggle for freedom and democracy</t>
  </si>
  <si>
    <t>Den boje za svobodu a demokracii</t>
  </si>
  <si>
    <t>Dzień walki o wolność i demokrację</t>
  </si>
  <si>
    <t xml:space="preserve"> Kiejtés megtanulása
Dag van strijd voor vrijheid en democratie</t>
  </si>
  <si>
    <t>Dan borbe za slobodu i demokraciju</t>
  </si>
  <si>
    <t>Heiligabend</t>
  </si>
  <si>
    <t>Štedrý deň</t>
  </si>
  <si>
    <t>La veille de Noël</t>
  </si>
  <si>
    <t>Christmas eve</t>
  </si>
  <si>
    <t>Štědrý den</t>
  </si>
  <si>
    <t>Wigilia</t>
  </si>
  <si>
    <t>Kerstavond</t>
  </si>
  <si>
    <t>Badnjak</t>
  </si>
  <si>
    <t>Koninginnedag</t>
  </si>
  <si>
    <t>Königinnentag</t>
  </si>
  <si>
    <t>Deň kráľovných</t>
  </si>
  <si>
    <t>Jour de reine</t>
  </si>
  <si>
    <t>Queens day</t>
  </si>
  <si>
    <t>Den královen</t>
  </si>
  <si>
    <t>Dzień Królowej</t>
  </si>
  <si>
    <t>Dan kraljica</t>
  </si>
  <si>
    <t>Wordt een werkdag</t>
  </si>
  <si>
    <t>Wordt een rustdag</t>
  </si>
  <si>
    <t>Wird ein Ruhetag</t>
  </si>
  <si>
    <t>wird ein Ruhetag</t>
  </si>
  <si>
    <t>Wird ein Arbeitstag</t>
  </si>
  <si>
    <t>Stáva sa to pracovným dňom</t>
  </si>
  <si>
    <t>Stáva dňom odpočinku</t>
  </si>
  <si>
    <t>Ça devient un jour ouvrable</t>
  </si>
  <si>
    <t>Devient un jour de repos</t>
  </si>
  <si>
    <t>Becomes a day of rest</t>
  </si>
  <si>
    <t>Becomes a working day</t>
  </si>
  <si>
    <t>Stává se z toho pracovní den</t>
  </si>
  <si>
    <t>Se stává dnem odpočinku</t>
  </si>
  <si>
    <t>Staje się dniem roboczym</t>
  </si>
  <si>
    <t>Staje się dniem odpoczynku</t>
  </si>
  <si>
    <t>Postaje dan odmora</t>
  </si>
  <si>
    <t>Postaje radnim danom</t>
  </si>
  <si>
    <t>Hus John's Day</t>
  </si>
  <si>
    <t>Hus Johns Tag</t>
  </si>
  <si>
    <t>Deň Husa Johna</t>
  </si>
  <si>
    <t>Jour de Jan Hus</t>
  </si>
  <si>
    <t>Den Husa Johna</t>
  </si>
  <si>
    <t>Dzień Hus John</t>
  </si>
  <si>
    <t>John Hus dag</t>
  </si>
  <si>
    <t>Dan Johna Husa</t>
  </si>
  <si>
    <t>Český státní den</t>
  </si>
  <si>
    <t>Tschechischer Staatsfeiertag</t>
  </si>
  <si>
    <t>Deň Českej republiky</t>
  </si>
  <si>
    <t>Jour d'État tchèque</t>
  </si>
  <si>
    <t>Czech State Day</t>
  </si>
  <si>
    <t>Czeski Dzień Państwowy</t>
  </si>
  <si>
    <t>Tsjechische Staatsdag</t>
  </si>
  <si>
    <t>Dan državne Češke</t>
  </si>
  <si>
    <t>Dan neovisne čehoslovačke države</t>
  </si>
  <si>
    <t>Tag des unabhängigen tschechoslowakischen Staates</t>
  </si>
  <si>
    <t>Deň samostatného československého štátu</t>
  </si>
  <si>
    <t>Jour de l'Etat indépendant tchécoslovaque</t>
  </si>
  <si>
    <t>Day of the Independent Czechoslovak State</t>
  </si>
  <si>
    <t>Den nezávislého československého státu</t>
  </si>
  <si>
    <t>Dzień Niepodległego Czechosłowackiego Państwa</t>
  </si>
  <si>
    <t>Dag van de onafhankelijke Tsjechoslowaakse staat</t>
  </si>
  <si>
    <t>Dan kralja</t>
  </si>
  <si>
    <t>Königstag</t>
  </si>
  <si>
    <t>Deň kráľa</t>
  </si>
  <si>
    <t>Jour du roi</t>
  </si>
  <si>
    <t>King's Day</t>
  </si>
  <si>
    <t>Den krále</t>
  </si>
  <si>
    <t>Dzień Króla</t>
  </si>
  <si>
    <t>Koningsdag</t>
  </si>
  <si>
    <t>A nagy októberi szoc. forr.</t>
  </si>
  <si>
    <t>De vakantie van vandaag</t>
  </si>
  <si>
    <t>Današnji praznik</t>
  </si>
  <si>
    <t>Dzisiejsze wakacje</t>
  </si>
  <si>
    <t>Dnešní svátky</t>
  </si>
  <si>
    <t>Vacances d'aujourd'hui</t>
  </si>
  <si>
    <t>Dnešná sviatok</t>
  </si>
  <si>
    <t xml:space="preserve">Masław, Mieczysław, Mieczysława, Mieszko </t>
  </si>
  <si>
    <t xml:space="preserve">Abel, Izydor, Makary, Odil, Strzeżysław </t>
  </si>
  <si>
    <t xml:space="preserve">Arletta, Dan, Danisz, Danuta, Enoch, Genowefa, Piotr, Włościsława </t>
  </si>
  <si>
    <t xml:space="preserve">Angelika, Aniela, Benedykta, Benita, Dobromir, Dobrymir, Eugeniusz, Grzegorz, Izabela, Leonia, Rygobert, Tytus </t>
  </si>
  <si>
    <t xml:space="preserve">Edward, Emilian, Emiliusz, Hanna, Symeon, Szymon, Telesfor, Włościbor </t>
  </si>
  <si>
    <t xml:space="preserve">Andrzej, Balcer, Baltazar, Bolemir, Epifania, Kacper, Kasper, Melchior </t>
  </si>
  <si>
    <t xml:space="preserve">Chociesław, Izydor, Julian, Lucjan, Walenty </t>
  </si>
  <si>
    <t xml:space="preserve">Erhard, Mścisław, Seweryn </t>
  </si>
  <si>
    <t xml:space="preserve">Antoni, Bazylissa, Borzymir, Julian, Julianna, Marcelina, Marcjanna </t>
  </si>
  <si>
    <t xml:space="preserve">Agaton, Dobrosław, Jan, Nikanor, Paweł, Wilhelm </t>
  </si>
  <si>
    <t xml:space="preserve">Feliks, Hilary, Honorata, Hygin, Krzesimir, Matylda, Mechtylda </t>
  </si>
  <si>
    <t xml:space="preserve">Antoni, Arkadiusz, Arkady, Benedykt, Czech, Czechasz, Czechoń, Czesław, Czesława, Ernest, Ernestyn, Greta, Reinhold, Tycjan </t>
  </si>
  <si>
    <t xml:space="preserve">Bogumił, Bogusąd, Bogusława, Godfryd, Gotfryd, Leoncjusz, Melania, Weronika </t>
  </si>
  <si>
    <t xml:space="preserve">Feliks, Hilary, Odo, Radogost </t>
  </si>
  <si>
    <t xml:space="preserve">Aleksander, Dąbrówka, Dobrawa, Domasław, Domosław, Izydor, Makary, Maur, Paweł </t>
  </si>
  <si>
    <t xml:space="preserve">Marcel, Waleriusz, Włodzimierz </t>
  </si>
  <si>
    <t xml:space="preserve">Antoni, Jan, Rościsław </t>
  </si>
  <si>
    <t xml:space="preserve">Bogumił, Jaropełk, Krystyna, Liberata, Małgorzata, Piotr, Pryska </t>
  </si>
  <si>
    <t xml:space="preserve">Andrzej, Bernard, Erwin, Erwina, Eufemia, Henryk, Kanut, Mariusz, Marta, Matylda, Mechtylda, Pia, Racimir, Sara </t>
  </si>
  <si>
    <t xml:space="preserve">Dobiegniew, Fabian, Sebastian </t>
  </si>
  <si>
    <t xml:space="preserve">Agnieszka, Epifani, Jarosław, Jarosława, Jerosława, Marcela </t>
  </si>
  <si>
    <t xml:space="preserve">Anastazy, Dobromysł, Gaudencjusz, Gaudenty, Marta, Wincenty </t>
  </si>
  <si>
    <t xml:space="preserve">Emerencja, Ildefons, Jan, Klemens, Maria, Rajmund, Rajmunda, Wrócisława </t>
  </si>
  <si>
    <t xml:space="preserve">Chwalibóg, Felicja, Mirogniew, Rafaela, Rafał, Tymoteusz </t>
  </si>
  <si>
    <t xml:space="preserve">Miłosz, Miłowan, Miłowit, Paweł, Tacjanna, Tatiana </t>
  </si>
  <si>
    <t xml:space="preserve">Paula, Paulina, Polikarp, Skarbimir, Wanda </t>
  </si>
  <si>
    <t xml:space="preserve">Angelika, Ilona, Jan Chryzostom, Julian, Przybysław </t>
  </si>
  <si>
    <t xml:space="preserve">Agnieszka, Augustyn, Flawian, Ildefons, Julian, Karol, Leonidas, Piotr, Radomir, Roger, Waleriusz </t>
  </si>
  <si>
    <t xml:space="preserve">Franciszek Salezy, Gilda, Hanna, Walerian, Waleriana, Waleriusz, Zdzisław </t>
  </si>
  <si>
    <t xml:space="preserve">Adelajda, Feliks, Gerard, Gerarda, Gerhard, Hiacynta, Maciej, Marcin, Martyna, Sebastian </t>
  </si>
  <si>
    <t xml:space="preserve">Cyrus, Euzebiusz, Jan, Ksawery, Ludwik, Marceli, Marcelin, Marcelina, Piotr, Spycigniew, Wirgiliusz </t>
  </si>
  <si>
    <t xml:space="preserve">Bryda, Brygida, Dobrocha, Dobrochna, Iga, Ignacja, Ignacy, Paweł, Siemirad, Żegota </t>
  </si>
  <si>
    <t xml:space="preserve">Joanna, Korneliusz, Maria, Miłosława </t>
  </si>
  <si>
    <t xml:space="preserve">Błażej, Hipolit, Hipolita, Laurencjusz, Maksym, Oskar, Stefan, Telimena, Uniemysł, Wawrzyniec </t>
  </si>
  <si>
    <t xml:space="preserve">Andrzej, Gilbert, Jan, Joanna, Józef, Mariusz, Weronika, Witosława </t>
  </si>
  <si>
    <t xml:space="preserve">Adelajda, Aga, Agata, Albin, Izydor, Jakub, Jan, Justynian, Paweł, Piotr, Strzeżysława </t>
  </si>
  <si>
    <t xml:space="preserve">Angel, Angelus, Antoni, Bogdana, Bohdan, Bohdana, Dorota, Ksenia, Szymon, Tytus </t>
  </si>
  <si>
    <t xml:space="preserve">Romuald, Ryszard, Sulisław </t>
  </si>
  <si>
    <t xml:space="preserve">Gniewomir, Gniewosz, Honorat, Jan, Ksenofont, Lucjusz, Paweł, Piotr, Salomon, Sebastian, Żaklina </t>
  </si>
  <si>
    <t xml:space="preserve">Apolonia, Bernard, Cyryl, Eryk, Eryka, Gorzysław, Mariusz, Nikifor, Rajnold </t>
  </si>
  <si>
    <t xml:space="preserve">Elwira, Gabriel, Jacek, Jacenty, Scholastyka, Tomisława </t>
  </si>
  <si>
    <t xml:space="preserve">Adolf, Adolfa, Adolfina, Alf, Bernadetta, Dezydery, Eufrozyna, Łazarz, Lucjan, Maria, Olgierd, Świętomira </t>
  </si>
  <si>
    <t xml:space="preserve">Aleksy, Benedykt, Eulalia, Julian, Laurenty, Modest, Nora, Radzim, Trzebisława </t>
  </si>
  <si>
    <t xml:space="preserve">Benigna, Grzegorz, Jordan, Kastor, Katarzyna, Klemens, Toligniew </t>
  </si>
  <si>
    <t xml:space="preserve">Adolf, Adolfa, Adolfina, Alf, Cyryl, Dobiesława, Dobisława, Józef, Józefa, Konrad, Konrada, Krystyna, Lilian, Liliana, Mikołaj, Niemir, Niemira, Walenty, Zenon, Zenona </t>
  </si>
  <si>
    <t xml:space="preserve">Faustyn, Georgia, Georgina, Jordan, Jowita, Józef, Klaudiusz, Przybyrad, Sewer </t>
  </si>
  <si>
    <t xml:space="preserve">Bernard, Dan, Danisz, Danuta, Julianna, Symeon </t>
  </si>
  <si>
    <t xml:space="preserve">Donat, Donata, Franciszek, Izydor, Julian, Konstanty, Łukasz, Niegomir, Sylwin, Zbigniew, Zbyszko </t>
  </si>
  <si>
    <t xml:space="preserve">Albert, Alberta, Albertyna, Fryda, Konstancja, Krystiana, Maksym, Sawa, Sylwan, Sylwana, Symeon, Więcesława, Zula, Zuzanna </t>
  </si>
  <si>
    <t xml:space="preserve">Arnold, Arnolf, Bądzisława, Gabin, Henryk, Konrad, Konrada, Leoncjusz, Manswet, Marceli </t>
  </si>
  <si>
    <t xml:space="preserve">Euchariusz, Eustachiusz, Eustachy, Leon, Ludmiła, Ludomiła, Ostap, Siestrzewit </t>
  </si>
  <si>
    <t xml:space="preserve">Eleonora, Feliks, Fortunat, Kiejstut, Teodor, Wyszeniega </t>
  </si>
  <si>
    <t xml:space="preserve">Małgorzata, Nikifor, Piotr, Wiktor, Wiktoriusz, Wrócisław </t>
  </si>
  <si>
    <t xml:space="preserve">Bądzimir, Damian, Florentyn, Łazarz, Piotr, Roma, Romana, Seweryn </t>
  </si>
  <si>
    <t xml:space="preserve">Bogurad, Bogusz, Boguta, Bohusz, Lucjusz, Maciej, Piotr </t>
  </si>
  <si>
    <t xml:space="preserve">Bolebor, Cezary, Konstancjusz, Maciej, Małgorzata, Modest, Nicefor </t>
  </si>
  <si>
    <t xml:space="preserve">Aleksander, Bogumił, Cezariusz, Dionizy, Mirosław, Nestor </t>
  </si>
  <si>
    <t xml:space="preserve">Aleksander, Anastazja, Auksencjusz, Gabriel, Gabriela, Honoryna, Leander, Leonard, Sierosława </t>
  </si>
  <si>
    <t>Chwalibóg, Józef, Makary, Nadbor, Roman</t>
  </si>
  <si>
    <t xml:space="preserve">Albin, Antoni, Antonina, Budzisław, Budzisz, Eudokia, Eudoksja, Ewdokia, Feliks, Herakles, Herkules, Jewdocha, Joanna, Józef, Nikifor, Piotr </t>
  </si>
  <si>
    <t xml:space="preserve">Absalon, Franciszek, Halszka, Helena, Henryk, Januaria, Krzysztof, Lew, Michał, Paweł, Piotr, Radosław, Symplicjusz </t>
  </si>
  <si>
    <t xml:space="preserve">Asteriusz, Hieronim, Kunegunda, Lucjola, Maryna, Wierzchosława </t>
  </si>
  <si>
    <t xml:space="preserve">Adrian, Adrianna, Arkadiusz, Arkady, Eugeniusz, Kazimierz, Lew, Łucja, Lucja, Lucjusz, Wacław, Wacława </t>
  </si>
  <si>
    <t xml:space="preserve">Adrian, Adrianna, Fryderyk, Jan, Pakosław, Pakosz, Wacław, Wacława </t>
  </si>
  <si>
    <t xml:space="preserve">Eugenia, Felicyta, Frydolin, Jordan, Klaudian, Koleta, Róża, Wiktor, Wiktoriusz, Wojsław </t>
  </si>
  <si>
    <t xml:space="preserve">Felicja, Nadmir, Paweł, Polikarp, Tomasz </t>
  </si>
  <si>
    <t xml:space="preserve">Beata, Filemon, Jan, Julian, Miligost, Miłogost, Stefan, Wincenty </t>
  </si>
  <si>
    <t xml:space="preserve">Apollo, Dominik, Franciszka, Katarzyna, Mścisława, Prudencjusz, Taras </t>
  </si>
  <si>
    <t xml:space="preserve">Aleksander, Bożysław, Cyprian, Makary, Marceli, Porfirion </t>
  </si>
  <si>
    <t xml:space="preserve">Benedykt, Drogosława, Edwin, Kandyd, Konstanty, Konstantyn, Prokop, Rozyna, Sofroniusz </t>
  </si>
  <si>
    <t xml:space="preserve">Bernard, Blizbor, Grzegorz, Józefina, Wasyl </t>
  </si>
  <si>
    <t xml:space="preserve">Bożena, Ernest, Ernestyn, Kasjan, Krystyna, Marek, Roderyk, Rodryg, Rodryk, Trzebisław </t>
  </si>
  <si>
    <t xml:space="preserve">Bożeciecha, Jakub, Leon, Matylda, Mechtylda, Michał </t>
  </si>
  <si>
    <t xml:space="preserve">Gościmir, Heloiza, Klemens, Krzysztof, Longinus, Ludwika </t>
  </si>
  <si>
    <t xml:space="preserve">Abraham, Cyriak, Henryka, Herbert, Hiacynt, Hilary, Izabela, Oktawia </t>
  </si>
  <si>
    <t xml:space="preserve">Gertruda, Harasym, Jan, Patrycjusz, Patryk, Regina, Rena, Zbigniew, Zbygniew, Zbyszko </t>
  </si>
  <si>
    <t xml:space="preserve">Aleksander, Anzelm, Boguchwał, Cyryl, Edward, Narcyz, Narcyza, Salwator </t>
  </si>
  <si>
    <t xml:space="preserve">Bogdan, Józef </t>
  </si>
  <si>
    <t xml:space="preserve">Aleksander, Aleksandra, Ambroży, Anatol, Bogusław, Cyriaka, Eufemia, Klaudia, Patrycjusz, Ruprecht, Wasyl, Wincenty </t>
  </si>
  <si>
    <t xml:space="preserve">Benedykt, Filemon, Lubomira, Mikołaj </t>
  </si>
  <si>
    <t xml:space="preserve">Bazylissa, Bogusław, Godzisław, Katarzyna, Kazimierz, Paweł </t>
  </si>
  <si>
    <t xml:space="preserve">Eberhard, Feliks, Katarzyna, Kondrat, Oktawian, Pelagia, Pelagiusz, Piotr, Zbysław </t>
  </si>
  <si>
    <t xml:space="preserve">Dziersława, Dzierżysława, Gabor, Gabriel, Marek, Sewer, Sofroniusz, Szymon </t>
  </si>
  <si>
    <t xml:space="preserve">Dyzma, Ireneusz, Lucja, Łucja, Lutomysł, Maria, Mariola, Wieńczysław </t>
  </si>
  <si>
    <t xml:space="preserve">Emanuel, Feliks, Larysa, Manuela, Nikifor, Teodor, Tworzymir </t>
  </si>
  <si>
    <t xml:space="preserve">Benedykt, Ernest, Ernestyn, Jan, Lidia, Rościmir, Rupert </t>
  </si>
  <si>
    <t xml:space="preserve">Aniela, Antoni, Jan, Krzesisław, Sykstus </t>
  </si>
  <si>
    <t xml:space="preserve">Cyryl, Czcirad, Eustachiusz, Eustachy, Ostap, Wiktoryn </t>
  </si>
  <si>
    <t xml:space="preserve">Amelia, Aniela, Częstobor, Jan, Kwiryn, Kwiryna </t>
  </si>
  <si>
    <t xml:space="preserve">Amos, Balbina, Beniamin, Dobromira, Gwidon, Kirył, Korneli, Kornelia </t>
  </si>
  <si>
    <t xml:space="preserve">Chryzant, Grażyna, Hugo, Hugon, Katarzyna, Teodora, Tolisław, Zbigniew, Zbyszko </t>
  </si>
  <si>
    <t xml:space="preserve">Franciszek, Sądomir, Urban, Władysław, Władysława </t>
  </si>
  <si>
    <t xml:space="preserve">Antoni, Cieszygor, Jakub, Pankracy, Ryszard </t>
  </si>
  <si>
    <t xml:space="preserve">Ambroży, Bazyli, Benedykt, Izydor, Wacław, Wacława, Zdzimir </t>
  </si>
  <si>
    <t xml:space="preserve">Borzywoj, Irena, Wincenty </t>
  </si>
  <si>
    <t xml:space="preserve">Ada, Adam, Adamina, Celestyn, Celestyna, Diogenes, Ireneusz, Katarzyna, Świętobor, Sykstus, Wilhelm, Zachariasz </t>
  </si>
  <si>
    <t xml:space="preserve">Donat, Donata, Epifaniusz, Hegezyp, Herman, Przecław, Rufin </t>
  </si>
  <si>
    <t xml:space="preserve">Apolinary, Cezary, Cezaryna, Dionizy, Gawryła, January, Radosław, Sieciesława </t>
  </si>
  <si>
    <t xml:space="preserve">Dobrosława, Dymitr, Maja, Marceli, Matron </t>
  </si>
  <si>
    <t xml:space="preserve">Antoni, Apoloniusz, Daniel, Ezechiel, Grodzisław, Henryk, Makary, Małgorzata, Michał, Pompejusz </t>
  </si>
  <si>
    <t xml:space="preserve">Filip, Herman, Jaromir, Leon, Marek </t>
  </si>
  <si>
    <t xml:space="preserve">Andrzej, Iwan, Juliusz, Siemiodrog, Wiktor, Wiktoriusz, Zenon, Zenona </t>
  </si>
  <si>
    <t xml:space="preserve">Hermenegild, Hermenegilda, Ida, Jan, Justyn, Małgorzata, Przemysł, Przemysław </t>
  </si>
  <si>
    <t xml:space="preserve">Berenike, Julianna, Justyn, Maria, Myślimir, Tyburcjusz, Walerian, Waleriana </t>
  </si>
  <si>
    <t xml:space="preserve">Anastazja, Bazyli, Leonid, Ludwina, Modest, Olimpia, Tytus, Wacław, Wacława, Wiktoryn, Wszegniew </t>
  </si>
  <si>
    <t xml:space="preserve">Benedykt, Bernadetta, Cecyl, Cecylian, Charyzjusz, Erwin, Erwina, Julia, Ksenia, Lambert, Lamberta, Nikita, Nosisław, Patrycy, Urban </t>
  </si>
  <si>
    <t xml:space="preserve">Anicet, Innocenta, Innocenty, Jakub, Józef, Klara, Radociech, Robert, Roberta, Rudolf, Rudolfa, Rudolfina, Stefan </t>
  </si>
  <si>
    <t xml:space="preserve">Apoloniusz, Bogusław, Bogusława, Flawiusz, Gościsław </t>
  </si>
  <si>
    <t xml:space="preserve">Adolf, Adolfa, Adolfina, Alf, Cieszyrad, Czech, Czechasz, Czechoń, Czesław, Leon, Leontyna, Pafnucy, Tymon, Werner, Włodzimierz </t>
  </si>
  <si>
    <t xml:space="preserve">Agnieszka, Amalia, Czech, Czechasz, Czechoń, Czesław, Florencjusz, Florenty, Nawoj, Sulpicjusz, Szymon, Teodor </t>
  </si>
  <si>
    <t xml:space="preserve">Addar, Anzelm, Bartosz, Drogomił, Feliks, Irydion, Konrad, Konrada, Selma </t>
  </si>
  <si>
    <t xml:space="preserve">Heliodor, Kajus, Leonia, Leonid, Łukasz, Soter, Strzeżymir, Teodor </t>
  </si>
  <si>
    <t xml:space="preserve">Adalbert, Gerard, Gerarda, Gerhard, Helena, Jerzy, Wojciech </t>
  </si>
  <si>
    <t xml:space="preserve">Aleksander, Aleksy, Egbert, Erwin, Erwina, Fidelis, Grzegorz, Horacjusz, Horacy </t>
  </si>
  <si>
    <t xml:space="preserve">Jarosław, Marek, Wasyl </t>
  </si>
  <si>
    <t xml:space="preserve">Artemon, Klaudiusz, Klet, Marcelin, Marcelina, Maria, Marzena, Spycimir </t>
  </si>
  <si>
    <t xml:space="preserve">Anastazy, Andrzej, Bożebor, Kanizjusz, Martyn, Piotr, Teofil, Zyta </t>
  </si>
  <si>
    <t xml:space="preserve">Arystarch, Maria, Paweł, Przybyczest, Waleria, Witalis </t>
  </si>
  <si>
    <t xml:space="preserve">Angelina, Augustyn, Bogusław, Hugo, Hugon, Paulin, Piotr, Rita, Robert, Roberta, Sybilla </t>
  </si>
  <si>
    <t xml:space="preserve">Bartłomiej, Chwalisława, Eutropiusz, Jakub, Katarzyna, Lilla, Marian </t>
  </si>
  <si>
    <t xml:space="preserve">Aniela, Filip, Jakub, Jeremi, Jeremiasz, Józef, Lubomir </t>
  </si>
  <si>
    <t xml:space="preserve">Afanazy, Anatol, Atanazy, Longin, Longina, Walenty, Walter, Witomir, Zygmunt </t>
  </si>
  <si>
    <t xml:space="preserve">Aleksander, Antonina, Maria, Mariola, Świętosława </t>
  </si>
  <si>
    <t xml:space="preserve">Florian, Grzegorz, January, Michał, Monika, Paulin, Strzeżywoj </t>
  </si>
  <si>
    <t xml:space="preserve">Irena, Ita, Pius, Teodor, Waldemar, Zdzibor </t>
  </si>
  <si>
    <t xml:space="preserve">Benedykta, Benita, Dytrych, Gościwit, Jan, Judyta, Jurand </t>
  </si>
  <si>
    <t xml:space="preserve">Benedykt, Bogumir, Domicela, Flawia, Florian, Gizela, Gustawa, Ludmiła, Ludomiła, Sawa, Wincenta </t>
  </si>
  <si>
    <t xml:space="preserve">Dezyderia, Ilza, Marek, Michał, Piotr, Stanisław </t>
  </si>
  <si>
    <t xml:space="preserve">Beatus, Bożydar, Grzegorz, Job, Karolina, Mikołaj </t>
  </si>
  <si>
    <t xml:space="preserve">Antonin, Częstomir, Izydor, Jan, Symeon, Wiktoryna </t>
  </si>
  <si>
    <t xml:space="preserve">Adalbert, Benedykt, Filip, Franciszek, Iga, Ignacja, Ignacy, Lew, Lutogniew, Mamert, Mira, Żegota </t>
  </si>
  <si>
    <t xml:space="preserve">Domicela, Domicjan, Dominik, Epifani, Flawia, Jan, Jazon, Joanna, Pankracy, Wszemił </t>
  </si>
  <si>
    <t xml:space="preserve">Andrzej, Aron, Ciechosław, Gloria, Magdalena, Piotr, Robert, Roberta, Serwacy </t>
  </si>
  <si>
    <t xml:space="preserve">Bończa, Bonifacy, Dobiesław, Jeremi, Jeremiasz, Wiktor, Wiktoriusz </t>
  </si>
  <si>
    <t xml:space="preserve">Afanazy, Atanazy, Berta, Cecyliusz, Czcibora, Dionizja, Izydor, Jan, Nadzieja, Ruprecht, Strzeżysław, Zofia </t>
  </si>
  <si>
    <t xml:space="preserve">Andrzej, Honorat, Jan Nepomucen, Jędrzej, Szymon, Trzebomysł, Ubald, Wieńczysław, Wiktorian </t>
  </si>
  <si>
    <t xml:space="preserve">Bruno, Herakliusz, Paschalis, Sławomir, Torpet, Weronika, Wiktor, Wiktoriusz </t>
  </si>
  <si>
    <t xml:space="preserve">Aleksander, Aleksandra, Alicja, Edwin, Eryk, Eryka, Feliks, Irina, Liboriusz, Myślibor, Wenancjusz </t>
  </si>
  <si>
    <t xml:space="preserve">Augustyn, Celestyn, Iwo, Mikołaj, Pękosław, Piotr, Potencjana </t>
  </si>
  <si>
    <t xml:space="preserve">Anastazy, Asteriusz, Bazyli, Bazylid, Bazylis, Bernardyn, Bernardyna, Bronimir, Iwo, Sawa, Teodor, Wiktoria </t>
  </si>
  <si>
    <t xml:space="preserve">Donat, Donata, Jan, Kryspin, Przecława, Pudens, Tymoteusz, Walenty, Wiktor, Wiktoriusz </t>
  </si>
  <si>
    <t xml:space="preserve">Emil, Helena, Jan, Julia, Krzesisława, Rita, Wiesław, Wiesława, Wisława </t>
  </si>
  <si>
    <t xml:space="preserve">Budziwoj, Dezyderiusz, Dezydery, Emilia, Iwona, Jan, Leontyna, Michał, Symeon </t>
  </si>
  <si>
    <t xml:space="preserve">Cieszysława, Estera, Jan, Joanna, Maria, Mokij, Wincenty, Zula, Zuzanna </t>
  </si>
  <si>
    <t xml:space="preserve">Epifan, Grzegorz, Imisława, Maria Magdalena, Urban </t>
  </si>
  <si>
    <t xml:space="preserve">Beda, Filip, Marianna, Paulina, Więcemił, Wilhelmina </t>
  </si>
  <si>
    <t xml:space="preserve">Beda, Izydor, Jan, Juliusz, Lucjan, Magdalena, Radowit </t>
  </si>
  <si>
    <t xml:space="preserve">Augustyn, German, Jaromir, Priam, Wiktor, Wiktoriusz, Wilhelm, Wrócimir </t>
  </si>
  <si>
    <t xml:space="preserve">Bogusława, Maksymilian, Maria Magdalena, Teodor, Teodozja </t>
  </si>
  <si>
    <t xml:space="preserve">Andonik, Feliks, Ferdynand, Joanna, Sulimir </t>
  </si>
  <si>
    <t xml:space="preserve">Aniela, Bożysława, Ernesta, Ernestyna, Feliks, Petronela, Petronia, Petroniusz, Teodor </t>
  </si>
  <si>
    <t xml:space="preserve">Alfons, Alfonsyna, Bernard, Fortunat, Gracjana, Hortensjusz, Jakub, Konrad, Konrada, Magdalena, Nikodem, Świętopełk, Symeon </t>
  </si>
  <si>
    <t xml:space="preserve">Efrem, Erazm, Eugeniusz, Marcelin, Maria, Marianna, Mikołaj, Nicefor, Piotr, Racisław </t>
  </si>
  <si>
    <t xml:space="preserve">Cecyliusz, Ferdynand, Klotylda, Konstantyn, Laurencjusz, Laurentyn, Laurentyna, Leszek, Paula, Tamara, Wawrzyniec </t>
  </si>
  <si>
    <t xml:space="preserve">Bazyliusz, Dacjan, Franciszek, Gościmił, Karol, Karp </t>
  </si>
  <si>
    <t xml:space="preserve">Bończa, Bonifacy, Dobrociech, Dobromir, Dobrymir, Nikanor, Waleria, Walter </t>
  </si>
  <si>
    <t xml:space="preserve">Benignus, Dominika, Klaudiusz, Laurenty, Norbert, Norberta, Paulina, Symeon, Więcerad </t>
  </si>
  <si>
    <t xml:space="preserve">Antoni, Ciechomir, Jarosław, Lukrecja, Paweł, Robert, Roberta, Wiesław, Wisław </t>
  </si>
  <si>
    <t xml:space="preserve">Karp, Maksym, Medard, Seweryn, Wilhelm, Wyszesław </t>
  </si>
  <si>
    <t xml:space="preserve">Felicjan, Pelagia, Pelagiusz </t>
  </si>
  <si>
    <t xml:space="preserve">Bogumił, Edgar, Małgorzata, Mauryn, Nikita, Onufry </t>
  </si>
  <si>
    <t xml:space="preserve">Anastazy, Barnaba, Feliks, Radomił, Teodozja </t>
  </si>
  <si>
    <t xml:space="preserve">Antonina, Bazyli, Jan, Leon, Onufry, Wyszemir </t>
  </si>
  <si>
    <t xml:space="preserve">Antoni, Chociemir, Herman, Lucjan, Maria Magdalena, Tobiasz </t>
  </si>
  <si>
    <t xml:space="preserve">Bazylid, Bazylis, Eliza, Justyn, Justyna, Ninogniew, Walerian, Waleriana </t>
  </si>
  <si>
    <t xml:space="preserve">Abraham, Angelina, Bernard, Jolanta, Leona, Leonida, Nikifor, Wit, Witold, Witołd, Witolda, Witosław, Wodzisław </t>
  </si>
  <si>
    <t xml:space="preserve">Alina, Aneta, Benon, Budzimir, Jan, Justyna, Ludgarda </t>
  </si>
  <si>
    <t xml:space="preserve">Adolf, Adolfa, Adolfina, Agnieszka, Alf, Drogomysł, Franciszek, Laura, Marcjan, Radomił, Rainer, Wolmar </t>
  </si>
  <si>
    <t xml:space="preserve">Efrem, Elżbieta, Gerwazy, Leonia, Marek, Marina, Paula </t>
  </si>
  <si>
    <t xml:space="preserve">Borzysław, Gerwazy, Julianna, Odo, Protazy, Sylweriusz </t>
  </si>
  <si>
    <t xml:space="preserve">Bogna, Bogumiła, Bożena, Florentyna, Franciszek, Michał, Rafaela, Rafał, Sylwery </t>
  </si>
  <si>
    <t xml:space="preserve">Albaniusz, Alicja, Alojza, Alojzy, Demetria, Domamir, Marta, Rudolf, Rudolfa, Rudolfina, Teodor </t>
  </si>
  <si>
    <t xml:space="preserve">Achacjusz, Achacy, Agenor, Alban, Broniwoj, Flawiusz, Innocenta, Innocenty, Kirył, Paulina </t>
  </si>
  <si>
    <t xml:space="preserve">Agrypina, Albin, Bazyli, Józef, Piotr, Prosper, Wanda, Zenon, Zenona </t>
  </si>
  <si>
    <t xml:space="preserve">Dan, Danisz, Danuta, Emilia, Jan, Wilhelm </t>
  </si>
  <si>
    <t xml:space="preserve">Albrecht, Eulogiusz, Łucja, Lucja, Tolisława, Wilhelm </t>
  </si>
  <si>
    <t xml:space="preserve">Jan, Jeremi, Jeremiasz, Paweł, Zdziwoj </t>
  </si>
  <si>
    <t xml:space="preserve">Maria Magdalena, Władysław, Władysława, Włodzisław </t>
  </si>
  <si>
    <t xml:space="preserve">Amos, Ireneusz, Józef, Leon, Paweł, Raissa, Zbrosław </t>
  </si>
  <si>
    <t xml:space="preserve">Benedykta, Benita, Dalebor, Paweł, Piotr </t>
  </si>
  <si>
    <t xml:space="preserve">Alpinian, Ciechosława, Cyryl, Emilia, Lucyna, Marcjal </t>
  </si>
  <si>
    <t xml:space="preserve">Aaron, Bogusław, Halina, Klarysa, Marian, Niegosława, Teobald </t>
  </si>
  <si>
    <t xml:space="preserve">Juda, Maria, Martynian, Otto, Piotr, Urban </t>
  </si>
  <si>
    <t xml:space="preserve">Anatol, Jacek, Korneli, Leon, Miłosław, Otto </t>
  </si>
  <si>
    <t xml:space="preserve">Ageusz, Alfred, Aurelian, Elżbieta, Innocenta, Innocenty, Józef, Julian, Malwin, Malwina, Odo, Teodor, Wielisław </t>
  </si>
  <si>
    <t xml:space="preserve">Antoni, Bartłomiej, Filomena, Jakub, Karolina, Michał, Przybywoj, Szarlota, Wilhelm </t>
  </si>
  <si>
    <t xml:space="preserve">Agrypina, Chociebor, Dominik, Dominika, Goar, Gotard, Lucja, Łucja, Niegosław </t>
  </si>
  <si>
    <t xml:space="preserve">Antoni, Benedykt, Cyryl, Estera, Kira, Metody, Piotr, Pompejusz, Sędzisława, Wilibald </t>
  </si>
  <si>
    <t xml:space="preserve">Adrian, Adrianna, Chwalimir, Edgar, Elżbieta, Eugeniusz, Kilian, Prokop, Wirginia </t>
  </si>
  <si>
    <t xml:space="preserve">Anatolia, Heloiza, Hieronim, Łucja, Lucja, Ludwika, Lukrecja, Mikołaj, Patrycjusz, Weronika, Wszebąd, Zenon, Zenona </t>
  </si>
  <si>
    <t xml:space="preserve">Aleksander, Amelia, Aniela, Filip, January, Radziwoj, Rufina, Samson, Sylwan, Sylwana, Witalis </t>
  </si>
  <si>
    <t xml:space="preserve">Benedykt, Cyprian, Kalina, Kallina, Kir, Olga, Pelagia, Pelagiusz, Pius, Placyd, Sawin, Wyszesława </t>
  </si>
  <si>
    <t xml:space="preserve">Andrzej, Euzebiusz, Feliks, Henryk, Jan Gwalbert, Paweł, Piotr, Tolimir, Weronika </t>
  </si>
  <si>
    <t xml:space="preserve">Ernest, Ernestyn, Eugeniusz, Irwin, Jakub, Justyna, Małgorzata, Radomiła </t>
  </si>
  <si>
    <t xml:space="preserve">Bonawentura, Damian, Dobrogost, Franciszek, Izabela, Kosma, Marceli, Marcelin, Marcelina, Stella, Ulrych, Ulryk, Ulryka </t>
  </si>
  <si>
    <t xml:space="preserve">Daniel, Dawid, Dawida, Egon, Henryk, Iga, Ignacja, Ignacy, Lubomysł, Niecisław, Włodzimierz, Żegota </t>
  </si>
  <si>
    <t xml:space="preserve">Andrzej, Benedykt, Dziersław, Dzierżysław, Eustachiusz, Eustachy, Faust, Maria Magdalena, Marika, Ostap, Ruta, Stefan </t>
  </si>
  <si>
    <t xml:space="preserve">Aleksander, Aleksy, Andrzej, Bogdan, Dzierżykraj, Januaria, Julietta, Leon, Marceli, Marcelina, Maria Magdalena </t>
  </si>
  <si>
    <t xml:space="preserve">Arnold, Arnolf, Erwin, Erwina, Kamil, Karolina, Robert, Roberta, Szymon, Unisław, Wespazjan </t>
  </si>
  <si>
    <t xml:space="preserve">Alfred, Arseniusz, Lutobor, Rufin, Wincenty, Wodzisław </t>
  </si>
  <si>
    <t xml:space="preserve">Czech, Czechasz, Czechoń, Czesław, Eliasz, Heliasz, Hieronim, Leon, Małgorzata, Paweł, Sewera </t>
  </si>
  <si>
    <t xml:space="preserve">Andrzej, Benedykt, Daniel, Paulina, Prakseda, Prokop, Stojsław, Wiktor, Wiktoriusz </t>
  </si>
  <si>
    <t xml:space="preserve">Albin, Bolesława, Bolisława, Laurencjusz, Maria Magdalena, Milenia, Pankracy, Wawrzyniec, Więcemiła </t>
  </si>
  <si>
    <t xml:space="preserve">Apolinary, Bogna, Żelisław </t>
  </si>
  <si>
    <t xml:space="preserve">Antoni, Kinga, Krystyna, Kunegunda, Olga, Wojciecha </t>
  </si>
  <si>
    <t xml:space="preserve">Jakub, Krzysztof, Nieznamir, Sławosz, Walentyna </t>
  </si>
  <si>
    <t xml:space="preserve">Anna, Bartolomea, Grażyna, Mirosława </t>
  </si>
  <si>
    <t xml:space="preserve">Alfons, Alfonsyna, Aureli, Julia, Laurenty, Lilla, Marta, Natalia, Natalis, Pantaleon, Rudolf, Rudolfa, Rudolfina, Wszebor </t>
  </si>
  <si>
    <t xml:space="preserve">Innocenta, Innocenty, Marcela, Pantaleon, Samson, Świętomir, Wiktor, Wiktoriusz </t>
  </si>
  <si>
    <t xml:space="preserve">Beatrice, Beatrycze, Beatryks, Cierpisław, Faustyn, Konstantyn, Lucylla, Maria, Marta, Olaf, Serafina, Urban </t>
  </si>
  <si>
    <t xml:space="preserve">Abdon, Julia, Julita, Ludmiła, Maryna, Ubysław </t>
  </si>
  <si>
    <t xml:space="preserve">Beatus, Demokryt, Emilian, Ernesta, Ernestyna, Helena, Iga, Ignacja, Ignacy, Justyn, Ludomir, Żegota </t>
  </si>
  <si>
    <t xml:space="preserve">Alfons, Alfonsyna, Borzysława, Gustaw, Ilia, Karina, Maria, Stefan </t>
  </si>
  <si>
    <t xml:space="preserve">August, Augusta, Krzywosąd, Lidia, Nikodem, Symeon, Szczepan </t>
  </si>
  <si>
    <t xml:space="preserve">Alfred, Arystarch, Dominik, Maria, Mironieg, Protazy </t>
  </si>
  <si>
    <t xml:space="preserve">Cyriak, Emil, Karolin, Maria, Nonna, Oswald, Oswalda, Stanisława </t>
  </si>
  <si>
    <t xml:space="preserve">Felicysym, Jakub, January, Sława, Stefan, Sykstus, Wincenty </t>
  </si>
  <si>
    <t xml:space="preserve">Albert, Alberta, Albertyna, Anna, Dobiemir, Donat, Donata, Doris, Dorota, Kajetan </t>
  </si>
  <si>
    <t xml:space="preserve">Cyprian, Cyriak, Cyryl, Emil, Emilian, Emiliusz, Niezamysł, Olech, Sylwiusz </t>
  </si>
  <si>
    <t xml:space="preserve">Jan, Klarysa, Miłorad, Roland, Roman, Romuald </t>
  </si>
  <si>
    <t xml:space="preserve">Asteria, Bernard, Bogdan, Borys, Filomena, Laurencjusz, Prochor, Wawrzyniec, Wierzchosław </t>
  </si>
  <si>
    <t xml:space="preserve">Aleksander, Herman, Ligia, Lukrecja, Włodzimierz, Włodziwoj, Zula, Zuzanna </t>
  </si>
  <si>
    <t xml:space="preserve">Bądzisław, Hilaria, Klara, Lech, Leonida, Piotr </t>
  </si>
  <si>
    <t xml:space="preserve">Diana, Dianna, Gertruda, Helena, Hipolit, Hipolita, Jan, Kasjan, Radomiła, Wojbor </t>
  </si>
  <si>
    <t xml:space="preserve">Alfred, Atanazja, Dobrowój, Euzebiusz, Kalikst, Kaliksta, Machabeusz </t>
  </si>
  <si>
    <t xml:space="preserve">Maria, Napoleon, Stefan, Stella, Trzebimir </t>
  </si>
  <si>
    <t xml:space="preserve">Alfons, Alfonsyna, Ambroży, Domarad, Domarat, Joachim, Joachima, Roch </t>
  </si>
  <si>
    <t xml:space="preserve">Anastazja, Angelika, Anita, Bertram, Eliza, Jacek, Jaczewoj, Joanna, Julianna, Liberat, Miron, Żanna, Zawisza </t>
  </si>
  <si>
    <t xml:space="preserve">Agapit, Bogusława, Bronisław, Bronisz, Helena, Ilona, Klara, Tworzysława </t>
  </si>
  <si>
    <t xml:space="preserve">Bolesław, Emilia, Jan, Julian, Juliusz, Ludwik, Piotr, Sebald </t>
  </si>
  <si>
    <t xml:space="preserve">Bernard, Jan, Sabin, Samuel, Samuela, Sieciech, Sobiesław, Świeciech, Szwieciech </t>
  </si>
  <si>
    <t xml:space="preserve">Adolf, Adolfa, Adolfina, Alf, Bernard, Emilian, Filipina, Franciszek, Joanna, Kazimiera, Męcimir </t>
  </si>
  <si>
    <t xml:space="preserve">Cezary, Dalegor, Fabrycjan, Fabrycy, Hipolit, Hipolita, Maria, Namysław, Oswald, Oswalda, Tymoteusz, Zygfryd </t>
  </si>
  <si>
    <t xml:space="preserve">Apolinary, Benicjusz, Filip, Laurenty, Sulirad, Walerian, Waleriana, Zacheusz </t>
  </si>
  <si>
    <t xml:space="preserve">Bartłomiej, Cieszymir, Jerzy, Joanna, Malina, Michalina </t>
  </si>
  <si>
    <t xml:space="preserve">Gaudencjusz, Gaudenty, Grzegorz, Ludwik, Luiza, Michał, Sieciesław </t>
  </si>
  <si>
    <t xml:space="preserve">Dobroniega, Joanna, Konstanty, Maksym, Maria, Wiktorian, Zefir, Zefiryn, Zefiryna </t>
  </si>
  <si>
    <t xml:space="preserve">Angel, Angelus, Cezary, Gebhard, Józef, Kalasanty, Małgorzata, Przybymir, Rufus, Teodor </t>
  </si>
  <si>
    <t xml:space="preserve">Adelina, Aleksander, Aleksy, Augustyn, Patrycja, Sobiesław, Stronisław </t>
  </si>
  <si>
    <t xml:space="preserve">Flora, Jan, Racibor, Sabina </t>
  </si>
  <si>
    <t xml:space="preserve">Adaukt, Częstowoj, Gaudencja, Miron, Rebeka, Róża, Szczęsna, Szczęsny, Tekla </t>
  </si>
  <si>
    <t xml:space="preserve">Bohdan, Paulina, Rajmund, Rajmunda, Świętosław </t>
  </si>
  <si>
    <t xml:space="preserve">Bronisław, Bronisława, Bronisz, Idzi </t>
  </si>
  <si>
    <t xml:space="preserve">Absalon, Bohdan, Czech, Czechasz, Czechoń, Czesław, Dersław, Dionizy, Eliza, Henryk, Julian, Stefan, Tobiasz, Wilhelm, Witomysł </t>
  </si>
  <si>
    <t xml:space="preserve">Antoni, Bartłomiej, Bazylissa, Bronisław, Bronisz, Erazma, Eufemia, Eufrozyna, Izabela, Jan, Joachim, Joachima, Manswet, Mojmir, Szymon, Wincenty, Zenon, Zenona </t>
  </si>
  <si>
    <t xml:space="preserve">Agatonik, Ida, Lilianna, Rościgniew, Róża, Rozalia </t>
  </si>
  <si>
    <t xml:space="preserve">Dorota, Herakles, Herkulan, Herkules, Justyna, Laurencjusz, Stronisława, Wawrzyniec </t>
  </si>
  <si>
    <t xml:space="preserve">Albin, Beata, Eugenia, Eugeniusz, Magnus, Michał, Uniewit, Zachariasz </t>
  </si>
  <si>
    <t xml:space="preserve">Domasława, Domisława, Marek, Melchior, Regina, Rena, Ryszard </t>
  </si>
  <si>
    <t xml:space="preserve">Adrian, Adrianna, Klementyna, Maria, Nestor, Radosław, Radosława </t>
  </si>
  <si>
    <t xml:space="preserve">Augustyna, Aureliusz, Dionizy, Gorgoncjusz, Pimen, Piotr, Ścibor, Ścibora, Sergiusz, Sobiesąd </t>
  </si>
  <si>
    <t xml:space="preserve">Aldona, Łukasz, Mikołaj, Mścibor, Pulcheria </t>
  </si>
  <si>
    <t xml:space="preserve">Feliks, Jacek, Jan, Naczesław, Prot </t>
  </si>
  <si>
    <t xml:space="preserve">Amadeusz, Amedeusz, Cyrus, Gwidon, Maria, Piotr, Radzimir, Sylwin </t>
  </si>
  <si>
    <t xml:space="preserve">Aleksander, Aureliusz, Eugenia, Filip, Lubor, Materna, Morzysław, Szeliga </t>
  </si>
  <si>
    <t xml:space="preserve">Bernard, Cyprian, Roksana, Siemomysł, Szymon </t>
  </si>
  <si>
    <t xml:space="preserve">Albin, Budzigniew, Maria, Nikodem </t>
  </si>
  <si>
    <t xml:space="preserve">Antym, Cyprian, Edda, Edyta, Eufemia, Eugenia, Franciszek, Jakobina, Kamila, Kornel, Lucja, Łucja, Sebastiana, Sędzisław, Wiktor, Wiktoriusz </t>
  </si>
  <si>
    <t xml:space="preserve">Ariadna, Dezyderiusz, Drogosław, Franciszek, Hildegarda, Justyn, Justyna, Lambert, Lamberta, Narcyz, Teodora </t>
  </si>
  <si>
    <t xml:space="preserve">Dobrowit, Irena, Irma, Józef, Ryszarda, Stefania, Tytus, Zachariasz </t>
  </si>
  <si>
    <t xml:space="preserve">Alfons, Alfonsyna, January, Konstancja, Sydonia, Teodor, Więcemir </t>
  </si>
  <si>
    <t xml:space="preserve">Dionizy, Eustachiusz, Eustachy, Fausta, Faustyna, Filipina, Irena, Oleg, Ostap, Sozant </t>
  </si>
  <si>
    <t xml:space="preserve">Bożeciech, Bożydar, Hipolit, Hipolita, Ifigenia, Jonasz, Laurenty, Mateusz, Mira </t>
  </si>
  <si>
    <t xml:space="preserve">Joachim, Joachima, Maurycy, Prosimir, Tomasz </t>
  </si>
  <si>
    <t xml:space="preserve">Boguchwała, Bogusław, Libert, Minodora, Tekla </t>
  </si>
  <si>
    <t xml:space="preserve">Gerard, Gerarda, Gerhard, Maria, Teodor, Tomir, Uniegost </t>
  </si>
  <si>
    <t xml:space="preserve">Aureli, Aurelia, Aurelian, Franciszek, Gaspar, Herkulan, Kamil, Kleofas, Kleopatra, Ładysław, Piotr, Rufus, Świętopełk, Wincenty, Władysław, Władysława, Włodzisław </t>
  </si>
  <si>
    <t xml:space="preserve">Cyprian, Euzebiusz, Justyna, Łękomir </t>
  </si>
  <si>
    <t xml:space="preserve">Amadeusz, Amedeusz, Damian, Kosma, Przedbor, Urban </t>
  </si>
  <si>
    <t xml:space="preserve">Jan, Laurencjusz, Luba, Lubosza, Marek, Nikita, Salomon, Sylwin, Wacław, Wacława, Wawrzyniec, Więcesław </t>
  </si>
  <si>
    <t xml:space="preserve">Dadźbog, Franciszek, Michalina </t>
  </si>
  <si>
    <t xml:space="preserve">Grzegorz, Hieronim, Honoriusz, Imisław, Leopard, Sofia, Wera, Wiera, Wiktor, Wiktoriusz, Zofia </t>
  </si>
  <si>
    <t xml:space="preserve">Benigna, Cieszysław, Dan, Danisz, Danuta, Igor, Jan, Remigiusz </t>
  </si>
  <si>
    <t xml:space="preserve">Dionizy, Leodegar, Stanimir, Teofil, Trofim </t>
  </si>
  <si>
    <t xml:space="preserve">Eustachiusz, Eustachy, Ewald, Gerard, Gerarda, Gerhard, Heliodor, Józefa, Kandyd, Sierosław, Teresa </t>
  </si>
  <si>
    <t xml:space="preserve">Edwin, Franciszek, Konrad, Konrada, Manfred, Manfreda, Rozalia </t>
  </si>
  <si>
    <t xml:space="preserve">Apolinary, Częstogniew, Donat, Donata, Faust, Fides, Flawia, Igor, Justyn, Konstancjusz, Konstans, Placyd </t>
  </si>
  <si>
    <t xml:space="preserve">Artur, Artus, Bronisław, Bronisz, Brunon, Emil, Fryderyka, Roman </t>
  </si>
  <si>
    <t xml:space="preserve">Amalia, Justyna, Marek, Maria, Rościsława, Stefan, Tekla </t>
  </si>
  <si>
    <t xml:space="preserve">Artemon, Bryda, Brygida, Demetriusz, Laurencja, Marcin, Pelagia, Pelagiusz, Symeon, Wojsława </t>
  </si>
  <si>
    <t xml:space="preserve">Arnold, Arnolf, Atanazja, Bogdan, Dionizjusz, Dionizy, Jan, Ludwik, Przedpełk </t>
  </si>
  <si>
    <t xml:space="preserve">Franciszek, German, Kalistrat, Lutomir, Paulin, Tomił </t>
  </si>
  <si>
    <t xml:space="preserve">Aldona, Brunon, Burchard, Dobromiła, Emil, Emilian, Emiliusz, Germanik, Maria, Marian, Placydia </t>
  </si>
  <si>
    <t xml:space="preserve">Cyriak, Eustachiusz, Eustachy, Grzymisław, Maksymilian, Ostap, Salwin, Serafin, Witold, Witołd, Witolda </t>
  </si>
  <si>
    <t xml:space="preserve">Daniel, Edward, Gerald, Geraldyna, Maurycy, Mikołaj, Siemisław, Teofil </t>
  </si>
  <si>
    <t xml:space="preserve">Alan, Bernard, Dominik, Dzierżymir, Fortunata, Kalikst, Kaliksta </t>
  </si>
  <si>
    <t xml:space="preserve">Brunon, Gościsława, Jadwiga, Sewer, Tekla, Teresa </t>
  </si>
  <si>
    <t xml:space="preserve">Ambroży, Aurelia, Dionizy, Florentyna, Galla, Gallina, Gaweł, Gerard, Gerarda, Gerhard, Grzegorz, Radzisław </t>
  </si>
  <si>
    <t xml:space="preserve">Lucyna, Małgorzata, Marian, Sulisława, Wiktor, Wiktoriusz </t>
  </si>
  <si>
    <t xml:space="preserve">Julian, Łukasz, René </t>
  </si>
  <si>
    <t xml:space="preserve">Ferdynand, Fryda, Pelagia, Pelagiusz, Piotr, Siemowit, Skarbimir, Toma, Ziemowit </t>
  </si>
  <si>
    <t xml:space="preserve">Budzisława, Irena, Jan Kanty, Kleopatra, Wendelin, Witalis </t>
  </si>
  <si>
    <t xml:space="preserve">Bernard, Celina, Dobromił, Elżbieta, Hilary, Klemencja, Pelagia, Pelagiusz, Urszula, Wszebora </t>
  </si>
  <si>
    <t xml:space="preserve">Abercjusz, Filip, Halka, Kordelia, Kordula, Przybysława, Sewer </t>
  </si>
  <si>
    <t xml:space="preserve">Iga, Ignacja, Ignacy, Jan, Marlena, Odilla, Roman, Seweryn, Teodor, Włościsław, Żegota </t>
  </si>
  <si>
    <t xml:space="preserve">Antoni, Boleczest, Filip, Hortensja, Marcin, Rafaela, Rafał, Salomon </t>
  </si>
  <si>
    <t xml:space="preserve">Bończa, Bonifacy, Chryzant, Daria, Inga, Kryspin, Maur, Sambor, Taras, Teodozjusz, Wilhelmina </t>
  </si>
  <si>
    <t xml:space="preserve">Dymitriusz, Ewaryst, Eweryst, Łucjan, Lucyna, Ludmiła, Lutosław </t>
  </si>
  <si>
    <t xml:space="preserve">Frumencjusz, Iwona, Sabina, Siestrzemił, Wincenty </t>
  </si>
  <si>
    <t xml:space="preserve">Juda, Szymon, Tadeusz, Wszeciech </t>
  </si>
  <si>
    <t xml:space="preserve">Euzebia, Franciszek, Longin, Longina, Lubogost, Narcyz, Teodor, Wioletta </t>
  </si>
  <si>
    <t xml:space="preserve">Alfons, Alfonsyna, Angel, Angelus, Edmund, Klaudiusz, Przemysław, Sądosław, Zenobia </t>
  </si>
  <si>
    <t xml:space="preserve">Alfons, Alfonsyna, Antoni, Antonina, August, Augusta, Godzimir, Godzisz, Lucylla, Łukasz, Saturnin, Saturnina, Urban, Wolfgang </t>
  </si>
  <si>
    <t xml:space="preserve">Andrzej, Konradyn, Konradyna, Seweryn, Warcisław, Wiktoryna </t>
  </si>
  <si>
    <t xml:space="preserve">Ambroży, Bohdana, Bożydar, Eudoksjusz, Małgorzata, Stojmir, Tobiasz, Wiktoryn </t>
  </si>
  <si>
    <t xml:space="preserve">Bogumił, Cezary, Chwalisław, Hubert, Huberta, Sylwia </t>
  </si>
  <si>
    <t xml:space="preserve">Emeryk, Karol Boromeusz, Mściwój, Olgierd, Witalis </t>
  </si>
  <si>
    <t xml:space="preserve">Blandyn, Blandyna, Dalemir, Elżbieta, Florian, Modesta, Sławomir, Zachariasz </t>
  </si>
  <si>
    <t xml:space="preserve">Feliks, Leonard, Trzebowit, Ziemowit </t>
  </si>
  <si>
    <t xml:space="preserve">Achilles, Antoni, Engelbert, Florentyn, Melchior, Przemił </t>
  </si>
  <si>
    <t xml:space="preserve">Dymitr, Godfryd, Gotfryd, Hadrian, Klaudiusz, Sędziwoj, Sewer, Sewerian, Seweryn, Wiktor, Wiktoriusz, Wiktoryn </t>
  </si>
  <si>
    <t xml:space="preserve">Bogudar, Genowefa, Nestor, Teodor, Ursyn </t>
  </si>
  <si>
    <t xml:space="preserve">Andrzej, Lena, Leon, Ludomir, Nelly, Nimfa, Probus, Stefan </t>
  </si>
  <si>
    <t xml:space="preserve">Anastazja, Bartłomiej, Maciej, Marcin, Prot, Spycisław, Teodor </t>
  </si>
  <si>
    <t xml:space="preserve">Cibor, Czcibor, Izaak, Jonasz, Jozafat, Konradyn, Konradyna, Krystyn, Marcin, Renat, Renata, Witold, Witołd, Witolda </t>
  </si>
  <si>
    <t xml:space="preserve">Arkadiusz, Arkady, Brykcjusz, Eugeniusz, Jan, Mikołaj, Stanisław, Walentyn </t>
  </si>
  <si>
    <t xml:space="preserve">Aga, Agata, Damian, Elżbieta, Emil, Emiliusz, Jozafat, Józef, Judyta, Kosma, Laurenty, Lewin, Ścibor, Ścibora, Serafin, Wszerad </t>
  </si>
  <si>
    <t xml:space="preserve">Albert, Alberta, Albertyna, Artur, Artus, Idalia, Leopold, Leopoldyna, Przybygniew, Roger </t>
  </si>
  <si>
    <t xml:space="preserve">Aureliusz, Dionizy, Edmund, Gertruda, Leon, Marek, Maria, Niedamir, Otomar, Paweł, Piotr </t>
  </si>
  <si>
    <t xml:space="preserve">Dionizy, Floryn, Grzegorz, Hugo, Hugon, Salome, Salomea, Sulibor, Zbysław </t>
  </si>
  <si>
    <t xml:space="preserve">Aniela, Cieszymysł, Filipina, Galezy, Klaudyna, Odo, Otto, Roman, Tomasz </t>
  </si>
  <si>
    <t xml:space="preserve">Elżbieta, Mironiega, Paweł, Seweryn, Seweryna </t>
  </si>
  <si>
    <t xml:space="preserve">Anatol, Edmund, Feliks, Jeron, Oktawiusz, Sędzimir </t>
  </si>
  <si>
    <t xml:space="preserve">Albert, Alberta, Albertyna, Janusz, Konrad, Konrada, Maria, Piotr, Regina, Rena, Rufus, Twardosław, Wiesław </t>
  </si>
  <si>
    <t xml:space="preserve">Cecylia, Marek, Maur, Wszemiła </t>
  </si>
  <si>
    <t xml:space="preserve">Adela, Erast, Felicyta, Klemens, Klementyn, Orestes, Przedwoj </t>
  </si>
  <si>
    <t xml:space="preserve">Dobrosław, Emilia, Emma, Flora, Franciszek, Gerard, Gerarda, Gerhard, Jan, Mina, Pęcisław, Protazy </t>
  </si>
  <si>
    <t xml:space="preserve">Erazm, Jozafat, Katarzyna, Tęgomir </t>
  </si>
  <si>
    <t xml:space="preserve">Delfin, Dobiemiest, Jan, Konrad, Konrada, Lechosław, Lechosława, Leonard, Sylwester </t>
  </si>
  <si>
    <t xml:space="preserve">Damazy, Dominik, Leonard, Maksymilian, Oda, Stojgniew, Walery, Wirgiliusz </t>
  </si>
  <si>
    <t xml:space="preserve">Gościrad, Grzegorz, Jakub, Lesław, Lesława, Rufin, Zdzisław </t>
  </si>
  <si>
    <t xml:space="preserve">Błażej, Bolemysł, Fryderyk, Przemysł, Saturnin, Saturnina, Walter </t>
  </si>
  <si>
    <t xml:space="preserve">Andrzej, Justyna, Konstanty, Maura, Zbysława </t>
  </si>
  <si>
    <t xml:space="preserve">Długosz, Edmund, Eliga, Eligiusz, Iwa, Natalia, Natalis, Platon, Sobiesława </t>
  </si>
  <si>
    <t xml:space="preserve">Adria, Aurelia, Balbina, Bibianna, Paulina, Sulisław, Wiktoryn, Zbylut </t>
  </si>
  <si>
    <t xml:space="preserve">Franciszek, Kasjan, Ksawery, Lucjusz, Unimir </t>
  </si>
  <si>
    <t xml:space="preserve">Barbara, Berno, Biernat, Chrystian, Hieronim, Krystian, Piotr </t>
  </si>
  <si>
    <t xml:space="preserve">Anastazy, Gerald, Geraldyna, Kryspina, Krystyna, Pęcisława, Saba </t>
  </si>
  <si>
    <t xml:space="preserve">Dionizja, Emilian, Jarema, Jarogniew, Mikołaj </t>
  </si>
  <si>
    <t xml:space="preserve">Agaton, Ambroży, Marcin, Ninomysł </t>
  </si>
  <si>
    <t xml:space="preserve">Boguwola, Klement, Maria, Światozar, Wirginiusz </t>
  </si>
  <si>
    <t xml:space="preserve">Delfina, Joachim, Joachima, Leokadia, Loda, Waleria, Wielisława, Wiesław </t>
  </si>
  <si>
    <t xml:space="preserve">Andrzej, Daniel, Judyta, Julia, Maria, Radzisława </t>
  </si>
  <si>
    <t xml:space="preserve">Damazy, Daniela, Julia, Stefan, Waldemar, Wojmir </t>
  </si>
  <si>
    <t xml:space="preserve">Adelajda, Aleksander, Dagmara, Paramon, Suliwoj </t>
  </si>
  <si>
    <t xml:space="preserve">Łucja, Lucja, Otylia, Włodzisława </t>
  </si>
  <si>
    <t xml:space="preserve">Alfred, Arseniusz, Izydor, Naum, Pompejusz, Sławobor, Spirydion </t>
  </si>
  <si>
    <t xml:space="preserve">Celina, Fortunata, Iga, Ignacja, Ignacy, Krystiana, Nina, Walerian, Waleriana, Wolimir, Żegota </t>
  </si>
  <si>
    <t xml:space="preserve">Adelajda, Ado, Albina, Alina, Ananiasz, Bean, Zdzisława </t>
  </si>
  <si>
    <t xml:space="preserve">Florian, Jolanta, Łazarz, Olimpia, Warwara, Żyrosław </t>
  </si>
  <si>
    <t xml:space="preserve">Bogusław, Gracjan, Gracjana, Laurencja, Wilibald, Wszemir </t>
  </si>
  <si>
    <t xml:space="preserve">Abraham, Beniamin, Dariusz, Gabriela, Mścigniew, Nemezjusz, Tymoteusz, Urban </t>
  </si>
  <si>
    <t xml:space="preserve">Amon, Bogumiła, Dominik, Liberat, Teofil </t>
  </si>
  <si>
    <t xml:space="preserve">Balbin, Festus, Honorat, Tomasz, Tomisław </t>
  </si>
  <si>
    <t xml:space="preserve">Beata, Drogomir, Flawian, Franciszka, Gryzelda, Honorata, Ksawera, Ksaweryna, Zenon, Zenona </t>
  </si>
  <si>
    <t xml:space="preserve">Dagobert, Mina, Sławomir, Sławomira, Wiktoria </t>
  </si>
  <si>
    <t xml:space="preserve">Ada, Adam, Adamina, Adela, Ewa, Ewelin, Ewelina, Godzisława, Grzegorz, Grzymisława, Hermina, Herminia, Irma, Irmina, Zenobiusz </t>
  </si>
  <si>
    <t xml:space="preserve">Anastazja, Eugenia, Piotr, Spirydion </t>
  </si>
  <si>
    <t xml:space="preserve">Dionizy, Szczepan, Wróciwoj </t>
  </si>
  <si>
    <t xml:space="preserve">Cezary, Fabia, Fabiola, Jan, Radomysł </t>
  </si>
  <si>
    <t xml:space="preserve">Antoni, Dobrowiest, Emma, Godzisław, Teofila </t>
  </si>
  <si>
    <t xml:space="preserve">Domawit, Dominik, Gosław, Jonatan, Marcin, Tomasz, Trofim </t>
  </si>
  <si>
    <t xml:space="preserve">Dawid, Dawida, Dionizy, Eugeniusz, Irmina, Katarzyna, Łazarz, Rainer, Sabin, Sewer, Uniedrog </t>
  </si>
  <si>
    <t xml:space="preserve">Korneliusz, Mariusz, Melania, Sebastian, Sylwester, Tworzysław </t>
  </si>
  <si>
    <t>The Day of Liberation</t>
  </si>
  <si>
    <t>Der Tag der Befreiung</t>
  </si>
  <si>
    <t>Deň oslobodenia</t>
  </si>
  <si>
    <t>Le jour de la libération</t>
  </si>
  <si>
    <t>Den osvobození</t>
  </si>
  <si>
    <t>Dzień wyzwolenia</t>
  </si>
  <si>
    <t>De dag van bevrijding</t>
  </si>
  <si>
    <t>Dan antifašističkog ustanka</t>
  </si>
  <si>
    <t>De dag van de antifascistische opstand</t>
  </si>
  <si>
    <t>Dzień powstania antyfaszystowskiego</t>
  </si>
  <si>
    <t>Den antifašistického povstání</t>
  </si>
  <si>
    <t>The day of the anti-fascist uprising</t>
  </si>
  <si>
    <t>Le jour du soulèvement antifasciste</t>
  </si>
  <si>
    <t>Deň antifašistického povstania</t>
  </si>
  <si>
    <t>Der Tag des antifaschistischen Aufstands</t>
  </si>
  <si>
    <t>Staatsbürgerschaftsfeier</t>
  </si>
  <si>
    <t>Oslava občianstva</t>
  </si>
  <si>
    <t>Célébration de la citoyenneté</t>
  </si>
  <si>
    <t>Citizenship celebration</t>
  </si>
  <si>
    <t>Oslava občanství</t>
  </si>
  <si>
    <t>Obchody obywatelstwa</t>
  </si>
  <si>
    <t>Burgerschap viering</t>
  </si>
  <si>
    <t>Proslava građanstva</t>
  </si>
  <si>
    <t>Nacionalni dan zahvalnosti</t>
  </si>
  <si>
    <t>Nationaler Erntedankfest</t>
  </si>
  <si>
    <t>Národný deň vďakyvzdania</t>
  </si>
  <si>
    <t>Jour de action de grâces</t>
  </si>
  <si>
    <t>National Thanksgiving Day</t>
  </si>
  <si>
    <t>Národní den díkůvzdání</t>
  </si>
  <si>
    <t>Narodowy Dzień Dziękczynienia</t>
  </si>
  <si>
    <t>De dag van dankzegging</t>
  </si>
  <si>
    <t>Unabhängigkeitstag</t>
  </si>
  <si>
    <t>Deň nezávislosti</t>
  </si>
  <si>
    <t>Jour de l'Indépendance</t>
  </si>
  <si>
    <t>Independence Day</t>
  </si>
  <si>
    <t>Den nezávislosti</t>
  </si>
  <si>
    <t>Dzień Niepodległości</t>
  </si>
  <si>
    <t>Onafhankelijkheidsdag</t>
  </si>
  <si>
    <t>Dan neovisnosti</t>
  </si>
  <si>
    <t>Allerheiligen</t>
  </si>
  <si>
    <t>Všetkých svätých</t>
  </si>
  <si>
    <t>Jour de la Toussaint</t>
  </si>
  <si>
    <t>All Saints' Day</t>
  </si>
  <si>
    <t>Všech svatých</t>
  </si>
  <si>
    <t>Dzień Wszystkich Świętych</t>
  </si>
  <si>
    <t>Svi sveti</t>
  </si>
  <si>
    <t>Feier der Revolution von 1848</t>
  </si>
  <si>
    <t>Oslava revolúcie z roku 1848</t>
  </si>
  <si>
    <t>Célébration de la révolution de 1848</t>
  </si>
  <si>
    <t>Celebration of the Revolution of 1848</t>
  </si>
  <si>
    <t>Oslava revoluce z roku 1848</t>
  </si>
  <si>
    <t>Świętowanie rewolucji 1848 r</t>
  </si>
  <si>
    <t>Viering van de revolutie van 1848</t>
  </si>
  <si>
    <t>Proslava revolucije 1848. godine</t>
  </si>
  <si>
    <t>Proslava rada</t>
  </si>
  <si>
    <t>Feier der Arbeit</t>
  </si>
  <si>
    <t>Oslava práce</t>
  </si>
  <si>
    <t>Célébration du travail</t>
  </si>
  <si>
    <t>Labor Day</t>
  </si>
  <si>
    <t>Świętowanie pracy</t>
  </si>
  <si>
    <t>Viering van het werk</t>
  </si>
  <si>
    <t>Viering van de staat</t>
  </si>
  <si>
    <t>Feier der Staatsgründung</t>
  </si>
  <si>
    <t>Oslava založenia štátu</t>
  </si>
  <si>
    <t>Célébration de la fondation de l'état</t>
  </si>
  <si>
    <t>Celebration of the founding of the state</t>
  </si>
  <si>
    <t>Oslava založení státu</t>
  </si>
  <si>
    <t>Świętowanie powstania państwa</t>
  </si>
  <si>
    <t>Proslava osnivanja države</t>
  </si>
  <si>
    <t>Die Revolution von 1956</t>
  </si>
  <si>
    <t>Revolúcia z roku 1956</t>
  </si>
  <si>
    <t>La révolution de 1956</t>
  </si>
  <si>
    <t>The 1956 Revolution</t>
  </si>
  <si>
    <t>Revoluce z roku 1956</t>
  </si>
  <si>
    <t>Rewolucja 1956 r</t>
  </si>
  <si>
    <t>De revolutie van 1956</t>
  </si>
  <si>
    <t>Revolucija 1956. godine</t>
  </si>
  <si>
    <t>Dan oslobođenja</t>
  </si>
  <si>
    <t>Božić</t>
  </si>
  <si>
    <t>Kerstmis</t>
  </si>
  <si>
    <t>Boże Narodzenie</t>
  </si>
  <si>
    <t>Vánoce</t>
  </si>
  <si>
    <t>Christmas</t>
  </si>
  <si>
    <t>Noël</t>
  </si>
  <si>
    <t>Vianoce</t>
  </si>
  <si>
    <t>Weihnachten</t>
  </si>
  <si>
    <t>Feier der Befreiung</t>
  </si>
  <si>
    <t>Oslava oslobodenia</t>
  </si>
  <si>
    <t>Célébration de la libération</t>
  </si>
  <si>
    <t>Celebration of liberation</t>
  </si>
  <si>
    <t>Oslava osvobození</t>
  </si>
  <si>
    <t>Świętowanie wyzwolenia</t>
  </si>
  <si>
    <t>Viering van bevrijding</t>
  </si>
  <si>
    <t>Proslava oslobođenja</t>
  </si>
  <si>
    <t>Velika listopadska socijalistička revolucija</t>
  </si>
  <si>
    <t>Die große sozialistische Oktoberrevolution</t>
  </si>
  <si>
    <t>Veľká októbrová socialistická revolúcia</t>
  </si>
  <si>
    <t>La grande révolution socialiste d'octobre</t>
  </si>
  <si>
    <t>The Great October Socialist Revolution</t>
  </si>
  <si>
    <t>Velká říjnová socialistická revoluce</t>
  </si>
  <si>
    <t>Wielka październikowa rewolucja socjalistyczna</t>
  </si>
  <si>
    <t>De grote socialistische revolutie in oktober</t>
  </si>
  <si>
    <t>Republik des Rates</t>
  </si>
  <si>
    <t>Rada republiky</t>
  </si>
  <si>
    <t>République du conseil</t>
  </si>
  <si>
    <t>Council republic</t>
  </si>
  <si>
    <t>Republika Rady</t>
  </si>
  <si>
    <t>Council Republiek</t>
  </si>
  <si>
    <t>Vijetna republika</t>
  </si>
  <si>
    <t xml:space="preserve">Brodzisław, Justyn, Konrad, Konrada, Nadia, Piotr </t>
  </si>
  <si>
    <t xml:space="preserve">Marija </t>
  </si>
  <si>
    <t xml:space="preserve">Bazilije, Grgur </t>
  </si>
  <si>
    <t xml:space="preserve">Isusovo, Genoveva, Cvijeta </t>
  </si>
  <si>
    <t xml:space="preserve">Sdislava </t>
  </si>
  <si>
    <t xml:space="preserve">Emilijana, Radoslav, Miljenko </t>
  </si>
  <si>
    <t xml:space="preserve">Gašpar  </t>
  </si>
  <si>
    <t xml:space="preserve">Rajmund, Lucijan, Zorislav </t>
  </si>
  <si>
    <t xml:space="preserve">Severin, Bogoljub, Apolinarij </t>
  </si>
  <si>
    <t xml:space="preserve">Julijan, Živko, Miodrag </t>
  </si>
  <si>
    <t xml:space="preserve">Agaton, Dobroslav, Aldo </t>
  </si>
  <si>
    <t xml:space="preserve">Honorat, Neven </t>
  </si>
  <si>
    <t xml:space="preserve">Arkadije, Živana, Ernest </t>
  </si>
  <si>
    <t xml:space="preserve">Hilarije, Veselko, Radovan </t>
  </si>
  <si>
    <t xml:space="preserve">Felik, Srećko </t>
  </si>
  <si>
    <t xml:space="preserve">Franjo  </t>
  </si>
  <si>
    <t xml:space="preserve">Marcel, Oton, Mislav </t>
  </si>
  <si>
    <t xml:space="preserve">Antun, Lavoslav, Vojmil </t>
  </si>
  <si>
    <t xml:space="preserve">Marg., Priska </t>
  </si>
  <si>
    <t xml:space="preserve">Mario, Ljiljana, Marta </t>
  </si>
  <si>
    <t xml:space="preserve">Fabijan, Sebastijan </t>
  </si>
  <si>
    <t xml:space="preserve">Agneza, Janja, Neža </t>
  </si>
  <si>
    <t xml:space="preserve">Vinko, Irena </t>
  </si>
  <si>
    <t xml:space="preserve">Emerencijana, Ema, Vjera, Milko </t>
  </si>
  <si>
    <t xml:space="preserve">Franjo, Bogoslav </t>
  </si>
  <si>
    <t xml:space="preserve">Ananija </t>
  </si>
  <si>
    <t xml:space="preserve">Timotej, Tit, Paula, Tonka </t>
  </si>
  <si>
    <t xml:space="preserve">Angela, Vitalijan, Pribislav </t>
  </si>
  <si>
    <t xml:space="preserve">Toma, Tomislav </t>
  </si>
  <si>
    <t xml:space="preserve">Vilana, Valerije, Konstancije </t>
  </si>
  <si>
    <t xml:space="preserve">Martina, Tina, Gordana </t>
  </si>
  <si>
    <t xml:space="preserve">Ivan, Marcela, Julije </t>
  </si>
  <si>
    <t xml:space="preserve">Brigita, Gita, Miroslav </t>
  </si>
  <si>
    <t xml:space="preserve">Marijan </t>
  </si>
  <si>
    <t xml:space="preserve">Blaž, Vlaho, Tripun </t>
  </si>
  <si>
    <t xml:space="preserve">Katarina, Andrija, Veronika </t>
  </si>
  <si>
    <t xml:space="preserve">Agata, Dobrila, Jagoda </t>
  </si>
  <si>
    <t xml:space="preserve">Pavao, Doroteja, Dora </t>
  </si>
  <si>
    <t xml:space="preserve">Pio, Rikard, Držislav </t>
  </si>
  <si>
    <t xml:space="preserve">Jeronim, Jerko  </t>
  </si>
  <si>
    <t xml:space="preserve">Apolonija, Zora, Sunčica </t>
  </si>
  <si>
    <t xml:space="preserve">Alojzije, Skolastika </t>
  </si>
  <si>
    <t xml:space="preserve">Lurdska </t>
  </si>
  <si>
    <t xml:space="preserve">Reginald, Damjan, Eulalija </t>
  </si>
  <si>
    <t xml:space="preserve">Jordan, Božidar, Božica </t>
  </si>
  <si>
    <t xml:space="preserve">Valentin, Valentina, Zdravko </t>
  </si>
  <si>
    <t xml:space="preserve">Klaudije </t>
  </si>
  <si>
    <t xml:space="preserve">Onezim, Julijana, Miljenko </t>
  </si>
  <si>
    <t xml:space="preserve">Donat </t>
  </si>
  <si>
    <t xml:space="preserve">Angelico, Šimun, Flavijan, Gizela </t>
  </si>
  <si>
    <t xml:space="preserve">Konrad, Ratko, Blago </t>
  </si>
  <si>
    <t xml:space="preserve">Lav, Lea </t>
  </si>
  <si>
    <t xml:space="preserve">Petar , Damir, Eleonora </t>
  </si>
  <si>
    <t xml:space="preserve">Grozdan </t>
  </si>
  <si>
    <t xml:space="preserve">Polikarp, Romana </t>
  </si>
  <si>
    <t xml:space="preserve">Montan, Goran, Modest, Ranko </t>
  </si>
  <si>
    <t xml:space="preserve">Aleksandar, Alka, Sandra, Branimir </t>
  </si>
  <si>
    <t xml:space="preserve">Gabriel, Donat </t>
  </si>
  <si>
    <t xml:space="preserve">Roman, Teofil, Bogoljub </t>
  </si>
  <si>
    <t xml:space="preserve">Čista, Albin, Zoran </t>
  </si>
  <si>
    <t xml:space="preserve">Ines, Čedomil, Iskra </t>
  </si>
  <si>
    <t xml:space="preserve">Anzelmo, Marin, Kamilo </t>
  </si>
  <si>
    <t xml:space="preserve">Kazimir, Eugen, Natko </t>
  </si>
  <si>
    <t xml:space="preserve">Euzebije, Vedran </t>
  </si>
  <si>
    <t xml:space="preserve">Koleta, Zvjezdana, Viktor </t>
  </si>
  <si>
    <t xml:space="preserve">Perpetua, Felicita, Ardo </t>
  </si>
  <si>
    <t xml:space="preserve">Pačista, Ivan od Boga </t>
  </si>
  <si>
    <t xml:space="preserve">Franciska, Franjka </t>
  </si>
  <si>
    <t xml:space="preserve">Emilijan, Emil, Krunoslav </t>
  </si>
  <si>
    <t xml:space="preserve">Firmil, Trvtko </t>
  </si>
  <si>
    <t xml:space="preserve">Bernard, Budislav, Maksimilijan </t>
  </si>
  <si>
    <t xml:space="preserve">Rozalija, Ratka, Kristina m. </t>
  </si>
  <si>
    <t xml:space="preserve">Matilda, Miljana, Borka </t>
  </si>
  <si>
    <t xml:space="preserve">Bezimena, Longin </t>
  </si>
  <si>
    <t xml:space="preserve">Hrvoje, Miljan </t>
  </si>
  <si>
    <t xml:space="preserve">Patrik, Domagoj, Hrvatin </t>
  </si>
  <si>
    <t xml:space="preserve">Ćiril Jeruzalemski, Cvjetan </t>
  </si>
  <si>
    <t xml:space="preserve">Joso, Joško </t>
  </si>
  <si>
    <t xml:space="preserve">Klaudija, Dionizije, Vladislav </t>
  </si>
  <si>
    <t xml:space="preserve">Kristijan, Vesna, Vlasta </t>
  </si>
  <si>
    <t xml:space="preserve">Sredoposna, Oktav </t>
  </si>
  <si>
    <t xml:space="preserve">Oton, Dražen </t>
  </si>
  <si>
    <t xml:space="preserve">Katarina, Simeon </t>
  </si>
  <si>
    <t xml:space="preserve">Blagovijest </t>
  </si>
  <si>
    <t xml:space="preserve">Montan i Maksima, Emanuel </t>
  </si>
  <si>
    <t xml:space="preserve">Ivan Damašć., Rupert, Lidija, Lada </t>
  </si>
  <si>
    <t xml:space="preserve">Priska, Sonja, Polion </t>
  </si>
  <si>
    <t xml:space="preserve">Gluha, Jona, Bertold </t>
  </si>
  <si>
    <t xml:space="preserve">Kvirin, Viktor, Krescent, Bosiljka </t>
  </si>
  <si>
    <t xml:space="preserve">Benjamin, Amos, Ljubomir </t>
  </si>
  <si>
    <t xml:space="preserve">Hugo, Teodora </t>
  </si>
  <si>
    <t xml:space="preserve">Franjo , Dragoljub </t>
  </si>
  <si>
    <t xml:space="preserve">Rikard, Svevlad, Benedikt </t>
  </si>
  <si>
    <t xml:space="preserve">Izidor b., Dora, Strahimir </t>
  </si>
  <si>
    <t xml:space="preserve">Cvijetnica </t>
  </si>
  <si>
    <t xml:space="preserve">Vilim, Rajko </t>
  </si>
  <si>
    <t xml:space="preserve">Ivan de la Salle, Herman, Epifan </t>
  </si>
  <si>
    <t xml:space="preserve">Dionizije, Alemka </t>
  </si>
  <si>
    <t xml:space="preserve">Marija Kleofina, Demetrije </t>
  </si>
  <si>
    <t xml:space="preserve">Ezekijel </t>
  </si>
  <si>
    <t xml:space="preserve">Stanislav, Stana, Radmila </t>
  </si>
  <si>
    <t xml:space="preserve">Julije, Viktor, Davorka </t>
  </si>
  <si>
    <t xml:space="preserve">Uskrsni ponedjeljak, Martin I., Ida </t>
  </si>
  <si>
    <t xml:space="preserve">Valerijan, Maksim </t>
  </si>
  <si>
    <t xml:space="preserve">Krescent, Bosiljka, Anastazija </t>
  </si>
  <si>
    <t xml:space="preserve">Josip Benedikt Labre, Bernardica </t>
  </si>
  <si>
    <t xml:space="preserve">Rudolf, Robert </t>
  </si>
  <si>
    <t xml:space="preserve">Eleuterija, Amadej </t>
  </si>
  <si>
    <t xml:space="preserve">Konrad, Ema, Rastislav </t>
  </si>
  <si>
    <t xml:space="preserve">Janja from Montepulciano, Marcijan </t>
  </si>
  <si>
    <t xml:space="preserve">Anzelmo, Goran </t>
  </si>
  <si>
    <t xml:space="preserve">Soter i Kajo, Vojmil </t>
  </si>
  <si>
    <t xml:space="preserve">Sv. Juraj, Juro, ?uro, ?urdica </t>
  </si>
  <si>
    <t xml:space="preserve">Fidelis m., Vjeran, Vjerko, Vjera </t>
  </si>
  <si>
    <t xml:space="preserve">Sv. Marko ap. i ev., Maroje </t>
  </si>
  <si>
    <t xml:space="preserve">Kleto i Marcelin, Višnja </t>
  </si>
  <si>
    <t xml:space="preserve">Ozana Kotorska, Jakov Zadranin </t>
  </si>
  <si>
    <t xml:space="preserve">Petar Chanel, Ljudevit m. Grignon </t>
  </si>
  <si>
    <t xml:space="preserve">Katarina Sijenska </t>
  </si>
  <si>
    <t xml:space="preserve">Pio V. papa, Josip Cottolengo </t>
  </si>
  <si>
    <t xml:space="preserve">Josip </t>
  </si>
  <si>
    <t xml:space="preserve">Anastazije, Eugen, Boris </t>
  </si>
  <si>
    <t xml:space="preserve">Filip i Jakov ap., Jakica </t>
  </si>
  <si>
    <t xml:space="preserve">Florijan, Cvjetko, Cvijeta </t>
  </si>
  <si>
    <t xml:space="preserve">Vinko Fererski, Maksim, Andenlko </t>
  </si>
  <si>
    <t xml:space="preserve">Dominik Savio, Nedjeljko, Benedikta </t>
  </si>
  <si>
    <t xml:space="preserve">Dujam, Duje, Duška, Gizela kr. </t>
  </si>
  <si>
    <t xml:space="preserve">Marija posrednica, Marina, Ida </t>
  </si>
  <si>
    <t xml:space="preserve">Herman, Mirna, Beato, Kristofor </t>
  </si>
  <si>
    <t xml:space="preserve">Ivan Merz, Gospa Trsat. </t>
  </si>
  <si>
    <t xml:space="preserve">Mamerto </t>
  </si>
  <si>
    <t xml:space="preserve">Leopold Mandic </t>
  </si>
  <si>
    <t xml:space="preserve">Gospa Fatimska, Servacije, Ena </t>
  </si>
  <si>
    <t xml:space="preserve">Matija ap., Mate, Matko, Matea </t>
  </si>
  <si>
    <t xml:space="preserve">Solinski mucenici, Sofija </t>
  </si>
  <si>
    <t xml:space="preserve">Ivan Nepomuk, Andrija Bobola, Nenad </t>
  </si>
  <si>
    <t xml:space="preserve">Paskal, Paško </t>
  </si>
  <si>
    <t xml:space="preserve">Ivan I. papa, Venancije, Srecko </t>
  </si>
  <si>
    <t xml:space="preserve">Celestin V. p., Rajko, Teofil, Inka </t>
  </si>
  <si>
    <t xml:space="preserve">Bernardin Sijenski </t>
  </si>
  <si>
    <t xml:space="preserve">UZAŠAŠCE GOSP., SPASOVO </t>
  </si>
  <si>
    <t xml:space="preserve">Renata, Rita, Jelena, Jagoda, Milan </t>
  </si>
  <si>
    <t xml:space="preserve">Deziderije, Željko, Želimir, Vilim </t>
  </si>
  <si>
    <t xml:space="preserve">Marija Pom., Prijenos sv. Dom. </t>
  </si>
  <si>
    <t xml:space="preserve">Beda Casni, Grgur VII., papa </t>
  </si>
  <si>
    <t xml:space="preserve">Filip Neri, Zdenko, Eleuterij </t>
  </si>
  <si>
    <t xml:space="preserve">Augustin Canterburyjski </t>
  </si>
  <si>
    <t xml:space="preserve">German </t>
  </si>
  <si>
    <t xml:space="preserve">Polion i Euzebije, Veceslav </t>
  </si>
  <si>
    <t xml:space="preserve">Ivana Arška </t>
  </si>
  <si>
    <t xml:space="preserve">DUHOVI, Pohod BDM, MB Kam. vrata </t>
  </si>
  <si>
    <t xml:space="preserve">Marija, Justin, Malden </t>
  </si>
  <si>
    <t xml:space="preserve">Marcelin i Petar, bl. Sadok, Eugen </t>
  </si>
  <si>
    <t xml:space="preserve">Karlo Lwanga i dr. </t>
  </si>
  <si>
    <t xml:space="preserve">Kvirin Sisacki, Petar from Verona, Predrag </t>
  </si>
  <si>
    <t xml:space="preserve">Bonifacije, Valerija, Darinka </t>
  </si>
  <si>
    <t xml:space="preserve">Nobert, Neda, Klaudije, Berto </t>
  </si>
  <si>
    <t xml:space="preserve">Bl. Dijana i Cecilija, Medardo, Vilim </t>
  </si>
  <si>
    <t xml:space="preserve">Efrem, Ranko </t>
  </si>
  <si>
    <t xml:space="preserve">Margareta, Dijana, bl. Ivan Dominici </t>
  </si>
  <si>
    <t xml:space="preserve">Barnaba ap., Borna </t>
  </si>
  <si>
    <t xml:space="preserve">Ivan Fakundo, Bosiljko, Nino </t>
  </si>
  <si>
    <t xml:space="preserve">Antun Padovanski , Ante, Tonci, Toni </t>
  </si>
  <si>
    <t xml:space="preserve">Rufin, Elizej, Zlatko </t>
  </si>
  <si>
    <t xml:space="preserve">Vid, Modest </t>
  </si>
  <si>
    <t xml:space="preserve">Franjo Regis  </t>
  </si>
  <si>
    <t xml:space="preserve">Laura, Nevenka, Adolf </t>
  </si>
  <si>
    <t xml:space="preserve">Marko i Marcelijan, Ljubomir </t>
  </si>
  <si>
    <t xml:space="preserve">Presveto Srce Isusovo, Romualdo </t>
  </si>
  <si>
    <t xml:space="preserve">Bezgrešno Srce Marijino, Naum Ohrid. </t>
  </si>
  <si>
    <t xml:space="preserve">Alojzije Gonzaga </t>
  </si>
  <si>
    <t xml:space="preserve">Ivan Fisher, Toma More </t>
  </si>
  <si>
    <t xml:space="preserve">Josip Caffasso, Sidonija, Zdenka </t>
  </si>
  <si>
    <t xml:space="preserve">Rodenje Ivana Krstitelja </t>
  </si>
  <si>
    <t xml:space="preserve">Vilim, Nora </t>
  </si>
  <si>
    <t xml:space="preserve">Ivan i Pavao, Vigilije, Zoran </t>
  </si>
  <si>
    <t xml:space="preserve">Ladislav kralj, Ciril Aleksandrijski </t>
  </si>
  <si>
    <t xml:space="preserve">Irenej, Smiljan </t>
  </si>
  <si>
    <t xml:space="preserve">Petar i Pavao, ap., Krešimir </t>
  </si>
  <si>
    <t xml:space="preserve">Rimski prvomucenici, Kajo </t>
  </si>
  <si>
    <t xml:space="preserve">Oton, Višnja, Ostoja </t>
  </si>
  <si>
    <t xml:space="preserve">Toma apostol, Tomislav, Tomo, Miki </t>
  </si>
  <si>
    <t xml:space="preserve">Elizabeta Portugalska kr., Elza, Berta </t>
  </si>
  <si>
    <t xml:space="preserve">Ciril i Metod, Slaven </t>
  </si>
  <si>
    <t xml:space="preserve">Marija Goretti </t>
  </si>
  <si>
    <t xml:space="preserve">Vilibald, Vilko, Klaudija </t>
  </si>
  <si>
    <t xml:space="preserve">Akvila i Priscila </t>
  </si>
  <si>
    <t xml:space="preserve">Marija Petkovic, Ivan from Cologne i muc. </t>
  </si>
  <si>
    <t xml:space="preserve">Amalija, Alma, Ljubica, Ljuba </t>
  </si>
  <si>
    <t xml:space="preserve">Benedikt opat, Olga, Oliver </t>
  </si>
  <si>
    <t xml:space="preserve">Mislav, Tanja, Suzana </t>
  </si>
  <si>
    <t xml:space="preserve">MAJKA BOŽJA BISTRICKA </t>
  </si>
  <si>
    <t xml:space="preserve">Kamilo de Lellis, Miroslav </t>
  </si>
  <si>
    <t xml:space="preserve">Bonaventura </t>
  </si>
  <si>
    <t xml:space="preserve">Gospa Karmelska, Karmela </t>
  </si>
  <si>
    <t xml:space="preserve">Bl. Ceslav Poljak, Branko, Dunja </t>
  </si>
  <si>
    <t xml:space="preserve">Fridrik, Dalibor, Arnold, Natko </t>
  </si>
  <si>
    <t xml:space="preserve">Justa i Rufina, Zlatka </t>
  </si>
  <si>
    <t xml:space="preserve">Ilija prorok, Ilijana </t>
  </si>
  <si>
    <t xml:space="preserve">Danijel prorok, Lovro Brindiški, Danica </t>
  </si>
  <si>
    <t xml:space="preserve">Marija Magdalena </t>
  </si>
  <si>
    <t xml:space="preserve">Brigita Švedska, Ivan Cassian, Slobodan </t>
  </si>
  <si>
    <t xml:space="preserve">Kristina Bols., Mirjana </t>
  </si>
  <si>
    <t xml:space="preserve">Jakov st. ap., Kristofor, Kristo </t>
  </si>
  <si>
    <t xml:space="preserve">Joakim i Ana, Rod. BDM </t>
  </si>
  <si>
    <t xml:space="preserve">Klement Ohridski, Natalija m. </t>
  </si>
  <si>
    <t xml:space="preserve">Nazarije i Celzo mm., Inocent </t>
  </si>
  <si>
    <t xml:space="preserve">Marta, Blaženka </t>
  </si>
  <si>
    <t xml:space="preserve">Petar Krizolog, Rufin, Anda </t>
  </si>
  <si>
    <t xml:space="preserve">Ignacije Loyolski, Vatroslav, Ognjen </t>
  </si>
  <si>
    <t xml:space="preserve">Alfons, Vjera, Nada </t>
  </si>
  <si>
    <t xml:space="preserve">Gospa od Andela </t>
  </si>
  <si>
    <t xml:space="preserve">Bl. Augustin Kažotic, Lidija </t>
  </si>
  <si>
    <t xml:space="preserve">Ivan M. Vianney, Ivica, Tertulijan </t>
  </si>
  <si>
    <t xml:space="preserve">Gospa Snježna, Snježana, Nives </t>
  </si>
  <si>
    <t xml:space="preserve">Preobraženje Gospodinovo </t>
  </si>
  <si>
    <t xml:space="preserve">Siksto II. p., Kajetan, Albert, Donat b. </t>
  </si>
  <si>
    <t xml:space="preserve">Dominik, Nedjeljko, Dinko </t>
  </si>
  <si>
    <t xml:space="preserve">Edith Stein, Tvrtko </t>
  </si>
  <si>
    <t xml:space="preserve">Lovro dakon, Laura </t>
  </si>
  <si>
    <t xml:space="preserve">Klara Asiška, Jasna, Jasminka </t>
  </si>
  <si>
    <t xml:space="preserve">Anicet, Hilarija </t>
  </si>
  <si>
    <t xml:space="preserve">Poncijan i Hipolit, Ivan Berchmans </t>
  </si>
  <si>
    <t xml:space="preserve">Maksimilijan Kolbe, Alfred </t>
  </si>
  <si>
    <t xml:space="preserve">Marija, Velika </t>
  </si>
  <si>
    <t xml:space="preserve">Rok, Stjepan kralj </t>
  </si>
  <si>
    <t xml:space="preserve">Hijacint Poljak, Slobodan </t>
  </si>
  <si>
    <t xml:space="preserve">Jelena Križarica, bl. Manes </t>
  </si>
  <si>
    <t xml:space="preserve">Ivan Eudes </t>
  </si>
  <si>
    <t xml:space="preserve">Bernard cn., Branko, Dino </t>
  </si>
  <si>
    <t xml:space="preserve">Pio X. p., Hermogen, Anastazij </t>
  </si>
  <si>
    <t xml:space="preserve">BD Marija Kraljica, Regina, Vladislava </t>
  </si>
  <si>
    <t xml:space="preserve">Ruža Limska, Filip </t>
  </si>
  <si>
    <t xml:space="preserve">Bartol ap., Bariša, Zlata </t>
  </si>
  <si>
    <t xml:space="preserve">Ljudevit IX., Josip Kalasancijski, Patricija </t>
  </si>
  <si>
    <t xml:space="preserve">Aleksandar </t>
  </si>
  <si>
    <t xml:space="preserve">Monika, Honorat, Caslav </t>
  </si>
  <si>
    <t xml:space="preserve">Augustin, Tin, Gustav </t>
  </si>
  <si>
    <t xml:space="preserve">Glavosijek Ivana Krstitelja, Sabina R. </t>
  </si>
  <si>
    <t xml:space="preserve">Feliks, Radoslava </t>
  </si>
  <si>
    <t xml:space="preserve">Rajmund, Rajko, Paulin </t>
  </si>
  <si>
    <t xml:space="preserve">Egidije, Branimir, Branislav </t>
  </si>
  <si>
    <t xml:space="preserve">Kalista, Divna </t>
  </si>
  <si>
    <t xml:space="preserve">Grgur Veliki, Grga, Mansvet </t>
  </si>
  <si>
    <t xml:space="preserve">Ruža of Viterbo, Dunja, Ida </t>
  </si>
  <si>
    <t xml:space="preserve">Bl. Majka Terezija, Lovro Just., Roman </t>
  </si>
  <si>
    <t xml:space="preserve">Zakarija pr., Davor </t>
  </si>
  <si>
    <t xml:space="preserve">Marko Krizin </t>
  </si>
  <si>
    <t xml:space="preserve">Mala Gospa, Marica, Maja, Alen </t>
  </si>
  <si>
    <t xml:space="preserve">Petar Klaver </t>
  </si>
  <si>
    <t xml:space="preserve">Nikola Tolentino, Pulherija, Lijepa </t>
  </si>
  <si>
    <t xml:space="preserve">Hijacint, Cvjetko, Miljenko </t>
  </si>
  <si>
    <t xml:space="preserve">Ime Marijino, Marija </t>
  </si>
  <si>
    <t xml:space="preserve">Ivan Zlatousti, Ljubo </t>
  </si>
  <si>
    <t xml:space="preserve">Uzvišenje sv. Križa, Višeslav </t>
  </si>
  <si>
    <t xml:space="preserve">Žalosna Gospa, Dolores </t>
  </si>
  <si>
    <t xml:space="preserve">Kornelije i Cipirijan </t>
  </si>
  <si>
    <t xml:space="preserve">Robert Belarmin, Rane sv. Franje </t>
  </si>
  <si>
    <t xml:space="preserve">Ivan Macias, J. Kupert., Irena </t>
  </si>
  <si>
    <t xml:space="preserve">Januarije, Emilija </t>
  </si>
  <si>
    <t xml:space="preserve">Andrija Kim i dr. </t>
  </si>
  <si>
    <t xml:space="preserve">Matej ap., Mate, Matko </t>
  </si>
  <si>
    <t xml:space="preserve">Toma Vil., Mauricije </t>
  </si>
  <si>
    <t xml:space="preserve">Padre Pio, Lino p., Tekla </t>
  </si>
  <si>
    <t xml:space="preserve">Gospa od otkupljenja, Mercedes </t>
  </si>
  <si>
    <t xml:space="preserve">Nikola of Flue, Aurelija, Kleofa, Firmin </t>
  </si>
  <si>
    <t xml:space="preserve">Kuzma i Damjan, Damir </t>
  </si>
  <si>
    <t xml:space="preserve">Vinko Paulski, Gaj </t>
  </si>
  <si>
    <t xml:space="preserve">Dominik Ibanez i jap. muc., Vjenceslav </t>
  </si>
  <si>
    <t xml:space="preserve">Mihovil, Rafael, Gabrijel, arkandeli </t>
  </si>
  <si>
    <t xml:space="preserve">Jeronim, Jerko </t>
  </si>
  <si>
    <t xml:space="preserve">Tereza, Terezija </t>
  </si>
  <si>
    <t xml:space="preserve">Andelko, Anda </t>
  </si>
  <si>
    <t xml:space="preserve">Kandid, Maksimilijan, Evald </t>
  </si>
  <si>
    <t xml:space="preserve">Franjo Asiški </t>
  </si>
  <si>
    <t xml:space="preserve">Rajmund of Capua, Flavijan, Miodrag </t>
  </si>
  <si>
    <t xml:space="preserve">Bruno, Fides, Verica, Vjera </t>
  </si>
  <si>
    <t xml:space="preserve">Kraljica Svete Krunice </t>
  </si>
  <si>
    <t xml:space="preserve">Šimun, Zvonimir </t>
  </si>
  <si>
    <t xml:space="preserve">Ljudevit Bertran, Dionizije, Ivan Leon </t>
  </si>
  <si>
    <t xml:space="preserve">Franjo Borgija , Danijel, Danko </t>
  </si>
  <si>
    <t xml:space="preserve">Emilijan, Bruno K. </t>
  </si>
  <si>
    <t xml:space="preserve">Serafin, Makso, Edvin </t>
  </si>
  <si>
    <t xml:space="preserve">Edvard kr., Edo, Teofil </t>
  </si>
  <si>
    <t xml:space="preserve">Kalist I., papa mucenik </t>
  </si>
  <si>
    <t xml:space="preserve">Terezija Avilska, Tereza, Zlata </t>
  </si>
  <si>
    <t xml:space="preserve">Margareta Marija Alacoque </t>
  </si>
  <si>
    <t xml:space="preserve">Ignacije Antiohijski, Vatroslav, Ognjen </t>
  </si>
  <si>
    <t xml:space="preserve">Luka ev., Trifonija </t>
  </si>
  <si>
    <t xml:space="preserve">Pavao od Križa </t>
  </si>
  <si>
    <t xml:space="preserve">Vendelin, Irena, Miroslava </t>
  </si>
  <si>
    <t xml:space="preserve">Uršula, Hilarija </t>
  </si>
  <si>
    <t xml:space="preserve">Marija Saloma, Dražen, Cedomil </t>
  </si>
  <si>
    <t xml:space="preserve">Ivan Kapistran, Borislav, Severin </t>
  </si>
  <si>
    <t xml:space="preserve">Antun M. Claret , Jaroslav </t>
  </si>
  <si>
    <t xml:space="preserve">Katarina Kotromanic </t>
  </si>
  <si>
    <t xml:space="preserve">Demetrije Sr., Zvonimir </t>
  </si>
  <si>
    <t xml:space="preserve">Sabina Avil., Gordana, Cvitko </t>
  </si>
  <si>
    <t xml:space="preserve">Šimun i Juda Tadej apaostoli </t>
  </si>
  <si>
    <t xml:space="preserve">Narcis, Stojko, Darko, Ida </t>
  </si>
  <si>
    <t xml:space="preserve">Marcel, Marojko, Lukan, German </t>
  </si>
  <si>
    <t xml:space="preserve">Alfonz Rodriquez, Vuk, Vukmir </t>
  </si>
  <si>
    <t xml:space="preserve">Svetislav, Sveto </t>
  </si>
  <si>
    <t xml:space="preserve">Dušica, Duško </t>
  </si>
  <si>
    <t xml:space="preserve">Martin de Porres, Hubert </t>
  </si>
  <si>
    <t xml:space="preserve">Karlo Boromejski, Dragutin, Drago </t>
  </si>
  <si>
    <t xml:space="preserve">Emerik, Mirko, Srijemski mucenici </t>
  </si>
  <si>
    <t xml:space="preserve">Leonard pust., Vedran, Sever </t>
  </si>
  <si>
    <t xml:space="preserve">Engelbert, Andelko </t>
  </si>
  <si>
    <t xml:space="preserve">Gracija Kotorski, Milotislav, Bogdan </t>
  </si>
  <si>
    <t xml:space="preserve">Ivan Lateranski </t>
  </si>
  <si>
    <t xml:space="preserve">Leon Veliki papa, Lavoslav, Lav </t>
  </si>
  <si>
    <t xml:space="preserve">Martin biskup </t>
  </si>
  <si>
    <t xml:space="preserve">Jozafat K., Milan, Renato </t>
  </si>
  <si>
    <t xml:space="preserve">Stanislav Kostka, Brcko b., Stanko </t>
  </si>
  <si>
    <t xml:space="preserve">Nikola Tavelic, Ivan Trogirski </t>
  </si>
  <si>
    <t xml:space="preserve">Albert Veliki, Leopold </t>
  </si>
  <si>
    <t xml:space="preserve">Margareta Škotska kr. </t>
  </si>
  <si>
    <t xml:space="preserve">Elizabeta Ugarska, Igor, Grgur </t>
  </si>
  <si>
    <t xml:space="preserve">Posveta Bazilike sv. Petra i Pavla </t>
  </si>
  <si>
    <t xml:space="preserve">Janja Asiška, Matilda, Krispin </t>
  </si>
  <si>
    <t xml:space="preserve">Feliks Valois, Srecko, Edmund </t>
  </si>
  <si>
    <t xml:space="preserve">Prikazanje BDM, Gospa od Zdravlja </t>
  </si>
  <si>
    <t xml:space="preserve">Cecilija, Filemon </t>
  </si>
  <si>
    <t xml:space="preserve">Klement R., Milivoj </t>
  </si>
  <si>
    <t xml:space="preserve">Sveti Vijet. muc., Krizogon, Krševan </t>
  </si>
  <si>
    <t xml:space="preserve">Katarina Aleksandrijska </t>
  </si>
  <si>
    <t xml:space="preserve">Konrad, Leonardo, Dubravko </t>
  </si>
  <si>
    <t xml:space="preserve">Virgilije, Severin, Velimir </t>
  </si>
  <si>
    <t xml:space="preserve">Jakov, Markijski, Katarina Laboure </t>
  </si>
  <si>
    <t xml:space="preserve">Saturnin, Svjetlana </t>
  </si>
  <si>
    <t xml:space="preserve">Andrija, Andreja </t>
  </si>
  <si>
    <t xml:space="preserve">Eligije, Božena </t>
  </si>
  <si>
    <t xml:space="preserve">Bibijana, Blanka </t>
  </si>
  <si>
    <t xml:space="preserve">Franjo , Klaudije, Lucije </t>
  </si>
  <si>
    <t xml:space="preserve">Ivan Damašcanski, Barbara </t>
  </si>
  <si>
    <t xml:space="preserve">Saba opat., Kristina, Sabina </t>
  </si>
  <si>
    <t xml:space="preserve">Nikola bikup, Nikša </t>
  </si>
  <si>
    <t xml:space="preserve">Ambrozije, bl. Marin from Kotor </t>
  </si>
  <si>
    <t xml:space="preserve">Valerija, Zdravka </t>
  </si>
  <si>
    <t xml:space="preserve">Gospa Loretska, Julija, Judita </t>
  </si>
  <si>
    <t xml:space="preserve">Damaz I., Barsaba, Damir </t>
  </si>
  <si>
    <t xml:space="preserve">Ivana Franciska Ch. </t>
  </si>
  <si>
    <t xml:space="preserve">Lucija, Jasna, Svjetlana </t>
  </si>
  <si>
    <t xml:space="preserve">Ivan od Križa, Krševan </t>
  </si>
  <si>
    <t xml:space="preserve">Irenej, Drinske mucenice </t>
  </si>
  <si>
    <t xml:space="preserve">Adela kr., Albina, Zorka </t>
  </si>
  <si>
    <t xml:space="preserve">Lazar, Izak, Jolanda, Florijan </t>
  </si>
  <si>
    <t xml:space="preserve">Gacijan, Bosiljko, Rufo, Dražen </t>
  </si>
  <si>
    <t xml:space="preserve">Urban V. papa, Vladimir, Božica, Tea </t>
  </si>
  <si>
    <t xml:space="preserve">Eugen, Makarije, Amon </t>
  </si>
  <si>
    <t xml:space="preserve">Petar Kanizije, Perica </t>
  </si>
  <si>
    <t xml:space="preserve">Honorat, Caslav, Zenon </t>
  </si>
  <si>
    <t xml:space="preserve">Ivan Kentijski, Viktorija </t>
  </si>
  <si>
    <t xml:space="preserve">Adam i Eva </t>
  </si>
  <si>
    <t xml:space="preserve">Christmas (Božić), hence Božidar, Božo, Natalija, Nataša </t>
  </si>
  <si>
    <t xml:space="preserve">Stjepan Prvomucenik, Krunoslav </t>
  </si>
  <si>
    <t xml:space="preserve">Ivan ev., Ivo, Janko </t>
  </si>
  <si>
    <t xml:space="preserve">Mladen, Nevenka </t>
  </si>
  <si>
    <t xml:space="preserve">Toma Becket, David, Davor </t>
  </si>
  <si>
    <t xml:space="preserve">Feliks I. papa, Sabin </t>
  </si>
  <si>
    <t xml:space="preserve">Silvestar, Silvestrovo, Zahvalnica </t>
  </si>
  <si>
    <t>Alkotmány napja</t>
  </si>
  <si>
    <t>Konstytucja Trzeciego Maja</t>
  </si>
  <si>
    <t>Dan ustava</t>
  </si>
  <si>
    <t>Dag van de Grondwet</t>
  </si>
  <si>
    <t>Tag der Verfassung</t>
  </si>
  <si>
    <t>Deň ústavy</t>
  </si>
  <si>
    <t>Jour de la Constitution</t>
  </si>
  <si>
    <t>Constitution Day</t>
  </si>
  <si>
    <t>Den ústavy</t>
  </si>
  <si>
    <t>BE</t>
  </si>
  <si>
    <t>I. Lipót trónra lépésének évfordulója</t>
  </si>
  <si>
    <t>Jahrestag der Thronbesteigung von I. Leopold</t>
  </si>
  <si>
    <t>Anniversary of the accession to the throne by I. Leopold</t>
  </si>
  <si>
    <t>Výročie vstupu na trón I. Leopolda</t>
  </si>
  <si>
    <t>Anniversaire de l'accession au trône par I. Léopold</t>
  </si>
  <si>
    <t xml:space="preserve">Výročí vstupu na trůn I. Leopolda
</t>
  </si>
  <si>
    <t>Rocznica przystąpienia do tronu przez I. Leopolda</t>
  </si>
  <si>
    <t>Verjaardag van de toetreding tot de troon door I. Leopold</t>
  </si>
  <si>
    <t>Godišnjica stupanja na prijestolje I. Leopolda</t>
  </si>
  <si>
    <t>Áldozócsütörtök</t>
  </si>
  <si>
    <t>Ascension Day</t>
  </si>
  <si>
    <t>PT</t>
  </si>
  <si>
    <t>Ano bissexto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</si>
  <si>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</si>
  <si>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</si>
  <si>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</si>
  <si>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</si>
  <si>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</si>
  <si>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</si>
  <si>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</si>
  <si>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</si>
  <si>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</si>
  <si>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</si>
  <si>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</si>
  <si>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</si>
  <si>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Ano atual</t>
  </si>
  <si>
    <t>Escolha de mais um ano</t>
  </si>
  <si>
    <t>País</t>
  </si>
  <si>
    <t>Por favor selecione um país</t>
  </si>
  <si>
    <t>Idioma</t>
  </si>
  <si>
    <t>Sexta-feira Santa</t>
  </si>
  <si>
    <t>Segunda-feira de Páscoa</t>
  </si>
  <si>
    <t>Segunda-feira</t>
  </si>
  <si>
    <t>Data de hoje</t>
  </si>
  <si>
    <t>Dia do nome de hoje</t>
  </si>
  <si>
    <t>Feriados</t>
  </si>
  <si>
    <t>Dia de trabalho</t>
  </si>
  <si>
    <t>Realocações em dias úteis</t>
  </si>
  <si>
    <t>Te</t>
  </si>
  <si>
    <t>Qua</t>
  </si>
  <si>
    <t>Qui</t>
  </si>
  <si>
    <t>Sex</t>
  </si>
  <si>
    <t>Seg</t>
  </si>
  <si>
    <t>Sá</t>
  </si>
  <si>
    <t>Epifania</t>
  </si>
  <si>
    <t>Ascensão de Jesus</t>
  </si>
  <si>
    <t>Dia da ascensão</t>
  </si>
  <si>
    <t>Corpo de Deus</t>
  </si>
  <si>
    <t>Dia da Assunção</t>
  </si>
  <si>
    <t>Uma celebração da eterna neutralidade</t>
  </si>
  <si>
    <t>Imaculada Conceição da Santíssima Virgem</t>
  </si>
  <si>
    <t>Dia da Unidade Alemã</t>
  </si>
  <si>
    <t>O Dia da Reforma</t>
  </si>
  <si>
    <t>O Dia da Expiação</t>
  </si>
  <si>
    <t>Dia da vitória</t>
  </si>
  <si>
    <t>Dia da Bastilha</t>
  </si>
  <si>
    <t>Dia do desarmamento</t>
  </si>
  <si>
    <t>Dia da luta contra o fascismo</t>
  </si>
  <si>
    <t>Dia de São Cirilo e Metódio</t>
  </si>
  <si>
    <t>Dia Nacional da Revolta da Eslováquia</t>
  </si>
  <si>
    <t>Celebração da Constituição Eslovaca</t>
  </si>
  <si>
    <t xml:space="preserve">Semana da Virgem Maria em tristeza
</t>
  </si>
  <si>
    <t>Dia da luta pela liberdade e democracia</t>
  </si>
  <si>
    <t>Véspera de Natal</t>
  </si>
  <si>
    <t>Sua Majestade é o Aniversário da Rainha</t>
  </si>
  <si>
    <t>Dia de Hus John</t>
  </si>
  <si>
    <t>Dia do Estado Tcheco</t>
  </si>
  <si>
    <t>Dia do rei</t>
  </si>
  <si>
    <t>Dia do Estado Independente da Checoslováquia</t>
  </si>
  <si>
    <t>O dia da libertação</t>
  </si>
  <si>
    <t>O dia da revolta antifascista</t>
  </si>
  <si>
    <t>Celebração da cidadania</t>
  </si>
  <si>
    <t>Dia Nacional de Ação de Graças</t>
  </si>
  <si>
    <t>Dia da Independência</t>
  </si>
  <si>
    <t>Todos os santos</t>
  </si>
  <si>
    <t>Aniversário da ascensão ao trono por I. Leopold</t>
  </si>
  <si>
    <t>Celebração da Revolução de 1848</t>
  </si>
  <si>
    <t>Dia da Constituição</t>
  </si>
  <si>
    <t>Celebração do trabalho</t>
  </si>
  <si>
    <t>Celebração da fundação do estado</t>
  </si>
  <si>
    <t>A revolução de 1956</t>
  </si>
  <si>
    <t>Natal</t>
  </si>
  <si>
    <t>Celebração da libertação</t>
  </si>
  <si>
    <t>A grande revolução socialista de outubro</t>
  </si>
  <si>
    <t>República do Conselho</t>
  </si>
  <si>
    <t>Feriado de hoje</t>
  </si>
  <si>
    <t>Próximo feriado</t>
  </si>
  <si>
    <t>Ano novo</t>
  </si>
  <si>
    <t>Será um dia de trabalho</t>
  </si>
  <si>
    <t>Será um dia de descanso</t>
  </si>
  <si>
    <t>Szabadság napja</t>
  </si>
  <si>
    <t>Tag der Freihet</t>
  </si>
  <si>
    <t>Deň slobody</t>
  </si>
  <si>
    <t>Jour de la liberté</t>
  </si>
  <si>
    <t>Freedom Day</t>
  </si>
  <si>
    <t>Den svobody</t>
  </si>
  <si>
    <t>Dzień Wolności</t>
  </si>
  <si>
    <t>Vrijheidsdag</t>
  </si>
  <si>
    <t>Dia da Liberdade</t>
  </si>
  <si>
    <t>Dan slobode</t>
  </si>
  <si>
    <t>Portugália napja</t>
  </si>
  <si>
    <t>Köztársaság napja</t>
  </si>
  <si>
    <t>Dan Portugala</t>
  </si>
  <si>
    <t>Dan Republike</t>
  </si>
  <si>
    <t>Portugal-Tag</t>
  </si>
  <si>
    <t>Tag der Republik</t>
  </si>
  <si>
    <t>Deň Portugalska</t>
  </si>
  <si>
    <t>Deň republiky</t>
  </si>
  <si>
    <t>Jour du portugal</t>
  </si>
  <si>
    <t>Fete de la république</t>
  </si>
  <si>
    <t>Portugal Day</t>
  </si>
  <si>
    <t>Republic Day</t>
  </si>
  <si>
    <t>Den Portugalska</t>
  </si>
  <si>
    <t>Den republiky</t>
  </si>
  <si>
    <t xml:space="preserve"> Kiejtés megtanulása</t>
  </si>
  <si>
    <t>Portugal dag</t>
  </si>
  <si>
    <t>Republiek dag</t>
  </si>
  <si>
    <t>Dia de Portugal</t>
  </si>
  <si>
    <t>Dia da República</t>
  </si>
  <si>
    <t>Magyarország</t>
  </si>
  <si>
    <t>Ausztria</t>
  </si>
  <si>
    <t>Németország</t>
  </si>
  <si>
    <t>Szlovákia</t>
  </si>
  <si>
    <t>Franciaország</t>
  </si>
  <si>
    <t>Csehország</t>
  </si>
  <si>
    <t>Lengyelország</t>
  </si>
  <si>
    <t>Belgium</t>
  </si>
  <si>
    <t>Portugália</t>
  </si>
  <si>
    <t>Hollandia</t>
  </si>
  <si>
    <t>Horvátország</t>
  </si>
  <si>
    <t>Ungarn</t>
  </si>
  <si>
    <t>Österreich</t>
  </si>
  <si>
    <t>Deutschland</t>
  </si>
  <si>
    <t>Slowakei</t>
  </si>
  <si>
    <t>Frankreich</t>
  </si>
  <si>
    <t>Böhmen</t>
  </si>
  <si>
    <t>Polen</t>
  </si>
  <si>
    <t>Belgien</t>
  </si>
  <si>
    <t>Portugal</t>
  </si>
  <si>
    <t>Niederlande</t>
  </si>
  <si>
    <t>Kroatien</t>
  </si>
  <si>
    <t>Rakúsko</t>
  </si>
  <si>
    <t>Nemecko</t>
  </si>
  <si>
    <t>Slovensko</t>
  </si>
  <si>
    <t>Francúzsko</t>
  </si>
  <si>
    <t>čechy</t>
  </si>
  <si>
    <t>Poľsko</t>
  </si>
  <si>
    <t>Belgicko</t>
  </si>
  <si>
    <t>Portugalsko</t>
  </si>
  <si>
    <t>Holandsko</t>
  </si>
  <si>
    <t>Chorvátsko</t>
  </si>
  <si>
    <t>Maďarsko</t>
  </si>
  <si>
    <t>Hongrie</t>
  </si>
  <si>
    <t>Autriche</t>
  </si>
  <si>
    <t>Allemagne</t>
  </si>
  <si>
    <t>Slovaquie</t>
  </si>
  <si>
    <t>France</t>
  </si>
  <si>
    <t>Boheme</t>
  </si>
  <si>
    <t>Pologne</t>
  </si>
  <si>
    <t>Belgique</t>
  </si>
  <si>
    <t>Pays-Bas</t>
  </si>
  <si>
    <t>Croatie</t>
  </si>
  <si>
    <t>Hungary</t>
  </si>
  <si>
    <t>Austria</t>
  </si>
  <si>
    <t>Germany</t>
  </si>
  <si>
    <t>Slovakia</t>
  </si>
  <si>
    <t>Czech Republic</t>
  </si>
  <si>
    <t>Poland</t>
  </si>
  <si>
    <t>Netherlands</t>
  </si>
  <si>
    <t>Croatia</t>
  </si>
  <si>
    <t>Rakousko</t>
  </si>
  <si>
    <t>Německo</t>
  </si>
  <si>
    <t>Francie</t>
  </si>
  <si>
    <t>Čechy</t>
  </si>
  <si>
    <t>Polsko</t>
  </si>
  <si>
    <t>Belgie</t>
  </si>
  <si>
    <t>Nizozemsko</t>
  </si>
  <si>
    <t>Chorvatsko</t>
  </si>
  <si>
    <t>Węgry</t>
  </si>
  <si>
    <t>Niemcy</t>
  </si>
  <si>
    <t>Słowacja</t>
  </si>
  <si>
    <t>Francja</t>
  </si>
  <si>
    <t>Bohemia</t>
  </si>
  <si>
    <t>Polska</t>
  </si>
  <si>
    <t>Belgia</t>
  </si>
  <si>
    <t>Portugalia</t>
  </si>
  <si>
    <t>Niderlandy</t>
  </si>
  <si>
    <t>Chorwacja</t>
  </si>
  <si>
    <t>Hongarije</t>
  </si>
  <si>
    <t>Oostenrijk</t>
  </si>
  <si>
    <t>Duitsland</t>
  </si>
  <si>
    <t>Slowakije</t>
  </si>
  <si>
    <t>Frankrijk</t>
  </si>
  <si>
    <t>Bohemen</t>
  </si>
  <si>
    <t>België</t>
  </si>
  <si>
    <t>Nederland</t>
  </si>
  <si>
    <t>Kroatië</t>
  </si>
  <si>
    <t>Hungria</t>
  </si>
  <si>
    <t>Áustria</t>
  </si>
  <si>
    <t>Alemanha</t>
  </si>
  <si>
    <t>Eslováquia</t>
  </si>
  <si>
    <t>França</t>
  </si>
  <si>
    <t>Polônia</t>
  </si>
  <si>
    <t>Bélgica</t>
  </si>
  <si>
    <t>Holanda</t>
  </si>
  <si>
    <t>Croácia</t>
  </si>
  <si>
    <t>Boemia</t>
  </si>
  <si>
    <t>Madžarska</t>
  </si>
  <si>
    <t>Austrija</t>
  </si>
  <si>
    <t>Njemačka</t>
  </si>
  <si>
    <t>Slovačka</t>
  </si>
  <si>
    <t>Francuska</t>
  </si>
  <si>
    <t>Češka</t>
  </si>
  <si>
    <t>Poljska</t>
  </si>
  <si>
    <t>Belgija</t>
  </si>
  <si>
    <t>Holandija</t>
  </si>
  <si>
    <t>Hrvatska</t>
  </si>
  <si>
    <t xml:space="preserve">Calendário gregoriano, dias úteis e feriados
</t>
  </si>
  <si>
    <t>Gregoriaanse kalender, werkdagen en feestdagen</t>
  </si>
  <si>
    <t>Gregorijanski kalendar, radni dani i državni praznici</t>
  </si>
  <si>
    <t>Gregoriánský kalendář, pracovní dny a svátky</t>
  </si>
  <si>
    <t>Gregorian calendar, working days and public holidays</t>
  </si>
  <si>
    <t>Calendrier grégorien, jours ouvrables et jours fériés</t>
  </si>
  <si>
    <t>Gregoriánsky kalendár, pracovné dni a sviatky</t>
  </si>
  <si>
    <t xml:space="preserve">Gregorianischer Kalender, Arbeitstage und Feiertage
</t>
  </si>
  <si>
    <t>Gergely naptár, munka- és munkaszüneti napok</t>
  </si>
  <si>
    <t>Egyesült Királyság (egységes ünnepnapok)</t>
  </si>
  <si>
    <t>Vereinigtes Königreich (einheitliche Feiertage)</t>
  </si>
  <si>
    <t>Royaume-Uni (vacances uniformes)</t>
  </si>
  <si>
    <t>Spojené kráľovstvo (jednotné sviatky)</t>
  </si>
  <si>
    <t>United Kingdom (uniform holidays)</t>
  </si>
  <si>
    <t>Velká Británie (jednotné svátky)</t>
  </si>
  <si>
    <t>Wielka Brytania (jednolite wakacje)</t>
  </si>
  <si>
    <t>Verenigd Koninkrijk (uniforme feestdagen)</t>
  </si>
  <si>
    <t>Reino Unido (feriados uniformes)</t>
  </si>
  <si>
    <t>Ujedinjeno Kraljevstvo (jednolični praznici)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</si>
</sst>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48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u/>
      <sz val="10"/>
      <name val="Arial CE"/>
      <family val="2"/>
      <charset val="238"/>
    </font>
    <font>
      <b/>
      <sz val="10"/>
      <color indexed="12"/>
      <name val="Arial CE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Arial Unicode MS"/>
      <family val="2"/>
      <charset val="238"/>
    </font>
    <font>
      <i/>
      <sz val="10"/>
      <color theme="1"/>
      <name val="Arial Unicode MS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name val="Arial CE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.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0"/>
      <color indexed="81"/>
      <name val="Tahoma"/>
      <charset val="1"/>
    </font>
    <font>
      <b/>
      <sz val="10"/>
      <color indexed="81"/>
      <name val="Tahoma"/>
      <charset val="1"/>
    </font>
  </fonts>
  <fills count="32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-0.249977111117893"/>
        <bgColor indexed="64"/>
      </patternFill>
    </fill>
    <fill>
      <gradientFill degree="45">
        <stop position="0">
          <color theme="0" tint="-0.1490218817712943"/>
        </stop>
        <stop position="1">
          <color theme="1" tint="0.34900967436750391"/>
        </stop>
      </gradient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8" fillId="11" borderId="18" applyNumberFormat="0" applyAlignment="0" applyProtection="0"/>
    <xf numFmtId="0" fontId="19" fillId="0" borderId="0" applyNumberFormat="0" applyFill="0" applyBorder="0" applyAlignment="0" applyProtection="0"/>
    <xf numFmtId="0" fontId="20" fillId="0" borderId="19" applyNumberFormat="0" applyFill="0" applyAlignment="0" applyProtection="0"/>
    <xf numFmtId="0" fontId="21" fillId="0" borderId="20" applyNumberFormat="0" applyFill="0" applyAlignment="0" applyProtection="0"/>
    <xf numFmtId="0" fontId="22" fillId="0" borderId="21" applyNumberFormat="0" applyFill="0" applyAlignment="0" applyProtection="0"/>
    <xf numFmtId="0" fontId="22" fillId="0" borderId="0" applyNumberFormat="0" applyFill="0" applyBorder="0" applyAlignment="0" applyProtection="0"/>
    <xf numFmtId="0" fontId="24" fillId="20" borderId="22" applyNumberFormat="0" applyAlignment="0" applyProtection="0"/>
    <xf numFmtId="0" fontId="25" fillId="0" borderId="0" applyNumberFormat="0" applyFill="0" applyBorder="0" applyAlignment="0" applyProtection="0"/>
    <xf numFmtId="0" fontId="26" fillId="0" borderId="23" applyNumberFormat="0" applyFill="0" applyAlignment="0" applyProtection="0"/>
    <xf numFmtId="0" fontId="16" fillId="21" borderId="24" applyNumberFormat="0" applyFont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5" borderId="0" applyNumberFormat="0" applyBorder="0" applyAlignment="0" applyProtection="0"/>
    <xf numFmtId="0" fontId="27" fillId="8" borderId="0" applyNumberFormat="0" applyBorder="0" applyAlignment="0" applyProtection="0"/>
    <xf numFmtId="0" fontId="28" fillId="26" borderId="25" applyNumberFormat="0" applyAlignment="0" applyProtection="0"/>
    <xf numFmtId="0" fontId="29" fillId="0" borderId="0" applyNumberFormat="0" applyFill="0" applyBorder="0" applyAlignment="0" applyProtection="0"/>
    <xf numFmtId="0" fontId="23" fillId="0" borderId="0"/>
    <xf numFmtId="0" fontId="30" fillId="0" borderId="26" applyNumberFormat="0" applyFill="0" applyAlignment="0" applyProtection="0"/>
    <xf numFmtId="0" fontId="31" fillId="7" borderId="0" applyNumberFormat="0" applyBorder="0" applyAlignment="0" applyProtection="0"/>
    <xf numFmtId="0" fontId="32" fillId="27" borderId="0" applyNumberFormat="0" applyBorder="0" applyAlignment="0" applyProtection="0"/>
    <xf numFmtId="0" fontId="33" fillId="26" borderId="18" applyNumberFormat="0" applyAlignment="0" applyProtection="0"/>
  </cellStyleXfs>
  <cellXfs count="20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0" fillId="2" borderId="0" xfId="0" applyFill="1" applyAlignment="1">
      <alignment horizontal="center"/>
    </xf>
    <xf numFmtId="0" fontId="3" fillId="2" borderId="0" xfId="0" applyFont="1" applyFill="1"/>
    <xf numFmtId="1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7" fillId="2" borderId="0" xfId="0" applyFont="1" applyFill="1"/>
    <xf numFmtId="0" fontId="5" fillId="2" borderId="5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Protection="1">
      <protection hidden="1"/>
    </xf>
    <xf numFmtId="0" fontId="0" fillId="0" borderId="0" xfId="0" applyNumberFormat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164" fontId="0" fillId="0" borderId="0" xfId="0" applyNumberForma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8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0" fillId="3" borderId="0" xfId="0" applyFill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8" xfId="0" applyBorder="1"/>
    <xf numFmtId="0" fontId="0" fillId="3" borderId="9" xfId="0" applyFill="1" applyBorder="1"/>
    <xf numFmtId="0" fontId="0" fillId="0" borderId="10" xfId="0" applyBorder="1"/>
    <xf numFmtId="0" fontId="0" fillId="3" borderId="11" xfId="0" applyFill="1" applyBorder="1" applyAlignment="1">
      <alignment horizontal="center"/>
    </xf>
    <xf numFmtId="164" fontId="0" fillId="4" borderId="0" xfId="0" applyNumberFormat="1" applyFill="1"/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4" borderId="0" xfId="0" applyFill="1"/>
    <xf numFmtId="164" fontId="0" fillId="0" borderId="0" xfId="0" applyNumberFormat="1" applyAlignment="1">
      <alignment horizontal="center"/>
    </xf>
    <xf numFmtId="0" fontId="0" fillId="5" borderId="1" xfId="0" applyFill="1" applyBorder="1" applyAlignment="1" applyProtection="1">
      <alignment horizontal="center"/>
      <protection hidden="1"/>
    </xf>
    <xf numFmtId="0" fontId="14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0" xfId="0" applyNumberFormat="1" applyProtection="1">
      <protection hidden="1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3" borderId="0" xfId="0" applyNumberFormat="1" applyFill="1"/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0" xfId="0" applyFill="1" applyAlignment="1">
      <alignment horizontal="center"/>
    </xf>
    <xf numFmtId="0" fontId="14" fillId="5" borderId="1" xfId="0" applyFont="1" applyFill="1" applyBorder="1" applyAlignment="1" applyProtection="1">
      <alignment horizontal="center"/>
      <protection hidden="1"/>
    </xf>
    <xf numFmtId="0" fontId="0" fillId="0" borderId="0" xfId="0" applyFill="1"/>
    <xf numFmtId="0" fontId="0" fillId="5" borderId="8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14" fillId="0" borderId="2" xfId="0" applyFont="1" applyBorder="1" applyProtection="1">
      <protection hidden="1"/>
    </xf>
    <xf numFmtId="164" fontId="0" fillId="0" borderId="28" xfId="0" applyNumberFormat="1" applyBorder="1"/>
    <xf numFmtId="0" fontId="0" fillId="0" borderId="0" xfId="0" applyAlignment="1" applyProtection="1">
      <alignment horizontal="center"/>
      <protection hidden="1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35" fillId="0" borderId="29" xfId="0" applyFont="1" applyBorder="1" applyProtection="1">
      <protection hidden="1"/>
    </xf>
    <xf numFmtId="0" fontId="14" fillId="0" borderId="31" xfId="0" applyFont="1" applyBorder="1" applyAlignment="1" applyProtection="1">
      <alignment horizontal="center"/>
      <protection hidden="1"/>
    </xf>
    <xf numFmtId="0" fontId="0" fillId="0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37" fillId="0" borderId="0" xfId="0" applyFont="1" applyProtection="1">
      <protection hidden="1"/>
    </xf>
    <xf numFmtId="0" fontId="37" fillId="0" borderId="0" xfId="0" applyFont="1" applyBorder="1" applyProtection="1">
      <protection hidden="1"/>
    </xf>
    <xf numFmtId="0" fontId="37" fillId="28" borderId="0" xfId="0" applyFont="1" applyFill="1" applyBorder="1" applyProtection="1">
      <protection hidden="1"/>
    </xf>
    <xf numFmtId="0" fontId="37" fillId="28" borderId="0" xfId="0" applyFont="1" applyFill="1" applyBorder="1" applyAlignment="1" applyProtection="1">
      <alignment horizontal="center"/>
      <protection hidden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7" fillId="28" borderId="0" xfId="0" applyNumberFormat="1" applyFont="1" applyFill="1" applyBorder="1" applyAlignment="1" applyProtection="1">
      <alignment horizontal="center"/>
      <protection hidden="1"/>
    </xf>
    <xf numFmtId="164" fontId="37" fillId="28" borderId="0" xfId="0" applyNumberFormat="1" applyFont="1" applyFill="1" applyBorder="1" applyAlignment="1" applyProtection="1">
      <alignment horizontal="center"/>
      <protection hidden="1"/>
    </xf>
    <xf numFmtId="1" fontId="37" fillId="28" borderId="0" xfId="0" applyNumberFormat="1" applyFont="1" applyFill="1" applyBorder="1" applyAlignment="1" applyProtection="1">
      <alignment horizontal="center"/>
      <protection hidden="1"/>
    </xf>
    <xf numFmtId="0" fontId="37" fillId="0" borderId="0" xfId="0" applyFont="1" applyAlignment="1">
      <alignment horizontal="center"/>
    </xf>
    <xf numFmtId="0" fontId="37" fillId="28" borderId="0" xfId="0" applyFont="1" applyFill="1" applyBorder="1" applyAlignment="1">
      <alignment horizontal="center"/>
    </xf>
    <xf numFmtId="0" fontId="37" fillId="28" borderId="0" xfId="0" applyFont="1" applyFill="1" applyBorder="1" applyAlignment="1" applyProtection="1">
      <alignment horizontal="center"/>
      <protection hidden="1"/>
    </xf>
    <xf numFmtId="0" fontId="34" fillId="0" borderId="0" xfId="0" applyFont="1" applyAlignment="1" applyProtection="1">
      <alignment horizontal="left"/>
      <protection hidden="1"/>
    </xf>
    <xf numFmtId="164" fontId="0" fillId="3" borderId="28" xfId="0" applyNumberFormat="1" applyFill="1" applyBorder="1"/>
    <xf numFmtId="0" fontId="0" fillId="3" borderId="0" xfId="0" applyFill="1" applyBorder="1" applyAlignment="1">
      <alignment horizontal="center"/>
    </xf>
    <xf numFmtId="0" fontId="37" fillId="28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wrapText="1"/>
    </xf>
    <xf numFmtId="0" fontId="37" fillId="28" borderId="0" xfId="0" applyFont="1" applyFill="1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14" fontId="0" fillId="0" borderId="45" xfId="0" applyNumberFormat="1" applyBorder="1" applyAlignment="1" applyProtection="1">
      <alignment horizontal="center"/>
      <protection locked="0"/>
    </xf>
    <xf numFmtId="0" fontId="14" fillId="0" borderId="46" xfId="0" applyFont="1" applyBorder="1" applyAlignment="1" applyProtection="1">
      <alignment horizontal="center"/>
      <protection hidden="1"/>
    </xf>
    <xf numFmtId="0" fontId="14" fillId="0" borderId="47" xfId="0" applyFont="1" applyBorder="1" applyAlignment="1" applyProtection="1">
      <alignment horizontal="center"/>
      <protection hidden="1"/>
    </xf>
    <xf numFmtId="14" fontId="0" fillId="0" borderId="1" xfId="0" applyNumberFormat="1" applyBorder="1" applyAlignment="1" applyProtection="1">
      <alignment horizontal="center"/>
      <protection hidden="1"/>
    </xf>
    <xf numFmtId="0" fontId="0" fillId="0" borderId="45" xfId="0" applyBorder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hidden="1"/>
    </xf>
    <xf numFmtId="164" fontId="0" fillId="0" borderId="2" xfId="0" applyNumberFormat="1" applyBorder="1" applyAlignment="1">
      <alignment horizontal="center"/>
    </xf>
    <xf numFmtId="0" fontId="0" fillId="0" borderId="1" xfId="0" applyBorder="1"/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Border="1" applyAlignment="1"/>
    <xf numFmtId="0" fontId="14" fillId="0" borderId="0" xfId="0" applyFont="1" applyProtection="1">
      <protection hidden="1"/>
    </xf>
    <xf numFmtId="0" fontId="0" fillId="0" borderId="0" xfId="0" applyAlignment="1"/>
    <xf numFmtId="0" fontId="0" fillId="0" borderId="1" xfId="0" applyBorder="1" applyAlignment="1">
      <alignment horizontal="center" wrapText="1"/>
    </xf>
    <xf numFmtId="0" fontId="37" fillId="28" borderId="0" xfId="0" applyFont="1" applyFill="1" applyBorder="1" applyAlignment="1" applyProtection="1">
      <alignment horizontal="center"/>
      <protection hidden="1"/>
    </xf>
    <xf numFmtId="164" fontId="0" fillId="3" borderId="0" xfId="0" applyNumberFormat="1" applyFill="1" applyAlignment="1">
      <alignment horizontal="left"/>
    </xf>
    <xf numFmtId="14" fontId="0" fillId="3" borderId="0" xfId="0" applyNumberFormat="1" applyFill="1" applyAlignment="1">
      <alignment horizontal="left"/>
    </xf>
    <xf numFmtId="0" fontId="0" fillId="29" borderId="49" xfId="0" applyFill="1" applyBorder="1" applyProtection="1">
      <protection hidden="1"/>
    </xf>
    <xf numFmtId="0" fontId="14" fillId="30" borderId="49" xfId="0" applyFont="1" applyFill="1" applyBorder="1" applyAlignment="1" applyProtection="1">
      <alignment horizontal="center"/>
      <protection hidden="1"/>
    </xf>
    <xf numFmtId="0" fontId="37" fillId="28" borderId="0" xfId="0" applyFont="1" applyFill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/>
      <protection hidden="1"/>
    </xf>
    <xf numFmtId="14" fontId="35" fillId="3" borderId="16" xfId="0" applyNumberFormat="1" applyFont="1" applyFill="1" applyBorder="1" applyProtection="1">
      <protection hidden="1"/>
    </xf>
    <xf numFmtId="0" fontId="35" fillId="31" borderId="17" xfId="0" applyFont="1" applyFill="1" applyBorder="1" applyProtection="1">
      <protection hidden="1"/>
    </xf>
    <xf numFmtId="0" fontId="41" fillId="0" borderId="0" xfId="0" applyFont="1" applyBorder="1" applyAlignment="1" applyProtection="1">
      <alignment horizontal="center" vertical="center"/>
      <protection hidden="1"/>
    </xf>
    <xf numFmtId="0" fontId="0" fillId="0" borderId="50" xfId="0" applyBorder="1"/>
    <xf numFmtId="0" fontId="0" fillId="0" borderId="50" xfId="0" applyBorder="1" applyAlignment="1">
      <alignment horizontal="center"/>
    </xf>
    <xf numFmtId="0" fontId="44" fillId="0" borderId="0" xfId="0" applyFont="1" applyAlignment="1" applyProtection="1">
      <alignment horizontal="center" vertical="top"/>
      <protection hidden="1"/>
    </xf>
    <xf numFmtId="0" fontId="42" fillId="0" borderId="0" xfId="0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center" vertical="top"/>
      <protection hidden="1"/>
    </xf>
    <xf numFmtId="0" fontId="0" fillId="0" borderId="0" xfId="0" applyAlignment="1" applyProtection="1">
      <alignment vertical="top"/>
      <protection hidden="1"/>
    </xf>
    <xf numFmtId="0" fontId="45" fillId="0" borderId="0" xfId="0" applyFont="1" applyAlignment="1" applyProtection="1">
      <alignment horizontal="center" vertical="top"/>
      <protection hidden="1"/>
    </xf>
    <xf numFmtId="0" fontId="14" fillId="5" borderId="2" xfId="0" applyFont="1" applyFill="1" applyBorder="1" applyAlignment="1" applyProtection="1">
      <alignment horizontal="center"/>
      <protection hidden="1"/>
    </xf>
    <xf numFmtId="0" fontId="14" fillId="5" borderId="3" xfId="0" applyFont="1" applyFill="1" applyBorder="1" applyAlignment="1" applyProtection="1">
      <alignment horizontal="center"/>
      <protection hidden="1"/>
    </xf>
    <xf numFmtId="0" fontId="14" fillId="5" borderId="4" xfId="0" applyFont="1" applyFill="1" applyBorder="1" applyAlignment="1" applyProtection="1">
      <alignment horizontal="center"/>
      <protection hidden="1"/>
    </xf>
    <xf numFmtId="164" fontId="13" fillId="0" borderId="34" xfId="0" applyNumberFormat="1" applyFont="1" applyFill="1" applyBorder="1" applyAlignment="1" applyProtection="1">
      <alignment horizontal="center"/>
      <protection hidden="1"/>
    </xf>
    <xf numFmtId="0" fontId="34" fillId="0" borderId="34" xfId="0" applyFont="1" applyBorder="1" applyAlignment="1" applyProtection="1">
      <alignment horizontal="center"/>
      <protection hidden="1"/>
    </xf>
    <xf numFmtId="0" fontId="34" fillId="0" borderId="35" xfId="0" applyFont="1" applyBorder="1" applyAlignment="1" applyProtection="1">
      <alignment horizontal="center"/>
      <protection hidden="1"/>
    </xf>
    <xf numFmtId="14" fontId="13" fillId="0" borderId="48" xfId="0" applyNumberFormat="1" applyFont="1" applyBorder="1" applyAlignment="1" applyProtection="1">
      <alignment horizontal="center"/>
      <protection hidden="1"/>
    </xf>
    <xf numFmtId="0" fontId="13" fillId="0" borderId="14" xfId="0" applyFont="1" applyBorder="1" applyAlignment="1" applyProtection="1">
      <alignment horizontal="center"/>
      <protection hidden="1"/>
    </xf>
    <xf numFmtId="0" fontId="13" fillId="0" borderId="15" xfId="0" applyFont="1" applyBorder="1" applyAlignment="1" applyProtection="1">
      <alignment horizontal="center"/>
      <protection hidden="1"/>
    </xf>
    <xf numFmtId="0" fontId="13" fillId="0" borderId="13" xfId="0" applyFont="1" applyBorder="1" applyAlignment="1" applyProtection="1">
      <alignment horizontal="left"/>
      <protection locked="0"/>
    </xf>
    <xf numFmtId="0" fontId="0" fillId="0" borderId="14" xfId="0" applyBorder="1" applyAlignment="1"/>
    <xf numFmtId="0" fontId="0" fillId="0" borderId="15" xfId="0" applyBorder="1" applyAlignment="1"/>
    <xf numFmtId="0" fontId="13" fillId="0" borderId="13" xfId="0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14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14" fillId="0" borderId="33" xfId="0" applyFont="1" applyBorder="1" applyAlignment="1" applyProtection="1">
      <protection hidden="1"/>
    </xf>
    <xf numFmtId="0" fontId="0" fillId="0" borderId="34" xfId="0" applyFont="1" applyBorder="1" applyAlignment="1" applyProtection="1">
      <protection hidden="1"/>
    </xf>
    <xf numFmtId="0" fontId="14" fillId="0" borderId="29" xfId="0" applyFont="1" applyBorder="1" applyAlignment="1" applyProtection="1">
      <protection hidden="1"/>
    </xf>
    <xf numFmtId="0" fontId="0" fillId="0" borderId="36" xfId="0" applyFont="1" applyBorder="1" applyAlignment="1" applyProtection="1">
      <protection hidden="1"/>
    </xf>
    <xf numFmtId="164" fontId="13" fillId="0" borderId="36" xfId="0" applyNumberFormat="1" applyFont="1" applyFill="1" applyBorder="1" applyAlignment="1" applyProtection="1">
      <alignment horizontal="center"/>
      <protection hidden="1"/>
    </xf>
    <xf numFmtId="0" fontId="34" fillId="0" borderId="36" xfId="0" applyFont="1" applyBorder="1" applyAlignment="1" applyProtection="1">
      <alignment horizontal="center"/>
      <protection hidden="1"/>
    </xf>
    <xf numFmtId="0" fontId="34" fillId="0" borderId="37" xfId="0" applyFont="1" applyBorder="1" applyAlignment="1" applyProtection="1">
      <alignment horizontal="center"/>
      <protection hidden="1"/>
    </xf>
    <xf numFmtId="0" fontId="39" fillId="0" borderId="13" xfId="0" applyFont="1" applyFill="1" applyBorder="1" applyAlignment="1" applyProtection="1">
      <protection hidden="1"/>
    </xf>
    <xf numFmtId="0" fontId="14" fillId="0" borderId="13" xfId="0" applyFont="1" applyBorder="1" applyAlignment="1" applyProtection="1">
      <protection hidden="1"/>
    </xf>
    <xf numFmtId="0" fontId="0" fillId="0" borderId="30" xfId="0" applyBorder="1" applyAlignment="1"/>
    <xf numFmtId="14" fontId="14" fillId="0" borderId="51" xfId="0" applyNumberFormat="1" applyFont="1" applyBorder="1" applyAlignment="1" applyProtection="1">
      <protection hidden="1"/>
    </xf>
    <xf numFmtId="0" fontId="0" fillId="0" borderId="52" xfId="0" applyBorder="1" applyAlignment="1"/>
    <xf numFmtId="0" fontId="0" fillId="0" borderId="53" xfId="0" applyBorder="1" applyAlignment="1"/>
    <xf numFmtId="0" fontId="14" fillId="0" borderId="2" xfId="0" applyFont="1" applyBorder="1" applyAlignment="1" applyProtection="1">
      <protection hidden="1"/>
    </xf>
    <xf numFmtId="0" fontId="0" fillId="0" borderId="3" xfId="0" applyBorder="1" applyAlignment="1"/>
    <xf numFmtId="0" fontId="0" fillId="0" borderId="27" xfId="0" applyBorder="1" applyAlignment="1"/>
    <xf numFmtId="0" fontId="14" fillId="0" borderId="54" xfId="0" applyFont="1" applyBorder="1" applyAlignment="1" applyProtection="1">
      <protection hidden="1"/>
    </xf>
    <xf numFmtId="0" fontId="0" fillId="0" borderId="55" xfId="0" applyBorder="1" applyAlignment="1"/>
    <xf numFmtId="0" fontId="0" fillId="0" borderId="56" xfId="0" applyBorder="1" applyAlignment="1"/>
    <xf numFmtId="0" fontId="43" fillId="0" borderId="13" xfId="0" applyFont="1" applyBorder="1" applyAlignment="1" applyProtection="1">
      <protection hidden="1"/>
    </xf>
    <xf numFmtId="0" fontId="37" fillId="28" borderId="0" xfId="0" applyFont="1" applyFill="1" applyBorder="1" applyAlignment="1" applyProtection="1">
      <alignment horizontal="center"/>
      <protection hidden="1"/>
    </xf>
    <xf numFmtId="0" fontId="36" fillId="28" borderId="0" xfId="0" applyFont="1" applyFill="1" applyBorder="1" applyAlignment="1" applyProtection="1">
      <alignment horizontal="center"/>
      <protection hidden="1"/>
    </xf>
    <xf numFmtId="0" fontId="13" fillId="0" borderId="13" xfId="0" applyFont="1" applyBorder="1" applyAlignment="1" applyProtection="1">
      <alignment horizontal="center"/>
      <protection locked="0"/>
    </xf>
    <xf numFmtId="164" fontId="13" fillId="0" borderId="2" xfId="0" applyNumberFormat="1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14" fillId="0" borderId="17" xfId="0" applyFont="1" applyBorder="1" applyAlignment="1" applyProtection="1">
      <protection hidden="1"/>
    </xf>
    <xf numFmtId="0" fontId="0" fillId="0" borderId="3" xfId="0" applyBorder="1" applyAlignment="1" applyProtection="1">
      <protection hidden="1"/>
    </xf>
    <xf numFmtId="0" fontId="0" fillId="0" borderId="4" xfId="0" applyBorder="1" applyAlignment="1" applyProtection="1">
      <protection hidden="1"/>
    </xf>
    <xf numFmtId="0" fontId="40" fillId="0" borderId="40" xfId="0" applyFont="1" applyBorder="1" applyAlignment="1" applyProtection="1">
      <alignment horizontal="center" vertical="center" wrapText="1"/>
      <protection hidden="1"/>
    </xf>
    <xf numFmtId="0" fontId="0" fillId="0" borderId="38" xfId="0" applyBorder="1" applyAlignment="1" applyProtection="1">
      <alignment wrapText="1"/>
      <protection hidden="1"/>
    </xf>
    <xf numFmtId="0" fontId="0" fillId="0" borderId="39" xfId="0" applyBorder="1" applyAlignment="1" applyProtection="1">
      <alignment wrapText="1"/>
      <protection hidden="1"/>
    </xf>
    <xf numFmtId="0" fontId="0" fillId="0" borderId="43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44" xfId="0" applyBorder="1" applyAlignment="1" applyProtection="1">
      <alignment wrapText="1"/>
      <protection hidden="1"/>
    </xf>
    <xf numFmtId="0" fontId="0" fillId="0" borderId="41" xfId="0" applyBorder="1" applyAlignment="1" applyProtection="1">
      <alignment wrapText="1"/>
      <protection hidden="1"/>
    </xf>
    <xf numFmtId="0" fontId="0" fillId="0" borderId="32" xfId="0" applyBorder="1" applyAlignment="1" applyProtection="1">
      <alignment wrapText="1"/>
      <protection hidden="1"/>
    </xf>
    <xf numFmtId="0" fontId="0" fillId="0" borderId="42" xfId="0" applyBorder="1" applyAlignment="1" applyProtection="1">
      <alignment wrapText="1"/>
      <protection hidden="1"/>
    </xf>
    <xf numFmtId="0" fontId="42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4" fillId="0" borderId="14" xfId="0" applyFont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center"/>
      <protection locked="0"/>
    </xf>
    <xf numFmtId="0" fontId="42" fillId="0" borderId="13" xfId="0" applyFont="1" applyBorder="1" applyAlignment="1" applyProtection="1">
      <alignment horizontal="left"/>
      <protection hidden="1"/>
    </xf>
    <xf numFmtId="0" fontId="14" fillId="0" borderId="13" xfId="0" applyFont="1" applyBorder="1" applyAlignment="1" applyProtection="1">
      <alignment horizontal="center"/>
      <protection hidden="1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164" fontId="0" fillId="0" borderId="2" xfId="0" applyNumberFormat="1" applyBorder="1" applyAlignment="1" applyProtection="1">
      <alignment horizontal="center"/>
      <protection hidden="1"/>
    </xf>
    <xf numFmtId="164" fontId="0" fillId="0" borderId="3" xfId="0" applyNumberFormat="1" applyBorder="1" applyAlignment="1" applyProtection="1">
      <alignment horizontal="center"/>
      <protection hidden="1"/>
    </xf>
    <xf numFmtId="164" fontId="0" fillId="0" borderId="4" xfId="0" applyNumberFormat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/>
      <protection hidden="1"/>
    </xf>
    <xf numFmtId="0" fontId="13" fillId="0" borderId="4" xfId="0" applyFont="1" applyBorder="1" applyAlignment="1">
      <alignment horizontal="center"/>
    </xf>
    <xf numFmtId="0" fontId="0" fillId="5" borderId="2" xfId="0" applyFill="1" applyBorder="1" applyAlignment="1" applyProtection="1">
      <alignment horizontal="center"/>
      <protection hidden="1"/>
    </xf>
    <xf numFmtId="0" fontId="0" fillId="5" borderId="3" xfId="0" applyFill="1" applyBorder="1" applyAlignment="1" applyProtection="1">
      <alignment horizontal="center"/>
      <protection hidden="1"/>
    </xf>
    <xf numFmtId="0" fontId="0" fillId="5" borderId="4" xfId="0" applyFill="1" applyBorder="1" applyAlignment="1" applyProtection="1">
      <alignment horizontal="center"/>
      <protection hidden="1"/>
    </xf>
    <xf numFmtId="14" fontId="0" fillId="0" borderId="2" xfId="0" applyNumberForma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164" fontId="0" fillId="3" borderId="2" xfId="0" applyNumberFormat="1" applyFill="1" applyBorder="1" applyAlignment="1" applyProtection="1">
      <alignment horizontal="center"/>
      <protection hidden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64" fontId="0" fillId="3" borderId="3" xfId="0" applyNumberFormat="1" applyFill="1" applyBorder="1" applyAlignment="1" applyProtection="1">
      <alignment horizontal="center"/>
      <protection hidden="1"/>
    </xf>
    <xf numFmtId="164" fontId="0" fillId="3" borderId="4" xfId="0" applyNumberFormat="1" applyFill="1" applyBorder="1" applyAlignment="1" applyProtection="1">
      <alignment horizontal="center"/>
      <protection hidden="1"/>
    </xf>
  </cellXfs>
  <cellStyles count="43">
    <cellStyle name="20% - 1. jelölőszín" xfId="1" xr:uid="{00000000-0005-0000-0000-000000000000}"/>
    <cellStyle name="20% - 2. jelölőszín" xfId="2" xr:uid="{00000000-0005-0000-0000-000001000000}"/>
    <cellStyle name="20% - 3. jelölőszín" xfId="3" xr:uid="{00000000-0005-0000-0000-000002000000}"/>
    <cellStyle name="20% - 4. jelölőszín" xfId="4" xr:uid="{00000000-0005-0000-0000-000003000000}"/>
    <cellStyle name="20% - 5. jelölőszín" xfId="5" xr:uid="{00000000-0005-0000-0000-000004000000}"/>
    <cellStyle name="20% - 6. jelölőszín" xfId="6" xr:uid="{00000000-0005-0000-0000-000005000000}"/>
    <cellStyle name="40% - 1. jelölőszín" xfId="7" xr:uid="{00000000-0005-0000-0000-000006000000}"/>
    <cellStyle name="40% - 2. jelölőszín" xfId="8" xr:uid="{00000000-0005-0000-0000-000007000000}"/>
    <cellStyle name="40% - 3. jelölőszín" xfId="9" xr:uid="{00000000-0005-0000-0000-000008000000}"/>
    <cellStyle name="40% - 4. jelölőszín" xfId="10" xr:uid="{00000000-0005-0000-0000-000009000000}"/>
    <cellStyle name="40% - 5. jelölőszín" xfId="11" xr:uid="{00000000-0005-0000-0000-00000A000000}"/>
    <cellStyle name="40% - 6. jelölőszín" xfId="12" xr:uid="{00000000-0005-0000-0000-00000B000000}"/>
    <cellStyle name="60% - 1. jelölőszín" xfId="13" xr:uid="{00000000-0005-0000-0000-00000C000000}"/>
    <cellStyle name="60% - 2. jelölőszín" xfId="14" xr:uid="{00000000-0005-0000-0000-00000D000000}"/>
    <cellStyle name="60% - 3. jelölőszín" xfId="15" xr:uid="{00000000-0005-0000-0000-00000E000000}"/>
    <cellStyle name="60% - 4. jelölőszín" xfId="16" xr:uid="{00000000-0005-0000-0000-00000F000000}"/>
    <cellStyle name="60% - 5. jelölőszín" xfId="17" xr:uid="{00000000-0005-0000-0000-000010000000}"/>
    <cellStyle name="60% - 6. jelölőszín" xfId="18" xr:uid="{00000000-0005-0000-0000-000011000000}"/>
    <cellStyle name="Bevitel" xfId="19" xr:uid="{00000000-0005-0000-0000-000012000000}"/>
    <cellStyle name="Cím" xfId="20" xr:uid="{00000000-0005-0000-0000-000013000000}"/>
    <cellStyle name="Címsor 1" xfId="21" xr:uid="{00000000-0005-0000-0000-000014000000}"/>
    <cellStyle name="Címsor 2" xfId="22" xr:uid="{00000000-0005-0000-0000-000015000000}"/>
    <cellStyle name="Címsor 3" xfId="23" xr:uid="{00000000-0005-0000-0000-000016000000}"/>
    <cellStyle name="Címsor 4" xfId="24" xr:uid="{00000000-0005-0000-0000-000017000000}"/>
    <cellStyle name="Ellenőrzőcella" xfId="25" xr:uid="{00000000-0005-0000-0000-000018000000}"/>
    <cellStyle name="Figyelmeztetés" xfId="26" xr:uid="{00000000-0005-0000-0000-000019000000}"/>
    <cellStyle name="Hivatkozott cella" xfId="27" xr:uid="{00000000-0005-0000-0000-00001A000000}"/>
    <cellStyle name="Jegyzet" xfId="28" xr:uid="{00000000-0005-0000-0000-00001B000000}"/>
    <cellStyle name="Jelölőszín (1)" xfId="29" xr:uid="{00000000-0005-0000-0000-00001C000000}"/>
    <cellStyle name="Jelölőszín (2)" xfId="30" xr:uid="{00000000-0005-0000-0000-00001D000000}"/>
    <cellStyle name="Jelölőszín (3)" xfId="31" xr:uid="{00000000-0005-0000-0000-00001E000000}"/>
    <cellStyle name="Jelölőszín (4)" xfId="32" xr:uid="{00000000-0005-0000-0000-00001F000000}"/>
    <cellStyle name="Jelölőszín (5)" xfId="33" xr:uid="{00000000-0005-0000-0000-000020000000}"/>
    <cellStyle name="Jelölőszín (6)" xfId="34" xr:uid="{00000000-0005-0000-0000-000021000000}"/>
    <cellStyle name="Jó" xfId="35" xr:uid="{00000000-0005-0000-0000-000022000000}"/>
    <cellStyle name="Kimenet" xfId="36" xr:uid="{00000000-0005-0000-0000-000023000000}"/>
    <cellStyle name="Magyarázó szöveg" xfId="37" xr:uid="{00000000-0005-0000-0000-000024000000}"/>
    <cellStyle name="Normál" xfId="0" builtinId="0"/>
    <cellStyle name="Normal_Sheet1" xfId="38" xr:uid="{00000000-0005-0000-0000-000026000000}"/>
    <cellStyle name="Összesen" xfId="39" xr:uid="{00000000-0005-0000-0000-000027000000}"/>
    <cellStyle name="Rossz" xfId="40" xr:uid="{00000000-0005-0000-0000-000028000000}"/>
    <cellStyle name="Semleges" xfId="41" xr:uid="{00000000-0005-0000-0000-000029000000}"/>
    <cellStyle name="Számítás" xfId="42" xr:uid="{00000000-0005-0000-0000-00002A000000}"/>
  </cellStyles>
  <dxfs count="11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228600</xdr:colOff>
      <xdr:row>7</xdr:row>
      <xdr:rowOff>133350</xdr:rowOff>
    </xdr:from>
    <xdr:to>
      <xdr:col>19</xdr:col>
      <xdr:colOff>133350</xdr:colOff>
      <xdr:row>14</xdr:row>
      <xdr:rowOff>9525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695700" y="1400175"/>
          <a:ext cx="1838325" cy="100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hu-HU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Figyelem!!</a:t>
          </a:r>
        </a:p>
        <a:p>
          <a:pPr algn="l" rtl="0">
            <a:defRPr sz="1000"/>
          </a:pPr>
          <a:r>
            <a:rPr lang="hu-HU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Ha a keresett nap januárban vagy februárban van, az évek számából le kell vonni 1-et.</a:t>
          </a:r>
        </a:p>
        <a:p>
          <a:pPr algn="l" rtl="0">
            <a:defRPr sz="1000"/>
          </a:pPr>
          <a:r>
            <a:rPr lang="hu-HU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Ha, a számítógéppel csinálod</a:t>
          </a:r>
        </a:p>
        <a:p>
          <a:pPr algn="l" rtl="0">
            <a:defRPr sz="1000"/>
          </a:pPr>
          <a:r>
            <a:rPr lang="hu-HU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az a jó eredményt adja.</a:t>
          </a:r>
        </a:p>
      </xdr:txBody>
    </xdr:sp>
    <xdr:clientData/>
  </xdr:twoCellAnchor>
  <xdr:twoCellAnchor>
    <xdr:from>
      <xdr:col>14</xdr:col>
      <xdr:colOff>66675</xdr:colOff>
      <xdr:row>1</xdr:row>
      <xdr:rowOff>57150</xdr:rowOff>
    </xdr:from>
    <xdr:to>
      <xdr:col>15</xdr:col>
      <xdr:colOff>142875</xdr:colOff>
      <xdr:row>1</xdr:row>
      <xdr:rowOff>190500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3800475" y="285750"/>
          <a:ext cx="342900" cy="133350"/>
        </a:xfrm>
        <a:custGeom>
          <a:avLst/>
          <a:gdLst>
            <a:gd name="T0" fmla="*/ 257175 w 21600"/>
            <a:gd name="T1" fmla="*/ 0 h 21600"/>
            <a:gd name="T2" fmla="*/ 0 w 21600"/>
            <a:gd name="T3" fmla="*/ 66675 h 21600"/>
            <a:gd name="T4" fmla="*/ 257175 w 21600"/>
            <a:gd name="T5" fmla="*/ 133350 h 21600"/>
            <a:gd name="T6" fmla="*/ 342900 w 21600"/>
            <a:gd name="T7" fmla="*/ 66675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57150</xdr:colOff>
      <xdr:row>1</xdr:row>
      <xdr:rowOff>180975</xdr:rowOff>
    </xdr:from>
    <xdr:to>
      <xdr:col>19</xdr:col>
      <xdr:colOff>161925</xdr:colOff>
      <xdr:row>5</xdr:row>
      <xdr:rowOff>76200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3790950" y="409575"/>
          <a:ext cx="1771650" cy="609600"/>
        </a:xfrm>
        <a:prstGeom prst="horizontalScroll">
          <a:avLst>
            <a:gd name="adj" fmla="val 12500"/>
          </a:avLst>
        </a:prstGeom>
        <a:noFill/>
        <a:ln w="2222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9</xdr:col>
      <xdr:colOff>28575</xdr:colOff>
      <xdr:row>26</xdr:row>
      <xdr:rowOff>0</xdr:rowOff>
    </xdr:from>
    <xdr:to>
      <xdr:col>18</xdr:col>
      <xdr:colOff>390525</xdr:colOff>
      <xdr:row>35</xdr:row>
      <xdr:rowOff>38100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2428875" y="4343400"/>
          <a:ext cx="2952750" cy="1495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hu-HU" sz="1000" b="0" i="0" u="sng" strike="noStrike" baseline="0">
              <a:solidFill>
                <a:srgbClr val="000000"/>
              </a:solidFill>
              <a:latin typeface="Arial CE"/>
              <a:cs typeface="Arial CE"/>
            </a:rPr>
            <a:t>Példa:</a:t>
          </a:r>
          <a:endParaRPr lang="hu-HU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Milyen napra esett 1955.11.08</a:t>
          </a:r>
        </a:p>
        <a:p>
          <a:pPr algn="l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Az év első két számjegye         19--------------------1</a:t>
          </a:r>
        </a:p>
        <a:p>
          <a:pPr algn="l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Az év utolsó két számjegye       55-------------------5</a:t>
          </a:r>
        </a:p>
        <a:p>
          <a:pPr algn="l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Hónapok                                  11-------------------3</a:t>
          </a:r>
        </a:p>
        <a:p>
          <a:pPr algn="l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Hónapok napjai                         08-------------------1</a:t>
          </a:r>
        </a:p>
        <a:p>
          <a:pPr algn="l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                                           Összesen      10</a:t>
          </a:r>
        </a:p>
        <a:p>
          <a:pPr algn="l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A hónapok napjai-nál megkeressük a 10-et KEDD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K519"/>
  <sheetViews>
    <sheetView showGridLines="0" tabSelected="1" zoomScale="85" zoomScaleNormal="85" workbookViewId="0">
      <selection activeCell="F2" sqref="F2:H2"/>
    </sheetView>
  </sheetViews>
  <sheetFormatPr defaultRowHeight="15" x14ac:dyDescent="0.25"/>
  <cols>
    <col min="1" max="1" width="4.140625" style="16" customWidth="1"/>
    <col min="2" max="2" width="4" style="16" bestFit="1" customWidth="1"/>
    <col min="3" max="3" width="4.7109375" style="16" customWidth="1"/>
    <col min="4" max="4" width="4.140625" style="16" bestFit="1" customWidth="1"/>
    <col min="5" max="5" width="4" style="16" bestFit="1" customWidth="1"/>
    <col min="6" max="6" width="4" style="16" customWidth="1"/>
    <col min="7" max="7" width="4.140625" style="16" bestFit="1" customWidth="1"/>
    <col min="8" max="8" width="4" style="16" bestFit="1" customWidth="1"/>
    <col min="9" max="9" width="5.7109375" style="16" customWidth="1"/>
    <col min="10" max="10" width="4" style="16" customWidth="1"/>
    <col min="11" max="11" width="4" style="16" bestFit="1" customWidth="1"/>
    <col min="12" max="12" width="4" style="16" customWidth="1"/>
    <col min="13" max="13" width="4.140625" style="16" bestFit="1" customWidth="1"/>
    <col min="14" max="14" width="4" style="16" customWidth="1"/>
    <col min="15" max="15" width="4" style="16" bestFit="1" customWidth="1"/>
    <col min="16" max="16" width="4.140625" style="16" bestFit="1" customWidth="1"/>
    <col min="17" max="17" width="4" style="16" bestFit="1" customWidth="1"/>
    <col min="18" max="18" width="5.7109375" style="16" customWidth="1"/>
    <col min="19" max="21" width="4" style="16" bestFit="1" customWidth="1"/>
    <col min="22" max="22" width="4.140625" style="16" bestFit="1" customWidth="1"/>
    <col min="23" max="24" width="4" style="16" bestFit="1" customWidth="1"/>
    <col min="25" max="25" width="4.140625" style="16" bestFit="1" customWidth="1"/>
    <col min="26" max="26" width="4" style="16" bestFit="1" customWidth="1"/>
    <col min="27" max="27" width="5.7109375" style="16" customWidth="1"/>
    <col min="28" max="35" width="4" style="16" customWidth="1"/>
    <col min="36" max="37" width="9.140625" style="68" customWidth="1"/>
    <col min="38" max="44" width="10.28515625" style="68" hidden="1" customWidth="1"/>
    <col min="45" max="46" width="9.140625" style="68" hidden="1" customWidth="1"/>
    <col min="47" max="53" width="10.7109375" style="68" hidden="1" customWidth="1"/>
    <col min="54" max="55" width="9.140625" style="68" hidden="1" customWidth="1"/>
    <col min="56" max="62" width="10.28515625" style="68" hidden="1" customWidth="1"/>
    <col min="63" max="63" width="9.140625" style="68" hidden="1" customWidth="1"/>
    <col min="64" max="66" width="4" style="68" hidden="1" customWidth="1"/>
    <col min="67" max="67" width="5.28515625" style="68" hidden="1" customWidth="1"/>
    <col min="68" max="89" width="4" style="68" hidden="1" customWidth="1"/>
    <col min="90" max="91" width="9.140625" style="68" hidden="1" customWidth="1"/>
    <col min="92" max="92" width="13.85546875" style="16" hidden="1" customWidth="1"/>
    <col min="93" max="115" width="9.140625" style="16" hidden="1" customWidth="1"/>
    <col min="116" max="116" width="9.140625" style="16" customWidth="1"/>
    <col min="117" max="16384" width="9.140625" style="16"/>
  </cols>
  <sheetData>
    <row r="1" spans="1:115" ht="16.5" thickBot="1" x14ac:dyDescent="0.3">
      <c r="A1" s="129" t="str">
        <f>IF(F4="","",IF(F4="","Aktuális év",VLOOKUP("Aktuális év",Trans!$A$2:$N$34,VLOOKUP($F$4,$BB$2:$BC$25,2,FALSE)+2,FALSE)))</f>
        <v>Aktuális év</v>
      </c>
      <c r="B1" s="130"/>
      <c r="C1" s="130"/>
      <c r="D1" s="130"/>
      <c r="E1" s="131"/>
      <c r="F1" s="132">
        <f ca="1">IF(F2&lt;&gt;"","",YEAR(TODAY()))</f>
        <v>2021</v>
      </c>
      <c r="G1" s="133"/>
      <c r="H1" s="134"/>
      <c r="I1" s="109">
        <f ca="1">IF(F2="",F1,IF(F1=F2,F1,F2))</f>
        <v>2021</v>
      </c>
      <c r="J1" s="138" t="str">
        <f>IF(F3="","",IF(F4="","",IF(F4="","Nagypéntek",VLOOKUP("Nagypéntek",Trans!$A$2:$N$34,VLOOKUP($F$4,$BB$2:$BC$25,2,FALSE)+2,FALSE))))</f>
        <v>Nagypéntek</v>
      </c>
      <c r="K1" s="139"/>
      <c r="L1" s="139"/>
      <c r="M1" s="139"/>
      <c r="N1" s="123">
        <f ca="1">IF(F3="","",IF(F4="","",IF(F4="",IF(IF($I$1&lt;1600,'k1900'!N1,(IF($I$1=1600,'1600'!N1,(IF(AND($I$1&gt;1600,$I$1&lt;1700),'k1900'!N1,(IF($I$1=1700,'1700'!N1,(IF(AND($I$1&gt;1700,$I$1&lt;1800),'k1900'!N1,(IF($I$1=1800,'1800'!N1,(IF(AND($I$1&gt;1800,$I$1&lt;1900),'k1900'!N1,(IF($I$1=1900,'1900'!N1,(IF($I$1&gt;1900,'n1900'!N1,"")))))))))))))))))="","",IF($I$1&lt;1600,'k1900'!N1,(IF($I$1=1600,'1600'!N1,(IF(AND($I$1&gt;1600,$I$1&lt;1700),'k1900'!N1,(IF($I$1=1700,'1700'!N1,(IF(AND($I$1&gt;1700,$I$1&lt;1800),'k1900'!N1,(IF($I$1=1800,'1800'!N1,(IF(AND($I$1&gt;1800,$I$1&lt;1900),'k1900'!N1,(IF($I$1=1900,'1900'!N1,(IF($I$1&gt;1900,'n1900'!N1,""))))))))))))))))))+1-1,VLOOKUP(IF(IF($I$1&lt;1600,'k1900'!N1,(IF($I$1=1600,'1600'!N1,(IF(AND($I$1&gt;1600,$I$1&lt;1700),'k1900'!N1,(IF($I$1=1700,'1700'!N1,(IF(AND($I$1&gt;1700,$I$1&lt;1800),'k1900'!N1,(IF($I$1=1800,'1800'!N1,(IF(AND($I$1&gt;1800,$I$1&lt;1900),'k1900'!N1,(IF($I$1=1900,'1900'!N1,(IF($I$1&gt;1900,'n1900'!N1,"")))))))))))))))))="","",IF($I$1&lt;1600,'k1900'!N1,(IF($I$1=1600,'1600'!N1,(IF(AND($I$1&gt;1600,$I$1&lt;1700),'k1900'!N1,(IF($I$1=1700,'1700'!N1,(IF(AND($I$1&gt;1700,$I$1&lt;1800),'k1900'!N1,(IF($I$1=1800,'1800'!N1,(IF(AND($I$1&gt;1800,$I$1&lt;1900),'k1900'!N1,(IF($I$1=1900,'1900'!N1,(IF($I$1&gt;1900,'n1900'!N1,"")))))))))))))))))),Trans!$A$111:$N$113,VLOOKUP($F$4,$BB$2:$BC$25,2,FALSE)+2,FALSE))))</f>
        <v>44288</v>
      </c>
      <c r="O1" s="124"/>
      <c r="P1" s="124"/>
      <c r="Q1" s="125"/>
      <c r="S1" s="146" t="str">
        <f>IF(F3="","",IF(F4="","",IF(F4="","Mai dátum",VLOOKUP("Mai dátum",Trans!$A$2:$N$34,VLOOKUP($F$4,$BB$2:$BC$25,2,FALSE)+2,FALSE))))</f>
        <v>Mai dátum</v>
      </c>
      <c r="T1" s="130"/>
      <c r="U1" s="130"/>
      <c r="V1" s="147"/>
      <c r="W1" s="126" t="str">
        <f ca="1">IF(F3="","",IF(F4="","",VLOOKUP(CONCATENATE(YEAR(TODAY()),".",IF(MONTH(TODAY())&lt;10,CONCATENATE(0,MONTH(TODAY())),MONTH(TODAY())),".",IF(DAY(TODAY())&lt;10,CONCATENATE(0,DAY(TODAY())),DAY(TODAY()))),Trans!A111:N114,VLOOKUP($F$4,$BB$2:$BC$25,2,FALSE)+2,FALSE)))</f>
        <v>2021.11.04</v>
      </c>
      <c r="X1" s="127"/>
      <c r="Y1" s="127"/>
      <c r="Z1" s="128"/>
      <c r="AA1" s="46"/>
      <c r="AB1" s="110" t="str">
        <f>IF(F3="","",IF(F4="","","1,2,3.."))</f>
        <v>1,2,3..</v>
      </c>
      <c r="AC1" s="148" t="str">
        <f>IF(F3="","",IF(F4="","",IF(F4="","Mai dátum",VLOOKUP("Mai dátum",Trans!$A$2:$N$34,VLOOKUP($F$4,$BB$2:$BC$25,2,FALSE)+2,FALSE))))</f>
        <v>Mai dátum</v>
      </c>
      <c r="AD1" s="149"/>
      <c r="AE1" s="149"/>
      <c r="AF1" s="149"/>
      <c r="AG1" s="149"/>
      <c r="AH1" s="149"/>
      <c r="AI1" s="150"/>
      <c r="AS1" s="78"/>
    </row>
    <row r="2" spans="1:115" ht="16.5" thickBot="1" x14ac:dyDescent="0.3">
      <c r="A2" s="146" t="str">
        <f>IF(F4="","",IF(F4="","Másik év választása",VLOOKUP("Másik év választása",Trans!$A$2:$N$34,VLOOKUP($F$4,$BB$2:$BC$25,2,FALSE)+2,FALSE)))</f>
        <v>Másik év választása</v>
      </c>
      <c r="B2" s="130"/>
      <c r="C2" s="130"/>
      <c r="D2" s="130"/>
      <c r="E2" s="131"/>
      <c r="F2" s="160"/>
      <c r="G2" s="136"/>
      <c r="H2" s="137"/>
      <c r="J2" s="164" t="str">
        <f>IF(F3="","",IF(F4="","",IF(F4="","Húsvét hétfő",VLOOKUP("Húsvét hétfő",Trans!$A$2:$N$34,VLOOKUP($F$4,$BB$2:$BC$25,2,FALSE)+2,FALSE))))</f>
        <v>Húsvét hétfő</v>
      </c>
      <c r="K2" s="165"/>
      <c r="L2" s="165"/>
      <c r="M2" s="166"/>
      <c r="N2" s="161">
        <f ca="1">IF(F3="","",IF(F4="","",IF(F4="",IF(IF($I$1&lt;1600,'k1900'!N2,(IF($I$1=1600,'1600'!N2,(IF(AND($I$1&gt;1600,$I$1&lt;1700),'k1900'!N2,(IF($I$1=1700,'1700'!N2,(IF(AND($I$1&gt;1700,$I$1&lt;1800),'k1900'!N2,(IF($I$1=1800,'1800'!N2,(IF(AND($I$1&gt;1800,$I$1&lt;1900),'k1900'!N2,(IF($I$1=1900,'1900'!N2,(IF($I$1&gt;1900,'n1900'!N2,"")))))))))))))))))="","",IF($I$1&lt;1600,'k1900'!N2,(IF($I$1=1600,'1600'!N2,(IF(AND($I$1&gt;1600,$I$1&lt;1700),'k1900'!N2,(IF($I$1=1700,'1700'!N2,(IF(AND($I$1&gt;1700,$I$1&lt;1800),'k1900'!N2,(IF($I$1=1800,'1800'!N2,(IF(AND($I$1&gt;1800,$I$1&lt;1900),'k1900'!N2,(IF($I$1=1900,'1900'!N2,(IF($I$1&gt;1900,'n1900'!N2,""))))))))))))))))))+1-1,VLOOKUP(IF(IF($I$1&lt;1600,'k1900'!N2,(IF($I$1=1600,'1600'!N2,(IF(AND($I$1&gt;1600,$I$1&lt;1700),'k1900'!N2,(IF($I$1=1700,'1700'!N2,(IF(AND($I$1&gt;1700,$I$1&lt;1800),'k1900'!N2,(IF($I$1=1800,'1800'!N2,(IF(AND($I$1&gt;1800,$I$1&lt;1900),'k1900'!N2,(IF($I$1=1900,'1900'!N2,(IF($I$1&gt;1900,'n1900'!N2,"")))))))))))))))))="","",IF($I$1&lt;1600,'k1900'!N2,(IF($I$1=1600,'1600'!N2,(IF(AND($I$1&gt;1600,$I$1&lt;1700),'k1900'!N2,(IF($I$1=1700,'1700'!N2,(IF(AND($I$1&gt;1700,$I$1&lt;1800),'k1900'!N2,(IF($I$1=1800,'1800'!N2,(IF(AND($I$1&gt;1800,$I$1&lt;1900),'k1900'!N2,(IF($I$1=1900,'1900'!N2,(IF($I$1&gt;1900,'n1900'!N2,"")))))))))))))))))),Trans!$A$111:$N$113,VLOOKUP($F$4,$BB$2:$BC$25,2,FALSE)+2,FALSE))))</f>
        <v>44291</v>
      </c>
      <c r="O2" s="162"/>
      <c r="P2" s="162"/>
      <c r="Q2" s="163"/>
      <c r="S2" s="146" t="str">
        <f>IF(F3="","",IF(F4="","",IF(HLOOKUP(F3,Névnap!C1:N2,2,FALSE)=0,"",IF(F4="","Mai névnap",VLOOKUP("Mai névnap",Trans!$A$2:$N$34,VLOOKUP($F$4,$BB$2:$BC$21,2,FALSE)+2,FALSE)))))</f>
        <v>Mai névnap</v>
      </c>
      <c r="T2" s="130"/>
      <c r="U2" s="130"/>
      <c r="V2" s="131"/>
      <c r="W2" s="167" t="str">
        <f ca="1">IF(F3="","",IF(F4="","",IF(HLOOKUP(F3,Névnap!C1:N2,2,FALSE)=0,"",VLOOKUP(TODAY(),Névnap!B4:N369,VLOOKUP($F$3,$BB$2:$BC$25,2,FALSE)+1,FALSE))))</f>
        <v>Károly</v>
      </c>
      <c r="X2" s="168"/>
      <c r="Y2" s="168"/>
      <c r="Z2" s="169"/>
      <c r="AB2" s="111" t="str">
        <f>IF(F3="","",IF(F4="","","1,2,3.."))</f>
        <v>1,2,3..</v>
      </c>
      <c r="AC2" s="151" t="str">
        <f>IF(F3="","",IF(F4="","",IF(F4="","Ünnep- és munkaszüneti napok",VLOOKUP("Ünnep- és munkaszüneti napok",Trans!$A$2:$N$34,VLOOKUP($F$4,$BB$2:$BC$25,2,FALSE)+2,FALSE))))</f>
        <v>Ünnep- és munkaszüneti napok</v>
      </c>
      <c r="AD2" s="152"/>
      <c r="AE2" s="152"/>
      <c r="AF2" s="152"/>
      <c r="AG2" s="152"/>
      <c r="AH2" s="152"/>
      <c r="AI2" s="153"/>
      <c r="AJ2" s="69"/>
      <c r="AK2" s="70"/>
      <c r="AL2" s="70"/>
      <c r="AM2" s="70"/>
      <c r="AN2" s="70"/>
      <c r="AO2" s="70"/>
      <c r="AP2" s="70"/>
      <c r="AQ2" s="70"/>
      <c r="AR2" s="70"/>
      <c r="AS2" s="79">
        <v>1583</v>
      </c>
      <c r="AW2" s="70"/>
      <c r="AX2" s="70"/>
      <c r="AY2" s="70"/>
      <c r="AZ2" s="70"/>
      <c r="BA2" s="70"/>
      <c r="BB2" s="80" t="s">
        <v>36601</v>
      </c>
      <c r="BC2" s="80">
        <v>1</v>
      </c>
      <c r="BD2" s="70"/>
      <c r="BE2" s="70"/>
      <c r="BF2" s="70"/>
      <c r="BG2" s="70"/>
      <c r="BH2" s="70"/>
      <c r="BI2" s="70"/>
      <c r="BJ2" s="70"/>
      <c r="BK2" s="86" t="s">
        <v>36601</v>
      </c>
      <c r="BL2" s="86">
        <v>1</v>
      </c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</row>
    <row r="3" spans="1:115" ht="16.5" thickBot="1" x14ac:dyDescent="0.3">
      <c r="A3" s="145" t="str">
        <f>IF(F4="","",IF(F4="","Ország",VLOOKUP("Ország",Trans!$A$2:$N$34,VLOOKUP($F$4,$BB$2:$BC$25,2,FALSE)+2,FALSE)))</f>
        <v>Ország</v>
      </c>
      <c r="B3" s="130"/>
      <c r="C3" s="130"/>
      <c r="D3" s="130"/>
      <c r="E3" s="131"/>
      <c r="F3" s="135" t="s">
        <v>36601</v>
      </c>
      <c r="G3" s="136"/>
      <c r="H3" s="137"/>
      <c r="J3" s="140" t="str">
        <f>IF(F3="","",IF(F4="","",IF(F4="","Pünkösd hétfő",VLOOKUP("Pünkösd hétfő",Trans!$A$2:$N$34,VLOOKUP($F$4,$BB$2:$BC$25,2,FALSE)+2,FALSE))))</f>
        <v>Pünkösd hétfő</v>
      </c>
      <c r="K3" s="141"/>
      <c r="L3" s="141"/>
      <c r="M3" s="141"/>
      <c r="N3" s="142">
        <f ca="1">IF(F3="","",IF(F4="","",IF(F4="",IF(IF($I$1&lt;1600,'k1900'!N3,(IF($I$1=1600,'1600'!N3,(IF(AND($I$1&gt;1600,$I$1&lt;1700),'k1900'!N3,(IF($I$1=1700,'1700'!N3,(IF(AND($I$1&gt;1700,$I$1&lt;1800),'k1900'!N3,(IF($I$1=1800,'1800'!N3,(IF(AND($I$1&gt;1800,$I$1&lt;1900),'k1900'!N3,(IF($I$1=1900,'1900'!N3,(IF($I$1&gt;1900,'n1900'!N3,"")))))))))))))))))="","",IF($I$1&lt;1600,'k1900'!N3,(IF($I$1=1600,'1600'!N3,(IF(AND($I$1&gt;1600,$I$1&lt;1700),'k1900'!N3,(IF($I$1=1700,'1700'!N3,(IF(AND($I$1&gt;1700,$I$1&lt;1800),'k1900'!N3,(IF($I$1=1800,'1800'!N3,(IF(AND($I$1&gt;1800,$I$1&lt;1900),'k1900'!N3,(IF($I$1=1900,'1900'!N3,(IF($I$1&gt;1900,'n1900'!N3,""))))))))))))))))))+1-1,VLOOKUP(IF(IF($I$1&lt;1600,'k1900'!N3,(IF($I$1=1600,'1600'!N3,(IF(AND($I$1&gt;1600,$I$1&lt;1700),'k1900'!N3,(IF($I$1=1700,'1700'!N3,(IF(AND($I$1&gt;1700,$I$1&lt;1800),'k1900'!N3,(IF($I$1=1800,'1800'!N3,(IF(AND($I$1&gt;1800,$I$1&lt;1900),'k1900'!N3,(IF($I$1=1900,'1900'!N3,(IF($I$1&gt;1900,'n1900'!N3,"")))))))))))))))))="","",IF($I$1&lt;1600,'k1900'!N3,(IF($I$1=1600,'1600'!N3,(IF(AND($I$1&gt;1600,$I$1&lt;1700),'k1900'!N3,(IF($I$1=1700,'1700'!N3,(IF(AND($I$1&gt;1700,$I$1&lt;1800),'k1900'!N3,(IF($I$1=1800,'1800'!N3,(IF(AND($I$1&gt;1800,$I$1&lt;1900),'k1900'!N3,(IF($I$1=1900,'1900'!N3,(IF($I$1&gt;1900,'n1900'!N3,"")))))))))))))))))),Trans!$A$111:$N$113,VLOOKUP($F$4,$BB$2:$BC$25,2,FALSE)+2,FALSE))))</f>
        <v>44340</v>
      </c>
      <c r="O3" s="143"/>
      <c r="P3" s="143"/>
      <c r="Q3" s="144"/>
      <c r="S3" s="100" t="str">
        <f ca="1">IF(F3="","",IF(F4="","",IF(IF($F$1="",IF((IF(AND(MOD($F$2,4)=0,MOD($F$2,400)=0),1,0)+IF(AND(MOD($F$2,4)=0,MOD($F$2,100)=0,MOD($F$2,400)=0),1,0)+IF(AND(MOD($F$2,4)=0,MOD($F$2,100)=0,MOD($F$2,400)&gt;0),0,0)+IF(AND(MOD($F$2,4)=0,AND(MOD($F$2,100)&gt;0,MOD($F$2,400)&gt;0)),1,0))&gt;0,"Szökőév",""),IF((IF(AND(MOD($F$1,4)=0,MOD($F$1,400)=0),1,0)+IF(AND(MOD($F$1,4)=0,MOD($F$1,100)=0,MOD($F$1,400)=0),1,0)+IF(AND(MOD($F$1,4)=0,MOD($F$1,100)=0,MOD($F$1,400)&gt;0),0,0)+IF(AND(MOD($F$1,4)=0,AND(MOD($F$1,100)&gt;0,MOD($F$1,400)&gt;0)),1,0))&gt;0,"Szökőév",""))="Szökőév",VLOOKUP("Szökőév",Trans!A109:N109,VLOOKUP(F4,BB2:BC25,2,FALSE)+2,FALSE),"")))</f>
        <v/>
      </c>
      <c r="W3" s="170"/>
      <c r="X3" s="171"/>
      <c r="Y3" s="171"/>
      <c r="Z3" s="172"/>
      <c r="AB3" s="64" t="str">
        <f>IF(F3="","",IF(F4="","","1,2,3.."))</f>
        <v>1,2,3..</v>
      </c>
      <c r="AC3" s="154" t="str">
        <f>IF(F3="","",IF(F4="","",IF(F4="","Munkanap",VLOOKUP("Munkanap",Trans!$A$2:$N$34,VLOOKUP($F$4,$BB$2:$BC$25,2,FALSE)+2,FALSE))))</f>
        <v>Munkanap</v>
      </c>
      <c r="AD3" s="155"/>
      <c r="AE3" s="155"/>
      <c r="AF3" s="155"/>
      <c r="AG3" s="155"/>
      <c r="AH3" s="155"/>
      <c r="AI3" s="156"/>
      <c r="AJ3" s="69"/>
      <c r="AK3" s="70"/>
      <c r="AL3" s="70"/>
      <c r="AM3" s="70"/>
      <c r="AN3" s="70"/>
      <c r="AO3" s="70"/>
      <c r="AP3" s="70"/>
      <c r="AQ3" s="70"/>
      <c r="AR3" s="70"/>
      <c r="AS3" s="79">
        <v>1584</v>
      </c>
      <c r="AW3" s="70"/>
      <c r="AX3" s="70"/>
      <c r="AY3" s="70"/>
      <c r="AZ3" s="70"/>
      <c r="BA3" s="70"/>
      <c r="BB3" s="80" t="s">
        <v>36602</v>
      </c>
      <c r="BC3" s="80">
        <v>2</v>
      </c>
      <c r="BD3" s="70"/>
      <c r="BE3" s="70"/>
      <c r="BF3" s="70"/>
      <c r="BG3" s="70"/>
      <c r="BH3" s="70"/>
      <c r="BI3" s="70"/>
      <c r="BJ3" s="70">
        <f ca="1">IF(ISERROR(VLOOKUP(AQ9,Munkanapáthelyezés!$A$2:$A$300,1,FALSE)),IF(TODAY()=AQ9,-1,IF(AQ9="",0,IF(ISERROR(VLOOKUP(AQ9,Ünnepnapok!$AG$4:$AG$66,1,FALSE)),0,G9))),"")</f>
        <v>0</v>
      </c>
      <c r="BK3" s="86"/>
      <c r="BL3" s="86">
        <v>2</v>
      </c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</row>
    <row r="4" spans="1:115" ht="15.75" thickBot="1" x14ac:dyDescent="0.3">
      <c r="A4" s="182" t="s">
        <v>37459</v>
      </c>
      <c r="B4" s="130"/>
      <c r="C4" s="130"/>
      <c r="D4" s="130"/>
      <c r="E4" s="131"/>
      <c r="F4" s="135" t="s">
        <v>36601</v>
      </c>
      <c r="G4" s="180"/>
      <c r="H4" s="181"/>
      <c r="J4" s="176" t="str">
        <f ca="1">IF(F3="","",IF(F1="","",IF(F4="","",IF(TODAY()&gt;Ünnepnapok!C1,"",IF(Ünnepnapok!B1="",CONCATENATE(IF(F4="","Következő ünnepnap",VLOOKUP("Következő ünnepnap",Trans!$A$2:$N$109,VLOOKUP($F$4,$BB$2:$BC$21,2,FALSE)+2,FALSE)),": ",,CONCATENATE(VLOOKUP(VLOOKUP(Ünnepnapok!A1,Ünnepnapok!A3:R59,18,FALSE),Trans!C3:N109,VLOOKUP(F4,BB2:BC21,2,FALSE),FALSE)," (",VLOOKUP(Ünnepnapok!A1,Ünnepnapok!A3:R59,5,FALSE),")")),CONCATENATE(IF(F4="","Mai ünnepnap",VLOOKUP("Mai ünnepnap",Trans!$A$2:$N$109,VLOOKUP($F$4,$BB$2:$BC$21,2,FALSE)+2,FALSE)),": ",VLOOKUP(VLOOKUP(TODAY(),Ünnepnapok!B4:R59,17,FALSE),Trans!C2:N108,VLOOKUP(F4,BB2:BC21,2,FALSE),FALSE)))))))</f>
        <v>Következő ünnepnap: Karácsony (2021.12.25)</v>
      </c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3"/>
      <c r="X4" s="174"/>
      <c r="Y4" s="174"/>
      <c r="Z4" s="175"/>
      <c r="AB4" s="157" t="str">
        <f>IF(F3="","",IF(F4="","",IF(F4="","Munkanap áthelyezések",VLOOKUP("Munkanap áthelyezések",Trans!$A$2:$N$34,VLOOKUP($F$4,$BB$2:$BC$25,2,FALSE)+2,FALSE))))</f>
        <v>Munkanap áthelyezések</v>
      </c>
      <c r="AC4" s="130"/>
      <c r="AD4" s="130"/>
      <c r="AE4" s="130"/>
      <c r="AF4" s="130"/>
      <c r="AG4" s="131"/>
      <c r="AH4" s="106"/>
      <c r="AI4" s="107">
        <f ca="1">IF(F1&lt;=1900,"",IF(AB4="","",Munkanapáthelyezés!C1))</f>
        <v>1</v>
      </c>
      <c r="AK4" s="70"/>
      <c r="AL4" s="70" t="str">
        <f ca="1">IF(B9&lt;10,1,B9)</f>
        <v/>
      </c>
      <c r="AM4" s="70"/>
      <c r="AN4" s="70"/>
      <c r="AO4" s="70"/>
      <c r="AP4" s="70"/>
      <c r="AQ4" s="70"/>
      <c r="AR4" s="70"/>
      <c r="AS4" s="79">
        <v>1585</v>
      </c>
      <c r="AW4" s="70"/>
      <c r="AX4" s="70"/>
      <c r="AY4" s="70"/>
      <c r="AZ4" s="70"/>
      <c r="BA4" s="70"/>
      <c r="BB4" s="80" t="s">
        <v>36603</v>
      </c>
      <c r="BC4" s="80">
        <v>3</v>
      </c>
      <c r="BD4" s="70"/>
      <c r="BE4" s="70"/>
      <c r="BF4" s="70"/>
      <c r="BG4" s="70"/>
      <c r="BH4" s="70"/>
      <c r="BI4" s="70"/>
      <c r="BJ4" s="70" t="e">
        <f ca="1">VLOOKUP(AQ9,Munkanapáthelyezés!A2:A300,1,FALSE)</f>
        <v>#N/A</v>
      </c>
      <c r="BK4" s="86" t="s">
        <v>36603</v>
      </c>
      <c r="BL4" s="86">
        <v>3</v>
      </c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</row>
    <row r="5" spans="1:115" x14ac:dyDescent="0.25"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12"/>
      <c r="X5" s="112"/>
      <c r="Y5" s="112"/>
      <c r="Z5" s="112"/>
      <c r="AL5" s="70"/>
      <c r="AM5" s="70"/>
      <c r="AN5" s="70"/>
      <c r="AO5" s="70"/>
      <c r="AP5" s="70"/>
      <c r="AQ5" s="70"/>
      <c r="AR5" s="70"/>
      <c r="AS5" s="79">
        <v>1586</v>
      </c>
      <c r="AW5" s="70"/>
      <c r="AX5" s="70"/>
      <c r="AY5" s="70"/>
      <c r="AZ5" s="70"/>
      <c r="BA5" s="70"/>
      <c r="BB5" s="80" t="s">
        <v>37395</v>
      </c>
      <c r="BC5" s="80">
        <v>4</v>
      </c>
      <c r="BD5" s="70"/>
      <c r="BE5" s="70"/>
      <c r="BF5" s="70"/>
      <c r="BG5" s="70"/>
      <c r="BH5" s="70"/>
      <c r="BI5" s="70"/>
      <c r="BJ5" s="70"/>
      <c r="BK5" s="86" t="s">
        <v>37395</v>
      </c>
      <c r="BL5" s="86">
        <v>4</v>
      </c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</row>
    <row r="6" spans="1:115" ht="19.5" customHeight="1" x14ac:dyDescent="0.25">
      <c r="J6" s="115"/>
      <c r="K6" s="115"/>
      <c r="L6" s="115"/>
      <c r="M6" s="116"/>
      <c r="N6" s="115"/>
      <c r="O6" s="115"/>
      <c r="P6" s="115"/>
      <c r="Q6" s="115"/>
      <c r="R6" s="119" t="str">
        <f ca="1">CONCATENATE(IF(F3="","",IF(F4="","",IF(F4="","Gergely naptár, munk- és munkaszüneti napok",VLOOKUP("Gergely naptár, munka- és munkaszüneti napok",Trans!$A$2:$N$109,VLOOKUP($F$4,$BB$2:$BC$25,2,FALSE)+2,FALSE)))),IF(OR(F4="",F3=""),"","  -  "),IF(OR(F4="",F3=""),"",I1),IF(OR(F4="",F3=""),"","  -  "),IF(F4="","",IF(F3="","",IF(F4="",HLOOKUP(F3,Trans!C124:N125,2,FALSE),VLOOKUP(HLOOKUP(F3,Trans!C124:N125,2,FALSE),Trans!$A$2:$N$109,VLOOKUP($F$4,$BB$2:$BC$25,2,FALSE)+2,FALSE)))))</f>
        <v>Gergely naptár, munka- és munkaszüneti napok  -  2021  -  Magyarország</v>
      </c>
      <c r="S6" s="115"/>
      <c r="T6" s="115"/>
      <c r="U6" s="115"/>
      <c r="V6" s="115"/>
      <c r="W6" s="117"/>
      <c r="X6" s="117"/>
      <c r="Y6" s="117"/>
      <c r="Z6" s="117"/>
      <c r="AA6" s="118"/>
      <c r="AK6" s="70"/>
      <c r="AL6" s="70"/>
      <c r="AM6" s="70"/>
      <c r="AN6" s="70"/>
      <c r="AO6" s="70"/>
      <c r="AP6" s="70"/>
      <c r="AQ6" s="70"/>
      <c r="AR6" s="70"/>
      <c r="AS6" s="79">
        <v>1587</v>
      </c>
      <c r="AW6" s="70"/>
      <c r="AX6" s="70"/>
      <c r="AY6" s="70"/>
      <c r="AZ6" s="70"/>
      <c r="BA6" s="70"/>
      <c r="BB6" s="80" t="s">
        <v>36604</v>
      </c>
      <c r="BC6" s="80">
        <v>5</v>
      </c>
      <c r="BD6" s="70"/>
      <c r="BE6" s="70"/>
      <c r="BF6" s="70"/>
      <c r="BG6" s="70"/>
      <c r="BH6" s="70"/>
      <c r="BI6" s="70"/>
      <c r="BJ6" s="70"/>
      <c r="BK6" s="86" t="s">
        <v>36604</v>
      </c>
      <c r="BL6" s="86">
        <v>5</v>
      </c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</row>
    <row r="7" spans="1:115" x14ac:dyDescent="0.25">
      <c r="B7" s="120" t="str">
        <f ca="1">IF(F4="","",CONCATENATE($I$1," - ",IF($F$4="","Január",VLOOKUP("Január",Trans!$A$2:$N$34,VLOOKUP($F$4,$BB$2:$BC$25,2,FALSE)+2,FALSE))))</f>
        <v>2021 - Január</v>
      </c>
      <c r="C7" s="121"/>
      <c r="D7" s="121"/>
      <c r="E7" s="121"/>
      <c r="F7" s="121"/>
      <c r="G7" s="121"/>
      <c r="H7" s="122"/>
      <c r="J7" s="17"/>
      <c r="K7" s="120" t="str">
        <f ca="1">IF(F4="","",CONCATENATE($I$1," - ",IF($F$4="","Február",VLOOKUP("Február",Trans!$A$2:$N$34,VLOOKUP($F$4,$BB$2:$BC$25,2,FALSE)+2,FALSE))))</f>
        <v>2021 - Február</v>
      </c>
      <c r="L7" s="121"/>
      <c r="M7" s="121"/>
      <c r="N7" s="121"/>
      <c r="O7" s="121"/>
      <c r="P7" s="121"/>
      <c r="Q7" s="122"/>
      <c r="T7" s="120" t="str">
        <f ca="1">IF(F4="","",CONCATENATE($I$1," - ",IF($F$4="","Március",VLOOKUP("Március",Trans!$A$2:$N$34,VLOOKUP($F$4,$BB$2:$BC$25,2,FALSE)+2,FALSE))))</f>
        <v>2021 - Március</v>
      </c>
      <c r="U7" s="121"/>
      <c r="V7" s="121"/>
      <c r="W7" s="121"/>
      <c r="X7" s="121"/>
      <c r="Y7" s="121"/>
      <c r="Z7" s="122"/>
      <c r="AC7" s="120" t="str">
        <f ca="1">IF(F4="","",CONCATENATE($I$1," - ",IF($F$4="","Április",VLOOKUP("Április",Trans!$A$2:$N$34,VLOOKUP($F$4,$BB$2:$BC$25,2,FALSE)+2,FALSE))))</f>
        <v>2021 - Április</v>
      </c>
      <c r="AD7" s="178"/>
      <c r="AE7" s="178"/>
      <c r="AF7" s="178"/>
      <c r="AG7" s="178"/>
      <c r="AH7" s="178"/>
      <c r="AI7" s="179"/>
      <c r="AK7" s="70"/>
      <c r="AL7" s="159"/>
      <c r="AM7" s="159"/>
      <c r="AN7" s="159"/>
      <c r="AO7" s="159"/>
      <c r="AP7" s="159"/>
      <c r="AQ7" s="159"/>
      <c r="AR7" s="159"/>
      <c r="AS7" s="70">
        <v>1588</v>
      </c>
      <c r="AT7" s="75"/>
      <c r="AU7" s="159"/>
      <c r="AV7" s="159"/>
      <c r="AW7" s="159"/>
      <c r="AX7" s="159"/>
      <c r="AY7" s="159"/>
      <c r="AZ7" s="159"/>
      <c r="BA7" s="159"/>
      <c r="BB7" s="84" t="s">
        <v>37528</v>
      </c>
      <c r="BC7" s="84">
        <v>6</v>
      </c>
      <c r="BD7" s="159"/>
      <c r="BE7" s="159"/>
      <c r="BF7" s="159"/>
      <c r="BG7" s="159"/>
      <c r="BH7" s="159"/>
      <c r="BI7" s="159"/>
      <c r="BJ7" s="159"/>
      <c r="BK7" s="86" t="s">
        <v>37528</v>
      </c>
      <c r="BL7" s="86">
        <v>6</v>
      </c>
      <c r="BM7" s="158">
        <v>1</v>
      </c>
      <c r="BN7" s="158"/>
      <c r="BO7" s="158"/>
      <c r="BP7" s="158"/>
      <c r="BQ7" s="158"/>
      <c r="BR7" s="158"/>
      <c r="BS7" s="158"/>
      <c r="BT7" s="70"/>
      <c r="BU7" s="75"/>
      <c r="BV7" s="158">
        <v>2</v>
      </c>
      <c r="BW7" s="158"/>
      <c r="BX7" s="158"/>
      <c r="BY7" s="158"/>
      <c r="BZ7" s="158"/>
      <c r="CA7" s="158"/>
      <c r="CB7" s="158"/>
      <c r="CC7" s="70"/>
      <c r="CD7" s="70"/>
      <c r="CE7" s="158">
        <v>3</v>
      </c>
      <c r="CF7" s="158"/>
      <c r="CG7" s="158"/>
      <c r="CH7" s="158"/>
      <c r="CI7" s="158"/>
      <c r="CJ7" s="158"/>
      <c r="CK7" s="158"/>
      <c r="CM7" s="158">
        <v>1</v>
      </c>
      <c r="CN7" s="158"/>
      <c r="CO7" s="158"/>
      <c r="CP7" s="158"/>
      <c r="CQ7" s="158"/>
      <c r="CR7" s="158"/>
      <c r="CS7" s="158"/>
      <c r="CT7" s="70"/>
      <c r="CU7" s="75"/>
      <c r="CV7" s="158">
        <v>2</v>
      </c>
      <c r="CW7" s="158"/>
      <c r="CX7" s="158"/>
      <c r="CY7" s="158"/>
      <c r="CZ7" s="158"/>
      <c r="DA7" s="158"/>
      <c r="DB7" s="158"/>
      <c r="DC7" s="70"/>
      <c r="DD7" s="70"/>
      <c r="DE7" s="158">
        <v>3</v>
      </c>
      <c r="DF7" s="158"/>
      <c r="DG7" s="158"/>
      <c r="DH7" s="158"/>
      <c r="DI7" s="158"/>
      <c r="DJ7" s="158"/>
      <c r="DK7" s="158"/>
    </row>
    <row r="8" spans="1:115" x14ac:dyDescent="0.25">
      <c r="A8" s="43" t="str">
        <f>IF(F4="","","#")</f>
        <v>#</v>
      </c>
      <c r="B8" s="55" t="str">
        <f>IF(F4="","",IF(F4="","",IF($F$4="","H",VLOOKUP("H",Trans!$A$2:$N$34,VLOOKUP($F$4,$BB$2:$BC$25,2,FALSE)+2,FALSE))))</f>
        <v>H</v>
      </c>
      <c r="C8" s="55" t="str">
        <f>IF(F4="","",IF($F$4="","K",VLOOKUP("K",Trans!$A$2:$N$34,VLOOKUP($F$4,$BB$2:$BC$25,2,FALSE)+2,FALSE)))</f>
        <v>K</v>
      </c>
      <c r="D8" s="55" t="str">
        <f>IF(F4="","",IF($F$4="","Sze",VLOOKUP("Sze",Trans!$A$2:$N$34,VLOOKUP($F$4,$BB$2:$BC$25,2,FALSE)+2,FALSE)))</f>
        <v>Sze</v>
      </c>
      <c r="E8" s="55" t="str">
        <f>IF(F4="","",IF($F$4="","Cs",VLOOKUP("Cs",Trans!$A$2:$N$34,VLOOKUP($F$4,$BB$2:$BC$25,2,FALSE)+2,FALSE)))</f>
        <v>Cs</v>
      </c>
      <c r="F8" s="55" t="str">
        <f>IF(F4="","",IF($F$4="","P",VLOOKUP("P",Trans!$A$2:$N$34,VLOOKUP($F$4,$BB$2:$BC$25,2,FALSE)+2,FALSE)))</f>
        <v>P</v>
      </c>
      <c r="G8" s="55" t="str">
        <f>IF(F4="","",IF($F$4="","Szo",VLOOKUP("Szo",Trans!$A$2:$N$34,VLOOKUP($F$4,$BB$2:$BC$25,2,FALSE)+2,FALSE)))</f>
        <v>Szo</v>
      </c>
      <c r="H8" s="55" t="str">
        <f>IF(F4="","",IF($F$4="","V",VLOOKUP("V",Trans!$A$2:$N$34,VLOOKUP($F$4,$BB$2:$BC$25,2,FALSE)+2,FALSE)))</f>
        <v>V</v>
      </c>
      <c r="J8" s="43" t="str">
        <f>IF(F4="","","#")</f>
        <v>#</v>
      </c>
      <c r="K8" s="55" t="str">
        <f>IF(F4="","",IF($F$4="","H",VLOOKUP("H",Trans!$A$2:$N$34,VLOOKUP($F$4,$BB$2:$BC$25,2,FALSE)+2,FALSE)))</f>
        <v>H</v>
      </c>
      <c r="L8" s="55" t="str">
        <f>IF(F4="","",IF($F$4="","K",VLOOKUP("K",Trans!$A$2:$N$34,VLOOKUP($F$4,$BB$2:$BC$25,2,FALSE)+2,FALSE)))</f>
        <v>K</v>
      </c>
      <c r="M8" s="55" t="str">
        <f>IF(F4="","",IF($F$4="","Sze",VLOOKUP("Sze",Trans!$A$2:$N$34,VLOOKUP($F$4,$BB$2:$BC$25,2,FALSE)+2,FALSE)))</f>
        <v>Sze</v>
      </c>
      <c r="N8" s="55" t="str">
        <f>IF(F4="","",IF($F$4="","Cs",VLOOKUP("Cs",Trans!$A$2:$N$34,VLOOKUP($F$4,$BB$2:$BC$25,2,FALSE)+2,FALSE)))</f>
        <v>Cs</v>
      </c>
      <c r="O8" s="55" t="str">
        <f>IF(F4="","",IF($F$4="","P",VLOOKUP("P",Trans!$A$2:$N$34,VLOOKUP($F$4,$BB$2:$BC$25,2,FALSE)+2,FALSE)))</f>
        <v>P</v>
      </c>
      <c r="P8" s="55" t="str">
        <f>IF(F4="","",IF($F$4="","Szo",VLOOKUP("Szo",Trans!$A$2:$N$34,VLOOKUP($F$4,$BB$2:$BC$25,2,FALSE)+2,FALSE)))</f>
        <v>Szo</v>
      </c>
      <c r="Q8" s="55" t="str">
        <f>IF(F4="","",IF($F$4="","V",VLOOKUP("V",Trans!$A$2:$N$34,VLOOKUP($F$4,$BB$2:$BC$25,2,FALSE)+2,FALSE)))</f>
        <v>V</v>
      </c>
      <c r="S8" s="43" t="str">
        <f>IF(F4="","","#")</f>
        <v>#</v>
      </c>
      <c r="T8" s="55" t="str">
        <f>IF(F4="","",IF($F$4="","H",VLOOKUP("H",Trans!$A$2:$N$34,VLOOKUP($F$4,$BB$2:$BC$25,2,FALSE)+2,FALSE)))</f>
        <v>H</v>
      </c>
      <c r="U8" s="55" t="str">
        <f>IF(F4="","",IF($F$4="","K",VLOOKUP("K",Trans!$A$2:$N$34,VLOOKUP($F$4,$BB$2:$BC$25,2,FALSE)+2,FALSE)))</f>
        <v>K</v>
      </c>
      <c r="V8" s="55" t="str">
        <f>IF(F4="","",IF($F$4="","Sze",VLOOKUP("Sze",Trans!$A$2:$N$34,VLOOKUP($F$4,$BB$2:$BC$25,2,FALSE)+2,FALSE)))</f>
        <v>Sze</v>
      </c>
      <c r="W8" s="55" t="str">
        <f>IF(F4="","",IF($F$4="","Cs",VLOOKUP("Cs",Trans!$A$2:$N$34,VLOOKUP($F$4,$BB$2:$BC$25,2,FALSE)+2,FALSE)))</f>
        <v>Cs</v>
      </c>
      <c r="X8" s="55" t="str">
        <f>IF(F4="","",IF($F$4="","P",VLOOKUP("P",Trans!$A$2:$N$34,VLOOKUP($F$4,$BB$2:$BC$25,2,FALSE)+2,FALSE)))</f>
        <v>P</v>
      </c>
      <c r="Y8" s="55" t="str">
        <f>IF(F4="","",IF($F$4="","Szo",VLOOKUP("Szo",Trans!$A$2:$N$34,VLOOKUP($F$4,$BB$2:$BC$25,2,FALSE)+2,FALSE)))</f>
        <v>Szo</v>
      </c>
      <c r="Z8" s="55" t="str">
        <f>IF(F4="","",IF($F$4="","V",VLOOKUP("V",Trans!$A$2:$N$34,VLOOKUP($F$4,$BB$2:$BC$25,2,FALSE)+2,FALSE)))</f>
        <v>V</v>
      </c>
      <c r="AB8" s="43" t="str">
        <f>IF(F4="","","#")</f>
        <v>#</v>
      </c>
      <c r="AC8" s="55" t="str">
        <f>IF(F4="","",IF($F$4="","H",VLOOKUP("H",Trans!$A$2:$N$34,VLOOKUP($F$4,$BB$2:$BC$25,2,FALSE)+2,FALSE)))</f>
        <v>H</v>
      </c>
      <c r="AD8" s="55" t="str">
        <f>IF(F4="","",IF($F$4="","K",VLOOKUP("K",Trans!$A$2:$N$34,VLOOKUP($F$4,$BB$2:$BC$25,2,FALSE)+2,FALSE)))</f>
        <v>K</v>
      </c>
      <c r="AE8" s="55" t="str">
        <f>IF(F4="","",IF($F$4="","Sze",VLOOKUP("Sze",Trans!$A$2:$N$34,VLOOKUP($F$4,$BB$2:$BC$25,2,FALSE)+2,FALSE)))</f>
        <v>Sze</v>
      </c>
      <c r="AF8" s="55" t="str">
        <f>IF(F4="","",IF($F$4="","Cs",VLOOKUP("Cs",Trans!$A$2:$N$34,VLOOKUP($F$4,$BB$2:$BC$25,2,FALSE)+2,FALSE)))</f>
        <v>Cs</v>
      </c>
      <c r="AG8" s="55" t="str">
        <f>IF(F4="","",IF($F$4="","P",VLOOKUP("P",Trans!$A$2:$N$34,VLOOKUP($F$4,$BB$2:$BC$25,2,FALSE)+2,FALSE)))</f>
        <v>P</v>
      </c>
      <c r="AH8" s="55" t="str">
        <f>IF(F4="","",IF($F$4="","Szo",VLOOKUP("Szo",Trans!$A$2:$N$34,VLOOKUP($F$4,$BB$2:$BC$25,2,FALSE)+2,FALSE)))</f>
        <v>Szo</v>
      </c>
      <c r="AI8" s="55" t="str">
        <f>IF(F4="","",IF($F$4="","V",VLOOKUP("V",Trans!$A$2:$N$34,VLOOKUP($F$4,$BB$2:$BC$25,2,FALSE)+2,FALSE)))</f>
        <v>V</v>
      </c>
      <c r="AK8" s="71"/>
      <c r="AL8" s="71"/>
      <c r="AM8" s="71"/>
      <c r="AN8" s="71"/>
      <c r="AO8" s="71"/>
      <c r="AP8" s="71"/>
      <c r="AQ8" s="71"/>
      <c r="AR8" s="71"/>
      <c r="AS8" s="70">
        <v>1589</v>
      </c>
      <c r="AT8" s="71"/>
      <c r="AU8" s="71"/>
      <c r="AV8" s="71"/>
      <c r="AW8" s="71"/>
      <c r="AX8" s="71"/>
      <c r="AY8" s="71"/>
      <c r="AZ8" s="71"/>
      <c r="BA8" s="71"/>
      <c r="BB8" s="84" t="s">
        <v>37450</v>
      </c>
      <c r="BC8" s="84">
        <v>7</v>
      </c>
      <c r="BD8" s="71"/>
      <c r="BE8" s="71"/>
      <c r="BF8" s="71"/>
      <c r="BG8" s="71"/>
      <c r="BH8" s="71"/>
      <c r="BI8" s="71"/>
      <c r="BJ8" s="71"/>
      <c r="BK8" s="86" t="s">
        <v>37450</v>
      </c>
      <c r="BL8" s="86">
        <v>7</v>
      </c>
      <c r="BM8" s="71"/>
      <c r="BN8" s="71"/>
      <c r="BO8" s="71"/>
      <c r="BP8" s="71"/>
      <c r="BQ8" s="71"/>
      <c r="BR8" s="71"/>
      <c r="BS8" s="71"/>
      <c r="BT8" s="70"/>
      <c r="BU8" s="71"/>
      <c r="BV8" s="71"/>
      <c r="BW8" s="71"/>
      <c r="BX8" s="71"/>
      <c r="BY8" s="71"/>
      <c r="BZ8" s="71"/>
      <c r="CA8" s="71"/>
      <c r="CB8" s="71"/>
      <c r="CC8" s="70"/>
      <c r="CD8" s="71"/>
      <c r="CE8" s="71"/>
      <c r="CF8" s="71"/>
      <c r="CG8" s="71"/>
      <c r="CH8" s="71"/>
      <c r="CI8" s="71"/>
      <c r="CJ8" s="71"/>
      <c r="CK8" s="71"/>
      <c r="CM8" s="103"/>
      <c r="CN8" s="103"/>
      <c r="CO8" s="103"/>
      <c r="CP8" s="103"/>
      <c r="CQ8" s="103"/>
      <c r="CR8" s="103"/>
      <c r="CS8" s="103"/>
      <c r="CT8" s="70"/>
      <c r="CU8" s="103"/>
      <c r="CV8" s="103"/>
      <c r="CW8" s="103"/>
      <c r="CX8" s="103"/>
      <c r="CY8" s="103"/>
      <c r="CZ8" s="103"/>
      <c r="DA8" s="103"/>
      <c r="DB8" s="103"/>
      <c r="DC8" s="70"/>
      <c r="DD8" s="103"/>
      <c r="DE8" s="103"/>
      <c r="DF8" s="103"/>
      <c r="DG8" s="103"/>
      <c r="DH8" s="103"/>
      <c r="DI8" s="103"/>
      <c r="DJ8" s="103"/>
      <c r="DK8" s="103"/>
    </row>
    <row r="9" spans="1:115" x14ac:dyDescent="0.25">
      <c r="A9" s="55">
        <f ca="1">IF(ISERROR(IF($I$1&lt;1600,'k1900'!A9,(IF($I$1=1600,'1600'!A9,(IF(AND($I$1&gt;1600,$I$1&lt;1700),'k1900'!A9,(IF($I$1=1700,'1700'!A9,(IF(AND($I$1&gt;1700,$I$1&lt;1800),'k1900'!A9,(IF($I$1=1800,'1800'!A9,(IF(AND($I$1&gt;1800,$I$1&lt;1900),'k1900'!A9,(IF($I$1=1900,'1900'!A9,(IF($I$1&gt;1900,'n1900'!A9,"")))))))))))))))))),"",IF($I$1&lt;1600,'k1900'!A9,(IF($I$1=1600,'1600'!A9,(IF(AND($I$1&gt;1600,$I$1&lt;1700),'k1900'!A9,(IF($I$1=1700,'1700'!A9,(IF(AND($I$1&gt;1700,$I$1&lt;1800),'k1900'!A9,(IF($I$1=1800,'1800'!A9,(IF(AND($I$1&gt;1800,$I$1&lt;1900),'k1900'!A9,(IF($I$1=1900,'1900'!A9,(IF($I$1&gt;1900,'n1900'!A9,""))))))))))))))))))</f>
        <v>53</v>
      </c>
      <c r="B9" s="19" t="str">
        <f ca="1">IF(IF($I$1&lt;1600,'k1900'!B9,(IF($I$1=1600,'1600'!B9,(IF(AND($I$1&gt;1600,$I$1&lt;1700),'k1900'!B9,(IF($I$1=1700,'1700'!B9,(IF(AND($I$1&gt;1700,$I$1&lt;1800),'k1900'!B9,(IF($I$1=1800,'1800'!B9,(IF(AND($I$1&gt;1800,$I$1&lt;1900),'k1900'!B9,(IF($I$1=1900,'1900'!B9,(IF($I$1&gt;1900,'n1900'!B9,"")))))))))))))))))="","",IF($I$1&lt;1600,'k1900'!B9,(IF($I$1=1600,'1600'!B9,(IF(AND($I$1&gt;1600,$I$1&lt;1700),'k1900'!B9,(IF($I$1=1700,'1700'!B9,(IF(AND($I$1&gt;1700,$I$1&lt;1800),'k1900'!B9,(IF($I$1=1800,'1800'!B9,(IF(AND($I$1&gt;1800,$I$1&lt;1900),'k1900'!B9,(IF($I$1=1900,'1900'!B9,(IF($I$1&gt;1900,'n1900'!B9,""))))))))))))))))))</f>
        <v/>
      </c>
      <c r="C9" s="19" t="str">
        <f ca="1">IF(IF($I$1&lt;1600,'k1900'!C9,(IF($I$1=1600,'1600'!C9,(IF(AND($I$1&gt;1600,$I$1&lt;1700),'k1900'!C9,(IF($I$1=1700,'1700'!C9,(IF(AND($I$1&gt;1700,$I$1&lt;1800),'k1900'!C9,(IF($I$1=1800,'1800'!C9,(IF(AND($I$1&gt;1800,$I$1&lt;1900),'k1900'!C9,(IF($I$1=1900,'1900'!C9,(IF($I$1&gt;1900,'n1900'!C9,"")))))))))))))))))="","",IF($I$1&lt;1600,'k1900'!C9,(IF($I$1=1600,'1600'!C9,(IF(AND($I$1&gt;1600,$I$1&lt;1700),'k1900'!C9,(IF($I$1=1700,'1700'!C9,(IF(AND($I$1&gt;1700,$I$1&lt;1800),'k1900'!C9,(IF($I$1=1800,'1800'!C9,(IF(AND($I$1&gt;1800,$I$1&lt;1900),'k1900'!C9,(IF($I$1=1900,'1900'!C9,(IF($I$1&gt;1900,'n1900'!C9,""))))))))))))))))))</f>
        <v/>
      </c>
      <c r="D9" s="19" t="str">
        <f ca="1">IF(IF($I$1&lt;1600,'k1900'!D9,(IF($I$1=1600,'1600'!D9,(IF(AND($I$1&gt;1600,$I$1&lt;1700),'k1900'!D9,(IF($I$1=1700,'1700'!D9,(IF(AND($I$1&gt;1700,$I$1&lt;1800),'k1900'!D9,(IF($I$1=1800,'1800'!D9,(IF(AND($I$1&gt;1800,$I$1&lt;1900),'k1900'!D9,(IF($I$1=1900,'1900'!D9,(IF($I$1&gt;1900,'n1900'!D9,"")))))))))))))))))="","",IF($I$1&lt;1600,'k1900'!D9,(IF($I$1=1600,'1600'!D9,(IF(AND($I$1&gt;1600,$I$1&lt;1700),'k1900'!D9,(IF($I$1=1700,'1700'!D9,(IF(AND($I$1&gt;1700,$I$1&lt;1800),'k1900'!D9,(IF($I$1=1800,'1800'!D9,(IF(AND($I$1&gt;1800,$I$1&lt;1900),'k1900'!D9,(IF($I$1=1900,'1900'!D9,(IF($I$1&gt;1900,'n1900'!D9,""))))))))))))))))))</f>
        <v/>
      </c>
      <c r="E9" s="19" t="str">
        <f ca="1">IF(IF($I$1&lt;1600,'k1900'!E9,(IF($I$1=1600,'1600'!E9,(IF(AND($I$1&gt;1600,$I$1&lt;1700),'k1900'!E9,(IF($I$1=1700,'1700'!E9,(IF(AND($I$1&gt;1700,$I$1&lt;1800),'k1900'!E9,(IF($I$1=1800,'1800'!E9,(IF(AND($I$1&gt;1800,$I$1&lt;1900),'k1900'!E9,(IF($I$1=1900,'1900'!E9,(IF($I$1&gt;1900,'n1900'!E9,"")))))))))))))))))="","",IF($I$1&lt;1600,'k1900'!E9,(IF($I$1=1600,'1600'!E9,(IF(AND($I$1&gt;1600,$I$1&lt;1700),'k1900'!E9,(IF($I$1=1700,'1700'!E9,(IF(AND($I$1&gt;1700,$I$1&lt;1800),'k1900'!E9,(IF($I$1=1800,'1800'!E9,(IF(AND($I$1&gt;1800,$I$1&lt;1900),'k1900'!E9,(IF($I$1=1900,'1900'!E9,(IF($I$1&gt;1900,'n1900'!E9,""))))))))))))))))))</f>
        <v/>
      </c>
      <c r="F9" s="19">
        <f ca="1">IF(IF($I$1&lt;1600,'k1900'!F9,(IF($I$1=1600,'1600'!F9,(IF(AND($I$1&gt;1600,$I$1&lt;1700),'k1900'!F9,(IF($I$1=1700,'1700'!F9,(IF(AND($I$1&gt;1700,$I$1&lt;1800),'k1900'!F9,(IF($I$1=1800,'1800'!F9,(IF(AND($I$1&gt;1800,$I$1&lt;1900),'k1900'!F9,(IF($I$1=1900,'1900'!F9,(IF($I$1&gt;1900,'n1900'!F9,"")))))))))))))))))="","",IF($I$1&lt;1600,'k1900'!F9,(IF($I$1=1600,'1600'!F9,(IF(AND($I$1&gt;1600,$I$1&lt;1700),'k1900'!F9,(IF($I$1=1700,'1700'!F9,(IF(AND($I$1&gt;1700,$I$1&lt;1800),'k1900'!F9,(IF($I$1=1800,'1800'!F9,(IF(AND($I$1&gt;1800,$I$1&lt;1900),'k1900'!F9,(IF($I$1=1900,'1900'!F9,(IF($I$1&gt;1900,'n1900'!F9,""))))))))))))))))))</f>
        <v>1</v>
      </c>
      <c r="G9" s="19">
        <f ca="1">IF(IF($I$1&lt;1600,'k1900'!G9,(IF($I$1=1600,'1600'!G9,(IF(AND($I$1&gt;1600,$I$1&lt;1700),'k1900'!G9,(IF($I$1=1700,'1700'!G9,(IF(AND($I$1&gt;1700,$I$1&lt;1800),'k1900'!G9,(IF($I$1=1800,'1800'!G9,(IF(AND($I$1&gt;1800,$I$1&lt;1900),'k1900'!G9,(IF($I$1=1900,'1900'!G9,(IF($I$1&gt;1900,'n1900'!G9,"")))))))))))))))))="","",IF($I$1&lt;1600,'k1900'!G9,(IF($I$1=1600,'1600'!G9,(IF(AND($I$1&gt;1600,$I$1&lt;1700),'k1900'!G9,(IF($I$1=1700,'1700'!G9,(IF(AND($I$1&gt;1700,$I$1&lt;1800),'k1900'!G9,(IF($I$1=1800,'1800'!G9,(IF(AND($I$1&gt;1800,$I$1&lt;1900),'k1900'!G9,(IF($I$1=1900,'1900'!G9,(IF($I$1&gt;1900,'n1900'!G9,""))))))))))))))))))</f>
        <v>2</v>
      </c>
      <c r="H9" s="19">
        <f ca="1">IF(IF($I$1&lt;1600,'k1900'!H9,(IF($I$1=1600,'1600'!H9,(IF(AND($I$1&gt;1600,$I$1&lt;1700),'k1900'!H9,(IF($I$1=1700,'1700'!H9,(IF(AND($I$1&gt;1700,$I$1&lt;1800),'k1900'!H9,(IF($I$1=1800,'1800'!H9,(IF(AND($I$1&gt;1800,$I$1&lt;1900),'k1900'!H9,(IF($I$1=1900,'1900'!H9,(IF($I$1&gt;1900,'n1900'!H9,"")))))))))))))))))="","",IF($I$1&lt;1600,'k1900'!H9,(IF($I$1=1600,'1600'!H9,(IF(AND($I$1&gt;1600,$I$1&lt;1700),'k1900'!H9,(IF($I$1=1700,'1700'!H9,(IF(AND($I$1&gt;1700,$I$1&lt;1800),'k1900'!H9,(IF($I$1=1800,'1800'!H9,(IF(AND($I$1&gt;1800,$I$1&lt;1900),'k1900'!H9,(IF($I$1=1900,'1900'!H9,(IF($I$1&gt;1900,'n1900'!H9,""))))))))))))))))))</f>
        <v>3</v>
      </c>
      <c r="J9" s="55">
        <f ca="1">IF(ISERROR(IF($I$1&lt;1600,'k1900'!J9,(IF($I$1=1600,'1600'!J9,(IF(AND($I$1&gt;1600,$I$1&lt;1700),'k1900'!J9,(IF($I$1=1700,'1700'!J9,(IF(AND($I$1&gt;1700,$I$1&lt;1800),'k1900'!J9,(IF($I$1=1800,'1800'!J9,(IF(AND($I$1&gt;1800,$I$1&lt;1900),'k1900'!J9,(IF($I$1=1900,'1900'!J9,(IF($I$1&gt;1900,'n1900'!J9,"")))))))))))))))))),"",IF($I$1&lt;1600,'k1900'!J9,(IF($I$1=1600,'1600'!J9,(IF(AND($I$1&gt;1600,$I$1&lt;1700),'k1900'!J9,(IF($I$1=1700,'1700'!J9,(IF(AND($I$1&gt;1700,$I$1&lt;1800),'k1900'!J9,(IF($I$1=1800,'1800'!J9,(IF(AND($I$1&gt;1800,$I$1&lt;1900),'k1900'!J9,(IF($I$1=1900,'1900'!J9,(IF($I$1&gt;1900,'n1900'!J9,""))))))))))))))))))</f>
        <v>5</v>
      </c>
      <c r="K9" s="19">
        <f ca="1">IF(IF($I$1&lt;1600,'k1900'!K9,(IF($I$1=1600,'1600'!K9,(IF(AND($I$1&gt;1600,$I$1&lt;1700),'k1900'!K9,(IF($I$1=1700,'1700'!K9,(IF(AND($I$1&gt;1700,$I$1&lt;1800),'k1900'!K9,(IF($I$1=1800,'1800'!K9,(IF(AND($I$1&gt;1800,$I$1&lt;1900),'k1900'!K9,(IF($I$1=1900,'1900'!K9,(IF($I$1&gt;1900,'n1900'!K9,"")))))))))))))))))="","",IF($I$1&lt;1600,'k1900'!K9,(IF($I$1=1600,'1600'!K9,(IF(AND($I$1&gt;1600,$I$1&lt;1700),'k1900'!K9,(IF($I$1=1700,'1700'!K9,(IF(AND($I$1&gt;1700,$I$1&lt;1800),'k1900'!K9,(IF($I$1=1800,'1800'!K9,(IF(AND($I$1&gt;1800,$I$1&lt;1900),'k1900'!K9,(IF($I$1=1900,'1900'!K9,(IF($I$1&gt;1900,'n1900'!K9,""))))))))))))))))))</f>
        <v>1</v>
      </c>
      <c r="L9" s="19">
        <f ca="1">IF(IF($I$1&lt;1600,'k1900'!L9,(IF($I$1=1600,'1600'!L9,(IF(AND($I$1&gt;1600,$I$1&lt;1700),'k1900'!L9,(IF($I$1=1700,'1700'!L9,(IF(AND($I$1&gt;1700,$I$1&lt;1800),'k1900'!L9,(IF($I$1=1800,'1800'!L9,(IF(AND($I$1&gt;1800,$I$1&lt;1900),'k1900'!L9,(IF($I$1=1900,'1900'!L9,(IF($I$1&gt;1900,'n1900'!L9,"")))))))))))))))))="","",IF($I$1&lt;1600,'k1900'!L9,(IF($I$1=1600,'1600'!L9,(IF(AND($I$1&gt;1600,$I$1&lt;1700),'k1900'!L9,(IF($I$1=1700,'1700'!L9,(IF(AND($I$1&gt;1700,$I$1&lt;1800),'k1900'!L9,(IF($I$1=1800,'1800'!L9,(IF(AND($I$1&gt;1800,$I$1&lt;1900),'k1900'!L9,(IF($I$1=1900,'1900'!L9,(IF($I$1&gt;1900,'n1900'!L9,""))))))))))))))))))</f>
        <v>2</v>
      </c>
      <c r="M9" s="19">
        <f ca="1">IF(IF($I$1&lt;1600,'k1900'!M9,(IF($I$1=1600,'1600'!M9,(IF(AND($I$1&gt;1600,$I$1&lt;1700),'k1900'!M9,(IF($I$1=1700,'1700'!M9,(IF(AND($I$1&gt;1700,$I$1&lt;1800),'k1900'!M9,(IF($I$1=1800,'1800'!M9,(IF(AND($I$1&gt;1800,$I$1&lt;1900),'k1900'!M9,(IF($I$1=1900,'1900'!M9,(IF($I$1&gt;1900,'n1900'!M9,"")))))))))))))))))="","",IF($I$1&lt;1600,'k1900'!M9,(IF($I$1=1600,'1600'!M9,(IF(AND($I$1&gt;1600,$I$1&lt;1700),'k1900'!M9,(IF($I$1=1700,'1700'!M9,(IF(AND($I$1&gt;1700,$I$1&lt;1800),'k1900'!M9,(IF($I$1=1800,'1800'!M9,(IF(AND($I$1&gt;1800,$I$1&lt;1900),'k1900'!M9,(IF($I$1=1900,'1900'!M9,(IF($I$1&gt;1900,'n1900'!M9,""))))))))))))))))))</f>
        <v>3</v>
      </c>
      <c r="N9" s="19">
        <f ca="1">IF(IF($I$1&lt;1600,'k1900'!N9,(IF($I$1=1600,'1600'!N9,(IF(AND($I$1&gt;1600,$I$1&lt;1700),'k1900'!N9,(IF($I$1=1700,'1700'!N9,(IF(AND($I$1&gt;1700,$I$1&lt;1800),'k1900'!N9,(IF($I$1=1800,'1800'!N9,(IF(AND($I$1&gt;1800,$I$1&lt;1900),'k1900'!N9,(IF($I$1=1900,'1900'!N9,(IF($I$1&gt;1900,'n1900'!N9,"")))))))))))))))))="","",IF($I$1&lt;1600,'k1900'!N9,(IF($I$1=1600,'1600'!N9,(IF(AND($I$1&gt;1600,$I$1&lt;1700),'k1900'!N9,(IF($I$1=1700,'1700'!N9,(IF(AND($I$1&gt;1700,$I$1&lt;1800),'k1900'!N9,(IF($I$1=1800,'1800'!N9,(IF(AND($I$1&gt;1800,$I$1&lt;1900),'k1900'!N9,(IF($I$1=1900,'1900'!N9,(IF($I$1&gt;1900,'n1900'!N9,""))))))))))))))))))</f>
        <v>4</v>
      </c>
      <c r="O9" s="19">
        <f ca="1">IF(IF($I$1&lt;1600,'k1900'!O9,(IF($I$1=1600,'1600'!O9,(IF(AND($I$1&gt;1600,$I$1&lt;1700),'k1900'!O9,(IF($I$1=1700,'1700'!O9,(IF(AND($I$1&gt;1700,$I$1&lt;1800),'k1900'!O9,(IF($I$1=1800,'1800'!O9,(IF(AND($I$1&gt;1800,$I$1&lt;1900),'k1900'!O9,(IF($I$1=1900,'1900'!O9,(IF($I$1&gt;1900,'n1900'!O9,"")))))))))))))))))="","",IF($I$1&lt;1600,'k1900'!O9,(IF($I$1=1600,'1600'!O9,(IF(AND($I$1&gt;1600,$I$1&lt;1700),'k1900'!O9,(IF($I$1=1700,'1700'!O9,(IF(AND($I$1&gt;1700,$I$1&lt;1800),'k1900'!O9,(IF($I$1=1800,'1800'!O9,(IF(AND($I$1&gt;1800,$I$1&lt;1900),'k1900'!O9,(IF($I$1=1900,'1900'!O9,(IF($I$1&gt;1900,'n1900'!O9,""))))))))))))))))))</f>
        <v>5</v>
      </c>
      <c r="P9" s="19">
        <f ca="1">IF(IF($I$1&lt;1600,'k1900'!P9,(IF($I$1=1600,'1600'!P9,(IF(AND($I$1&gt;1600,$I$1&lt;1700),'k1900'!P9,(IF($I$1=1700,'1700'!P9,(IF(AND($I$1&gt;1700,$I$1&lt;1800),'k1900'!P9,(IF($I$1=1800,'1800'!P9,(IF(AND($I$1&gt;1800,$I$1&lt;1900),'k1900'!P9,(IF($I$1=1900,'1900'!P9,(IF($I$1&gt;1900,'n1900'!P9,"")))))))))))))))))="","",IF($I$1&lt;1600,'k1900'!P9,(IF($I$1=1600,'1600'!P9,(IF(AND($I$1&gt;1600,$I$1&lt;1700),'k1900'!P9,(IF($I$1=1700,'1700'!P9,(IF(AND($I$1&gt;1700,$I$1&lt;1800),'k1900'!P9,(IF($I$1=1800,'1800'!P9,(IF(AND($I$1&gt;1800,$I$1&lt;1900),'k1900'!P9,(IF($I$1=1900,'1900'!P9,(IF($I$1&gt;1900,'n1900'!P9,""))))))))))))))))))</f>
        <v>6</v>
      </c>
      <c r="Q9" s="19">
        <f ca="1">IF(IF($I$1&lt;1600,'k1900'!Q9,(IF($I$1=1600,'1600'!Q9,(IF(AND($I$1&gt;1600,$I$1&lt;1700),'k1900'!Q9,(IF($I$1=1700,'1700'!Q9,(IF(AND($I$1&gt;1700,$I$1&lt;1800),'k1900'!Q9,(IF($I$1=1800,'1800'!Q9,(IF(AND($I$1&gt;1800,$I$1&lt;1900),'k1900'!Q9,(IF($I$1=1900,'1900'!Q9,(IF($I$1&gt;1900,'n1900'!Q9,"")))))))))))))))))="","",IF($I$1&lt;1600,'k1900'!Q9,(IF($I$1=1600,'1600'!Q9,(IF(AND($I$1&gt;1600,$I$1&lt;1700),'k1900'!Q9,(IF($I$1=1700,'1700'!Q9,(IF(AND($I$1&gt;1700,$I$1&lt;1800),'k1900'!Q9,(IF($I$1=1800,'1800'!Q9,(IF(AND($I$1&gt;1800,$I$1&lt;1900),'k1900'!Q9,(IF($I$1=1900,'1900'!Q9,(IF($I$1&gt;1900,'n1900'!Q9,""))))))))))))))))))</f>
        <v>7</v>
      </c>
      <c r="S9" s="55">
        <f ca="1">IF(ISERROR(IF($I$1&lt;1600,'k1900'!S9,(IF($I$1=1600,'1600'!S9,(IF(AND($I$1&gt;1600,$I$1&lt;1700),'k1900'!S9,(IF($I$1=1700,'1700'!S9,(IF(AND($I$1&gt;1700,$I$1&lt;1800),'k1900'!S9,(IF($I$1=1800,'1800'!S9,(IF(AND($I$1&gt;1800,$I$1&lt;1900),'k1900'!S9,(IF($I$1=1900,'1900'!S9,(IF($I$1&gt;1900,'n1900'!S9,"")))))))))))))))))),"",IF($I$1&lt;1600,'k1900'!S9,(IF($I$1=1600,'1600'!S9,(IF(AND($I$1&gt;1600,$I$1&lt;1700),'k1900'!S9,(IF($I$1=1700,'1700'!S9,(IF(AND($I$1&gt;1700,$I$1&lt;1800),'k1900'!S9,(IF($I$1=1800,'1800'!S9,(IF(AND($I$1&gt;1800,$I$1&lt;1900),'k1900'!S9,(IF($I$1=1900,'1900'!S9,(IF($I$1&gt;1900,'n1900'!S9,""))))))))))))))))))</f>
        <v>9</v>
      </c>
      <c r="T9" s="19">
        <f ca="1">IF(IF($I$1&lt;1600,'k1900'!T9,(IF($I$1=1600,'1600'!T9,(IF(AND($I$1&gt;1600,$I$1&lt;1700),'k1900'!T9,(IF($I$1=1700,'1700'!T9,(IF(AND($I$1&gt;1700,$I$1&lt;1800),'k1900'!T9,(IF($I$1=1800,'1800'!T9,(IF(AND($I$1&gt;1800,$I$1&lt;1900),'k1900'!T9,(IF($I$1=1900,'1900'!T9,(IF($I$1&gt;1900,'n1900'!T9,"")))))))))))))))))="","",IF($I$1&lt;1600,'k1900'!T9,(IF($I$1=1600,'1600'!T9,(IF(AND($I$1&gt;1600,$I$1&lt;1700),'k1900'!T9,(IF($I$1=1700,'1700'!T9,(IF(AND($I$1&gt;1700,$I$1&lt;1800),'k1900'!T9,(IF($I$1=1800,'1800'!T9,(IF(AND($I$1&gt;1800,$I$1&lt;1900),'k1900'!T9,(IF($I$1=1900,'1900'!T9,(IF($I$1&gt;1900,'n1900'!T9,""))))))))))))))))))</f>
        <v>1</v>
      </c>
      <c r="U9" s="19">
        <f ca="1">IF(IF($I$1&lt;1600,'k1900'!U9,(IF($I$1=1600,'1600'!U9,(IF(AND($I$1&gt;1600,$I$1&lt;1700),'k1900'!U9,(IF($I$1=1700,'1700'!U9,(IF(AND($I$1&gt;1700,$I$1&lt;1800),'k1900'!U9,(IF($I$1=1800,'1800'!U9,(IF(AND($I$1&gt;1800,$I$1&lt;1900),'k1900'!U9,(IF($I$1=1900,'1900'!U9,(IF($I$1&gt;1900,'n1900'!U9,"")))))))))))))))))="","",IF($I$1&lt;1600,'k1900'!U9,(IF($I$1=1600,'1600'!U9,(IF(AND($I$1&gt;1600,$I$1&lt;1700),'k1900'!U9,(IF($I$1=1700,'1700'!U9,(IF(AND($I$1&gt;1700,$I$1&lt;1800),'k1900'!U9,(IF($I$1=1800,'1800'!U9,(IF(AND($I$1&gt;1800,$I$1&lt;1900),'k1900'!U9,(IF($I$1=1900,'1900'!U9,(IF($I$1&gt;1900,'n1900'!U9,""))))))))))))))))))</f>
        <v>2</v>
      </c>
      <c r="V9" s="19">
        <f ca="1">IF(IF($I$1&lt;1600,'k1900'!V9,(IF($I$1=1600,'1600'!V9,(IF(AND($I$1&gt;1600,$I$1&lt;1700),'k1900'!V9,(IF($I$1=1700,'1700'!V9,(IF(AND($I$1&gt;1700,$I$1&lt;1800),'k1900'!V9,(IF($I$1=1800,'1800'!V9,(IF(AND($I$1&gt;1800,$I$1&lt;1900),'k1900'!V9,(IF($I$1=1900,'1900'!V9,(IF($I$1&gt;1900,'n1900'!V9,"")))))))))))))))))="","",IF($I$1&lt;1600,'k1900'!V9,(IF($I$1=1600,'1600'!V9,(IF(AND($I$1&gt;1600,$I$1&lt;1700),'k1900'!V9,(IF($I$1=1700,'1700'!V9,(IF(AND($I$1&gt;1700,$I$1&lt;1800),'k1900'!V9,(IF($I$1=1800,'1800'!V9,(IF(AND($I$1&gt;1800,$I$1&lt;1900),'k1900'!V9,(IF($I$1=1900,'1900'!V9,(IF($I$1&gt;1900,'n1900'!V9,""))))))))))))))))))</f>
        <v>3</v>
      </c>
      <c r="W9" s="19">
        <f ca="1">IF(IF($I$1&lt;1600,'k1900'!W9,(IF($I$1=1600,'1600'!W9,(IF(AND($I$1&gt;1600,$I$1&lt;1700),'k1900'!W9,(IF($I$1=1700,'1700'!W9,(IF(AND($I$1&gt;1700,$I$1&lt;1800),'k1900'!W9,(IF($I$1=1800,'1800'!W9,(IF(AND($I$1&gt;1800,$I$1&lt;1900),'k1900'!W9,(IF($I$1=1900,'1900'!W9,(IF($I$1&gt;1900,'n1900'!W9,"")))))))))))))))))="","",IF($I$1&lt;1600,'k1900'!W9,(IF($I$1=1600,'1600'!W9,(IF(AND($I$1&gt;1600,$I$1&lt;1700),'k1900'!W9,(IF($I$1=1700,'1700'!W9,(IF(AND($I$1&gt;1700,$I$1&lt;1800),'k1900'!W9,(IF($I$1=1800,'1800'!W9,(IF(AND($I$1&gt;1800,$I$1&lt;1900),'k1900'!W9,(IF($I$1=1900,'1900'!W9,(IF($I$1&gt;1900,'n1900'!W9,""))))))))))))))))))</f>
        <v>4</v>
      </c>
      <c r="X9" s="19">
        <f ca="1">IF(IF($I$1&lt;1600,'k1900'!X9,(IF($I$1=1600,'1600'!X9,(IF(AND($I$1&gt;1600,$I$1&lt;1700),'k1900'!X9,(IF($I$1=1700,'1700'!X9,(IF(AND($I$1&gt;1700,$I$1&lt;1800),'k1900'!X9,(IF($I$1=1800,'1800'!X9,(IF(AND($I$1&gt;1800,$I$1&lt;1900),'k1900'!X9,(IF($I$1=1900,'1900'!X9,(IF($I$1&gt;1900,'n1900'!X9,"")))))))))))))))))="","",IF($I$1&lt;1600,'k1900'!X9,(IF($I$1=1600,'1600'!X9,(IF(AND($I$1&gt;1600,$I$1&lt;1700),'k1900'!X9,(IF($I$1=1700,'1700'!X9,(IF(AND($I$1&gt;1700,$I$1&lt;1800),'k1900'!X9,(IF($I$1=1800,'1800'!X9,(IF(AND($I$1&gt;1800,$I$1&lt;1900),'k1900'!X9,(IF($I$1=1900,'1900'!X9,(IF($I$1&gt;1900,'n1900'!X9,""))))))))))))))))))</f>
        <v>5</v>
      </c>
      <c r="Y9" s="19">
        <f ca="1">IF(IF($I$1&lt;1600,'k1900'!Y9,(IF($I$1=1600,'1600'!Y9,(IF(AND($I$1&gt;1600,$I$1&lt;1700),'k1900'!Y9,(IF($I$1=1700,'1700'!Y9,(IF(AND($I$1&gt;1700,$I$1&lt;1800),'k1900'!Y9,(IF($I$1=1800,'1800'!Y9,(IF(AND($I$1&gt;1800,$I$1&lt;1900),'k1900'!Y9,(IF($I$1=1900,'1900'!Y9,(IF($I$1&gt;1900,'n1900'!Y9,"")))))))))))))))))="","",IF($I$1&lt;1600,'k1900'!Y9,(IF($I$1=1600,'1600'!Y9,(IF(AND($I$1&gt;1600,$I$1&lt;1700),'k1900'!Y9,(IF($I$1=1700,'1700'!Y9,(IF(AND($I$1&gt;1700,$I$1&lt;1800),'k1900'!Y9,(IF($I$1=1800,'1800'!Y9,(IF(AND($I$1&gt;1800,$I$1&lt;1900),'k1900'!Y9,(IF($I$1=1900,'1900'!Y9,(IF($I$1&gt;1900,'n1900'!Y9,""))))))))))))))))))</f>
        <v>6</v>
      </c>
      <c r="Z9" s="19">
        <f ca="1">IF(IF($I$1&lt;1600,'k1900'!Z9,(IF($I$1=1600,'1600'!Z9,(IF(AND($I$1&gt;1600,$I$1&lt;1700),'k1900'!Z9,(IF($I$1=1700,'1700'!Z9,(IF(AND($I$1&gt;1700,$I$1&lt;1800),'k1900'!Z9,(IF($I$1=1800,'1800'!Z9,(IF(AND($I$1&gt;1800,$I$1&lt;1900),'k1900'!Z9,(IF($I$1=1900,'1900'!Z9,(IF($I$1&gt;1900,'n1900'!Z9,"")))))))))))))))))="","",IF($I$1&lt;1600,'k1900'!Z9,(IF($I$1=1600,'1600'!Z9,(IF(AND($I$1&gt;1600,$I$1&lt;1700),'k1900'!Z9,(IF($I$1=1700,'1700'!Z9,(IF(AND($I$1&gt;1700,$I$1&lt;1800),'k1900'!Z9,(IF($I$1=1800,'1800'!Z9,(IF(AND($I$1&gt;1800,$I$1&lt;1900),'k1900'!Z9,(IF($I$1=1900,'1900'!Z9,(IF($I$1&gt;1900,'n1900'!Z9,""))))))))))))))))))</f>
        <v>7</v>
      </c>
      <c r="AB9" s="55">
        <f ca="1">IF(ISERROR(IF($I$1&lt;1600,'k1900'!A18,(IF($I$1=1600,'1600'!A18,(IF(AND($I$1&gt;1600,$I$1&lt;1700),'k1900'!A18,(IF($I$1=1700,'1700'!A18,(IF(AND($I$1&gt;1700,$I$1&lt;1800),'k1900'!A18,(IF($I$1=1800,'1800'!A18,(IF(AND($I$1&gt;1800,$I$1&lt;1900),'k1900'!A18,(IF($I$1=1900,'1900'!A18,(IF($I$1&gt;1900,'n1900'!A18,"")))))))))))))))))),"",IF($I$1&lt;1600,'k1900'!A18,(IF($I$1=1600,'1600'!A18,(IF(AND($I$1&gt;1600,$I$1&lt;1700),'k1900'!A18,(IF($I$1=1700,'1700'!A18,(IF(AND($I$1&gt;1700,$I$1&lt;1800),'k1900'!A18,(IF($I$1=1800,'1800'!A18,(IF(AND($I$1&gt;1800,$I$1&lt;1900),'k1900'!A18,(IF($I$1=1900,'1900'!A18,(IF($I$1&gt;1900,'n1900'!A18,""))))))))))))))))))</f>
        <v>13</v>
      </c>
      <c r="AC9" s="19" t="str">
        <f ca="1">IF(IF($I$1&lt;1600,'k1900'!B18,(IF($I$1=1600,'1600'!B18,(IF(AND($I$1&gt;1600,$I$1&lt;1700),'k1900'!B18,(IF($I$1=1700,'1700'!B18,(IF(AND($I$1&gt;1700,$I$1&lt;1800),'k1900'!B18,(IF($I$1=1800,'1800'!B18,(IF(AND($I$1&gt;1800,$I$1&lt;1900),'k1900'!B18,(IF($I$1=1900,'1900'!B18,(IF($I$1&gt;1900,'n1900'!B18,"")))))))))))))))))="","",IF($I$1&lt;1600,'k1900'!B18,(IF($I$1=1600,'1600'!B18,(IF(AND($I$1&gt;1600,$I$1&lt;1700),'k1900'!B18,(IF($I$1=1700,'1700'!B18,(IF(AND($I$1&gt;1700,$I$1&lt;1800),'k1900'!B18,(IF($I$1=1800,'1800'!B18,(IF(AND($I$1&gt;1800,$I$1&lt;1900),'k1900'!B18,(IF($I$1=1900,'1900'!B18,(IF($I$1&gt;1900,'n1900'!B18,""))))))))))))))))))</f>
        <v/>
      </c>
      <c r="AD9" s="19" t="str">
        <f ca="1">IF(IF($I$1&lt;1600,'k1900'!C18,(IF($I$1=1600,'1600'!C18,(IF(AND($I$1&gt;1600,$I$1&lt;1700),'k1900'!C18,(IF($I$1=1700,'1700'!C18,(IF(AND($I$1&gt;1700,$I$1&lt;1800),'k1900'!C18,(IF($I$1=1800,'1800'!C18,(IF(AND($I$1&gt;1800,$I$1&lt;1900),'k1900'!C18,(IF($I$1=1900,'1900'!C18,(IF($I$1&gt;1900,'n1900'!C18,"")))))))))))))))))="","",IF($I$1&lt;1600,'k1900'!C18,(IF($I$1=1600,'1600'!C18,(IF(AND($I$1&gt;1600,$I$1&lt;1700),'k1900'!C18,(IF($I$1=1700,'1700'!C18,(IF(AND($I$1&gt;1700,$I$1&lt;1800),'k1900'!C18,(IF($I$1=1800,'1800'!C18,(IF(AND($I$1&gt;1800,$I$1&lt;1900),'k1900'!C18,(IF($I$1=1900,'1900'!C18,(IF($I$1&gt;1900,'n1900'!C18,""))))))))))))))))))</f>
        <v/>
      </c>
      <c r="AE9" s="19" t="str">
        <f ca="1">IF(IF($I$1&lt;1600,'k1900'!D18,(IF($I$1=1600,'1600'!D18,(IF(AND($I$1&gt;1600,$I$1&lt;1700),'k1900'!D18,(IF($I$1=1700,'1700'!D18,(IF(AND($I$1&gt;1700,$I$1&lt;1800),'k1900'!D18,(IF($I$1=1800,'1800'!D18,(IF(AND($I$1&gt;1800,$I$1&lt;1900),'k1900'!D18,(IF($I$1=1900,'1900'!D18,(IF($I$1&gt;1900,'n1900'!D18,"")))))))))))))))))="","",IF($I$1&lt;1600,'k1900'!D18,(IF($I$1=1600,'1600'!D18,(IF(AND($I$1&gt;1600,$I$1&lt;1700),'k1900'!D18,(IF($I$1=1700,'1700'!D18,(IF(AND($I$1&gt;1700,$I$1&lt;1800),'k1900'!D18,(IF($I$1=1800,'1800'!D18,(IF(AND($I$1&gt;1800,$I$1&lt;1900),'k1900'!D18,(IF($I$1=1900,'1900'!D18,(IF($I$1&gt;1900,'n1900'!D18,""))))))))))))))))))</f>
        <v/>
      </c>
      <c r="AF9" s="19">
        <f ca="1">IF(IF($I$1&lt;1600,'k1900'!E18,(IF($I$1=1600,'1600'!E18,(IF(AND($I$1&gt;1600,$I$1&lt;1700),'k1900'!E18,(IF($I$1=1700,'1700'!E18,(IF(AND($I$1&gt;1700,$I$1&lt;1800),'k1900'!E18,(IF($I$1=1800,'1800'!E18,(IF(AND($I$1&gt;1800,$I$1&lt;1900),'k1900'!E18,(IF($I$1=1900,'1900'!E18,(IF($I$1&gt;1900,'n1900'!E18,"")))))))))))))))))="","",IF($I$1&lt;1600,'k1900'!E18,(IF($I$1=1600,'1600'!E18,(IF(AND($I$1&gt;1600,$I$1&lt;1700),'k1900'!E18,(IF($I$1=1700,'1700'!E18,(IF(AND($I$1&gt;1700,$I$1&lt;1800),'k1900'!E18,(IF($I$1=1800,'1800'!E18,(IF(AND($I$1&gt;1800,$I$1&lt;1900),'k1900'!E18,(IF($I$1=1900,'1900'!E18,(IF($I$1&gt;1900,'n1900'!E18,""))))))))))))))))))</f>
        <v>1</v>
      </c>
      <c r="AG9" s="19">
        <f ca="1">IF(IF($I$1&lt;1600,'k1900'!F18,(IF($I$1=1600,'1600'!F18,(IF(AND($I$1&gt;1600,$I$1&lt;1700),'k1900'!F18,(IF($I$1=1700,'1700'!F18,(IF(AND($I$1&gt;1700,$I$1&lt;1800),'k1900'!F18,(IF($I$1=1800,'1800'!F18,(IF(AND($I$1&gt;1800,$I$1&lt;1900),'k1900'!F18,(IF($I$1=1900,'1900'!F18,(IF($I$1&gt;1900,'n1900'!F18,"")))))))))))))))))="","",IF($I$1&lt;1600,'k1900'!F18,(IF($I$1=1600,'1600'!F18,(IF(AND($I$1&gt;1600,$I$1&lt;1700),'k1900'!F18,(IF($I$1=1700,'1700'!F18,(IF(AND($I$1&gt;1700,$I$1&lt;1800),'k1900'!F18,(IF($I$1=1800,'1800'!F18,(IF(AND($I$1&gt;1800,$I$1&lt;1900),'k1900'!F18,(IF($I$1=1900,'1900'!F18,(IF($I$1&gt;1900,'n1900'!F18,""))))))))))))))))))</f>
        <v>2</v>
      </c>
      <c r="AH9" s="19">
        <f ca="1">IF(IF($I$1&lt;1600,'k1900'!G18,(IF($I$1=1600,'1600'!G18,(IF(AND($I$1&gt;1600,$I$1&lt;1700),'k1900'!G18,(IF($I$1=1700,'1700'!G18,(IF(AND($I$1&gt;1700,$I$1&lt;1800),'k1900'!G18,(IF($I$1=1800,'1800'!G18,(IF(AND($I$1&gt;1800,$I$1&lt;1900),'k1900'!G18,(IF($I$1=1900,'1900'!G18,(IF($I$1&gt;1900,'n1900'!G18,"")))))))))))))))))="","",IF($I$1&lt;1600,'k1900'!G18,(IF($I$1=1600,'1600'!G18,(IF(AND($I$1&gt;1600,$I$1&lt;1700),'k1900'!G18,(IF($I$1=1700,'1700'!G18,(IF(AND($I$1&gt;1700,$I$1&lt;1800),'k1900'!G18,(IF($I$1=1800,'1800'!G18,(IF(AND($I$1&gt;1800,$I$1&lt;1900),'k1900'!G18,(IF($I$1=1900,'1900'!G18,(IF($I$1&gt;1900,'n1900'!G18,""))))))))))))))))))</f>
        <v>3</v>
      </c>
      <c r="AI9" s="19">
        <f ca="1">IF(IF($I$1&lt;1600,'k1900'!H18,(IF($I$1=1600,'1600'!H18,(IF(AND($I$1&gt;1600,$I$1&lt;1700),'k1900'!H18,(IF($I$1=1700,'1700'!H18,(IF(AND($I$1&gt;1700,$I$1&lt;1800),'k1900'!H18,(IF($I$1=1800,'1800'!H18,(IF(AND($I$1&gt;1800,$I$1&lt;1900),'k1900'!H18,(IF($I$1=1900,'1900'!H18,(IF($I$1&gt;1900,'n1900'!H18,"")))))))))))))))))="","",IF($I$1&lt;1600,'k1900'!H18,(IF($I$1=1600,'1600'!H18,(IF(AND($I$1&gt;1600,$I$1&lt;1700),'k1900'!H18,(IF($I$1=1700,'1700'!H18,(IF(AND($I$1&gt;1700,$I$1&lt;1800),'k1900'!H18,(IF($I$1=1800,'1800'!H18,(IF(AND($I$1&gt;1800,$I$1&lt;1900),'k1900'!H18,(IF($I$1=1900,'1900'!H18,(IF($I$1&gt;1900,'n1900'!H18,""))))))))))))))))))</f>
        <v>4</v>
      </c>
      <c r="AK9" s="71"/>
      <c r="AL9" s="76" t="str">
        <f t="shared" ref="AL9:AR14" ca="1" si="0">IF(B9="","",IF($I$1&gt;1900,CONCATENATE($I$1,".","01",".",IF(B9&lt;10,CONCATENATE(0,B9),B9))+1-1,CONCATENATE($I$1,".","01",".",IF(B9&lt;10,CONCATENATE(0,B9),B9))))</f>
        <v/>
      </c>
      <c r="AM9" s="76" t="str">
        <f t="shared" ca="1" si="0"/>
        <v/>
      </c>
      <c r="AN9" s="76" t="str">
        <f t="shared" ca="1" si="0"/>
        <v/>
      </c>
      <c r="AO9" s="76" t="str">
        <f t="shared" ca="1" si="0"/>
        <v/>
      </c>
      <c r="AP9" s="76">
        <f t="shared" ca="1" si="0"/>
        <v>44197</v>
      </c>
      <c r="AQ9" s="76">
        <f t="shared" ca="1" si="0"/>
        <v>44198</v>
      </c>
      <c r="AR9" s="76">
        <f t="shared" ca="1" si="0"/>
        <v>44199</v>
      </c>
      <c r="AS9" s="75">
        <v>1590</v>
      </c>
      <c r="AT9" s="71"/>
      <c r="AU9" s="76">
        <f t="shared" ref="AU9:BA14" ca="1" si="1">IF(K9="","",IF($I$1&gt;1900,CONCATENATE($I$1,".","02",".",IF(K9&lt;10,CONCATENATE(0,K9),K9))+1-1,CONCATENATE($I$1,".","02",".",IF(K9&lt;10,CONCATENATE(0,K9),K9))))</f>
        <v>44228</v>
      </c>
      <c r="AV9" s="76">
        <f t="shared" ca="1" si="1"/>
        <v>44229</v>
      </c>
      <c r="AW9" s="76">
        <f t="shared" ca="1" si="1"/>
        <v>44230</v>
      </c>
      <c r="AX9" s="76">
        <f t="shared" ca="1" si="1"/>
        <v>44231</v>
      </c>
      <c r="AY9" s="76">
        <f t="shared" ca="1" si="1"/>
        <v>44232</v>
      </c>
      <c r="AZ9" s="76">
        <f t="shared" ca="1" si="1"/>
        <v>44233</v>
      </c>
      <c r="BA9" s="76">
        <f t="shared" ca="1" si="1"/>
        <v>44234</v>
      </c>
      <c r="BB9" s="84" t="s">
        <v>37455</v>
      </c>
      <c r="BC9" s="84">
        <v>8</v>
      </c>
      <c r="BD9" s="76">
        <f t="shared" ref="BD9:BJ14" ca="1" si="2">IF(T9="","",IF($I$1&gt;1900,CONCATENATE($I$1,".","03",".",IF(T9&lt;10,CONCATENATE(0,T9),T9))+1-1,CONCATENATE($I$1,".","03",".",IF(T9&lt;10,CONCATENATE(0,T9),T9))))</f>
        <v>44256</v>
      </c>
      <c r="BE9" s="76">
        <f t="shared" ca="1" si="2"/>
        <v>44257</v>
      </c>
      <c r="BF9" s="76">
        <f t="shared" ca="1" si="2"/>
        <v>44258</v>
      </c>
      <c r="BG9" s="76">
        <f t="shared" ca="1" si="2"/>
        <v>44259</v>
      </c>
      <c r="BH9" s="76">
        <f t="shared" ca="1" si="2"/>
        <v>44260</v>
      </c>
      <c r="BI9" s="76">
        <f t="shared" ca="1" si="2"/>
        <v>44261</v>
      </c>
      <c r="BJ9" s="76">
        <f t="shared" ca="1" si="2"/>
        <v>44262</v>
      </c>
      <c r="BK9" s="86" t="s">
        <v>37455</v>
      </c>
      <c r="BL9" s="86">
        <v>8</v>
      </c>
      <c r="BM9" s="77">
        <f ca="1">IF(TODAY()=AL9,-1,IF(AL9="",0,IF(ISERROR(VLOOKUP(AL9,Ünnepnapok!$AG$4:$AG$254,1,FALSE)),0,B9)))</f>
        <v>0</v>
      </c>
      <c r="BN9" s="77">
        <f ca="1">IF(TODAY()=AM9,-1,IF(AM9="",0,IF(ISERROR(VLOOKUP(AM9,Ünnepnapok!$AG$4:$AG$254,1,FALSE)),0,C9)))</f>
        <v>0</v>
      </c>
      <c r="BO9" s="77">
        <f ca="1">IF(TODAY()=AN9,-1,IF(AN9="",0,IF(ISERROR(VLOOKUP(AN9,Ünnepnapok!$AG$4:$AG$254,1,FALSE)),0,D9)))</f>
        <v>0</v>
      </c>
      <c r="BP9" s="77">
        <f ca="1">IF(TODAY()=AO9,-1,IF(AO9="",0,IF(ISERROR(VLOOKUP(AO9,Ünnepnapok!$AG$4:$AG$254,1,FALSE)),0,E9)))</f>
        <v>0</v>
      </c>
      <c r="BQ9" s="77">
        <f ca="1">IF(TODAY()=AP9,-1,IF(AP9="",0,IF(ISERROR(VLOOKUP(AP9,Ünnepnapok!$AG$4:$AG$254,1,FALSE)),0,F9)))</f>
        <v>1</v>
      </c>
      <c r="BR9" s="77">
        <f ca="1">IF(ISERROR(VLOOKUP(AQ9,Munkanapáthelyezés!$A$2:$A$300,1,FALSE)),IF(TODAY()=AQ9,-1,IF(AQ9="",0,IF(ISERROR(VLOOKUP(AQ9,Ünnepnapok!$AG$4:$AG$254,1,FALSE)),0,G9))),"")</f>
        <v>0</v>
      </c>
      <c r="BS9" s="77">
        <f ca="1">IF(ISERROR(VLOOKUP(AR9,Munkanapáthelyezés!$A$2:$A$300,1,FALSE)),IF(TODAY()=AR9,-1,IF(AR9="",0,IF(ISERROR(VLOOKUP(AR9,Ünnepnapok!$AG$4:$AG$254,1,FALSE)),0,H9))),"")</f>
        <v>0</v>
      </c>
      <c r="BT9" s="76"/>
      <c r="BU9" s="71"/>
      <c r="BV9" s="77">
        <f ca="1">IF(TODAY()=AU9,-1,IF(AU9="",0,IF(ISERROR(VLOOKUP(AU9,Ünnepnapok!$AG$4:$AG$254,1,FALSE)),0,K9)))</f>
        <v>0</v>
      </c>
      <c r="BW9" s="77">
        <f ca="1">IF(TODAY()=AV9,-1,IF(AV9="",0,IF(ISERROR(VLOOKUP(AV9,Ünnepnapok!$AG$4:$AG$254,1,FALSE)),0,L9)))</f>
        <v>0</v>
      </c>
      <c r="BX9" s="77">
        <f ca="1">IF(TODAY()=AW9,-1,IF(AW9="",0,IF(ISERROR(VLOOKUP(AW9,Ünnepnapok!$AG$4:$AG$254,1,FALSE)),0,M9)))</f>
        <v>0</v>
      </c>
      <c r="BY9" s="77">
        <f ca="1">IF(TODAY()=AX9,-1,IF(AX9="",0,IF(ISERROR(VLOOKUP(AX9,Ünnepnapok!$AG$4:$AG$254,1,FALSE)),0,N9)))</f>
        <v>0</v>
      </c>
      <c r="BZ9" s="77">
        <f ca="1">IF(TODAY()=AY9,-1,IF(AY9="",0,IF(ISERROR(VLOOKUP(AY9,Ünnepnapok!$AG$4:$AG$254,1,FALSE)),0,O9)))</f>
        <v>0</v>
      </c>
      <c r="CA9" s="77">
        <f ca="1">IF(ISERROR(VLOOKUP(AZ9,Munkanapáthelyezés!$A$2:$A$300,1,FALSE)),IF(TODAY()=AZ9,-1,IF(AZ9="",0,IF(ISERROR(VLOOKUP(AZ9,Ünnepnapok!$AG$4:$AG$254,1,FALSE)),0,P9))),"")</f>
        <v>0</v>
      </c>
      <c r="CB9" s="77">
        <f ca="1">IF(ISERROR(VLOOKUP(BA9,Munkanapáthelyezés!$A$2:$A$300,1,FALSE)),IF(TODAY()=BA9,-1,IF(BA9="",0,IF(ISERROR(VLOOKUP(BA9,Ünnepnapok!$AG$4:$AG$254,1,FALSE)),0,Q9))),"")</f>
        <v>0</v>
      </c>
      <c r="CC9" s="70"/>
      <c r="CD9" s="71"/>
      <c r="CE9" s="77">
        <f ca="1">IF(TODAY()=BD9,-1,IF(BD9="",0,IF(ISERROR(VLOOKUP(BD9,Ünnepnapok!$AG$4:$AG$254,1,FALSE)),0,T9)))</f>
        <v>0</v>
      </c>
      <c r="CF9" s="77">
        <f ca="1">IF(TODAY()=BE9,-1,IF(BE9="",0,IF(ISERROR(VLOOKUP(BE9,Ünnepnapok!$AG$4:$AG$254,1,FALSE)),0,U9)))</f>
        <v>0</v>
      </c>
      <c r="CG9" s="77">
        <f ca="1">IF(TODAY()=BF9,-1,IF(BF9="",0,IF(ISERROR(VLOOKUP(BF9,Ünnepnapok!$AG$4:$AG$254,1,FALSE)),0,V9)))</f>
        <v>0</v>
      </c>
      <c r="CH9" s="77">
        <f ca="1">IF(TODAY()=BG9,-1,IF(BG9="",0,IF(ISERROR(VLOOKUP(BG9,Ünnepnapok!$AG$4:$AG$254,1,FALSE)),0,W9)))</f>
        <v>0</v>
      </c>
      <c r="CI9" s="77">
        <f ca="1">IF(TODAY()=BH9,-1,IF(BH9="",0,IF(ISERROR(VLOOKUP(BH9,Ünnepnapok!$AG$4:$AG$254,1,FALSE)),0,X9)))</f>
        <v>0</v>
      </c>
      <c r="CJ9" s="77">
        <f ca="1">IF(ISERROR(VLOOKUP(BI9,Munkanapáthelyezés!$A$2:$A$300,1,FALSE)),IF(TODAY()=BI9,-1,IF(BI9="",0,IF(ISERROR(VLOOKUP(BI9,Ünnepnapok!$AG$4:$AG$254,1,FALSE)),0,Y9))),"")</f>
        <v>0</v>
      </c>
      <c r="CK9" s="77">
        <f ca="1">IF(ISERROR(VLOOKUP(BJ9,Munkanapáthelyezés!$A$2:$A$300,1,FALSE)),IF(TODAY()=BJ9,-1,IF(BJ9="",0,IF(ISERROR(VLOOKUP(BJ9,Ünnepnapok!$AG$4:$AG$254,1,FALSE)),0,Z9))),"")</f>
        <v>0</v>
      </c>
      <c r="CM9" s="77">
        <f ca="1">IF(AL9="",0,IF(ISERROR(VLOOKUP(AL9,Munkanapáthelyezés!$B$2:$C$200,2,FALSE)+10000),0,VLOOKUP(AL9,Munkanapáthelyezés!$B$2:$C$200,2,FALSE)+10000))+IF(AL9="",0,IF(ISERROR(VLOOKUP(AL9,Munkanapáthelyezés!$A$2:$C$200,3,FALSE)+1000),0,VLOOKUP(AL9,Munkanapáthelyezés!$A$2:$C$200,3,FALSE)+1000))</f>
        <v>0</v>
      </c>
      <c r="CN9" s="77">
        <f ca="1">IF(AM9="",0,IF(ISERROR(VLOOKUP(AM9,Munkanapáthelyezés!$B$2:$C$200,2,FALSE)+10000),0,VLOOKUP(AM9,Munkanapáthelyezés!$B$2:$C$200,2,FALSE)+10000))+IF(AM9="",0,IF(ISERROR(VLOOKUP(AM9,Munkanapáthelyezés!$A$2:$C$200,3,FALSE)+1000),0,VLOOKUP(AM9,Munkanapáthelyezés!$A$2:$C$200,3,FALSE)+1000))</f>
        <v>0</v>
      </c>
      <c r="CO9" s="77">
        <f ca="1">IF(AN9="",0,IF(ISERROR(VLOOKUP(AN9,Munkanapáthelyezés!$B$2:$C$200,2,FALSE)+10000),0,VLOOKUP(AN9,Munkanapáthelyezés!$B$2:$C$200,2,FALSE)+10000))+IF(AN9="",0,IF(ISERROR(VLOOKUP(AN9,Munkanapáthelyezés!$A$2:$C$200,3,FALSE)+1000),0,VLOOKUP(AN9,Munkanapáthelyezés!$A$2:$C$200,3,FALSE)+1000))</f>
        <v>0</v>
      </c>
      <c r="CP9" s="77">
        <f ca="1">IF(AO9="",0,IF(ISERROR(VLOOKUP(AO9,Munkanapáthelyezés!$B$2:$C$200,2,FALSE)+10000),0,VLOOKUP(AO9,Munkanapáthelyezés!$B$2:$C$200,2,FALSE)+10000))+IF(AO9="",0,IF(ISERROR(VLOOKUP(AO9,Munkanapáthelyezés!$A$2:$C$200,3,FALSE)+1000),0,VLOOKUP(AO9,Munkanapáthelyezés!$A$2:$C$200,3,FALSE)+1000))</f>
        <v>0</v>
      </c>
      <c r="CQ9" s="77">
        <f ca="1">IF(AP9="",0,IF(ISERROR(VLOOKUP(AP9,Munkanapáthelyezés!$B$2:$C$200,2,FALSE)+10000),0,VLOOKUP(AP9,Munkanapáthelyezés!$B$2:$C$200,2,FALSE)+10000))+IF(AP9="",0,IF(ISERROR(VLOOKUP(AP9,Munkanapáthelyezés!$A$2:$C$200,3,FALSE)+1000),0,VLOOKUP(AP9,Munkanapáthelyezés!$A$2:$C$200,3,FALSE)+1000))</f>
        <v>0</v>
      </c>
      <c r="CR9" s="77">
        <f ca="1">IF(AQ9="",0,IF(ISERROR(VLOOKUP(AQ9,Munkanapáthelyezés!$B$2:$C$200,2,FALSE)),0,VLOOKUP(AQ9,Munkanapáthelyezés!$B$2:$C$200,2,FALSE)+10000))+IF(AQ9="",0,IF(ISERROR(VLOOKUP(AQ9,Munkanapáthelyezés!$A$2:$C$200,3,FALSE)+1000),0,VLOOKUP(AQ9,Munkanapáthelyezés!$A$2:$C$200,3,FALSE)+1000))</f>
        <v>0</v>
      </c>
      <c r="CS9" s="77">
        <f ca="1">IF(AR9="",0,IF(ISERROR(VLOOKUP(AR9,Munkanapáthelyezés!$B$2:$C$200,2,FALSE)+10000),0,VLOOKUP(AR9,Munkanapáthelyezés!$B$2:$C$200,2,FALSE)+10000))+IF(AR9="",0,IF(ISERROR(VLOOKUP(AR9,Munkanapáthelyezés!$A$2:$C$200,3,FALSE)+1000),0,VLOOKUP(AR9,Munkanapáthelyezés!$A$2:$C$200,3,FALSE)+1000))</f>
        <v>0</v>
      </c>
      <c r="CT9" s="76"/>
      <c r="CU9" s="103"/>
      <c r="CV9" s="77">
        <f ca="1">IF(AU9="",0,IF(ISERROR(VLOOKUP(AU9,Munkanapáthelyezés!$B$2:$C$200,2,FALSE)+10000),0,VLOOKUP(AU9,Munkanapáthelyezés!$B$2:$C$200,2,FALSE)+10000))+IF(AU9="",0,IF(ISERROR(VLOOKUP(AU9,Munkanapáthelyezés!$A$2:$C$200,3,FALSE)+1000),0,VLOOKUP(AU9,Munkanapáthelyezés!$A$2:$C$200,3,FALSE)+1000))</f>
        <v>0</v>
      </c>
      <c r="CW9" s="77">
        <f ca="1">IF(AV9="",0,IF(ISERROR(VLOOKUP(AV9,Munkanapáthelyezés!$B$2:$C$200,2,FALSE)+10000),0,VLOOKUP(AV9,Munkanapáthelyezés!$B$2:$C$200,2,FALSE)+10000))+IF(AV9="",0,IF(ISERROR(VLOOKUP(AV9,Munkanapáthelyezés!$A$2:$C$200,3,FALSE)+1000),0,VLOOKUP(AV9,Munkanapáthelyezés!$A$2:$C$200,3,FALSE)+1000))</f>
        <v>0</v>
      </c>
      <c r="CX9" s="77">
        <f ca="1">IF(AW9="",0,IF(ISERROR(VLOOKUP(AW9,Munkanapáthelyezés!$B$2:$C$200,2,FALSE)+10000),0,VLOOKUP(AW9,Munkanapáthelyezés!$B$2:$C$200,2,FALSE)+10000))+IF(AW9="",0,IF(ISERROR(VLOOKUP(AW9,Munkanapáthelyezés!$A$2:$C$200,3,FALSE)+1000),0,VLOOKUP(AW9,Munkanapáthelyezés!$A$2:$C$200,3,FALSE)+1000))</f>
        <v>0</v>
      </c>
      <c r="CY9" s="77">
        <f ca="1">IF(AX9="",0,IF(ISERROR(VLOOKUP(AX9,Munkanapáthelyezés!$B$2:$C$200,2,FALSE)+10000),0,VLOOKUP(AX9,Munkanapáthelyezés!$B$2:$C$200,2,FALSE)+10000))+IF(AX9="",0,IF(ISERROR(VLOOKUP(AX9,Munkanapáthelyezés!$A$2:$C$200,3,FALSE)+1000),0,VLOOKUP(AX9,Munkanapáthelyezés!$A$2:$C$200,3,FALSE)+1000))</f>
        <v>0</v>
      </c>
      <c r="CZ9" s="77">
        <f ca="1">IF(AY9="",0,IF(ISERROR(VLOOKUP(AY9,Munkanapáthelyezés!$B$2:$C$200,2,FALSE)+10000),0,VLOOKUP(AY9,Munkanapáthelyezés!$B$2:$C$200,2,FALSE)+10000))+IF(AY9="",0,IF(ISERROR(VLOOKUP(AY9,Munkanapáthelyezés!$A$2:$C$200,3,FALSE)+1000),0,VLOOKUP(AY9,Munkanapáthelyezés!$A$2:$C$200,3,FALSE)+1000))</f>
        <v>0</v>
      </c>
      <c r="DA9" s="77">
        <f ca="1">IF(AZ9="",0,IF(ISERROR(VLOOKUP(AZ9,Munkanapáthelyezés!$B$2:$C$200,2,FALSE)+10000),0,VLOOKUP(AZ9,Munkanapáthelyezés!$B$2:$C$200,2,FALSE)+10000))+IF(AZ9="",0,IF(ISERROR(VLOOKUP(AZ9,Munkanapáthelyezés!$A$2:$C$200,3,FALSE)+1000),0,VLOOKUP(AZ9,Munkanapáthelyezés!$A$2:$C$200,3,FALSE)+1000))</f>
        <v>0</v>
      </c>
      <c r="DB9" s="77">
        <f ca="1">IF(BA9="",0,IF(ISERROR(VLOOKUP(BA9,Munkanapáthelyezés!$B$2:$C$200,2,FALSE)+10000),0,VLOOKUP(BA9,Munkanapáthelyezés!$B$2:$C$200,2,FALSE)+10000))+IF(BA9="",0,IF(ISERROR(VLOOKUP(BA9,Munkanapáthelyezés!$A$2:$C$200,3,FALSE)+1000),0,VLOOKUP(BA9,Munkanapáthelyezés!$A$2:$C$200,3,FALSE)+1000))</f>
        <v>0</v>
      </c>
      <c r="DC9" s="70"/>
      <c r="DD9" s="103"/>
      <c r="DE9" s="77">
        <f ca="1">IF(BD9="",0,IF(ISERROR(VLOOKUP(BD9,Munkanapáthelyezés!$B$2:$C$200,2,FALSE)+10000),0,VLOOKUP(BD9,Munkanapáthelyezés!$B$2:$C$200,2,FALSE)+10000))+IF(BD9="",0,IF(ISERROR(VLOOKUP(BD9,Munkanapáthelyezés!$A$2:$C$200,3,FALSE)+1000),0,VLOOKUP(BD9,Munkanapáthelyezés!$A$2:$C$200,3,FALSE)+1000))</f>
        <v>0</v>
      </c>
      <c r="DF9" s="77">
        <f ca="1">IF(BE9="",0,IF(ISERROR(VLOOKUP(BE9,Munkanapáthelyezés!$B$2:$C$200,2,FALSE)+10000),0,VLOOKUP(BE9,Munkanapáthelyezés!$B$2:$C$200,2,FALSE)+10000))+IF(BE9="",0,IF(ISERROR(VLOOKUP(BE9,Munkanapáthelyezés!$A$2:$C$200,3,FALSE)+1000),0,VLOOKUP(BE9,Munkanapáthelyezés!$A$2:$C$200,3,FALSE)+1000))</f>
        <v>0</v>
      </c>
      <c r="DG9" s="77">
        <f ca="1">IF(BF9="",0,IF(ISERROR(VLOOKUP(BF9,Munkanapáthelyezés!$B$2:$C$200,2,FALSE)+10000),0,VLOOKUP(BF9,Munkanapáthelyezés!$B$2:$C$200,2,FALSE)+10000))+IF(BF9="",0,IF(ISERROR(VLOOKUP(BF9,Munkanapáthelyezés!$A$2:$C$200,3,FALSE)+1000),0,VLOOKUP(BF9,Munkanapáthelyezés!$A$2:$C$200,3,FALSE)+1000))</f>
        <v>0</v>
      </c>
      <c r="DH9" s="77">
        <f ca="1">IF(BG9="",0,IF(ISERROR(VLOOKUP(BG9,Munkanapáthelyezés!$B$2:$C$200,2,FALSE)+10000),0,VLOOKUP(BG9,Munkanapáthelyezés!$B$2:$C$200,2,FALSE)+10000))+IF(BG9="",0,IF(ISERROR(VLOOKUP(BG9,Munkanapáthelyezés!$A$2:$C$200,3,FALSE)+1000),0,VLOOKUP(BG9,Munkanapáthelyezés!$A$2:$C$200,3,FALSE)+1000))</f>
        <v>0</v>
      </c>
      <c r="DI9" s="77">
        <f ca="1">IF(BH9="",0,IF(ISERROR(VLOOKUP(BH9,Munkanapáthelyezés!$B$2:$C$200,2,FALSE)+10000),0,VLOOKUP(BH9,Munkanapáthelyezés!$B$2:$C$200,2,FALSE)+10000))+IF(BH9="",0,IF(ISERROR(VLOOKUP(BH9,Munkanapáthelyezés!$A$2:$C$200,3,FALSE)+1000),0,VLOOKUP(BH9,Munkanapáthelyezés!$A$2:$C$200,3,FALSE)+1000))</f>
        <v>0</v>
      </c>
      <c r="DJ9" s="77">
        <f ca="1">IF(BI9="",0,IF(ISERROR(VLOOKUP(BI9,Munkanapáthelyezés!$B$2:$C$200,2,FALSE)+10000),0,VLOOKUP(BI9,Munkanapáthelyezés!$B$2:$C$200,2,FALSE)+10000))+IF(BI9="",0,IF(ISERROR(VLOOKUP(BI9,Munkanapáthelyezés!$A$2:$C$200,3,FALSE)+1000),0,VLOOKUP(BI9,Munkanapáthelyezés!$A$2:$C$200,3,FALSE)+1000))</f>
        <v>0</v>
      </c>
      <c r="DK9" s="77">
        <f ca="1">IF(BJ9="",0,IF(ISERROR(VLOOKUP(BJ9,Munkanapáthelyezés!$B$2:$C$200,2,FALSE)+10000),0,VLOOKUP(BJ9,Munkanapáthelyezés!$B$2:$C$200,2,FALSE)+10000))+IF(BJ9="",0,IF(ISERROR(VLOOKUP(BJ9,Munkanapáthelyezés!$A$2:$C$200,3,FALSE)+1000),0,VLOOKUP(BJ9,Munkanapáthelyezés!$A$2:$C$200,3,FALSE)+1000))</f>
        <v>0</v>
      </c>
    </row>
    <row r="10" spans="1:115" x14ac:dyDescent="0.25">
      <c r="A10" s="55">
        <f ca="1">IF(ISERROR(IF($I$1&lt;1600,'k1900'!A10,(IF($I$1=1600,'1600'!A10,(IF(AND($I$1&gt;1600,$I$1&lt;1700),'k1900'!A10,(IF($I$1=1700,'1700'!A10,(IF(AND($I$1&gt;1700,$I$1&lt;1800),'k1900'!A10,(IF($I$1=1800,'1800'!A10,(IF(AND($I$1&gt;1800,$I$1&lt;1900),'k1900'!A10,(IF($I$1=1900,'1900'!A10,(IF($I$1&gt;1900,'n1900'!A10,"")))))))))))))))))),"",IF($I$1&lt;1600,'k1900'!A10,(IF($I$1=1600,'1600'!A10,(IF(AND($I$1&gt;1600,$I$1&lt;1700),'k1900'!A10,(IF($I$1=1700,'1700'!A10,(IF(AND($I$1&gt;1700,$I$1&lt;1800),'k1900'!A10,(IF($I$1=1800,'1800'!A10,(IF(AND($I$1&gt;1800,$I$1&lt;1900),'k1900'!A10,(IF($I$1=1900,'1900'!A10,(IF($I$1&gt;1900,'n1900'!A10,""))))))))))))))))))</f>
        <v>1</v>
      </c>
      <c r="B10" s="19">
        <f ca="1">IF(IF($I$1&lt;1600,'k1900'!B10,(IF($I$1=1600,'1600'!B10,(IF(AND($I$1&gt;1600,$I$1&lt;1700),'k1900'!B10,(IF($I$1=1700,'1700'!B10,(IF(AND($I$1&gt;1700,$I$1&lt;1800),'k1900'!B10,(IF($I$1=1800,'1800'!B10,(IF(AND($I$1&gt;1800,$I$1&lt;1900),'k1900'!B10,(IF($I$1=1900,'1900'!B10,(IF($I$1&gt;1900,'n1900'!B10,"")))))))))))))))))="","",IF($I$1&lt;1600,'k1900'!B10,(IF($I$1=1600,'1600'!B10,(IF(AND($I$1&gt;1600,$I$1&lt;1700),'k1900'!B10,(IF($I$1=1700,'1700'!B10,(IF(AND($I$1&gt;1700,$I$1&lt;1800),'k1900'!B10,(IF($I$1=1800,'1800'!B10,(IF(AND($I$1&gt;1800,$I$1&lt;1900),'k1900'!B10,(IF($I$1=1900,'1900'!B10,(IF($I$1&gt;1900,'n1900'!B10,""))))))))))))))))))</f>
        <v>4</v>
      </c>
      <c r="C10" s="19">
        <f ca="1">IF(IF($I$1&lt;1600,'k1900'!C10,(IF($I$1=1600,'1600'!C10,(IF(AND($I$1&gt;1600,$I$1&lt;1700),'k1900'!C10,(IF($I$1=1700,'1700'!C10,(IF(AND($I$1&gt;1700,$I$1&lt;1800),'k1900'!C10,(IF($I$1=1800,'1800'!C10,(IF(AND($I$1&gt;1800,$I$1&lt;1900),'k1900'!C10,(IF($I$1=1900,'1900'!C10,(IF($I$1&gt;1900,'n1900'!C10,"")))))))))))))))))="","",IF($I$1&lt;1600,'k1900'!C10,(IF($I$1=1600,'1600'!C10,(IF(AND($I$1&gt;1600,$I$1&lt;1700),'k1900'!C10,(IF($I$1=1700,'1700'!C10,(IF(AND($I$1&gt;1700,$I$1&lt;1800),'k1900'!C10,(IF($I$1=1800,'1800'!C10,(IF(AND($I$1&gt;1800,$I$1&lt;1900),'k1900'!C10,(IF($I$1=1900,'1900'!C10,(IF($I$1&gt;1900,'n1900'!C10,""))))))))))))))))))</f>
        <v>5</v>
      </c>
      <c r="D10" s="19">
        <f ca="1">IF(IF($I$1&lt;1600,'k1900'!D10,(IF($I$1=1600,'1600'!D10,(IF(AND($I$1&gt;1600,$I$1&lt;1700),'k1900'!D10,(IF($I$1=1700,'1700'!D10,(IF(AND($I$1&gt;1700,$I$1&lt;1800),'k1900'!D10,(IF($I$1=1800,'1800'!D10,(IF(AND($I$1&gt;1800,$I$1&lt;1900),'k1900'!D10,(IF($I$1=1900,'1900'!D10,(IF($I$1&gt;1900,'n1900'!D10,"")))))))))))))))))="","",IF($I$1&lt;1600,'k1900'!D10,(IF($I$1=1600,'1600'!D10,(IF(AND($I$1&gt;1600,$I$1&lt;1700),'k1900'!D10,(IF($I$1=1700,'1700'!D10,(IF(AND($I$1&gt;1700,$I$1&lt;1800),'k1900'!D10,(IF($I$1=1800,'1800'!D10,(IF(AND($I$1&gt;1800,$I$1&lt;1900),'k1900'!D10,(IF($I$1=1900,'1900'!D10,(IF($I$1&gt;1900,'n1900'!D10,""))))))))))))))))))</f>
        <v>6</v>
      </c>
      <c r="E10" s="19">
        <f ca="1">IF(IF($I$1&lt;1600,'k1900'!E10,(IF($I$1=1600,'1600'!E10,(IF(AND($I$1&gt;1600,$I$1&lt;1700),'k1900'!E10,(IF($I$1=1700,'1700'!E10,(IF(AND($I$1&gt;1700,$I$1&lt;1800),'k1900'!E10,(IF($I$1=1800,'1800'!E10,(IF(AND($I$1&gt;1800,$I$1&lt;1900),'k1900'!E10,(IF($I$1=1900,'1900'!E10,(IF($I$1&gt;1900,'n1900'!E10,"")))))))))))))))))="","",IF($I$1&lt;1600,'k1900'!E10,(IF($I$1=1600,'1600'!E10,(IF(AND($I$1&gt;1600,$I$1&lt;1700),'k1900'!E10,(IF($I$1=1700,'1700'!E10,(IF(AND($I$1&gt;1700,$I$1&lt;1800),'k1900'!E10,(IF($I$1=1800,'1800'!E10,(IF(AND($I$1&gt;1800,$I$1&lt;1900),'k1900'!E10,(IF($I$1=1900,'1900'!E10,(IF($I$1&gt;1900,'n1900'!E10,""))))))))))))))))))</f>
        <v>7</v>
      </c>
      <c r="F10" s="19">
        <f ca="1">IF(IF($I$1&lt;1600,'k1900'!F10,(IF($I$1=1600,'1600'!F10,(IF(AND($I$1&gt;1600,$I$1&lt;1700),'k1900'!F10,(IF($I$1=1700,'1700'!F10,(IF(AND($I$1&gt;1700,$I$1&lt;1800),'k1900'!F10,(IF($I$1=1800,'1800'!F10,(IF(AND($I$1&gt;1800,$I$1&lt;1900),'k1900'!F10,(IF($I$1=1900,'1900'!F10,(IF($I$1&gt;1900,'n1900'!F10,"")))))))))))))))))="","",IF($I$1&lt;1600,'k1900'!F10,(IF($I$1=1600,'1600'!F10,(IF(AND($I$1&gt;1600,$I$1&lt;1700),'k1900'!F10,(IF($I$1=1700,'1700'!F10,(IF(AND($I$1&gt;1700,$I$1&lt;1800),'k1900'!F10,(IF($I$1=1800,'1800'!F10,(IF(AND($I$1&gt;1800,$I$1&lt;1900),'k1900'!F10,(IF($I$1=1900,'1900'!F10,(IF($I$1&gt;1900,'n1900'!F10,""))))))))))))))))))</f>
        <v>8</v>
      </c>
      <c r="G10" s="19">
        <f ca="1">IF(IF($I$1&lt;1600,'k1900'!G10,(IF($I$1=1600,'1600'!G10,(IF(AND($I$1&gt;1600,$I$1&lt;1700),'k1900'!G10,(IF($I$1=1700,'1700'!G10,(IF(AND($I$1&gt;1700,$I$1&lt;1800),'k1900'!G10,(IF($I$1=1800,'1800'!G10,(IF(AND($I$1&gt;1800,$I$1&lt;1900),'k1900'!G10,(IF($I$1=1900,'1900'!G10,(IF($I$1&gt;1900,'n1900'!G10,"")))))))))))))))))="","",IF($I$1&lt;1600,'k1900'!G10,(IF($I$1=1600,'1600'!G10,(IF(AND($I$1&gt;1600,$I$1&lt;1700),'k1900'!G10,(IF($I$1=1700,'1700'!G10,(IF(AND($I$1&gt;1700,$I$1&lt;1800),'k1900'!G10,(IF($I$1=1800,'1800'!G10,(IF(AND($I$1&gt;1800,$I$1&lt;1900),'k1900'!G10,(IF($I$1=1900,'1900'!G10,(IF($I$1&gt;1900,'n1900'!G10,""))))))))))))))))))</f>
        <v>9</v>
      </c>
      <c r="H10" s="19">
        <f ca="1">IF(IF($I$1&lt;1600,'k1900'!H10,(IF($I$1=1600,'1600'!H10,(IF(AND($I$1&gt;1600,$I$1&lt;1700),'k1900'!H10,(IF($I$1=1700,'1700'!H10,(IF(AND($I$1&gt;1700,$I$1&lt;1800),'k1900'!H10,(IF($I$1=1800,'1800'!H10,(IF(AND($I$1&gt;1800,$I$1&lt;1900),'k1900'!H10,(IF($I$1=1900,'1900'!H10,(IF($I$1&gt;1900,'n1900'!H10,"")))))))))))))))))="","",IF($I$1&lt;1600,'k1900'!H10,(IF($I$1=1600,'1600'!H10,(IF(AND($I$1&gt;1600,$I$1&lt;1700),'k1900'!H10,(IF($I$1=1700,'1700'!H10,(IF(AND($I$1&gt;1700,$I$1&lt;1800),'k1900'!H10,(IF($I$1=1800,'1800'!H10,(IF(AND($I$1&gt;1800,$I$1&lt;1900),'k1900'!H10,(IF($I$1=1900,'1900'!H10,(IF($I$1&gt;1900,'n1900'!H10,""))))))))))))))))))</f>
        <v>10</v>
      </c>
      <c r="J10" s="55">
        <f ca="1">IF(ISERROR(IF($I$1&lt;1600,'k1900'!J10,(IF($I$1=1600,'1600'!J10,(IF(AND($I$1&gt;1600,$I$1&lt;1700),'k1900'!J10,(IF($I$1=1700,'1700'!J10,(IF(AND($I$1&gt;1700,$I$1&lt;1800),'k1900'!J10,(IF($I$1=1800,'1800'!J10,(IF(AND($I$1&gt;1800,$I$1&lt;1900),'k1900'!J10,(IF($I$1=1900,'1900'!J10,(IF($I$1&gt;1900,'n1900'!J10,"")))))))))))))))))),"",IF($I$1&lt;1600,'k1900'!J10,(IF($I$1=1600,'1600'!J10,(IF(AND($I$1&gt;1600,$I$1&lt;1700),'k1900'!J10,(IF($I$1=1700,'1700'!J10,(IF(AND($I$1&gt;1700,$I$1&lt;1800),'k1900'!J10,(IF($I$1=1800,'1800'!J10,(IF(AND($I$1&gt;1800,$I$1&lt;1900),'k1900'!J10,(IF($I$1=1900,'1900'!J10,(IF($I$1&gt;1900,'n1900'!J10,""))))))))))))))))))</f>
        <v>6</v>
      </c>
      <c r="K10" s="19">
        <f ca="1">IF(IF($I$1&lt;1600,'k1900'!K10,(IF($I$1=1600,'1600'!K10,(IF(AND($I$1&gt;1600,$I$1&lt;1700),'k1900'!K10,(IF($I$1=1700,'1700'!K10,(IF(AND($I$1&gt;1700,$I$1&lt;1800),'k1900'!K10,(IF($I$1=1800,'1800'!K10,(IF(AND($I$1&gt;1800,$I$1&lt;1900),'k1900'!K10,(IF($I$1=1900,'1900'!K10,(IF($I$1&gt;1900,'n1900'!K10,"")))))))))))))))))="","",IF($I$1&lt;1600,'k1900'!K10,(IF($I$1=1600,'1600'!K10,(IF(AND($I$1&gt;1600,$I$1&lt;1700),'k1900'!K10,(IF($I$1=1700,'1700'!K10,(IF(AND($I$1&gt;1700,$I$1&lt;1800),'k1900'!K10,(IF($I$1=1800,'1800'!K10,(IF(AND($I$1&gt;1800,$I$1&lt;1900),'k1900'!K10,(IF($I$1=1900,'1900'!K10,(IF($I$1&gt;1900,'n1900'!K10,""))))))))))))))))))</f>
        <v>8</v>
      </c>
      <c r="L10" s="19">
        <f ca="1">IF(IF($I$1&lt;1600,'k1900'!L10,(IF($I$1=1600,'1600'!L10,(IF(AND($I$1&gt;1600,$I$1&lt;1700),'k1900'!L10,(IF($I$1=1700,'1700'!L10,(IF(AND($I$1&gt;1700,$I$1&lt;1800),'k1900'!L10,(IF($I$1=1800,'1800'!L10,(IF(AND($I$1&gt;1800,$I$1&lt;1900),'k1900'!L10,(IF($I$1=1900,'1900'!L10,(IF($I$1&gt;1900,'n1900'!L10,"")))))))))))))))))="","",IF($I$1&lt;1600,'k1900'!L10,(IF($I$1=1600,'1600'!L10,(IF(AND($I$1&gt;1600,$I$1&lt;1700),'k1900'!L10,(IF($I$1=1700,'1700'!L10,(IF(AND($I$1&gt;1700,$I$1&lt;1800),'k1900'!L10,(IF($I$1=1800,'1800'!L10,(IF(AND($I$1&gt;1800,$I$1&lt;1900),'k1900'!L10,(IF($I$1=1900,'1900'!L10,(IF($I$1&gt;1900,'n1900'!L10,""))))))))))))))))))</f>
        <v>9</v>
      </c>
      <c r="M10" s="19">
        <f ca="1">IF(IF($I$1&lt;1600,'k1900'!M10,(IF($I$1=1600,'1600'!M10,(IF(AND($I$1&gt;1600,$I$1&lt;1700),'k1900'!M10,(IF($I$1=1700,'1700'!M10,(IF(AND($I$1&gt;1700,$I$1&lt;1800),'k1900'!M10,(IF($I$1=1800,'1800'!M10,(IF(AND($I$1&gt;1800,$I$1&lt;1900),'k1900'!M10,(IF($I$1=1900,'1900'!M10,(IF($I$1&gt;1900,'n1900'!M10,"")))))))))))))))))="","",IF($I$1&lt;1600,'k1900'!M10,(IF($I$1=1600,'1600'!M10,(IF(AND($I$1&gt;1600,$I$1&lt;1700),'k1900'!M10,(IF($I$1=1700,'1700'!M10,(IF(AND($I$1&gt;1700,$I$1&lt;1800),'k1900'!M10,(IF($I$1=1800,'1800'!M10,(IF(AND($I$1&gt;1800,$I$1&lt;1900),'k1900'!M10,(IF($I$1=1900,'1900'!M10,(IF($I$1&gt;1900,'n1900'!M10,""))))))))))))))))))</f>
        <v>10</v>
      </c>
      <c r="N10" s="19">
        <f ca="1">IF(IF($I$1&lt;1600,'k1900'!N10,(IF($I$1=1600,'1600'!N10,(IF(AND($I$1&gt;1600,$I$1&lt;1700),'k1900'!N10,(IF($I$1=1700,'1700'!N10,(IF(AND($I$1&gt;1700,$I$1&lt;1800),'k1900'!N10,(IF($I$1=1800,'1800'!N10,(IF(AND($I$1&gt;1800,$I$1&lt;1900),'k1900'!N10,(IF($I$1=1900,'1900'!N10,(IF($I$1&gt;1900,'n1900'!N10,"")))))))))))))))))="","",IF($I$1&lt;1600,'k1900'!N10,(IF($I$1=1600,'1600'!N10,(IF(AND($I$1&gt;1600,$I$1&lt;1700),'k1900'!N10,(IF($I$1=1700,'1700'!N10,(IF(AND($I$1&gt;1700,$I$1&lt;1800),'k1900'!N10,(IF($I$1=1800,'1800'!N10,(IF(AND($I$1&gt;1800,$I$1&lt;1900),'k1900'!N10,(IF($I$1=1900,'1900'!N10,(IF($I$1&gt;1900,'n1900'!N10,""))))))))))))))))))</f>
        <v>11</v>
      </c>
      <c r="O10" s="19">
        <f ca="1">IF(IF($I$1&lt;1600,'k1900'!O10,(IF($I$1=1600,'1600'!O10,(IF(AND($I$1&gt;1600,$I$1&lt;1700),'k1900'!O10,(IF($I$1=1700,'1700'!O10,(IF(AND($I$1&gt;1700,$I$1&lt;1800),'k1900'!O10,(IF($I$1=1800,'1800'!O10,(IF(AND($I$1&gt;1800,$I$1&lt;1900),'k1900'!O10,(IF($I$1=1900,'1900'!O10,(IF($I$1&gt;1900,'n1900'!O10,"")))))))))))))))))="","",IF($I$1&lt;1600,'k1900'!O10,(IF($I$1=1600,'1600'!O10,(IF(AND($I$1&gt;1600,$I$1&lt;1700),'k1900'!O10,(IF($I$1=1700,'1700'!O10,(IF(AND($I$1&gt;1700,$I$1&lt;1800),'k1900'!O10,(IF($I$1=1800,'1800'!O10,(IF(AND($I$1&gt;1800,$I$1&lt;1900),'k1900'!O10,(IF($I$1=1900,'1900'!O10,(IF($I$1&gt;1900,'n1900'!O10,""))))))))))))))))))</f>
        <v>12</v>
      </c>
      <c r="P10" s="19">
        <f ca="1">IF(IF($I$1&lt;1600,'k1900'!P10,(IF($I$1=1600,'1600'!P10,(IF(AND($I$1&gt;1600,$I$1&lt;1700),'k1900'!P10,(IF($I$1=1700,'1700'!P10,(IF(AND($I$1&gt;1700,$I$1&lt;1800),'k1900'!P10,(IF($I$1=1800,'1800'!P10,(IF(AND($I$1&gt;1800,$I$1&lt;1900),'k1900'!P10,(IF($I$1=1900,'1900'!P10,(IF($I$1&gt;1900,'n1900'!P10,"")))))))))))))))))="","",IF($I$1&lt;1600,'k1900'!P10,(IF($I$1=1600,'1600'!P10,(IF(AND($I$1&gt;1600,$I$1&lt;1700),'k1900'!P10,(IF($I$1=1700,'1700'!P10,(IF(AND($I$1&gt;1700,$I$1&lt;1800),'k1900'!P10,(IF($I$1=1800,'1800'!P10,(IF(AND($I$1&gt;1800,$I$1&lt;1900),'k1900'!P10,(IF($I$1=1900,'1900'!P10,(IF($I$1&gt;1900,'n1900'!P10,""))))))))))))))))))</f>
        <v>13</v>
      </c>
      <c r="Q10" s="19">
        <f ca="1">IF(IF($I$1&lt;1600,'k1900'!Q10,(IF($I$1=1600,'1600'!Q10,(IF(AND($I$1&gt;1600,$I$1&lt;1700),'k1900'!Q10,(IF($I$1=1700,'1700'!Q10,(IF(AND($I$1&gt;1700,$I$1&lt;1800),'k1900'!Q10,(IF($I$1=1800,'1800'!Q10,(IF(AND($I$1&gt;1800,$I$1&lt;1900),'k1900'!Q10,(IF($I$1=1900,'1900'!Q10,(IF($I$1&gt;1900,'n1900'!Q10,"")))))))))))))))))="","",IF($I$1&lt;1600,'k1900'!Q10,(IF($I$1=1600,'1600'!Q10,(IF(AND($I$1&gt;1600,$I$1&lt;1700),'k1900'!Q10,(IF($I$1=1700,'1700'!Q10,(IF(AND($I$1&gt;1700,$I$1&lt;1800),'k1900'!Q10,(IF($I$1=1800,'1800'!Q10,(IF(AND($I$1&gt;1800,$I$1&lt;1900),'k1900'!Q10,(IF($I$1=1900,'1900'!Q10,(IF($I$1&gt;1900,'n1900'!Q10,""))))))))))))))))))</f>
        <v>14</v>
      </c>
      <c r="S10" s="55">
        <f ca="1">IF(ISERROR(IF($I$1&lt;1600,'k1900'!S10,(IF($I$1=1600,'1600'!S10,(IF(AND($I$1&gt;1600,$I$1&lt;1700),'k1900'!S10,(IF($I$1=1700,'1700'!S10,(IF(AND($I$1&gt;1700,$I$1&lt;1800),'k1900'!S10,(IF($I$1=1800,'1800'!S10,(IF(AND($I$1&gt;1800,$I$1&lt;1900),'k1900'!S10,(IF($I$1=1900,'1900'!S10,(IF($I$1&gt;1900,'n1900'!S10,"")))))))))))))))))),"",IF($I$1&lt;1600,'k1900'!S10,(IF($I$1=1600,'1600'!S10,(IF(AND($I$1&gt;1600,$I$1&lt;1700),'k1900'!S10,(IF($I$1=1700,'1700'!S10,(IF(AND($I$1&gt;1700,$I$1&lt;1800),'k1900'!S10,(IF($I$1=1800,'1800'!S10,(IF(AND($I$1&gt;1800,$I$1&lt;1900),'k1900'!S10,(IF($I$1=1900,'1900'!S10,(IF($I$1&gt;1900,'n1900'!S10,""))))))))))))))))))</f>
        <v>10</v>
      </c>
      <c r="T10" s="19">
        <f ca="1">IF(IF($I$1&lt;1600,'k1900'!T10,(IF($I$1=1600,'1600'!T10,(IF(AND($I$1&gt;1600,$I$1&lt;1700),'k1900'!T10,(IF($I$1=1700,'1700'!T10,(IF(AND($I$1&gt;1700,$I$1&lt;1800),'k1900'!T10,(IF($I$1=1800,'1800'!T10,(IF(AND($I$1&gt;1800,$I$1&lt;1900),'k1900'!T10,(IF($I$1=1900,'1900'!T10,(IF($I$1&gt;1900,'n1900'!T10,"")))))))))))))))))="","",IF($I$1&lt;1600,'k1900'!T10,(IF($I$1=1600,'1600'!T10,(IF(AND($I$1&gt;1600,$I$1&lt;1700),'k1900'!T10,(IF($I$1=1700,'1700'!T10,(IF(AND($I$1&gt;1700,$I$1&lt;1800),'k1900'!T10,(IF($I$1=1800,'1800'!T10,(IF(AND($I$1&gt;1800,$I$1&lt;1900),'k1900'!T10,(IF($I$1=1900,'1900'!T10,(IF($I$1&gt;1900,'n1900'!T10,""))))))))))))))))))</f>
        <v>8</v>
      </c>
      <c r="U10" s="19">
        <f ca="1">IF(IF($I$1&lt;1600,'k1900'!U10,(IF($I$1=1600,'1600'!U10,(IF(AND($I$1&gt;1600,$I$1&lt;1700),'k1900'!U10,(IF($I$1=1700,'1700'!U10,(IF(AND($I$1&gt;1700,$I$1&lt;1800),'k1900'!U10,(IF($I$1=1800,'1800'!U10,(IF(AND($I$1&gt;1800,$I$1&lt;1900),'k1900'!U10,(IF($I$1=1900,'1900'!U10,(IF($I$1&gt;1900,'n1900'!U10,"")))))))))))))))))="","",IF($I$1&lt;1600,'k1900'!U10,(IF($I$1=1600,'1600'!U10,(IF(AND($I$1&gt;1600,$I$1&lt;1700),'k1900'!U10,(IF($I$1=1700,'1700'!U10,(IF(AND($I$1&gt;1700,$I$1&lt;1800),'k1900'!U10,(IF($I$1=1800,'1800'!U10,(IF(AND($I$1&gt;1800,$I$1&lt;1900),'k1900'!U10,(IF($I$1=1900,'1900'!U10,(IF($I$1&gt;1900,'n1900'!U10,""))))))))))))))))))</f>
        <v>9</v>
      </c>
      <c r="V10" s="19">
        <f ca="1">IF(IF($I$1&lt;1600,'k1900'!V10,(IF($I$1=1600,'1600'!V10,(IF(AND($I$1&gt;1600,$I$1&lt;1700),'k1900'!V10,(IF($I$1=1700,'1700'!V10,(IF(AND($I$1&gt;1700,$I$1&lt;1800),'k1900'!V10,(IF($I$1=1800,'1800'!V10,(IF(AND($I$1&gt;1800,$I$1&lt;1900),'k1900'!V10,(IF($I$1=1900,'1900'!V10,(IF($I$1&gt;1900,'n1900'!V10,"")))))))))))))))))="","",IF($I$1&lt;1600,'k1900'!V10,(IF($I$1=1600,'1600'!V10,(IF(AND($I$1&gt;1600,$I$1&lt;1700),'k1900'!V10,(IF($I$1=1700,'1700'!V10,(IF(AND($I$1&gt;1700,$I$1&lt;1800),'k1900'!V10,(IF($I$1=1800,'1800'!V10,(IF(AND($I$1&gt;1800,$I$1&lt;1900),'k1900'!V10,(IF($I$1=1900,'1900'!V10,(IF($I$1&gt;1900,'n1900'!V10,""))))))))))))))))))</f>
        <v>10</v>
      </c>
      <c r="W10" s="19">
        <f ca="1">IF(IF($I$1&lt;1600,'k1900'!W10,(IF($I$1=1600,'1600'!W10,(IF(AND($I$1&gt;1600,$I$1&lt;1700),'k1900'!W10,(IF($I$1=1700,'1700'!W10,(IF(AND($I$1&gt;1700,$I$1&lt;1800),'k1900'!W10,(IF($I$1=1800,'1800'!W10,(IF(AND($I$1&gt;1800,$I$1&lt;1900),'k1900'!W10,(IF($I$1=1900,'1900'!W10,(IF($I$1&gt;1900,'n1900'!W10,"")))))))))))))))))="","",IF($I$1&lt;1600,'k1900'!W10,(IF($I$1=1600,'1600'!W10,(IF(AND($I$1&gt;1600,$I$1&lt;1700),'k1900'!W10,(IF($I$1=1700,'1700'!W10,(IF(AND($I$1&gt;1700,$I$1&lt;1800),'k1900'!W10,(IF($I$1=1800,'1800'!W10,(IF(AND($I$1&gt;1800,$I$1&lt;1900),'k1900'!W10,(IF($I$1=1900,'1900'!W10,(IF($I$1&gt;1900,'n1900'!W10,""))))))))))))))))))</f>
        <v>11</v>
      </c>
      <c r="X10" s="19">
        <f ca="1">IF(IF($I$1&lt;1600,'k1900'!X10,(IF($I$1=1600,'1600'!X10,(IF(AND($I$1&gt;1600,$I$1&lt;1700),'k1900'!X10,(IF($I$1=1700,'1700'!X10,(IF(AND($I$1&gt;1700,$I$1&lt;1800),'k1900'!X10,(IF($I$1=1800,'1800'!X10,(IF(AND($I$1&gt;1800,$I$1&lt;1900),'k1900'!X10,(IF($I$1=1900,'1900'!X10,(IF($I$1&gt;1900,'n1900'!X10,"")))))))))))))))))="","",IF($I$1&lt;1600,'k1900'!X10,(IF($I$1=1600,'1600'!X10,(IF(AND($I$1&gt;1600,$I$1&lt;1700),'k1900'!X10,(IF($I$1=1700,'1700'!X10,(IF(AND($I$1&gt;1700,$I$1&lt;1800),'k1900'!X10,(IF($I$1=1800,'1800'!X10,(IF(AND($I$1&gt;1800,$I$1&lt;1900),'k1900'!X10,(IF($I$1=1900,'1900'!X10,(IF($I$1&gt;1900,'n1900'!X10,""))))))))))))))))))</f>
        <v>12</v>
      </c>
      <c r="Y10" s="19">
        <f ca="1">IF(IF($I$1&lt;1600,'k1900'!Y10,(IF($I$1=1600,'1600'!Y10,(IF(AND($I$1&gt;1600,$I$1&lt;1700),'k1900'!Y10,(IF($I$1=1700,'1700'!Y10,(IF(AND($I$1&gt;1700,$I$1&lt;1800),'k1900'!Y10,(IF($I$1=1800,'1800'!Y10,(IF(AND($I$1&gt;1800,$I$1&lt;1900),'k1900'!Y10,(IF($I$1=1900,'1900'!Y10,(IF($I$1&gt;1900,'n1900'!Y10,"")))))))))))))))))="","",IF($I$1&lt;1600,'k1900'!Y10,(IF($I$1=1600,'1600'!Y10,(IF(AND($I$1&gt;1600,$I$1&lt;1700),'k1900'!Y10,(IF($I$1=1700,'1700'!Y10,(IF(AND($I$1&gt;1700,$I$1&lt;1800),'k1900'!Y10,(IF($I$1=1800,'1800'!Y10,(IF(AND($I$1&gt;1800,$I$1&lt;1900),'k1900'!Y10,(IF($I$1=1900,'1900'!Y10,(IF($I$1&gt;1900,'n1900'!Y10,""))))))))))))))))))</f>
        <v>13</v>
      </c>
      <c r="Z10" s="19">
        <f ca="1">IF(IF($I$1&lt;1600,'k1900'!Z10,(IF($I$1=1600,'1600'!Z10,(IF(AND($I$1&gt;1600,$I$1&lt;1700),'k1900'!Z10,(IF($I$1=1700,'1700'!Z10,(IF(AND($I$1&gt;1700,$I$1&lt;1800),'k1900'!Z10,(IF($I$1=1800,'1800'!Z10,(IF(AND($I$1&gt;1800,$I$1&lt;1900),'k1900'!Z10,(IF($I$1=1900,'1900'!Z10,(IF($I$1&gt;1900,'n1900'!Z10,"")))))))))))))))))="","",IF($I$1&lt;1600,'k1900'!Z10,(IF($I$1=1600,'1600'!Z10,(IF(AND($I$1&gt;1600,$I$1&lt;1700),'k1900'!Z10,(IF($I$1=1700,'1700'!Z10,(IF(AND($I$1&gt;1700,$I$1&lt;1800),'k1900'!Z10,(IF($I$1=1800,'1800'!Z10,(IF(AND($I$1&gt;1800,$I$1&lt;1900),'k1900'!Z10,(IF($I$1=1900,'1900'!Z10,(IF($I$1&gt;1900,'n1900'!Z10,""))))))))))))))))))</f>
        <v>14</v>
      </c>
      <c r="AB10" s="55">
        <f ca="1">IF(ISERROR(IF($I$1&lt;1600,'k1900'!A19,(IF($I$1=1600,'1600'!A19,(IF(AND($I$1&gt;1600,$I$1&lt;1700),'k1900'!A19,(IF($I$1=1700,'1700'!A19,(IF(AND($I$1&gt;1700,$I$1&lt;1800),'k1900'!A19,(IF($I$1=1800,'1800'!A19,(IF(AND($I$1&gt;1800,$I$1&lt;1900),'k1900'!A19,(IF($I$1=1900,'1900'!A19,(IF($I$1&gt;1900,'n1900'!A19,"")))))))))))))))))),"",IF($I$1&lt;1600,'k1900'!A19,(IF($I$1=1600,'1600'!A19,(IF(AND($I$1&gt;1600,$I$1&lt;1700),'k1900'!A19,(IF($I$1=1700,'1700'!A19,(IF(AND($I$1&gt;1700,$I$1&lt;1800),'k1900'!A19,(IF($I$1=1800,'1800'!A19,(IF(AND($I$1&gt;1800,$I$1&lt;1900),'k1900'!A19,(IF($I$1=1900,'1900'!A19,(IF($I$1&gt;1900,'n1900'!A19,""))))))))))))))))))</f>
        <v>14</v>
      </c>
      <c r="AC10" s="19">
        <f ca="1">IF(IF($I$1&lt;1600,'k1900'!B19,(IF($I$1=1600,'1600'!B19,(IF(AND($I$1&gt;1600,$I$1&lt;1700),'k1900'!B19,(IF($I$1=1700,'1700'!B19,(IF(AND($I$1&gt;1700,$I$1&lt;1800),'k1900'!B19,(IF($I$1=1800,'1800'!B19,(IF(AND($I$1&gt;1800,$I$1&lt;1900),'k1900'!B19,(IF($I$1=1900,'1900'!B19,(IF($I$1&gt;1900,'n1900'!B19,"")))))))))))))))))="","",IF($I$1&lt;1600,'k1900'!B19,(IF($I$1=1600,'1600'!B19,(IF(AND($I$1&gt;1600,$I$1&lt;1700),'k1900'!B19,(IF($I$1=1700,'1700'!B19,(IF(AND($I$1&gt;1700,$I$1&lt;1800),'k1900'!B19,(IF($I$1=1800,'1800'!B19,(IF(AND($I$1&gt;1800,$I$1&lt;1900),'k1900'!B19,(IF($I$1=1900,'1900'!B19,(IF($I$1&gt;1900,'n1900'!B19,""))))))))))))))))))</f>
        <v>5</v>
      </c>
      <c r="AD10" s="19">
        <f ca="1">IF(IF($I$1&lt;1600,'k1900'!C19,(IF($I$1=1600,'1600'!C19,(IF(AND($I$1&gt;1600,$I$1&lt;1700),'k1900'!C19,(IF($I$1=1700,'1700'!C19,(IF(AND($I$1&gt;1700,$I$1&lt;1800),'k1900'!C19,(IF($I$1=1800,'1800'!C19,(IF(AND($I$1&gt;1800,$I$1&lt;1900),'k1900'!C19,(IF($I$1=1900,'1900'!C19,(IF($I$1&gt;1900,'n1900'!C19,"")))))))))))))))))="","",IF($I$1&lt;1600,'k1900'!C19,(IF($I$1=1600,'1600'!C19,(IF(AND($I$1&gt;1600,$I$1&lt;1700),'k1900'!C19,(IF($I$1=1700,'1700'!C19,(IF(AND($I$1&gt;1700,$I$1&lt;1800),'k1900'!C19,(IF($I$1=1800,'1800'!C19,(IF(AND($I$1&gt;1800,$I$1&lt;1900),'k1900'!C19,(IF($I$1=1900,'1900'!C19,(IF($I$1&gt;1900,'n1900'!C19,""))))))))))))))))))</f>
        <v>6</v>
      </c>
      <c r="AE10" s="19">
        <f ca="1">IF(IF($I$1&lt;1600,'k1900'!D19,(IF($I$1=1600,'1600'!D19,(IF(AND($I$1&gt;1600,$I$1&lt;1700),'k1900'!D19,(IF($I$1=1700,'1700'!D19,(IF(AND($I$1&gt;1700,$I$1&lt;1800),'k1900'!D19,(IF($I$1=1800,'1800'!D19,(IF(AND($I$1&gt;1800,$I$1&lt;1900),'k1900'!D19,(IF($I$1=1900,'1900'!D19,(IF($I$1&gt;1900,'n1900'!D19,"")))))))))))))))))="","",IF($I$1&lt;1600,'k1900'!D19,(IF($I$1=1600,'1600'!D19,(IF(AND($I$1&gt;1600,$I$1&lt;1700),'k1900'!D19,(IF($I$1=1700,'1700'!D19,(IF(AND($I$1&gt;1700,$I$1&lt;1800),'k1900'!D19,(IF($I$1=1800,'1800'!D19,(IF(AND($I$1&gt;1800,$I$1&lt;1900),'k1900'!D19,(IF($I$1=1900,'1900'!D19,(IF($I$1&gt;1900,'n1900'!D19,""))))))))))))))))))</f>
        <v>7</v>
      </c>
      <c r="AF10" s="19">
        <f ca="1">IF(IF($I$1&lt;1600,'k1900'!E19,(IF($I$1=1600,'1600'!E19,(IF(AND($I$1&gt;1600,$I$1&lt;1700),'k1900'!E19,(IF($I$1=1700,'1700'!E19,(IF(AND($I$1&gt;1700,$I$1&lt;1800),'k1900'!E19,(IF($I$1=1800,'1800'!E19,(IF(AND($I$1&gt;1800,$I$1&lt;1900),'k1900'!E19,(IF($I$1=1900,'1900'!E19,(IF($I$1&gt;1900,'n1900'!E19,"")))))))))))))))))="","",IF($I$1&lt;1600,'k1900'!E19,(IF($I$1=1600,'1600'!E19,(IF(AND($I$1&gt;1600,$I$1&lt;1700),'k1900'!E19,(IF($I$1=1700,'1700'!E19,(IF(AND($I$1&gt;1700,$I$1&lt;1800),'k1900'!E19,(IF($I$1=1800,'1800'!E19,(IF(AND($I$1&gt;1800,$I$1&lt;1900),'k1900'!E19,(IF($I$1=1900,'1900'!E19,(IF($I$1&gt;1900,'n1900'!E19,""))))))))))))))))))</f>
        <v>8</v>
      </c>
      <c r="AG10" s="19">
        <f ca="1">IF(IF($I$1&lt;1600,'k1900'!F19,(IF($I$1=1600,'1600'!F19,(IF(AND($I$1&gt;1600,$I$1&lt;1700),'k1900'!F19,(IF($I$1=1700,'1700'!F19,(IF(AND($I$1&gt;1700,$I$1&lt;1800),'k1900'!F19,(IF($I$1=1800,'1800'!F19,(IF(AND($I$1&gt;1800,$I$1&lt;1900),'k1900'!F19,(IF($I$1=1900,'1900'!F19,(IF($I$1&gt;1900,'n1900'!F19,"")))))))))))))))))="","",IF($I$1&lt;1600,'k1900'!F19,(IF($I$1=1600,'1600'!F19,(IF(AND($I$1&gt;1600,$I$1&lt;1700),'k1900'!F19,(IF($I$1=1700,'1700'!F19,(IF(AND($I$1&gt;1700,$I$1&lt;1800),'k1900'!F19,(IF($I$1=1800,'1800'!F19,(IF(AND($I$1&gt;1800,$I$1&lt;1900),'k1900'!F19,(IF($I$1=1900,'1900'!F19,(IF($I$1&gt;1900,'n1900'!F19,""))))))))))))))))))</f>
        <v>9</v>
      </c>
      <c r="AH10" s="19">
        <f ca="1">IF(IF($I$1&lt;1600,'k1900'!G19,(IF($I$1=1600,'1600'!G19,(IF(AND($I$1&gt;1600,$I$1&lt;1700),'k1900'!G19,(IF($I$1=1700,'1700'!G19,(IF(AND($I$1&gt;1700,$I$1&lt;1800),'k1900'!G19,(IF($I$1=1800,'1800'!G19,(IF(AND($I$1&gt;1800,$I$1&lt;1900),'k1900'!G19,(IF($I$1=1900,'1900'!G19,(IF($I$1&gt;1900,'n1900'!G19,"")))))))))))))))))="","",IF($I$1&lt;1600,'k1900'!G19,(IF($I$1=1600,'1600'!G19,(IF(AND($I$1&gt;1600,$I$1&lt;1700),'k1900'!G19,(IF($I$1=1700,'1700'!G19,(IF(AND($I$1&gt;1700,$I$1&lt;1800),'k1900'!G19,(IF($I$1=1800,'1800'!G19,(IF(AND($I$1&gt;1800,$I$1&lt;1900),'k1900'!G19,(IF($I$1=1900,'1900'!G19,(IF($I$1&gt;1900,'n1900'!G19,""))))))))))))))))))</f>
        <v>10</v>
      </c>
      <c r="AI10" s="19">
        <f ca="1">IF(IF($I$1&lt;1600,'k1900'!H19,(IF($I$1=1600,'1600'!H19,(IF(AND($I$1&gt;1600,$I$1&lt;1700),'k1900'!H19,(IF($I$1=1700,'1700'!H19,(IF(AND($I$1&gt;1700,$I$1&lt;1800),'k1900'!H19,(IF($I$1=1800,'1800'!H19,(IF(AND($I$1&gt;1800,$I$1&lt;1900),'k1900'!H19,(IF($I$1=1900,'1900'!H19,(IF($I$1&gt;1900,'n1900'!H19,"")))))))))))))))))="","",IF($I$1&lt;1600,'k1900'!H19,(IF($I$1=1600,'1600'!H19,(IF(AND($I$1&gt;1600,$I$1&lt;1700),'k1900'!H19,(IF($I$1=1700,'1700'!H19,(IF(AND($I$1&gt;1700,$I$1&lt;1800),'k1900'!H19,(IF($I$1=1800,'1800'!H19,(IF(AND($I$1&gt;1800,$I$1&lt;1900),'k1900'!H19,(IF($I$1=1900,'1900'!H19,(IF($I$1&gt;1900,'n1900'!H19,""))))))))))))))))))</f>
        <v>11</v>
      </c>
      <c r="AK10" s="71"/>
      <c r="AL10" s="76">
        <f t="shared" ca="1" si="0"/>
        <v>44200</v>
      </c>
      <c r="AM10" s="76">
        <f t="shared" ca="1" si="0"/>
        <v>44201</v>
      </c>
      <c r="AN10" s="76">
        <f t="shared" ca="1" si="0"/>
        <v>44202</v>
      </c>
      <c r="AO10" s="76">
        <f t="shared" ca="1" si="0"/>
        <v>44203</v>
      </c>
      <c r="AP10" s="76">
        <f t="shared" ca="1" si="0"/>
        <v>44204</v>
      </c>
      <c r="AQ10" s="76">
        <f t="shared" ca="1" si="0"/>
        <v>44205</v>
      </c>
      <c r="AR10" s="76">
        <f t="shared" ca="1" si="0"/>
        <v>44206</v>
      </c>
      <c r="AS10" s="70">
        <v>1591</v>
      </c>
      <c r="AT10" s="71"/>
      <c r="AU10" s="76">
        <f t="shared" ca="1" si="1"/>
        <v>44235</v>
      </c>
      <c r="AV10" s="76">
        <f t="shared" ca="1" si="1"/>
        <v>44236</v>
      </c>
      <c r="AW10" s="76">
        <f t="shared" ca="1" si="1"/>
        <v>44237</v>
      </c>
      <c r="AX10" s="76">
        <f t="shared" ca="1" si="1"/>
        <v>44238</v>
      </c>
      <c r="AY10" s="76">
        <f t="shared" ca="1" si="1"/>
        <v>44239</v>
      </c>
      <c r="AZ10" s="76">
        <f t="shared" ca="1" si="1"/>
        <v>44240</v>
      </c>
      <c r="BA10" s="76">
        <f t="shared" ca="1" si="1"/>
        <v>44241</v>
      </c>
      <c r="BB10" s="84" t="s">
        <v>39575</v>
      </c>
      <c r="BC10" s="84">
        <v>9</v>
      </c>
      <c r="BD10" s="76">
        <f t="shared" ca="1" si="2"/>
        <v>44263</v>
      </c>
      <c r="BE10" s="76">
        <f t="shared" ca="1" si="2"/>
        <v>44264</v>
      </c>
      <c r="BF10" s="76">
        <f t="shared" ca="1" si="2"/>
        <v>44265</v>
      </c>
      <c r="BG10" s="76">
        <f t="shared" ca="1" si="2"/>
        <v>44266</v>
      </c>
      <c r="BH10" s="76">
        <f t="shared" ca="1" si="2"/>
        <v>44267</v>
      </c>
      <c r="BI10" s="76">
        <f t="shared" ca="1" si="2"/>
        <v>44268</v>
      </c>
      <c r="BJ10" s="76">
        <f t="shared" ca="1" si="2"/>
        <v>44269</v>
      </c>
      <c r="BK10" s="86"/>
      <c r="BL10" s="71">
        <v>9</v>
      </c>
      <c r="BM10" s="77">
        <f ca="1">IF(TODAY()=AL10,-1,IF(AL10="",0,IF(ISERROR(VLOOKUP(AL10,Ünnepnapok!$AG$4:$AG$254,1,FALSE)),0,B10)))</f>
        <v>0</v>
      </c>
      <c r="BN10" s="77">
        <f ca="1">IF(TODAY()=AM10,-1,IF(AM10="",0,IF(ISERROR(VLOOKUP(AM10,Ünnepnapok!$AG$4:$AG$254,1,FALSE)),0,C10)))</f>
        <v>0</v>
      </c>
      <c r="BO10" s="77">
        <f ca="1">IF(TODAY()=AN10,-1,IF(AN10="",0,IF(ISERROR(VLOOKUP(AN10,Ünnepnapok!$AG$4:$AG$254,1,FALSE)),0,D10)))</f>
        <v>0</v>
      </c>
      <c r="BP10" s="77">
        <f ca="1">IF(TODAY()=AO10,-1,IF(AO10="",0,IF(ISERROR(VLOOKUP(AO10,Ünnepnapok!$AG$4:$AG$254,1,FALSE)),0,E10)))</f>
        <v>0</v>
      </c>
      <c r="BQ10" s="77">
        <f ca="1">IF(TODAY()=AP10,-1,IF(AP10="",0,IF(ISERROR(VLOOKUP(AP10,Ünnepnapok!$AG$4:$AG$254,1,FALSE)),0,F10)))</f>
        <v>0</v>
      </c>
      <c r="BR10" s="77">
        <f ca="1">IF(ISERROR(VLOOKUP(AQ10,Munkanapáthelyezés!$A$2:$A$300,1,FALSE)),IF(TODAY()=AQ10,-1,IF(AQ10="",0,IF(ISERROR(VLOOKUP(AQ10,Ünnepnapok!$AG$4:$AG$254,1,FALSE)),0,G10))),"")</f>
        <v>0</v>
      </c>
      <c r="BS10" s="77">
        <f ca="1">IF(ISERROR(VLOOKUP(AR10,Munkanapáthelyezés!$A$2:$A$300,1,FALSE)),IF(TODAY()=AR10,-1,IF(AR10="",0,IF(ISERROR(VLOOKUP(AR10,Ünnepnapok!$AG$4:$AG$254,1,FALSE)),0,H10))),"")</f>
        <v>0</v>
      </c>
      <c r="BT10" s="70"/>
      <c r="BU10" s="71"/>
      <c r="BV10" s="77">
        <f ca="1">IF(TODAY()=AU10,-1,IF(AU10="",0,IF(ISERROR(VLOOKUP(AU10,Ünnepnapok!$AG$4:$AG$254,1,FALSE)),0,K10)))</f>
        <v>0</v>
      </c>
      <c r="BW10" s="77">
        <f ca="1">IF(TODAY()=AV10,-1,IF(AV10="",0,IF(ISERROR(VLOOKUP(AV10,Ünnepnapok!$AG$4:$AG$254,1,FALSE)),0,L10)))</f>
        <v>0</v>
      </c>
      <c r="BX10" s="77">
        <f ca="1">IF(TODAY()=AW10,-1,IF(AW10="",0,IF(ISERROR(VLOOKUP(AW10,Ünnepnapok!$AG$4:$AG$254,1,FALSE)),0,M10)))</f>
        <v>0</v>
      </c>
      <c r="BY10" s="77">
        <f ca="1">IF(TODAY()=AX10,-1,IF(AX10="",0,IF(ISERROR(VLOOKUP(AX10,Ünnepnapok!$AG$4:$AG$254,1,FALSE)),0,N10)))</f>
        <v>0</v>
      </c>
      <c r="BZ10" s="77">
        <f ca="1">IF(TODAY()=AY10,-1,IF(AY10="",0,IF(ISERROR(VLOOKUP(AY10,Ünnepnapok!$AG$4:$AG$254,1,FALSE)),0,O10)))</f>
        <v>0</v>
      </c>
      <c r="CA10" s="77">
        <f ca="1">IF(ISERROR(VLOOKUP(AZ10,Munkanapáthelyezés!$A$2:$A$300,1,FALSE)),IF(TODAY()=AZ10,-1,IF(AZ10="",0,IF(ISERROR(VLOOKUP(AZ10,Ünnepnapok!$AG$4:$AG$254,1,FALSE)),0,P10))),"")</f>
        <v>0</v>
      </c>
      <c r="CB10" s="77">
        <f ca="1">IF(ISERROR(VLOOKUP(BA10,Munkanapáthelyezés!$A$2:$A$300,1,FALSE)),IF(TODAY()=BA10,-1,IF(BA10="",0,IF(ISERROR(VLOOKUP(BA10,Ünnepnapok!$AG$4:$AG$254,1,FALSE)),0,Q10))),"")</f>
        <v>0</v>
      </c>
      <c r="CC10" s="70"/>
      <c r="CD10" s="71"/>
      <c r="CE10" s="77">
        <f ca="1">IF(TODAY()=BD10,-1,IF(BD10="",0,IF(ISERROR(VLOOKUP(BD10,Ünnepnapok!$AG$4:$AG$254,1,FALSE)),0,T10)))</f>
        <v>0</v>
      </c>
      <c r="CF10" s="77">
        <f ca="1">IF(TODAY()=BE10,-1,IF(BE10="",0,IF(ISERROR(VLOOKUP(BE10,Ünnepnapok!$AG$4:$AG$254,1,FALSE)),0,U10)))</f>
        <v>0</v>
      </c>
      <c r="CG10" s="77">
        <f ca="1">IF(TODAY()=BF10,-1,IF(BF10="",0,IF(ISERROR(VLOOKUP(BF10,Ünnepnapok!$AG$4:$AG$254,1,FALSE)),0,V10)))</f>
        <v>0</v>
      </c>
      <c r="CH10" s="77">
        <f ca="1">IF(TODAY()=BG10,-1,IF(BG10="",0,IF(ISERROR(VLOOKUP(BG10,Ünnepnapok!$AG$4:$AG$254,1,FALSE)),0,W10)))</f>
        <v>0</v>
      </c>
      <c r="CI10" s="77">
        <f ca="1">IF(TODAY()=BH10,-1,IF(BH10="",0,IF(ISERROR(VLOOKUP(BH10,Ünnepnapok!$AG$4:$AG$254,1,FALSE)),0,X10)))</f>
        <v>0</v>
      </c>
      <c r="CJ10" s="77">
        <f ca="1">IF(ISERROR(VLOOKUP(BI10,Munkanapáthelyezés!$A$2:$A$300,1,FALSE)),IF(TODAY()=BI10,-1,IF(BI10="",0,IF(ISERROR(VLOOKUP(BI10,Ünnepnapok!$AG$4:$AG$254,1,FALSE)),0,Y10))),"")</f>
        <v>0</v>
      </c>
      <c r="CK10" s="77">
        <f ca="1">IF(ISERROR(VLOOKUP(BJ10,Munkanapáthelyezés!$A$2:$A$300,1,FALSE)),IF(TODAY()=BJ10,-1,IF(BJ10="",0,IF(ISERROR(VLOOKUP(BJ10,Ünnepnapok!$AG$4:$AG$254,1,FALSE)),0,Z10))),"")</f>
        <v>0</v>
      </c>
      <c r="CM10" s="77">
        <f ca="1">IF(AL10="",0,IF(ISERROR(VLOOKUP(AL10,Munkanapáthelyezés!$B$2:$C$200,2,FALSE)+10000),0,VLOOKUP(AL10,Munkanapáthelyezés!$B$2:$C$200,2,FALSE)+10000))+IF(AL10="",0,IF(ISERROR(VLOOKUP(AL10,Munkanapáthelyezés!$A$2:$C$200,3,FALSE)+1000),0,VLOOKUP(AL10,Munkanapáthelyezés!$A$2:$C$200,3,FALSE)+1000))</f>
        <v>0</v>
      </c>
      <c r="CN10" s="77">
        <f ca="1">IF(AM10="",0,IF(ISERROR(VLOOKUP(AM10,Munkanapáthelyezés!$B$2:$C$200,2,FALSE)+10000),0,VLOOKUP(AM10,Munkanapáthelyezés!$B$2:$C$200,2,FALSE)+10000))+IF(AM10="",0,IF(ISERROR(VLOOKUP(AM10,Munkanapáthelyezés!$A$2:$C$200,3,FALSE)+1000),0,VLOOKUP(AM10,Munkanapáthelyezés!$A$2:$C$200,3,FALSE)+1000))</f>
        <v>0</v>
      </c>
      <c r="CO10" s="77">
        <f ca="1">IF(AN10="",0,IF(ISERROR(VLOOKUP(AN10,Munkanapáthelyezés!$B$2:$C$200,2,FALSE)+10000),0,VLOOKUP(AN10,Munkanapáthelyezés!$B$2:$C$200,2,FALSE)+10000))+IF(AN10="",0,IF(ISERROR(VLOOKUP(AN10,Munkanapáthelyezés!$A$2:$C$200,3,FALSE)+1000),0,VLOOKUP(AN10,Munkanapáthelyezés!$A$2:$C$200,3,FALSE)+1000))</f>
        <v>0</v>
      </c>
      <c r="CP10" s="77">
        <f ca="1">IF(AO10="",0,IF(ISERROR(VLOOKUP(AO10,Munkanapáthelyezés!$B$2:$C$200,2,FALSE)+10000),0,VLOOKUP(AO10,Munkanapáthelyezés!$B$2:$C$200,2,FALSE)+10000))+IF(AO10="",0,IF(ISERROR(VLOOKUP(AO10,Munkanapáthelyezés!$A$2:$C$200,3,FALSE)+1000),0,VLOOKUP(AO10,Munkanapáthelyezés!$A$2:$C$200,3,FALSE)+1000))</f>
        <v>0</v>
      </c>
      <c r="CQ10" s="77">
        <f ca="1">IF(AP10="",0,IF(ISERROR(VLOOKUP(AP10,Munkanapáthelyezés!$B$2:$C$200,2,FALSE)+10000),0,VLOOKUP(AP10,Munkanapáthelyezés!$B$2:$C$200,2,FALSE)+10000))+IF(AP10="",0,IF(ISERROR(VLOOKUP(AP10,Munkanapáthelyezés!$A$2:$C$200,3,FALSE)+1000),0,VLOOKUP(AP10,Munkanapáthelyezés!$A$2:$C$200,3,FALSE)+1000))</f>
        <v>0</v>
      </c>
      <c r="CR10" s="77">
        <f ca="1">IF(AQ10="",0,IF(ISERROR(VLOOKUP(AQ10,Munkanapáthelyezés!$B$2:$C$200,2,FALSE)+10000),0,VLOOKUP(AQ10,Munkanapáthelyezés!$B$2:$C$200,2,FALSE)+10000))+IF(AQ10="",0,IF(ISERROR(VLOOKUP(AQ10,Munkanapáthelyezés!$A$2:$C$200,3,FALSE)+1000),0,VLOOKUP(AQ10,Munkanapáthelyezés!$A$2:$C$200,3,FALSE)+1000))</f>
        <v>0</v>
      </c>
      <c r="CS10" s="77">
        <f ca="1">IF(AR10="",0,IF(ISERROR(VLOOKUP(AR10,Munkanapáthelyezés!$B$2:$C$200,2,FALSE)+10000),0,VLOOKUP(AR10,Munkanapáthelyezés!$B$2:$C$200,2,FALSE)+10000))+IF(AR10="",0,IF(ISERROR(VLOOKUP(AR10,Munkanapáthelyezés!$A$2:$C$200,3,FALSE)+1000),0,VLOOKUP(AR10,Munkanapáthelyezés!$A$2:$C$200,3,FALSE)+1000))</f>
        <v>0</v>
      </c>
      <c r="CT10" s="70"/>
      <c r="CU10" s="103"/>
      <c r="CV10" s="77">
        <f ca="1">IF(AU10="",0,IF(ISERROR(VLOOKUP(AU10,Munkanapáthelyezés!$B$2:$C$200,2,FALSE)+10000),0,VLOOKUP(AU10,Munkanapáthelyezés!$B$2:$C$200,2,FALSE)+10000))+IF(AU10="",0,IF(ISERROR(VLOOKUP(AU10,Munkanapáthelyezés!$A$2:$C$200,3,FALSE)+1000),0,VLOOKUP(AU10,Munkanapáthelyezés!$A$2:$C$200,3,FALSE)+1000))</f>
        <v>0</v>
      </c>
      <c r="CW10" s="77">
        <f ca="1">IF(AV10="",0,IF(ISERROR(VLOOKUP(AV10,Munkanapáthelyezés!$B$2:$C$200,2,FALSE)+10000),0,VLOOKUP(AV10,Munkanapáthelyezés!$B$2:$C$200,2,FALSE)+10000))+IF(AV10="",0,IF(ISERROR(VLOOKUP(AV10,Munkanapáthelyezés!$A$2:$C$200,3,FALSE)+1000),0,VLOOKUP(AV10,Munkanapáthelyezés!$A$2:$C$200,3,FALSE)+1000))</f>
        <v>0</v>
      </c>
      <c r="CX10" s="77">
        <f ca="1">IF(AW10="",0,IF(ISERROR(VLOOKUP(AW10,Munkanapáthelyezés!$B$2:$C$200,2,FALSE)+10000),0,VLOOKUP(AW10,Munkanapáthelyezés!$B$2:$C$200,2,FALSE)+10000))+IF(AW10="",0,IF(ISERROR(VLOOKUP(AW10,Munkanapáthelyezés!$A$2:$C$200,3,FALSE)+1000),0,VLOOKUP(AW10,Munkanapáthelyezés!$A$2:$C$200,3,FALSE)+1000))</f>
        <v>0</v>
      </c>
      <c r="CY10" s="77">
        <f ca="1">IF(AX10="",0,IF(ISERROR(VLOOKUP(AX10,Munkanapáthelyezés!$B$2:$C$200,2,FALSE)+10000),0,VLOOKUP(AX10,Munkanapáthelyezés!$B$2:$C$200,2,FALSE)+10000))+IF(AX10="",0,IF(ISERROR(VLOOKUP(AX10,Munkanapáthelyezés!$A$2:$C$200,3,FALSE)+1000),0,VLOOKUP(AX10,Munkanapáthelyezés!$A$2:$C$200,3,FALSE)+1000))</f>
        <v>0</v>
      </c>
      <c r="CZ10" s="77">
        <f ca="1">IF(AY10="",0,IF(ISERROR(VLOOKUP(AY10,Munkanapáthelyezés!$B$2:$C$200,2,FALSE)+10000),0,VLOOKUP(AY10,Munkanapáthelyezés!$B$2:$C$200,2,FALSE)+10000))+IF(AY10="",0,IF(ISERROR(VLOOKUP(AY10,Munkanapáthelyezés!$A$2:$C$200,3,FALSE)+1000),0,VLOOKUP(AY10,Munkanapáthelyezés!$A$2:$C$200,3,FALSE)+1000))</f>
        <v>0</v>
      </c>
      <c r="DA10" s="77">
        <f ca="1">IF(AZ10="",0,IF(ISERROR(VLOOKUP(AZ10,Munkanapáthelyezés!$B$2:$C$200,2,FALSE)+10000),0,VLOOKUP(AZ10,Munkanapáthelyezés!$B$2:$C$200,2,FALSE)+10000))+IF(AZ10="",0,IF(ISERROR(VLOOKUP(AZ10,Munkanapáthelyezés!$A$2:$C$200,3,FALSE)+1000),0,VLOOKUP(AZ10,Munkanapáthelyezés!$A$2:$C$200,3,FALSE)+1000))</f>
        <v>0</v>
      </c>
      <c r="DB10" s="77">
        <f ca="1">IF(BA10="",0,IF(ISERROR(VLOOKUP(BA10,Munkanapáthelyezés!$B$2:$C$200,2,FALSE)+10000),0,VLOOKUP(BA10,Munkanapáthelyezés!$B$2:$C$200,2,FALSE)+10000))+IF(BA10="",0,IF(ISERROR(VLOOKUP(BA10,Munkanapáthelyezés!$A$2:$C$200,3,FALSE)+1000),0,VLOOKUP(BA10,Munkanapáthelyezés!$A$2:$C$200,3,FALSE)+1000))</f>
        <v>0</v>
      </c>
      <c r="DC10" s="70"/>
      <c r="DD10" s="103"/>
      <c r="DE10" s="77">
        <f ca="1">IF(BD10="",0,IF(ISERROR(VLOOKUP(BD10,Munkanapáthelyezés!$B$2:$C$200,2,FALSE)+10000),0,VLOOKUP(BD10,Munkanapáthelyezés!$B$2:$C$200,2,FALSE)+10000))+IF(BD10="",0,IF(ISERROR(VLOOKUP(BD10,Munkanapáthelyezés!$A$2:$C$200,3,FALSE)+1000),0,VLOOKUP(BD10,Munkanapáthelyezés!$A$2:$C$200,3,FALSE)+1000))</f>
        <v>0</v>
      </c>
      <c r="DF10" s="77">
        <f ca="1">IF(BE10="",0,IF(ISERROR(VLOOKUP(BE10,Munkanapáthelyezés!$B$2:$C$200,2,FALSE)+10000),0,VLOOKUP(BE10,Munkanapáthelyezés!$B$2:$C$200,2,FALSE)+10000))+IF(BE10="",0,IF(ISERROR(VLOOKUP(BE10,Munkanapáthelyezés!$A$2:$C$200,3,FALSE)+1000),0,VLOOKUP(BE10,Munkanapáthelyezés!$A$2:$C$200,3,FALSE)+1000))</f>
        <v>0</v>
      </c>
      <c r="DG10" s="77">
        <f ca="1">IF(BF10="",0,IF(ISERROR(VLOOKUP(BF10,Munkanapáthelyezés!$B$2:$C$200,2,FALSE)+10000),0,VLOOKUP(BF10,Munkanapáthelyezés!$B$2:$C$200,2,FALSE)+10000))+IF(BF10="",0,IF(ISERROR(VLOOKUP(BF10,Munkanapáthelyezés!$A$2:$C$200,3,FALSE)+1000),0,VLOOKUP(BF10,Munkanapáthelyezés!$A$2:$C$200,3,FALSE)+1000))</f>
        <v>0</v>
      </c>
      <c r="DH10" s="77">
        <f ca="1">IF(BG10="",0,IF(ISERROR(VLOOKUP(BG10,Munkanapáthelyezés!$B$2:$C$200,2,FALSE)+10000),0,VLOOKUP(BG10,Munkanapáthelyezés!$B$2:$C$200,2,FALSE)+10000))+IF(BG10="",0,IF(ISERROR(VLOOKUP(BG10,Munkanapáthelyezés!$A$2:$C$200,3,FALSE)+1000),0,VLOOKUP(BG10,Munkanapáthelyezés!$A$2:$C$200,3,FALSE)+1000))</f>
        <v>0</v>
      </c>
      <c r="DI10" s="77">
        <f ca="1">IF(BH10="",0,IF(ISERROR(VLOOKUP(BH10,Munkanapáthelyezés!$B$2:$C$200,2,FALSE)+10000),0,VLOOKUP(BH10,Munkanapáthelyezés!$B$2:$C$200,2,FALSE)+10000))+IF(BH10="",0,IF(ISERROR(VLOOKUP(BH10,Munkanapáthelyezés!$A$2:$C$200,3,FALSE)+1000),0,VLOOKUP(BH10,Munkanapáthelyezés!$A$2:$C$200,3,FALSE)+1000))</f>
        <v>0</v>
      </c>
      <c r="DJ10" s="77">
        <f ca="1">IF(BI10="",0,IF(ISERROR(VLOOKUP(BI10,Munkanapáthelyezés!$B$2:$C$200,2,FALSE)+10000),0,VLOOKUP(BI10,Munkanapáthelyezés!$B$2:$C$200,2,FALSE)+10000))+IF(BI10="",0,IF(ISERROR(VLOOKUP(BI10,Munkanapáthelyezés!$A$2:$C$200,3,FALSE)+1000),0,VLOOKUP(BI10,Munkanapáthelyezés!$A$2:$C$200,3,FALSE)+1000))</f>
        <v>0</v>
      </c>
      <c r="DK10" s="77">
        <f ca="1">IF(BJ10="",0,IF(ISERROR(VLOOKUP(BJ10,Munkanapáthelyezés!$B$2:$C$200,2,FALSE)+10000),0,VLOOKUP(BJ10,Munkanapáthelyezés!$B$2:$C$200,2,FALSE)+10000))+IF(BJ10="",0,IF(ISERROR(VLOOKUP(BJ10,Munkanapáthelyezés!$A$2:$C$200,3,FALSE)+1000),0,VLOOKUP(BJ10,Munkanapáthelyezés!$A$2:$C$200,3,FALSE)+1000))</f>
        <v>0</v>
      </c>
    </row>
    <row r="11" spans="1:115" x14ac:dyDescent="0.25">
      <c r="A11" s="55">
        <f ca="1">IF(ISERROR(IF($I$1&lt;1600,'k1900'!A11,(IF($I$1=1600,'1600'!A11,(IF(AND($I$1&gt;1600,$I$1&lt;1700),'k1900'!A11,(IF($I$1=1700,'1700'!A11,(IF(AND($I$1&gt;1700,$I$1&lt;1800),'k1900'!A11,(IF($I$1=1800,'1800'!A11,(IF(AND($I$1&gt;1800,$I$1&lt;1900),'k1900'!A11,(IF($I$1=1900,'1900'!A11,(IF($I$1&gt;1900,'n1900'!A11,"")))))))))))))))))),"",IF($I$1&lt;1600,'k1900'!A11,(IF($I$1=1600,'1600'!A11,(IF(AND($I$1&gt;1600,$I$1&lt;1700),'k1900'!A11,(IF($I$1=1700,'1700'!A11,(IF(AND($I$1&gt;1700,$I$1&lt;1800),'k1900'!A11,(IF($I$1=1800,'1800'!A11,(IF(AND($I$1&gt;1800,$I$1&lt;1900),'k1900'!A11,(IF($I$1=1900,'1900'!A11,(IF($I$1&gt;1900,'n1900'!A11,""))))))))))))))))))</f>
        <v>2</v>
      </c>
      <c r="B11" s="19">
        <f ca="1">IF(IF($I$1&lt;1600,'k1900'!B11,(IF($I$1=1600,'1600'!B11,(IF(AND($I$1&gt;1600,$I$1&lt;1700),'k1900'!B11,(IF($I$1=1700,'1700'!B11,(IF(AND($I$1&gt;1700,$I$1&lt;1800),'k1900'!B11,(IF($I$1=1800,'1800'!B11,(IF(AND($I$1&gt;1800,$I$1&lt;1900),'k1900'!B11,(IF($I$1=1900,'1900'!B11,(IF($I$1&gt;1900,'n1900'!B11,"")))))))))))))))))="","",IF($I$1&lt;1600,'k1900'!B11,(IF($I$1=1600,'1600'!B11,(IF(AND($I$1&gt;1600,$I$1&lt;1700),'k1900'!B11,(IF($I$1=1700,'1700'!B11,(IF(AND($I$1&gt;1700,$I$1&lt;1800),'k1900'!B11,(IF($I$1=1800,'1800'!B11,(IF(AND($I$1&gt;1800,$I$1&lt;1900),'k1900'!B11,(IF($I$1=1900,'1900'!B11,(IF($I$1&gt;1900,'n1900'!B11,""))))))))))))))))))</f>
        <v>11</v>
      </c>
      <c r="C11" s="19">
        <f ca="1">IF(IF($I$1&lt;1600,'k1900'!C11,(IF($I$1=1600,'1600'!C11,(IF(AND($I$1&gt;1600,$I$1&lt;1700),'k1900'!C11,(IF($I$1=1700,'1700'!C11,(IF(AND($I$1&gt;1700,$I$1&lt;1800),'k1900'!C11,(IF($I$1=1800,'1800'!C11,(IF(AND($I$1&gt;1800,$I$1&lt;1900),'k1900'!C11,(IF($I$1=1900,'1900'!C11,(IF($I$1&gt;1900,'n1900'!C11,"")))))))))))))))))="","",IF($I$1&lt;1600,'k1900'!C11,(IF($I$1=1600,'1600'!C11,(IF(AND($I$1&gt;1600,$I$1&lt;1700),'k1900'!C11,(IF($I$1=1700,'1700'!C11,(IF(AND($I$1&gt;1700,$I$1&lt;1800),'k1900'!C11,(IF($I$1=1800,'1800'!C11,(IF(AND($I$1&gt;1800,$I$1&lt;1900),'k1900'!C11,(IF($I$1=1900,'1900'!C11,(IF($I$1&gt;1900,'n1900'!C11,""))))))))))))))))))</f>
        <v>12</v>
      </c>
      <c r="D11" s="19">
        <f ca="1">IF(IF($I$1&lt;1600,'k1900'!D11,(IF($I$1=1600,'1600'!D11,(IF(AND($I$1&gt;1600,$I$1&lt;1700),'k1900'!D11,(IF($I$1=1700,'1700'!D11,(IF(AND($I$1&gt;1700,$I$1&lt;1800),'k1900'!D11,(IF($I$1=1800,'1800'!D11,(IF(AND($I$1&gt;1800,$I$1&lt;1900),'k1900'!D11,(IF($I$1=1900,'1900'!D11,(IF($I$1&gt;1900,'n1900'!D11,"")))))))))))))))))="","",IF($I$1&lt;1600,'k1900'!D11,(IF($I$1=1600,'1600'!D11,(IF(AND($I$1&gt;1600,$I$1&lt;1700),'k1900'!D11,(IF($I$1=1700,'1700'!D11,(IF(AND($I$1&gt;1700,$I$1&lt;1800),'k1900'!D11,(IF($I$1=1800,'1800'!D11,(IF(AND($I$1&gt;1800,$I$1&lt;1900),'k1900'!D11,(IF($I$1=1900,'1900'!D11,(IF($I$1&gt;1900,'n1900'!D11,""))))))))))))))))))</f>
        <v>13</v>
      </c>
      <c r="E11" s="19">
        <f ca="1">IF(IF($I$1&lt;1600,'k1900'!E11,(IF($I$1=1600,'1600'!E11,(IF(AND($I$1&gt;1600,$I$1&lt;1700),'k1900'!E11,(IF($I$1=1700,'1700'!E11,(IF(AND($I$1&gt;1700,$I$1&lt;1800),'k1900'!E11,(IF($I$1=1800,'1800'!E11,(IF(AND($I$1&gt;1800,$I$1&lt;1900),'k1900'!E11,(IF($I$1=1900,'1900'!E11,(IF($I$1&gt;1900,'n1900'!E11,"")))))))))))))))))="","",IF($I$1&lt;1600,'k1900'!E11,(IF($I$1=1600,'1600'!E11,(IF(AND($I$1&gt;1600,$I$1&lt;1700),'k1900'!E11,(IF($I$1=1700,'1700'!E11,(IF(AND($I$1&gt;1700,$I$1&lt;1800),'k1900'!E11,(IF($I$1=1800,'1800'!E11,(IF(AND($I$1&gt;1800,$I$1&lt;1900),'k1900'!E11,(IF($I$1=1900,'1900'!E11,(IF($I$1&gt;1900,'n1900'!E11,""))))))))))))))))))</f>
        <v>14</v>
      </c>
      <c r="F11" s="19">
        <f ca="1">IF(IF($I$1&lt;1600,'k1900'!F11,(IF($I$1=1600,'1600'!F11,(IF(AND($I$1&gt;1600,$I$1&lt;1700),'k1900'!F11,(IF($I$1=1700,'1700'!F11,(IF(AND($I$1&gt;1700,$I$1&lt;1800),'k1900'!F11,(IF($I$1=1800,'1800'!F11,(IF(AND($I$1&gt;1800,$I$1&lt;1900),'k1900'!F11,(IF($I$1=1900,'1900'!F11,(IF($I$1&gt;1900,'n1900'!F11,"")))))))))))))))))="","",IF($I$1&lt;1600,'k1900'!F11,(IF($I$1=1600,'1600'!F11,(IF(AND($I$1&gt;1600,$I$1&lt;1700),'k1900'!F11,(IF($I$1=1700,'1700'!F11,(IF(AND($I$1&gt;1700,$I$1&lt;1800),'k1900'!F11,(IF($I$1=1800,'1800'!F11,(IF(AND($I$1&gt;1800,$I$1&lt;1900),'k1900'!F11,(IF($I$1=1900,'1900'!F11,(IF($I$1&gt;1900,'n1900'!F11,""))))))))))))))))))</f>
        <v>15</v>
      </c>
      <c r="G11" s="19">
        <f ca="1">IF(IF($I$1&lt;1600,'k1900'!G11,(IF($I$1=1600,'1600'!G11,(IF(AND($I$1&gt;1600,$I$1&lt;1700),'k1900'!G11,(IF($I$1=1700,'1700'!G11,(IF(AND($I$1&gt;1700,$I$1&lt;1800),'k1900'!G11,(IF($I$1=1800,'1800'!G11,(IF(AND($I$1&gt;1800,$I$1&lt;1900),'k1900'!G11,(IF($I$1=1900,'1900'!G11,(IF($I$1&gt;1900,'n1900'!G11,"")))))))))))))))))="","",IF($I$1&lt;1600,'k1900'!G11,(IF($I$1=1600,'1600'!G11,(IF(AND($I$1&gt;1600,$I$1&lt;1700),'k1900'!G11,(IF($I$1=1700,'1700'!G11,(IF(AND($I$1&gt;1700,$I$1&lt;1800),'k1900'!G11,(IF($I$1=1800,'1800'!G11,(IF(AND($I$1&gt;1800,$I$1&lt;1900),'k1900'!G11,(IF($I$1=1900,'1900'!G11,(IF($I$1&gt;1900,'n1900'!G11,""))))))))))))))))))</f>
        <v>16</v>
      </c>
      <c r="H11" s="19">
        <f ca="1">IF(IF($I$1&lt;1600,'k1900'!H11,(IF($I$1=1600,'1600'!H11,(IF(AND($I$1&gt;1600,$I$1&lt;1700),'k1900'!H11,(IF($I$1=1700,'1700'!H11,(IF(AND($I$1&gt;1700,$I$1&lt;1800),'k1900'!H11,(IF($I$1=1800,'1800'!H11,(IF(AND($I$1&gt;1800,$I$1&lt;1900),'k1900'!H11,(IF($I$1=1900,'1900'!H11,(IF($I$1&gt;1900,'n1900'!H11,"")))))))))))))))))="","",IF($I$1&lt;1600,'k1900'!H11,(IF($I$1=1600,'1600'!H11,(IF(AND($I$1&gt;1600,$I$1&lt;1700),'k1900'!H11,(IF($I$1=1700,'1700'!H11,(IF(AND($I$1&gt;1700,$I$1&lt;1800),'k1900'!H11,(IF($I$1=1800,'1800'!H11,(IF(AND($I$1&gt;1800,$I$1&lt;1900),'k1900'!H11,(IF($I$1=1900,'1900'!H11,(IF($I$1&gt;1900,'n1900'!H11,""))))))))))))))))))</f>
        <v>17</v>
      </c>
      <c r="J11" s="55">
        <f ca="1">IF(ISERROR(IF($I$1&lt;1600,'k1900'!J11,(IF($I$1=1600,'1600'!J11,(IF(AND($I$1&gt;1600,$I$1&lt;1700),'k1900'!J11,(IF($I$1=1700,'1700'!J11,(IF(AND($I$1&gt;1700,$I$1&lt;1800),'k1900'!J11,(IF($I$1=1800,'1800'!J11,(IF(AND($I$1&gt;1800,$I$1&lt;1900),'k1900'!J11,(IF($I$1=1900,'1900'!J11,(IF($I$1&gt;1900,'n1900'!J11,"")))))))))))))))))),"",IF($I$1&lt;1600,'k1900'!J11,(IF($I$1=1600,'1600'!J11,(IF(AND($I$1&gt;1600,$I$1&lt;1700),'k1900'!J11,(IF($I$1=1700,'1700'!J11,(IF(AND($I$1&gt;1700,$I$1&lt;1800),'k1900'!J11,(IF($I$1=1800,'1800'!J11,(IF(AND($I$1&gt;1800,$I$1&lt;1900),'k1900'!J11,(IF($I$1=1900,'1900'!J11,(IF($I$1&gt;1900,'n1900'!J11,""))))))))))))))))))</f>
        <v>7</v>
      </c>
      <c r="K11" s="19">
        <f ca="1">IF(IF($I$1&lt;1600,'k1900'!K11,(IF($I$1=1600,'1600'!K11,(IF(AND($I$1&gt;1600,$I$1&lt;1700),'k1900'!K11,(IF($I$1=1700,'1700'!K11,(IF(AND($I$1&gt;1700,$I$1&lt;1800),'k1900'!K11,(IF($I$1=1800,'1800'!K11,(IF(AND($I$1&gt;1800,$I$1&lt;1900),'k1900'!K11,(IF($I$1=1900,'1900'!K11,(IF($I$1&gt;1900,'n1900'!K11,"")))))))))))))))))="","",IF($I$1&lt;1600,'k1900'!K11,(IF($I$1=1600,'1600'!K11,(IF(AND($I$1&gt;1600,$I$1&lt;1700),'k1900'!K11,(IF($I$1=1700,'1700'!K11,(IF(AND($I$1&gt;1700,$I$1&lt;1800),'k1900'!K11,(IF($I$1=1800,'1800'!K11,(IF(AND($I$1&gt;1800,$I$1&lt;1900),'k1900'!K11,(IF($I$1=1900,'1900'!K11,(IF($I$1&gt;1900,'n1900'!K11,""))))))))))))))))))</f>
        <v>15</v>
      </c>
      <c r="L11" s="19">
        <f ca="1">IF(IF($I$1&lt;1600,'k1900'!L11,(IF($I$1=1600,'1600'!L11,(IF(AND($I$1&gt;1600,$I$1&lt;1700),'k1900'!L11,(IF($I$1=1700,'1700'!L11,(IF(AND($I$1&gt;1700,$I$1&lt;1800),'k1900'!L11,(IF($I$1=1800,'1800'!L11,(IF(AND($I$1&gt;1800,$I$1&lt;1900),'k1900'!L11,(IF($I$1=1900,'1900'!L11,(IF($I$1&gt;1900,'n1900'!L11,"")))))))))))))))))="","",IF($I$1&lt;1600,'k1900'!L11,(IF($I$1=1600,'1600'!L11,(IF(AND($I$1&gt;1600,$I$1&lt;1700),'k1900'!L11,(IF($I$1=1700,'1700'!L11,(IF(AND($I$1&gt;1700,$I$1&lt;1800),'k1900'!L11,(IF($I$1=1800,'1800'!L11,(IF(AND($I$1&gt;1800,$I$1&lt;1900),'k1900'!L11,(IF($I$1=1900,'1900'!L11,(IF($I$1&gt;1900,'n1900'!L11,""))))))))))))))))))</f>
        <v>16</v>
      </c>
      <c r="M11" s="19">
        <f ca="1">IF(IF($I$1&lt;1600,'k1900'!M11,(IF($I$1=1600,'1600'!M11,(IF(AND($I$1&gt;1600,$I$1&lt;1700),'k1900'!M11,(IF($I$1=1700,'1700'!M11,(IF(AND($I$1&gt;1700,$I$1&lt;1800),'k1900'!M11,(IF($I$1=1800,'1800'!M11,(IF(AND($I$1&gt;1800,$I$1&lt;1900),'k1900'!M11,(IF($I$1=1900,'1900'!M11,(IF($I$1&gt;1900,'n1900'!M11,"")))))))))))))))))="","",IF($I$1&lt;1600,'k1900'!M11,(IF($I$1=1600,'1600'!M11,(IF(AND($I$1&gt;1600,$I$1&lt;1700),'k1900'!M11,(IF($I$1=1700,'1700'!M11,(IF(AND($I$1&gt;1700,$I$1&lt;1800),'k1900'!M11,(IF($I$1=1800,'1800'!M11,(IF(AND($I$1&gt;1800,$I$1&lt;1900),'k1900'!M11,(IF($I$1=1900,'1900'!M11,(IF($I$1&gt;1900,'n1900'!M11,""))))))))))))))))))</f>
        <v>17</v>
      </c>
      <c r="N11" s="19">
        <f ca="1">IF(IF($I$1&lt;1600,'k1900'!N11,(IF($I$1=1600,'1600'!N11,(IF(AND($I$1&gt;1600,$I$1&lt;1700),'k1900'!N11,(IF($I$1=1700,'1700'!N11,(IF(AND($I$1&gt;1700,$I$1&lt;1800),'k1900'!N11,(IF($I$1=1800,'1800'!N11,(IF(AND($I$1&gt;1800,$I$1&lt;1900),'k1900'!N11,(IF($I$1=1900,'1900'!N11,(IF($I$1&gt;1900,'n1900'!N11,"")))))))))))))))))="","",IF($I$1&lt;1600,'k1900'!N11,(IF($I$1=1600,'1600'!N11,(IF(AND($I$1&gt;1600,$I$1&lt;1700),'k1900'!N11,(IF($I$1=1700,'1700'!N11,(IF(AND($I$1&gt;1700,$I$1&lt;1800),'k1900'!N11,(IF($I$1=1800,'1800'!N11,(IF(AND($I$1&gt;1800,$I$1&lt;1900),'k1900'!N11,(IF($I$1=1900,'1900'!N11,(IF($I$1&gt;1900,'n1900'!N11,""))))))))))))))))))</f>
        <v>18</v>
      </c>
      <c r="O11" s="19">
        <f ca="1">IF(IF($I$1&lt;1600,'k1900'!O11,(IF($I$1=1600,'1600'!O11,(IF(AND($I$1&gt;1600,$I$1&lt;1700),'k1900'!O11,(IF($I$1=1700,'1700'!O11,(IF(AND($I$1&gt;1700,$I$1&lt;1800),'k1900'!O11,(IF($I$1=1800,'1800'!O11,(IF(AND($I$1&gt;1800,$I$1&lt;1900),'k1900'!O11,(IF($I$1=1900,'1900'!O11,(IF($I$1&gt;1900,'n1900'!O11,"")))))))))))))))))="","",IF($I$1&lt;1600,'k1900'!O11,(IF($I$1=1600,'1600'!O11,(IF(AND($I$1&gt;1600,$I$1&lt;1700),'k1900'!O11,(IF($I$1=1700,'1700'!O11,(IF(AND($I$1&gt;1700,$I$1&lt;1800),'k1900'!O11,(IF($I$1=1800,'1800'!O11,(IF(AND($I$1&gt;1800,$I$1&lt;1900),'k1900'!O11,(IF($I$1=1900,'1900'!O11,(IF($I$1&gt;1900,'n1900'!O11,""))))))))))))))))))</f>
        <v>19</v>
      </c>
      <c r="P11" s="19">
        <f ca="1">IF(IF($I$1&lt;1600,'k1900'!P11,(IF($I$1=1600,'1600'!P11,(IF(AND($I$1&gt;1600,$I$1&lt;1700),'k1900'!P11,(IF($I$1=1700,'1700'!P11,(IF(AND($I$1&gt;1700,$I$1&lt;1800),'k1900'!P11,(IF($I$1=1800,'1800'!P11,(IF(AND($I$1&gt;1800,$I$1&lt;1900),'k1900'!P11,(IF($I$1=1900,'1900'!P11,(IF($I$1&gt;1900,'n1900'!P11,"")))))))))))))))))="","",IF($I$1&lt;1600,'k1900'!P11,(IF($I$1=1600,'1600'!P11,(IF(AND($I$1&gt;1600,$I$1&lt;1700),'k1900'!P11,(IF($I$1=1700,'1700'!P11,(IF(AND($I$1&gt;1700,$I$1&lt;1800),'k1900'!P11,(IF($I$1=1800,'1800'!P11,(IF(AND($I$1&gt;1800,$I$1&lt;1900),'k1900'!P11,(IF($I$1=1900,'1900'!P11,(IF($I$1&gt;1900,'n1900'!P11,""))))))))))))))))))</f>
        <v>20</v>
      </c>
      <c r="Q11" s="19">
        <f ca="1">IF(IF($I$1&lt;1600,'k1900'!Q11,(IF($I$1=1600,'1600'!Q11,(IF(AND($I$1&gt;1600,$I$1&lt;1700),'k1900'!Q11,(IF($I$1=1700,'1700'!Q11,(IF(AND($I$1&gt;1700,$I$1&lt;1800),'k1900'!Q11,(IF($I$1=1800,'1800'!Q11,(IF(AND($I$1&gt;1800,$I$1&lt;1900),'k1900'!Q11,(IF($I$1=1900,'1900'!Q11,(IF($I$1&gt;1900,'n1900'!Q11,"")))))))))))))))))="","",IF($I$1&lt;1600,'k1900'!Q11,(IF($I$1=1600,'1600'!Q11,(IF(AND($I$1&gt;1600,$I$1&lt;1700),'k1900'!Q11,(IF($I$1=1700,'1700'!Q11,(IF(AND($I$1&gt;1700,$I$1&lt;1800),'k1900'!Q11,(IF($I$1=1800,'1800'!Q11,(IF(AND($I$1&gt;1800,$I$1&lt;1900),'k1900'!Q11,(IF($I$1=1900,'1900'!Q11,(IF($I$1&gt;1900,'n1900'!Q11,""))))))))))))))))))</f>
        <v>21</v>
      </c>
      <c r="S11" s="55">
        <f ca="1">IF(ISERROR(IF($I$1&lt;1600,'k1900'!S11,(IF($I$1=1600,'1600'!S11,(IF(AND($I$1&gt;1600,$I$1&lt;1700),'k1900'!S11,(IF($I$1=1700,'1700'!S11,(IF(AND($I$1&gt;1700,$I$1&lt;1800),'k1900'!S11,(IF($I$1=1800,'1800'!S11,(IF(AND($I$1&gt;1800,$I$1&lt;1900),'k1900'!S11,(IF($I$1=1900,'1900'!S11,(IF($I$1&gt;1900,'n1900'!S11,"")))))))))))))))))),"",IF($I$1&lt;1600,'k1900'!S11,(IF($I$1=1600,'1600'!S11,(IF(AND($I$1&gt;1600,$I$1&lt;1700),'k1900'!S11,(IF($I$1=1700,'1700'!S11,(IF(AND($I$1&gt;1700,$I$1&lt;1800),'k1900'!S11,(IF($I$1=1800,'1800'!S11,(IF(AND($I$1&gt;1800,$I$1&lt;1900),'k1900'!S11,(IF($I$1=1900,'1900'!S11,(IF($I$1&gt;1900,'n1900'!S11,""))))))))))))))))))</f>
        <v>11</v>
      </c>
      <c r="T11" s="19">
        <f ca="1">IF(IF($I$1&lt;1600,'k1900'!T11,(IF($I$1=1600,'1600'!T11,(IF(AND($I$1&gt;1600,$I$1&lt;1700),'k1900'!T11,(IF($I$1=1700,'1700'!T11,(IF(AND($I$1&gt;1700,$I$1&lt;1800),'k1900'!T11,(IF($I$1=1800,'1800'!T11,(IF(AND($I$1&gt;1800,$I$1&lt;1900),'k1900'!T11,(IF($I$1=1900,'1900'!T11,(IF($I$1&gt;1900,'n1900'!T11,"")))))))))))))))))="","",IF($I$1&lt;1600,'k1900'!T11,(IF($I$1=1600,'1600'!T11,(IF(AND($I$1&gt;1600,$I$1&lt;1700),'k1900'!T11,(IF($I$1=1700,'1700'!T11,(IF(AND($I$1&gt;1700,$I$1&lt;1800),'k1900'!T11,(IF($I$1=1800,'1800'!T11,(IF(AND($I$1&gt;1800,$I$1&lt;1900),'k1900'!T11,(IF($I$1=1900,'1900'!T11,(IF($I$1&gt;1900,'n1900'!T11,""))))))))))))))))))</f>
        <v>15</v>
      </c>
      <c r="U11" s="19">
        <f ca="1">IF(IF($I$1&lt;1600,'k1900'!U11,(IF($I$1=1600,'1600'!U11,(IF(AND($I$1&gt;1600,$I$1&lt;1700),'k1900'!U11,(IF($I$1=1700,'1700'!U11,(IF(AND($I$1&gt;1700,$I$1&lt;1800),'k1900'!U11,(IF($I$1=1800,'1800'!U11,(IF(AND($I$1&gt;1800,$I$1&lt;1900),'k1900'!U11,(IF($I$1=1900,'1900'!U11,(IF($I$1&gt;1900,'n1900'!U11,"")))))))))))))))))="","",IF($I$1&lt;1600,'k1900'!U11,(IF($I$1=1600,'1600'!U11,(IF(AND($I$1&gt;1600,$I$1&lt;1700),'k1900'!U11,(IF($I$1=1700,'1700'!U11,(IF(AND($I$1&gt;1700,$I$1&lt;1800),'k1900'!U11,(IF($I$1=1800,'1800'!U11,(IF(AND($I$1&gt;1800,$I$1&lt;1900),'k1900'!U11,(IF($I$1=1900,'1900'!U11,(IF($I$1&gt;1900,'n1900'!U11,""))))))))))))))))))</f>
        <v>16</v>
      </c>
      <c r="V11" s="19">
        <f ca="1">IF(IF($I$1&lt;1600,'k1900'!V11,(IF($I$1=1600,'1600'!V11,(IF(AND($I$1&gt;1600,$I$1&lt;1700),'k1900'!V11,(IF($I$1=1700,'1700'!V11,(IF(AND($I$1&gt;1700,$I$1&lt;1800),'k1900'!V11,(IF($I$1=1800,'1800'!V11,(IF(AND($I$1&gt;1800,$I$1&lt;1900),'k1900'!V11,(IF($I$1=1900,'1900'!V11,(IF($I$1&gt;1900,'n1900'!V11,"")))))))))))))))))="","",IF($I$1&lt;1600,'k1900'!V11,(IF($I$1=1600,'1600'!V11,(IF(AND($I$1&gt;1600,$I$1&lt;1700),'k1900'!V11,(IF($I$1=1700,'1700'!V11,(IF(AND($I$1&gt;1700,$I$1&lt;1800),'k1900'!V11,(IF($I$1=1800,'1800'!V11,(IF(AND($I$1&gt;1800,$I$1&lt;1900),'k1900'!V11,(IF($I$1=1900,'1900'!V11,(IF($I$1&gt;1900,'n1900'!V11,""))))))))))))))))))</f>
        <v>17</v>
      </c>
      <c r="W11" s="19">
        <f ca="1">IF(IF($I$1&lt;1600,'k1900'!W11,(IF($I$1=1600,'1600'!W11,(IF(AND($I$1&gt;1600,$I$1&lt;1700),'k1900'!W11,(IF($I$1=1700,'1700'!W11,(IF(AND($I$1&gt;1700,$I$1&lt;1800),'k1900'!W11,(IF($I$1=1800,'1800'!W11,(IF(AND($I$1&gt;1800,$I$1&lt;1900),'k1900'!W11,(IF($I$1=1900,'1900'!W11,(IF($I$1&gt;1900,'n1900'!W11,"")))))))))))))))))="","",IF($I$1&lt;1600,'k1900'!W11,(IF($I$1=1600,'1600'!W11,(IF(AND($I$1&gt;1600,$I$1&lt;1700),'k1900'!W11,(IF($I$1=1700,'1700'!W11,(IF(AND($I$1&gt;1700,$I$1&lt;1800),'k1900'!W11,(IF($I$1=1800,'1800'!W11,(IF(AND($I$1&gt;1800,$I$1&lt;1900),'k1900'!W11,(IF($I$1=1900,'1900'!W11,(IF($I$1&gt;1900,'n1900'!W11,""))))))))))))))))))</f>
        <v>18</v>
      </c>
      <c r="X11" s="19">
        <f ca="1">IF(IF($I$1&lt;1600,'k1900'!X11,(IF($I$1=1600,'1600'!X11,(IF(AND($I$1&gt;1600,$I$1&lt;1700),'k1900'!X11,(IF($I$1=1700,'1700'!X11,(IF(AND($I$1&gt;1700,$I$1&lt;1800),'k1900'!X11,(IF($I$1=1800,'1800'!X11,(IF(AND($I$1&gt;1800,$I$1&lt;1900),'k1900'!X11,(IF($I$1=1900,'1900'!X11,(IF($I$1&gt;1900,'n1900'!X11,"")))))))))))))))))="","",IF($I$1&lt;1600,'k1900'!X11,(IF($I$1=1600,'1600'!X11,(IF(AND($I$1&gt;1600,$I$1&lt;1700),'k1900'!X11,(IF($I$1=1700,'1700'!X11,(IF(AND($I$1&gt;1700,$I$1&lt;1800),'k1900'!X11,(IF($I$1=1800,'1800'!X11,(IF(AND($I$1&gt;1800,$I$1&lt;1900),'k1900'!X11,(IF($I$1=1900,'1900'!X11,(IF($I$1&gt;1900,'n1900'!X11,""))))))))))))))))))</f>
        <v>19</v>
      </c>
      <c r="Y11" s="19">
        <f ca="1">IF(IF($I$1&lt;1600,'k1900'!Y11,(IF($I$1=1600,'1600'!Y11,(IF(AND($I$1&gt;1600,$I$1&lt;1700),'k1900'!Y11,(IF($I$1=1700,'1700'!Y11,(IF(AND($I$1&gt;1700,$I$1&lt;1800),'k1900'!Y11,(IF($I$1=1800,'1800'!Y11,(IF(AND($I$1&gt;1800,$I$1&lt;1900),'k1900'!Y11,(IF($I$1=1900,'1900'!Y11,(IF($I$1&gt;1900,'n1900'!Y11,"")))))))))))))))))="","",IF($I$1&lt;1600,'k1900'!Y11,(IF($I$1=1600,'1600'!Y11,(IF(AND($I$1&gt;1600,$I$1&lt;1700),'k1900'!Y11,(IF($I$1=1700,'1700'!Y11,(IF(AND($I$1&gt;1700,$I$1&lt;1800),'k1900'!Y11,(IF($I$1=1800,'1800'!Y11,(IF(AND($I$1&gt;1800,$I$1&lt;1900),'k1900'!Y11,(IF($I$1=1900,'1900'!Y11,(IF($I$1&gt;1900,'n1900'!Y11,""))))))))))))))))))</f>
        <v>20</v>
      </c>
      <c r="Z11" s="19">
        <f ca="1">IF(IF($I$1&lt;1600,'k1900'!Z11,(IF($I$1=1600,'1600'!Z11,(IF(AND($I$1&gt;1600,$I$1&lt;1700),'k1900'!Z11,(IF($I$1=1700,'1700'!Z11,(IF(AND($I$1&gt;1700,$I$1&lt;1800),'k1900'!Z11,(IF($I$1=1800,'1800'!Z11,(IF(AND($I$1&gt;1800,$I$1&lt;1900),'k1900'!Z11,(IF($I$1=1900,'1900'!Z11,(IF($I$1&gt;1900,'n1900'!Z11,"")))))))))))))))))="","",IF($I$1&lt;1600,'k1900'!Z11,(IF($I$1=1600,'1600'!Z11,(IF(AND($I$1&gt;1600,$I$1&lt;1700),'k1900'!Z11,(IF($I$1=1700,'1700'!Z11,(IF(AND($I$1&gt;1700,$I$1&lt;1800),'k1900'!Z11,(IF($I$1=1800,'1800'!Z11,(IF(AND($I$1&gt;1800,$I$1&lt;1900),'k1900'!Z11,(IF($I$1=1900,'1900'!Z11,(IF($I$1&gt;1900,'n1900'!Z11,""))))))))))))))))))</f>
        <v>21</v>
      </c>
      <c r="AB11" s="55">
        <f ca="1">IF(ISERROR(IF($I$1&lt;1600,'k1900'!A20,(IF($I$1=1600,'1600'!A20,(IF(AND($I$1&gt;1600,$I$1&lt;1700),'k1900'!A20,(IF($I$1=1700,'1700'!A20,(IF(AND($I$1&gt;1700,$I$1&lt;1800),'k1900'!A20,(IF($I$1=1800,'1800'!A20,(IF(AND($I$1&gt;1800,$I$1&lt;1900),'k1900'!A20,(IF($I$1=1900,'1900'!A20,(IF($I$1&gt;1900,'n1900'!A20,"")))))))))))))))))),"",IF($I$1&lt;1600,'k1900'!A20,(IF($I$1=1600,'1600'!A20,(IF(AND($I$1&gt;1600,$I$1&lt;1700),'k1900'!A20,(IF($I$1=1700,'1700'!A20,(IF(AND($I$1&gt;1700,$I$1&lt;1800),'k1900'!A20,(IF($I$1=1800,'1800'!A20,(IF(AND($I$1&gt;1800,$I$1&lt;1900),'k1900'!A20,(IF($I$1=1900,'1900'!A20,(IF($I$1&gt;1900,'n1900'!A20,""))))))))))))))))))</f>
        <v>15</v>
      </c>
      <c r="AC11" s="19">
        <f ca="1">IF(IF($I$1&lt;1600,'k1900'!B20,(IF($I$1=1600,'1600'!B20,(IF(AND($I$1&gt;1600,$I$1&lt;1700),'k1900'!B20,(IF($I$1=1700,'1700'!B20,(IF(AND($I$1&gt;1700,$I$1&lt;1800),'k1900'!B20,(IF($I$1=1800,'1800'!B20,(IF(AND($I$1&gt;1800,$I$1&lt;1900),'k1900'!B20,(IF($I$1=1900,'1900'!B20,(IF($I$1&gt;1900,'n1900'!B20,"")))))))))))))))))="","",IF($I$1&lt;1600,'k1900'!B20,(IF($I$1=1600,'1600'!B20,(IF(AND($I$1&gt;1600,$I$1&lt;1700),'k1900'!B20,(IF($I$1=1700,'1700'!B20,(IF(AND($I$1&gt;1700,$I$1&lt;1800),'k1900'!B20,(IF($I$1=1800,'1800'!B20,(IF(AND($I$1&gt;1800,$I$1&lt;1900),'k1900'!B20,(IF($I$1=1900,'1900'!B20,(IF($I$1&gt;1900,'n1900'!B20,""))))))))))))))))))</f>
        <v>12</v>
      </c>
      <c r="AD11" s="19">
        <f ca="1">IF(IF($I$1&lt;1600,'k1900'!C20,(IF($I$1=1600,'1600'!C20,(IF(AND($I$1&gt;1600,$I$1&lt;1700),'k1900'!C20,(IF($I$1=1700,'1700'!C20,(IF(AND($I$1&gt;1700,$I$1&lt;1800),'k1900'!C20,(IF($I$1=1800,'1800'!C20,(IF(AND($I$1&gt;1800,$I$1&lt;1900),'k1900'!C20,(IF($I$1=1900,'1900'!C20,(IF($I$1&gt;1900,'n1900'!C20,"")))))))))))))))))="","",IF($I$1&lt;1600,'k1900'!C20,(IF($I$1=1600,'1600'!C20,(IF(AND($I$1&gt;1600,$I$1&lt;1700),'k1900'!C20,(IF($I$1=1700,'1700'!C20,(IF(AND($I$1&gt;1700,$I$1&lt;1800),'k1900'!C20,(IF($I$1=1800,'1800'!C20,(IF(AND($I$1&gt;1800,$I$1&lt;1900),'k1900'!C20,(IF($I$1=1900,'1900'!C20,(IF($I$1&gt;1900,'n1900'!C20,""))))))))))))))))))</f>
        <v>13</v>
      </c>
      <c r="AE11" s="19">
        <f ca="1">IF(IF($I$1&lt;1600,'k1900'!D20,(IF($I$1=1600,'1600'!D20,(IF(AND($I$1&gt;1600,$I$1&lt;1700),'k1900'!D20,(IF($I$1=1700,'1700'!D20,(IF(AND($I$1&gt;1700,$I$1&lt;1800),'k1900'!D20,(IF($I$1=1800,'1800'!D20,(IF(AND($I$1&gt;1800,$I$1&lt;1900),'k1900'!D20,(IF($I$1=1900,'1900'!D20,(IF($I$1&gt;1900,'n1900'!D20,"")))))))))))))))))="","",IF($I$1&lt;1600,'k1900'!D20,(IF($I$1=1600,'1600'!D20,(IF(AND($I$1&gt;1600,$I$1&lt;1700),'k1900'!D20,(IF($I$1=1700,'1700'!D20,(IF(AND($I$1&gt;1700,$I$1&lt;1800),'k1900'!D20,(IF($I$1=1800,'1800'!D20,(IF(AND($I$1&gt;1800,$I$1&lt;1900),'k1900'!D20,(IF($I$1=1900,'1900'!D20,(IF($I$1&gt;1900,'n1900'!D20,""))))))))))))))))))</f>
        <v>14</v>
      </c>
      <c r="AF11" s="19">
        <f ca="1">IF(IF($I$1&lt;1600,'k1900'!E20,(IF($I$1=1600,'1600'!E20,(IF(AND($I$1&gt;1600,$I$1&lt;1700),'k1900'!E20,(IF($I$1=1700,'1700'!E20,(IF(AND($I$1&gt;1700,$I$1&lt;1800),'k1900'!E20,(IF($I$1=1800,'1800'!E20,(IF(AND($I$1&gt;1800,$I$1&lt;1900),'k1900'!E20,(IF($I$1=1900,'1900'!E20,(IF($I$1&gt;1900,'n1900'!E20,"")))))))))))))))))="","",IF($I$1&lt;1600,'k1900'!E20,(IF($I$1=1600,'1600'!E20,(IF(AND($I$1&gt;1600,$I$1&lt;1700),'k1900'!E20,(IF($I$1=1700,'1700'!E20,(IF(AND($I$1&gt;1700,$I$1&lt;1800),'k1900'!E20,(IF($I$1=1800,'1800'!E20,(IF(AND($I$1&gt;1800,$I$1&lt;1900),'k1900'!E20,(IF($I$1=1900,'1900'!E20,(IF($I$1&gt;1900,'n1900'!E20,""))))))))))))))))))</f>
        <v>15</v>
      </c>
      <c r="AG11" s="19">
        <f ca="1">IF(IF($I$1&lt;1600,'k1900'!F20,(IF($I$1=1600,'1600'!F20,(IF(AND($I$1&gt;1600,$I$1&lt;1700),'k1900'!F20,(IF($I$1=1700,'1700'!F20,(IF(AND($I$1&gt;1700,$I$1&lt;1800),'k1900'!F20,(IF($I$1=1800,'1800'!F20,(IF(AND($I$1&gt;1800,$I$1&lt;1900),'k1900'!F20,(IF($I$1=1900,'1900'!F20,(IF($I$1&gt;1900,'n1900'!F20,"")))))))))))))))))="","",IF($I$1&lt;1600,'k1900'!F20,(IF($I$1=1600,'1600'!F20,(IF(AND($I$1&gt;1600,$I$1&lt;1700),'k1900'!F20,(IF($I$1=1700,'1700'!F20,(IF(AND($I$1&gt;1700,$I$1&lt;1800),'k1900'!F20,(IF($I$1=1800,'1800'!F20,(IF(AND($I$1&gt;1800,$I$1&lt;1900),'k1900'!F20,(IF($I$1=1900,'1900'!F20,(IF($I$1&gt;1900,'n1900'!F20,""))))))))))))))))))</f>
        <v>16</v>
      </c>
      <c r="AH11" s="19">
        <f ca="1">IF(IF($I$1&lt;1600,'k1900'!G20,(IF($I$1=1600,'1600'!G20,(IF(AND($I$1&gt;1600,$I$1&lt;1700),'k1900'!G20,(IF($I$1=1700,'1700'!G20,(IF(AND($I$1&gt;1700,$I$1&lt;1800),'k1900'!G20,(IF($I$1=1800,'1800'!G20,(IF(AND($I$1&gt;1800,$I$1&lt;1900),'k1900'!G20,(IF($I$1=1900,'1900'!G20,(IF($I$1&gt;1900,'n1900'!G20,"")))))))))))))))))="","",IF($I$1&lt;1600,'k1900'!G20,(IF($I$1=1600,'1600'!G20,(IF(AND($I$1&gt;1600,$I$1&lt;1700),'k1900'!G20,(IF($I$1=1700,'1700'!G20,(IF(AND($I$1&gt;1700,$I$1&lt;1800),'k1900'!G20,(IF($I$1=1800,'1800'!G20,(IF(AND($I$1&gt;1800,$I$1&lt;1900),'k1900'!G20,(IF($I$1=1900,'1900'!G20,(IF($I$1&gt;1900,'n1900'!G20,""))))))))))))))))))</f>
        <v>17</v>
      </c>
      <c r="AI11" s="19">
        <f ca="1">IF(IF($I$1&lt;1600,'k1900'!H20,(IF($I$1=1600,'1600'!H20,(IF(AND($I$1&gt;1600,$I$1&lt;1700),'k1900'!H20,(IF($I$1=1700,'1700'!H20,(IF(AND($I$1&gt;1700,$I$1&lt;1800),'k1900'!H20,(IF($I$1=1800,'1800'!H20,(IF(AND($I$1&gt;1800,$I$1&lt;1900),'k1900'!H20,(IF($I$1=1900,'1900'!H20,(IF($I$1&gt;1900,'n1900'!H20,"")))))))))))))))))="","",IF($I$1&lt;1600,'k1900'!H20,(IF($I$1=1600,'1600'!H20,(IF(AND($I$1&gt;1600,$I$1&lt;1700),'k1900'!H20,(IF($I$1=1700,'1700'!H20,(IF(AND($I$1&gt;1700,$I$1&lt;1800),'k1900'!H20,(IF($I$1=1800,'1800'!H20,(IF(AND($I$1&gt;1800,$I$1&lt;1900),'k1900'!H20,(IF($I$1=1900,'1900'!H20,(IF($I$1&gt;1900,'n1900'!H20,""))))))))))))))))))</f>
        <v>18</v>
      </c>
      <c r="AK11" s="71"/>
      <c r="AL11" s="76">
        <f t="shared" ca="1" si="0"/>
        <v>44207</v>
      </c>
      <c r="AM11" s="76">
        <f t="shared" ca="1" si="0"/>
        <v>44208</v>
      </c>
      <c r="AN11" s="76">
        <f t="shared" ca="1" si="0"/>
        <v>44209</v>
      </c>
      <c r="AO11" s="76">
        <f t="shared" ca="1" si="0"/>
        <v>44210</v>
      </c>
      <c r="AP11" s="76">
        <f t="shared" ca="1" si="0"/>
        <v>44211</v>
      </c>
      <c r="AQ11" s="76">
        <f t="shared" ca="1" si="0"/>
        <v>44212</v>
      </c>
      <c r="AR11" s="76">
        <f t="shared" ca="1" si="0"/>
        <v>44213</v>
      </c>
      <c r="AS11" s="70">
        <v>1592</v>
      </c>
      <c r="AT11" s="71"/>
      <c r="AU11" s="76">
        <f t="shared" ca="1" si="1"/>
        <v>44242</v>
      </c>
      <c r="AV11" s="76">
        <f t="shared" ca="1" si="1"/>
        <v>44243</v>
      </c>
      <c r="AW11" s="76">
        <f t="shared" ca="1" si="1"/>
        <v>44244</v>
      </c>
      <c r="AX11" s="76">
        <f t="shared" ca="1" si="1"/>
        <v>44245</v>
      </c>
      <c r="AY11" s="76">
        <f t="shared" ca="1" si="1"/>
        <v>44246</v>
      </c>
      <c r="AZ11" s="76">
        <f t="shared" ca="1" si="1"/>
        <v>44247</v>
      </c>
      <c r="BA11" s="76">
        <f t="shared" ca="1" si="1"/>
        <v>44248</v>
      </c>
      <c r="BB11" s="108" t="s">
        <v>39587</v>
      </c>
      <c r="BC11" s="84">
        <v>10</v>
      </c>
      <c r="BD11" s="76">
        <f t="shared" ca="1" si="2"/>
        <v>44270</v>
      </c>
      <c r="BE11" s="76">
        <f t="shared" ca="1" si="2"/>
        <v>44271</v>
      </c>
      <c r="BF11" s="76">
        <f t="shared" ca="1" si="2"/>
        <v>44272</v>
      </c>
      <c r="BG11" s="76">
        <f t="shared" ca="1" si="2"/>
        <v>44273</v>
      </c>
      <c r="BH11" s="76">
        <f t="shared" ca="1" si="2"/>
        <v>44274</v>
      </c>
      <c r="BI11" s="76">
        <f t="shared" ca="1" si="2"/>
        <v>44275</v>
      </c>
      <c r="BJ11" s="76">
        <f t="shared" ca="1" si="2"/>
        <v>44276</v>
      </c>
      <c r="BK11" s="108" t="s">
        <v>39587</v>
      </c>
      <c r="BL11" s="86">
        <v>10</v>
      </c>
      <c r="BM11" s="77">
        <f ca="1">IF(TODAY()=AL11,-1,IF(AL11="",0,IF(ISERROR(VLOOKUP(AL11,Ünnepnapok!$AG$4:$AG$254,1,FALSE)),0,B11)))</f>
        <v>0</v>
      </c>
      <c r="BN11" s="77">
        <f ca="1">IF(TODAY()=AM11,-1,IF(AM11="",0,IF(ISERROR(VLOOKUP(AM11,Ünnepnapok!$AG$4:$AG$254,1,FALSE)),0,C11)))</f>
        <v>0</v>
      </c>
      <c r="BO11" s="77">
        <f ca="1">IF(TODAY()=AN11,-1,IF(AN11="",0,IF(ISERROR(VLOOKUP(AN11,Ünnepnapok!$AG$4:$AG$254,1,FALSE)),0,D11)))</f>
        <v>0</v>
      </c>
      <c r="BP11" s="77">
        <f ca="1">IF(TODAY()=AO11,-1,IF(AO11="",0,IF(ISERROR(VLOOKUP(AO11,Ünnepnapok!$AG$4:$AG$254,1,FALSE)),0,E11)))</f>
        <v>0</v>
      </c>
      <c r="BQ11" s="77">
        <f ca="1">IF(TODAY()=AP11,-1,IF(AP11="",0,IF(ISERROR(VLOOKUP(AP11,Ünnepnapok!$AG$4:$AG$254,1,FALSE)),0,F11)))</f>
        <v>0</v>
      </c>
      <c r="BR11" s="77">
        <f ca="1">IF(ISERROR(VLOOKUP(AQ11,Munkanapáthelyezés!$A$2:$A$300,1,FALSE)),IF(TODAY()=AQ11,-1,IF(AQ11="",0,IF(ISERROR(VLOOKUP(AQ11,Ünnepnapok!$AG$4:$AG$254,1,FALSE)),0,G11))),"")</f>
        <v>0</v>
      </c>
      <c r="BS11" s="77">
        <f ca="1">IF(ISERROR(VLOOKUP(AR11,Munkanapáthelyezés!$A$2:$A$300,1,FALSE)),IF(TODAY()=AR11,-1,IF(AR11="",0,IF(ISERROR(VLOOKUP(AR11,Ünnepnapok!$AG$4:$AG$254,1,FALSE)),0,H11))),"")</f>
        <v>0</v>
      </c>
      <c r="BT11" s="70"/>
      <c r="BU11" s="71"/>
      <c r="BV11" s="77">
        <f ca="1">IF(TODAY()=AU11,-1,IF(AU11="",0,IF(ISERROR(VLOOKUP(AU11,Ünnepnapok!$AG$4:$AG$254,1,FALSE)),0,K11)))</f>
        <v>0</v>
      </c>
      <c r="BW11" s="77">
        <f ca="1">IF(TODAY()=AV11,-1,IF(AV11="",0,IF(ISERROR(VLOOKUP(AV11,Ünnepnapok!$AG$4:$AG$254,1,FALSE)),0,L11)))</f>
        <v>0</v>
      </c>
      <c r="BX11" s="77">
        <f ca="1">IF(TODAY()=AW11,-1,IF(AW11="",0,IF(ISERROR(VLOOKUP(AW11,Ünnepnapok!$AG$4:$AG$254,1,FALSE)),0,M11)))</f>
        <v>0</v>
      </c>
      <c r="BY11" s="77">
        <f ca="1">IF(TODAY()=AX11,-1,IF(AX11="",0,IF(ISERROR(VLOOKUP(AX11,Ünnepnapok!$AG$4:$AG$254,1,FALSE)),0,N11)))</f>
        <v>0</v>
      </c>
      <c r="BZ11" s="77">
        <f ca="1">IF(TODAY()=AY11,-1,IF(AY11="",0,IF(ISERROR(VLOOKUP(AY11,Ünnepnapok!$AG$4:$AG$254,1,FALSE)),0,O11)))</f>
        <v>0</v>
      </c>
      <c r="CA11" s="77">
        <f ca="1">IF(ISERROR(VLOOKUP(AZ11,Munkanapáthelyezés!$A$2:$A$300,1,FALSE)),IF(TODAY()=AZ11,-1,IF(AZ11="",0,IF(ISERROR(VLOOKUP(AZ11,Ünnepnapok!$AG$4:$AG$254,1,FALSE)),0,P11))),"")</f>
        <v>0</v>
      </c>
      <c r="CB11" s="77">
        <f ca="1">IF(ISERROR(VLOOKUP(BA11,Munkanapáthelyezés!$A$2:$A$300,1,FALSE)),IF(TODAY()=BA11,-1,IF(BA11="",0,IF(ISERROR(VLOOKUP(BA11,Ünnepnapok!$AG$4:$AG$254,1,FALSE)),0,Q11))),"")</f>
        <v>0</v>
      </c>
      <c r="CC11" s="70"/>
      <c r="CD11" s="71"/>
      <c r="CE11" s="77">
        <f ca="1">IF(TODAY()=BD11,-1,IF(BD11="",0,IF(ISERROR(VLOOKUP(BD11,Ünnepnapok!$AG$4:$AG$254,1,FALSE)),0,T11)))</f>
        <v>15</v>
      </c>
      <c r="CF11" s="77">
        <f ca="1">IF(TODAY()=BE11,-1,IF(BE11="",0,IF(ISERROR(VLOOKUP(BE11,Ünnepnapok!$AG$4:$AG$254,1,FALSE)),0,U11)))</f>
        <v>0</v>
      </c>
      <c r="CG11" s="77">
        <f ca="1">IF(TODAY()=BF11,-1,IF(BF11="",0,IF(ISERROR(VLOOKUP(BF11,Ünnepnapok!$AG$4:$AG$254,1,FALSE)),0,V11)))</f>
        <v>0</v>
      </c>
      <c r="CH11" s="77">
        <f ca="1">IF(TODAY()=BG11,-1,IF(BG11="",0,IF(ISERROR(VLOOKUP(BG11,Ünnepnapok!$AG$4:$AG$254,1,FALSE)),0,W11)))</f>
        <v>0</v>
      </c>
      <c r="CI11" s="77">
        <f ca="1">IF(TODAY()=BH11,-1,IF(BH11="",0,IF(ISERROR(VLOOKUP(BH11,Ünnepnapok!$AG$4:$AG$254,1,FALSE)),0,X11)))</f>
        <v>0</v>
      </c>
      <c r="CJ11" s="77">
        <f ca="1">IF(ISERROR(VLOOKUP(BI11,Munkanapáthelyezés!$A$2:$A$300,1,FALSE)),IF(TODAY()=BI11,-1,IF(BI11="",0,IF(ISERROR(VLOOKUP(BI11,Ünnepnapok!$AG$4:$AG$254,1,FALSE)),0,Y11))),"")</f>
        <v>0</v>
      </c>
      <c r="CK11" s="77">
        <f ca="1">IF(ISERROR(VLOOKUP(BJ11,Munkanapáthelyezés!$A$2:$A$300,1,FALSE)),IF(TODAY()=BJ11,-1,IF(BJ11="",0,IF(ISERROR(VLOOKUP(BJ11,Ünnepnapok!$AG$4:$AG$254,1,FALSE)),0,Z11))),"")</f>
        <v>0</v>
      </c>
      <c r="CM11" s="77">
        <f ca="1">IF(AL11="",0,IF(ISERROR(VLOOKUP(AL11,Munkanapáthelyezés!$B$2:$C$200,2,FALSE)+10000),0,VLOOKUP(AL11,Munkanapáthelyezés!$B$2:$C$200,2,FALSE)+10000))+IF(AL11="",0,IF(ISERROR(VLOOKUP(AL11,Munkanapáthelyezés!$A$2:$C$200,3,FALSE)+1000),0,VLOOKUP(AL11,Munkanapáthelyezés!$A$2:$C$200,3,FALSE)+1000))</f>
        <v>0</v>
      </c>
      <c r="CN11" s="77">
        <f ca="1">IF(AM11="",0,IF(ISERROR(VLOOKUP(AM11,Munkanapáthelyezés!$B$2:$C$200,2,FALSE)+10000),0,VLOOKUP(AM11,Munkanapáthelyezés!$B$2:$C$200,2,FALSE)+10000))+IF(AM11="",0,IF(ISERROR(VLOOKUP(AM11,Munkanapáthelyezés!$A$2:$C$200,3,FALSE)+1000),0,VLOOKUP(AM11,Munkanapáthelyezés!$A$2:$C$200,3,FALSE)+1000))</f>
        <v>0</v>
      </c>
      <c r="CO11" s="77">
        <f ca="1">IF(AN11="",0,IF(ISERROR(VLOOKUP(AN11,Munkanapáthelyezés!$B$2:$C$200,2,FALSE)+10000),0,VLOOKUP(AN11,Munkanapáthelyezés!$B$2:$C$200,2,FALSE)+10000))+IF(AN11="",0,IF(ISERROR(VLOOKUP(AN11,Munkanapáthelyezés!$A$2:$C$200,3,FALSE)+1000),0,VLOOKUP(AN11,Munkanapáthelyezés!$A$2:$C$200,3,FALSE)+1000))</f>
        <v>0</v>
      </c>
      <c r="CP11" s="77">
        <f ca="1">IF(AO11="",0,IF(ISERROR(VLOOKUP(AO11,Munkanapáthelyezés!$B$2:$C$200,2,FALSE)+10000),0,VLOOKUP(AO11,Munkanapáthelyezés!$B$2:$C$200,2,FALSE)+10000))+IF(AO11="",0,IF(ISERROR(VLOOKUP(AO11,Munkanapáthelyezés!$A$2:$C$200,3,FALSE)+1000),0,VLOOKUP(AO11,Munkanapáthelyezés!$A$2:$C$200,3,FALSE)+1000))</f>
        <v>0</v>
      </c>
      <c r="CQ11" s="77">
        <f ca="1">IF(AP11="",0,IF(ISERROR(VLOOKUP(AP11,Munkanapáthelyezés!$B$2:$C$200,2,FALSE)+10000),0,VLOOKUP(AP11,Munkanapáthelyezés!$B$2:$C$200,2,FALSE)+10000))+IF(AP11="",0,IF(ISERROR(VLOOKUP(AP11,Munkanapáthelyezés!$A$2:$C$200,3,FALSE)+1000),0,VLOOKUP(AP11,Munkanapáthelyezés!$A$2:$C$200,3,FALSE)+1000))</f>
        <v>0</v>
      </c>
      <c r="CR11" s="77">
        <f ca="1">IF(AQ11="",0,IF(ISERROR(VLOOKUP(AQ11,Munkanapáthelyezés!$B$2:$C$200,2,FALSE)+10000),0,VLOOKUP(AQ11,Munkanapáthelyezés!$B$2:$C$200,2,FALSE)+10000))+IF(AQ11="",0,IF(ISERROR(VLOOKUP(AQ11,Munkanapáthelyezés!$A$2:$C$200,3,FALSE)+1000),0,VLOOKUP(AQ11,Munkanapáthelyezés!$A$2:$C$200,3,FALSE)+1000))</f>
        <v>0</v>
      </c>
      <c r="CS11" s="77">
        <f ca="1">IF(AR11="",0,IF(ISERROR(VLOOKUP(AR11,Munkanapáthelyezés!$B$2:$C$200,2,FALSE)+10000),0,VLOOKUP(AR11,Munkanapáthelyezés!$B$2:$C$200,2,FALSE)+10000))+IF(AR11="",0,IF(ISERROR(VLOOKUP(AR11,Munkanapáthelyezés!$A$2:$C$200,3,FALSE)+1000),0,VLOOKUP(AR11,Munkanapáthelyezés!$A$2:$C$200,3,FALSE)+1000))</f>
        <v>0</v>
      </c>
      <c r="CT11" s="70"/>
      <c r="CU11" s="103"/>
      <c r="CV11" s="77">
        <f ca="1">IF(AU11="",0,IF(ISERROR(VLOOKUP(AU11,Munkanapáthelyezés!$B$2:$C$200,2,FALSE)+10000),0,VLOOKUP(AU11,Munkanapáthelyezés!$B$2:$C$200,2,FALSE)+10000))+IF(AU11="",0,IF(ISERROR(VLOOKUP(AU11,Munkanapáthelyezés!$A$2:$C$200,3,FALSE)+1000),0,VLOOKUP(AU11,Munkanapáthelyezés!$A$2:$C$200,3,FALSE)+1000))</f>
        <v>0</v>
      </c>
      <c r="CW11" s="77">
        <f ca="1">IF(AV11="",0,IF(ISERROR(VLOOKUP(AV11,Munkanapáthelyezés!$B$2:$C$200,2,FALSE)+10000),0,VLOOKUP(AV11,Munkanapáthelyezés!$B$2:$C$200,2,FALSE)+10000))+IF(AV11="",0,IF(ISERROR(VLOOKUP(AV11,Munkanapáthelyezés!$A$2:$C$200,3,FALSE)+1000),0,VLOOKUP(AV11,Munkanapáthelyezés!$A$2:$C$200,3,FALSE)+1000))</f>
        <v>0</v>
      </c>
      <c r="CX11" s="77">
        <f ca="1">IF(AW11="",0,IF(ISERROR(VLOOKUP(AW11,Munkanapáthelyezés!$B$2:$C$200,2,FALSE)+10000),0,VLOOKUP(AW11,Munkanapáthelyezés!$B$2:$C$200,2,FALSE)+10000))+IF(AW11="",0,IF(ISERROR(VLOOKUP(AW11,Munkanapáthelyezés!$A$2:$C$200,3,FALSE)+1000),0,VLOOKUP(AW11,Munkanapáthelyezés!$A$2:$C$200,3,FALSE)+1000))</f>
        <v>0</v>
      </c>
      <c r="CY11" s="77">
        <f ca="1">IF(AX11="",0,IF(ISERROR(VLOOKUP(AX11,Munkanapáthelyezés!$B$2:$C$200,2,FALSE)+10000),0,VLOOKUP(AX11,Munkanapáthelyezés!$B$2:$C$200,2,FALSE)+10000))+IF(AX11="",0,IF(ISERROR(VLOOKUP(AX11,Munkanapáthelyezés!$A$2:$C$200,3,FALSE)+1000),0,VLOOKUP(AX11,Munkanapáthelyezés!$A$2:$C$200,3,FALSE)+1000))</f>
        <v>0</v>
      </c>
      <c r="CZ11" s="77">
        <f ca="1">IF(AY11="",0,IF(ISERROR(VLOOKUP(AY11,Munkanapáthelyezés!$B$2:$C$200,2,FALSE)+10000),0,VLOOKUP(AY11,Munkanapáthelyezés!$B$2:$C$200,2,FALSE)+10000))+IF(AY11="",0,IF(ISERROR(VLOOKUP(AY11,Munkanapáthelyezés!$A$2:$C$200,3,FALSE)+1000),0,VLOOKUP(AY11,Munkanapáthelyezés!$A$2:$C$200,3,FALSE)+1000))</f>
        <v>0</v>
      </c>
      <c r="DA11" s="77">
        <f ca="1">IF(AZ11="",0,IF(ISERROR(VLOOKUP(AZ11,Munkanapáthelyezés!$B$2:$C$200,2,FALSE)+10000),0,VLOOKUP(AZ11,Munkanapáthelyezés!$B$2:$C$200,2,FALSE)+10000))+IF(AZ11="",0,IF(ISERROR(VLOOKUP(AZ11,Munkanapáthelyezés!$A$2:$C$200,3,FALSE)+1000),0,VLOOKUP(AZ11,Munkanapáthelyezés!$A$2:$C$200,3,FALSE)+1000))</f>
        <v>0</v>
      </c>
      <c r="DB11" s="77">
        <f ca="1">IF(BA11="",0,IF(ISERROR(VLOOKUP(BA11,Munkanapáthelyezés!$B$2:$C$200,2,FALSE)+10000),0,VLOOKUP(BA11,Munkanapáthelyezés!$B$2:$C$200,2,FALSE)+10000))+IF(BA11="",0,IF(ISERROR(VLOOKUP(BA11,Munkanapáthelyezés!$A$2:$C$200,3,FALSE)+1000),0,VLOOKUP(BA11,Munkanapáthelyezés!$A$2:$C$200,3,FALSE)+1000))</f>
        <v>0</v>
      </c>
      <c r="DC11" s="70"/>
      <c r="DD11" s="103"/>
      <c r="DE11" s="77">
        <f ca="1">IF(BD11="",0,IF(ISERROR(VLOOKUP(BD11,Munkanapáthelyezés!$B$2:$C$200,2,FALSE)+10000),0,VLOOKUP(BD11,Munkanapáthelyezés!$B$2:$C$200,2,FALSE)+10000))+IF(BD11="",0,IF(ISERROR(VLOOKUP(BD11,Munkanapáthelyezés!$A$2:$C$200,3,FALSE)+1000),0,VLOOKUP(BD11,Munkanapáthelyezés!$A$2:$C$200,3,FALSE)+1000))</f>
        <v>0</v>
      </c>
      <c r="DF11" s="77">
        <f ca="1">IF(BE11="",0,IF(ISERROR(VLOOKUP(BE11,Munkanapáthelyezés!$B$2:$C$200,2,FALSE)+10000),0,VLOOKUP(BE11,Munkanapáthelyezés!$B$2:$C$200,2,FALSE)+10000))+IF(BE11="",0,IF(ISERROR(VLOOKUP(BE11,Munkanapáthelyezés!$A$2:$C$200,3,FALSE)+1000),0,VLOOKUP(BE11,Munkanapáthelyezés!$A$2:$C$200,3,FALSE)+1000))</f>
        <v>0</v>
      </c>
      <c r="DG11" s="77">
        <f ca="1">IF(BF11="",0,IF(ISERROR(VLOOKUP(BF11,Munkanapáthelyezés!$B$2:$C$200,2,FALSE)+10000),0,VLOOKUP(BF11,Munkanapáthelyezés!$B$2:$C$200,2,FALSE)+10000))+IF(BF11="",0,IF(ISERROR(VLOOKUP(BF11,Munkanapáthelyezés!$A$2:$C$200,3,FALSE)+1000),0,VLOOKUP(BF11,Munkanapáthelyezés!$A$2:$C$200,3,FALSE)+1000))</f>
        <v>0</v>
      </c>
      <c r="DH11" s="77">
        <f ca="1">IF(BG11="",0,IF(ISERROR(VLOOKUP(BG11,Munkanapáthelyezés!$B$2:$C$200,2,FALSE)+10000),0,VLOOKUP(BG11,Munkanapáthelyezés!$B$2:$C$200,2,FALSE)+10000))+IF(BG11="",0,IF(ISERROR(VLOOKUP(BG11,Munkanapáthelyezés!$A$2:$C$200,3,FALSE)+1000),0,VLOOKUP(BG11,Munkanapáthelyezés!$A$2:$C$200,3,FALSE)+1000))</f>
        <v>0</v>
      </c>
      <c r="DI11" s="77">
        <f ca="1">IF(BH11="",0,IF(ISERROR(VLOOKUP(BH11,Munkanapáthelyezés!$B$2:$C$200,2,FALSE)+10000),0,VLOOKUP(BH11,Munkanapáthelyezés!$B$2:$C$200,2,FALSE)+10000))+IF(BH11="",0,IF(ISERROR(VLOOKUP(BH11,Munkanapáthelyezés!$A$2:$C$200,3,FALSE)+1000),0,VLOOKUP(BH11,Munkanapáthelyezés!$A$2:$C$200,3,FALSE)+1000))</f>
        <v>0</v>
      </c>
      <c r="DJ11" s="77">
        <f ca="1">IF(BI11="",0,IF(ISERROR(VLOOKUP(BI11,Munkanapáthelyezés!$B$2:$C$200,2,FALSE)+10000),0,VLOOKUP(BI11,Munkanapáthelyezés!$B$2:$C$200,2,FALSE)+10000))+IF(BI11="",0,IF(ISERROR(VLOOKUP(BI11,Munkanapáthelyezés!$A$2:$C$200,3,FALSE)+1000),0,VLOOKUP(BI11,Munkanapáthelyezés!$A$2:$C$200,3,FALSE)+1000))</f>
        <v>0</v>
      </c>
      <c r="DK11" s="77">
        <f ca="1">IF(BJ11="",0,IF(ISERROR(VLOOKUP(BJ11,Munkanapáthelyezés!$B$2:$C$200,2,FALSE)+10000),0,VLOOKUP(BJ11,Munkanapáthelyezés!$B$2:$C$200,2,FALSE)+10000))+IF(BJ11="",0,IF(ISERROR(VLOOKUP(BJ11,Munkanapáthelyezés!$A$2:$C$200,3,FALSE)+1000),0,VLOOKUP(BJ11,Munkanapáthelyezés!$A$2:$C$200,3,FALSE)+1000))</f>
        <v>0</v>
      </c>
    </row>
    <row r="12" spans="1:115" x14ac:dyDescent="0.25">
      <c r="A12" s="55">
        <f ca="1">IF(ISERROR(IF($I$1&lt;1600,'k1900'!A12,(IF($I$1=1600,'1600'!A12,(IF(AND($I$1&gt;1600,$I$1&lt;1700),'k1900'!A12,(IF($I$1=1700,'1700'!A12,(IF(AND($I$1&gt;1700,$I$1&lt;1800),'k1900'!A12,(IF($I$1=1800,'1800'!A12,(IF(AND($I$1&gt;1800,$I$1&lt;1900),'k1900'!A12,(IF($I$1=1900,'1900'!A12,(IF($I$1&gt;1900,'n1900'!A12,"")))))))))))))))))),"",IF($I$1&lt;1600,'k1900'!A12,(IF($I$1=1600,'1600'!A12,(IF(AND($I$1&gt;1600,$I$1&lt;1700),'k1900'!A12,(IF($I$1=1700,'1700'!A12,(IF(AND($I$1&gt;1700,$I$1&lt;1800),'k1900'!A12,(IF($I$1=1800,'1800'!A12,(IF(AND($I$1&gt;1800,$I$1&lt;1900),'k1900'!A12,(IF($I$1=1900,'1900'!A12,(IF($I$1&gt;1900,'n1900'!A12,""))))))))))))))))))</f>
        <v>3</v>
      </c>
      <c r="B12" s="19">
        <f ca="1">IF(IF($I$1&lt;1600,'k1900'!B12,(IF($I$1=1600,'1600'!B12,(IF(AND($I$1&gt;1600,$I$1&lt;1700),'k1900'!B12,(IF($I$1=1700,'1700'!B12,(IF(AND($I$1&gt;1700,$I$1&lt;1800),'k1900'!B12,(IF($I$1=1800,'1800'!B12,(IF(AND($I$1&gt;1800,$I$1&lt;1900),'k1900'!B12,(IF($I$1=1900,'1900'!B12,(IF($I$1&gt;1900,'n1900'!B12,"")))))))))))))))))="","",IF($I$1&lt;1600,'k1900'!B12,(IF($I$1=1600,'1600'!B12,(IF(AND($I$1&gt;1600,$I$1&lt;1700),'k1900'!B12,(IF($I$1=1700,'1700'!B12,(IF(AND($I$1&gt;1700,$I$1&lt;1800),'k1900'!B12,(IF($I$1=1800,'1800'!B12,(IF(AND($I$1&gt;1800,$I$1&lt;1900),'k1900'!B12,(IF($I$1=1900,'1900'!B12,(IF($I$1&gt;1900,'n1900'!B12,""))))))))))))))))))</f>
        <v>18</v>
      </c>
      <c r="C12" s="19">
        <f ca="1">IF(IF($I$1&lt;1600,'k1900'!C12,(IF($I$1=1600,'1600'!C12,(IF(AND($I$1&gt;1600,$I$1&lt;1700),'k1900'!C12,(IF($I$1=1700,'1700'!C12,(IF(AND($I$1&gt;1700,$I$1&lt;1800),'k1900'!C12,(IF($I$1=1800,'1800'!C12,(IF(AND($I$1&gt;1800,$I$1&lt;1900),'k1900'!C12,(IF($I$1=1900,'1900'!C12,(IF($I$1&gt;1900,'n1900'!C12,"")))))))))))))))))="","",IF($I$1&lt;1600,'k1900'!C12,(IF($I$1=1600,'1600'!C12,(IF(AND($I$1&gt;1600,$I$1&lt;1700),'k1900'!C12,(IF($I$1=1700,'1700'!C12,(IF(AND($I$1&gt;1700,$I$1&lt;1800),'k1900'!C12,(IF($I$1=1800,'1800'!C12,(IF(AND($I$1&gt;1800,$I$1&lt;1900),'k1900'!C12,(IF($I$1=1900,'1900'!C12,(IF($I$1&gt;1900,'n1900'!C12,""))))))))))))))))))</f>
        <v>19</v>
      </c>
      <c r="D12" s="19">
        <f ca="1">IF(IF($I$1&lt;1600,'k1900'!D12,(IF($I$1=1600,'1600'!D12,(IF(AND($I$1&gt;1600,$I$1&lt;1700),'k1900'!D12,(IF($I$1=1700,'1700'!D12,(IF(AND($I$1&gt;1700,$I$1&lt;1800),'k1900'!D12,(IF($I$1=1800,'1800'!D12,(IF(AND($I$1&gt;1800,$I$1&lt;1900),'k1900'!D12,(IF($I$1=1900,'1900'!D12,(IF($I$1&gt;1900,'n1900'!D12,"")))))))))))))))))="","",IF($I$1&lt;1600,'k1900'!D12,(IF($I$1=1600,'1600'!D12,(IF(AND($I$1&gt;1600,$I$1&lt;1700),'k1900'!D12,(IF($I$1=1700,'1700'!D12,(IF(AND($I$1&gt;1700,$I$1&lt;1800),'k1900'!D12,(IF($I$1=1800,'1800'!D12,(IF(AND($I$1&gt;1800,$I$1&lt;1900),'k1900'!D12,(IF($I$1=1900,'1900'!D12,(IF($I$1&gt;1900,'n1900'!D12,""))))))))))))))))))</f>
        <v>20</v>
      </c>
      <c r="E12" s="19">
        <f ca="1">IF(IF($I$1&lt;1600,'k1900'!E12,(IF($I$1=1600,'1600'!E12,(IF(AND($I$1&gt;1600,$I$1&lt;1700),'k1900'!E12,(IF($I$1=1700,'1700'!E12,(IF(AND($I$1&gt;1700,$I$1&lt;1800),'k1900'!E12,(IF($I$1=1800,'1800'!E12,(IF(AND($I$1&gt;1800,$I$1&lt;1900),'k1900'!E12,(IF($I$1=1900,'1900'!E12,(IF($I$1&gt;1900,'n1900'!E12,"")))))))))))))))))="","",IF($I$1&lt;1600,'k1900'!E12,(IF($I$1=1600,'1600'!E12,(IF(AND($I$1&gt;1600,$I$1&lt;1700),'k1900'!E12,(IF($I$1=1700,'1700'!E12,(IF(AND($I$1&gt;1700,$I$1&lt;1800),'k1900'!E12,(IF($I$1=1800,'1800'!E12,(IF(AND($I$1&gt;1800,$I$1&lt;1900),'k1900'!E12,(IF($I$1=1900,'1900'!E12,(IF($I$1&gt;1900,'n1900'!E12,""))))))))))))))))))</f>
        <v>21</v>
      </c>
      <c r="F12" s="19">
        <f ca="1">IF(IF($I$1&lt;1600,'k1900'!F12,(IF($I$1=1600,'1600'!F12,(IF(AND($I$1&gt;1600,$I$1&lt;1700),'k1900'!F12,(IF($I$1=1700,'1700'!F12,(IF(AND($I$1&gt;1700,$I$1&lt;1800),'k1900'!F12,(IF($I$1=1800,'1800'!F12,(IF(AND($I$1&gt;1800,$I$1&lt;1900),'k1900'!F12,(IF($I$1=1900,'1900'!F12,(IF($I$1&gt;1900,'n1900'!F12,"")))))))))))))))))="","",IF($I$1&lt;1600,'k1900'!F12,(IF($I$1=1600,'1600'!F12,(IF(AND($I$1&gt;1600,$I$1&lt;1700),'k1900'!F12,(IF($I$1=1700,'1700'!F12,(IF(AND($I$1&gt;1700,$I$1&lt;1800),'k1900'!F12,(IF($I$1=1800,'1800'!F12,(IF(AND($I$1&gt;1800,$I$1&lt;1900),'k1900'!F12,(IF($I$1=1900,'1900'!F12,(IF($I$1&gt;1900,'n1900'!F12,""))))))))))))))))))</f>
        <v>22</v>
      </c>
      <c r="G12" s="19">
        <f ca="1">IF(IF($I$1&lt;1600,'k1900'!G12,(IF($I$1=1600,'1600'!G12,(IF(AND($I$1&gt;1600,$I$1&lt;1700),'k1900'!G12,(IF($I$1=1700,'1700'!G12,(IF(AND($I$1&gt;1700,$I$1&lt;1800),'k1900'!G12,(IF($I$1=1800,'1800'!G12,(IF(AND($I$1&gt;1800,$I$1&lt;1900),'k1900'!G12,(IF($I$1=1900,'1900'!G12,(IF($I$1&gt;1900,'n1900'!G12,"")))))))))))))))))="","",IF($I$1&lt;1600,'k1900'!G12,(IF($I$1=1600,'1600'!G12,(IF(AND($I$1&gt;1600,$I$1&lt;1700),'k1900'!G12,(IF($I$1=1700,'1700'!G12,(IF(AND($I$1&gt;1700,$I$1&lt;1800),'k1900'!G12,(IF($I$1=1800,'1800'!G12,(IF(AND($I$1&gt;1800,$I$1&lt;1900),'k1900'!G12,(IF($I$1=1900,'1900'!G12,(IF($I$1&gt;1900,'n1900'!G12,""))))))))))))))))))</f>
        <v>23</v>
      </c>
      <c r="H12" s="19">
        <f ca="1">IF(IF($I$1&lt;1600,'k1900'!H12,(IF($I$1=1600,'1600'!H12,(IF(AND($I$1&gt;1600,$I$1&lt;1700),'k1900'!H12,(IF($I$1=1700,'1700'!H12,(IF(AND($I$1&gt;1700,$I$1&lt;1800),'k1900'!H12,(IF($I$1=1800,'1800'!H12,(IF(AND($I$1&gt;1800,$I$1&lt;1900),'k1900'!H12,(IF($I$1=1900,'1900'!H12,(IF($I$1&gt;1900,'n1900'!H12,"")))))))))))))))))="","",IF($I$1&lt;1600,'k1900'!H12,(IF($I$1=1600,'1600'!H12,(IF(AND($I$1&gt;1600,$I$1&lt;1700),'k1900'!H12,(IF($I$1=1700,'1700'!H12,(IF(AND($I$1&gt;1700,$I$1&lt;1800),'k1900'!H12,(IF($I$1=1800,'1800'!H12,(IF(AND($I$1&gt;1800,$I$1&lt;1900),'k1900'!H12,(IF($I$1=1900,'1900'!H12,(IF($I$1&gt;1900,'n1900'!H12,""))))))))))))))))))</f>
        <v>24</v>
      </c>
      <c r="J12" s="55">
        <f ca="1">IF(ISERROR(IF($I$1&lt;1600,'k1900'!J12,(IF($I$1=1600,'1600'!J12,(IF(AND($I$1&gt;1600,$I$1&lt;1700),'k1900'!J12,(IF($I$1=1700,'1700'!J12,(IF(AND($I$1&gt;1700,$I$1&lt;1800),'k1900'!J12,(IF($I$1=1800,'1800'!J12,(IF(AND($I$1&gt;1800,$I$1&lt;1900),'k1900'!J12,(IF($I$1=1900,'1900'!J12,(IF($I$1&gt;1900,'n1900'!J12,"")))))))))))))))))),"",IF($I$1&lt;1600,'k1900'!J12,(IF($I$1=1600,'1600'!J12,(IF(AND($I$1&gt;1600,$I$1&lt;1700),'k1900'!J12,(IF($I$1=1700,'1700'!J12,(IF(AND($I$1&gt;1700,$I$1&lt;1800),'k1900'!J12,(IF($I$1=1800,'1800'!J12,(IF(AND($I$1&gt;1800,$I$1&lt;1900),'k1900'!J12,(IF($I$1=1900,'1900'!J12,(IF($I$1&gt;1900,'n1900'!J12,""))))))))))))))))))</f>
        <v>8</v>
      </c>
      <c r="K12" s="19">
        <f ca="1">IF(IF($I$1&lt;1600,'k1900'!K12,(IF($I$1=1600,'1600'!K12,(IF(AND($I$1&gt;1600,$I$1&lt;1700),'k1900'!K12,(IF($I$1=1700,'1700'!K12,(IF(AND($I$1&gt;1700,$I$1&lt;1800),'k1900'!K12,(IF($I$1=1800,'1800'!K12,(IF(AND($I$1&gt;1800,$I$1&lt;1900),'k1900'!K12,(IF($I$1=1900,'1900'!K12,(IF($I$1&gt;1900,'n1900'!K12,"")))))))))))))))))="","",IF($I$1&lt;1600,'k1900'!K12,(IF($I$1=1600,'1600'!K12,(IF(AND($I$1&gt;1600,$I$1&lt;1700),'k1900'!K12,(IF($I$1=1700,'1700'!K12,(IF(AND($I$1&gt;1700,$I$1&lt;1800),'k1900'!K12,(IF($I$1=1800,'1800'!K12,(IF(AND($I$1&gt;1800,$I$1&lt;1900),'k1900'!K12,(IF($I$1=1900,'1900'!K12,(IF($I$1&gt;1900,'n1900'!K12,""))))))))))))))))))</f>
        <v>22</v>
      </c>
      <c r="L12" s="19">
        <f ca="1">IF(IF($I$1&lt;1600,'k1900'!L12,(IF($I$1=1600,'1600'!L12,(IF(AND($I$1&gt;1600,$I$1&lt;1700),'k1900'!L12,(IF($I$1=1700,'1700'!L12,(IF(AND($I$1&gt;1700,$I$1&lt;1800),'k1900'!L12,(IF($I$1=1800,'1800'!L12,(IF(AND($I$1&gt;1800,$I$1&lt;1900),'k1900'!L12,(IF($I$1=1900,'1900'!L12,(IF($I$1&gt;1900,'n1900'!L12,"")))))))))))))))))="","",IF($I$1&lt;1600,'k1900'!L12,(IF($I$1=1600,'1600'!L12,(IF(AND($I$1&gt;1600,$I$1&lt;1700),'k1900'!L12,(IF($I$1=1700,'1700'!L12,(IF(AND($I$1&gt;1700,$I$1&lt;1800),'k1900'!L12,(IF($I$1=1800,'1800'!L12,(IF(AND($I$1&gt;1800,$I$1&lt;1900),'k1900'!L12,(IF($I$1=1900,'1900'!L12,(IF($I$1&gt;1900,'n1900'!L12,""))))))))))))))))))</f>
        <v>23</v>
      </c>
      <c r="M12" s="19">
        <f ca="1">IF(IF($I$1&lt;1600,'k1900'!M12,(IF($I$1=1600,'1600'!M12,(IF(AND($I$1&gt;1600,$I$1&lt;1700),'k1900'!M12,(IF($I$1=1700,'1700'!M12,(IF(AND($I$1&gt;1700,$I$1&lt;1800),'k1900'!M12,(IF($I$1=1800,'1800'!M12,(IF(AND($I$1&gt;1800,$I$1&lt;1900),'k1900'!M12,(IF($I$1=1900,'1900'!M12,(IF($I$1&gt;1900,'n1900'!M12,"")))))))))))))))))="","",IF($I$1&lt;1600,'k1900'!M12,(IF($I$1=1600,'1600'!M12,(IF(AND($I$1&gt;1600,$I$1&lt;1700),'k1900'!M12,(IF($I$1=1700,'1700'!M12,(IF(AND($I$1&gt;1700,$I$1&lt;1800),'k1900'!M12,(IF($I$1=1800,'1800'!M12,(IF(AND($I$1&gt;1800,$I$1&lt;1900),'k1900'!M12,(IF($I$1=1900,'1900'!M12,(IF($I$1&gt;1900,'n1900'!M12,""))))))))))))))))))</f>
        <v>24</v>
      </c>
      <c r="N12" s="19">
        <f ca="1">IF(IF($I$1&lt;1600,'k1900'!N12,(IF($I$1=1600,'1600'!N12,(IF(AND($I$1&gt;1600,$I$1&lt;1700),'k1900'!N12,(IF($I$1=1700,'1700'!N12,(IF(AND($I$1&gt;1700,$I$1&lt;1800),'k1900'!N12,(IF($I$1=1800,'1800'!N12,(IF(AND($I$1&gt;1800,$I$1&lt;1900),'k1900'!N12,(IF($I$1=1900,'1900'!N12,(IF($I$1&gt;1900,'n1900'!N12,"")))))))))))))))))="","",IF($I$1&lt;1600,'k1900'!N12,(IF($I$1=1600,'1600'!N12,(IF(AND($I$1&gt;1600,$I$1&lt;1700),'k1900'!N12,(IF($I$1=1700,'1700'!N12,(IF(AND($I$1&gt;1700,$I$1&lt;1800),'k1900'!N12,(IF($I$1=1800,'1800'!N12,(IF(AND($I$1&gt;1800,$I$1&lt;1900),'k1900'!N12,(IF($I$1=1900,'1900'!N12,(IF($I$1&gt;1900,'n1900'!N12,""))))))))))))))))))</f>
        <v>25</v>
      </c>
      <c r="O12" s="19">
        <f ca="1">IF(IF($I$1&lt;1600,'k1900'!O12,(IF($I$1=1600,'1600'!O12,(IF(AND($I$1&gt;1600,$I$1&lt;1700),'k1900'!O12,(IF($I$1=1700,'1700'!O12,(IF(AND($I$1&gt;1700,$I$1&lt;1800),'k1900'!O12,(IF($I$1=1800,'1800'!O12,(IF(AND($I$1&gt;1800,$I$1&lt;1900),'k1900'!O12,(IF($I$1=1900,'1900'!O12,(IF($I$1&gt;1900,'n1900'!O12,"")))))))))))))))))="","",IF($I$1&lt;1600,'k1900'!O12,(IF($I$1=1600,'1600'!O12,(IF(AND($I$1&gt;1600,$I$1&lt;1700),'k1900'!O12,(IF($I$1=1700,'1700'!O12,(IF(AND($I$1&gt;1700,$I$1&lt;1800),'k1900'!O12,(IF($I$1=1800,'1800'!O12,(IF(AND($I$1&gt;1800,$I$1&lt;1900),'k1900'!O12,(IF($I$1=1900,'1900'!O12,(IF($I$1&gt;1900,'n1900'!O12,""))))))))))))))))))</f>
        <v>26</v>
      </c>
      <c r="P12" s="19">
        <f ca="1">IF(IF($I$1&lt;1600,'k1900'!P12,(IF($I$1=1600,'1600'!P12,(IF(AND($I$1&gt;1600,$I$1&lt;1700),'k1900'!P12,(IF($I$1=1700,'1700'!P12,(IF(AND($I$1&gt;1700,$I$1&lt;1800),'k1900'!P12,(IF($I$1=1800,'1800'!P12,(IF(AND($I$1&gt;1800,$I$1&lt;1900),'k1900'!P12,(IF($I$1=1900,'1900'!P12,(IF($I$1&gt;1900,'n1900'!P12,"")))))))))))))))))="","",IF($I$1&lt;1600,'k1900'!P12,(IF($I$1=1600,'1600'!P12,(IF(AND($I$1&gt;1600,$I$1&lt;1700),'k1900'!P12,(IF($I$1=1700,'1700'!P12,(IF(AND($I$1&gt;1700,$I$1&lt;1800),'k1900'!P12,(IF($I$1=1800,'1800'!P12,(IF(AND($I$1&gt;1800,$I$1&lt;1900),'k1900'!P12,(IF($I$1=1900,'1900'!P12,(IF($I$1&gt;1900,'n1900'!P12,""))))))))))))))))))</f>
        <v>27</v>
      </c>
      <c r="Q12" s="19">
        <f ca="1">IF(IF($I$1&lt;1600,'k1900'!Q12,(IF($I$1=1600,'1600'!Q12,(IF(AND($I$1&gt;1600,$I$1&lt;1700),'k1900'!Q12,(IF($I$1=1700,'1700'!Q12,(IF(AND($I$1&gt;1700,$I$1&lt;1800),'k1900'!Q12,(IF($I$1=1800,'1800'!Q12,(IF(AND($I$1&gt;1800,$I$1&lt;1900),'k1900'!Q12,(IF($I$1=1900,'1900'!Q12,(IF($I$1&gt;1900,'n1900'!Q12,"")))))))))))))))))="","",IF($I$1&lt;1600,'k1900'!Q12,(IF($I$1=1600,'1600'!Q12,(IF(AND($I$1&gt;1600,$I$1&lt;1700),'k1900'!Q12,(IF($I$1=1700,'1700'!Q12,(IF(AND($I$1&gt;1700,$I$1&lt;1800),'k1900'!Q12,(IF($I$1=1800,'1800'!Q12,(IF(AND($I$1&gt;1800,$I$1&lt;1900),'k1900'!Q12,(IF($I$1=1900,'1900'!Q12,(IF($I$1&gt;1900,'n1900'!Q12,""))))))))))))))))))</f>
        <v>28</v>
      </c>
      <c r="S12" s="55">
        <f ca="1">IF(ISERROR(IF($I$1&lt;1600,'k1900'!S12,(IF($I$1=1600,'1600'!S12,(IF(AND($I$1&gt;1600,$I$1&lt;1700),'k1900'!S12,(IF($I$1=1700,'1700'!S12,(IF(AND($I$1&gt;1700,$I$1&lt;1800),'k1900'!S12,(IF($I$1=1800,'1800'!S12,(IF(AND($I$1&gt;1800,$I$1&lt;1900),'k1900'!S12,(IF($I$1=1900,'1900'!S12,(IF($I$1&gt;1900,'n1900'!S12,"")))))))))))))))))),"",IF($I$1&lt;1600,'k1900'!S12,(IF($I$1=1600,'1600'!S12,(IF(AND($I$1&gt;1600,$I$1&lt;1700),'k1900'!S12,(IF($I$1=1700,'1700'!S12,(IF(AND($I$1&gt;1700,$I$1&lt;1800),'k1900'!S12,(IF($I$1=1800,'1800'!S12,(IF(AND($I$1&gt;1800,$I$1&lt;1900),'k1900'!S12,(IF($I$1=1900,'1900'!S12,(IF($I$1&gt;1900,'n1900'!S12,""))))))))))))))))))</f>
        <v>12</v>
      </c>
      <c r="T12" s="19">
        <f ca="1">IF(IF($I$1&lt;1600,'k1900'!T12,(IF($I$1=1600,'1600'!T12,(IF(AND($I$1&gt;1600,$I$1&lt;1700),'k1900'!T12,(IF($I$1=1700,'1700'!T12,(IF(AND($I$1&gt;1700,$I$1&lt;1800),'k1900'!T12,(IF($I$1=1800,'1800'!T12,(IF(AND($I$1&gt;1800,$I$1&lt;1900),'k1900'!T12,(IF($I$1=1900,'1900'!T12,(IF($I$1&gt;1900,'n1900'!T12,"")))))))))))))))))="","",IF($I$1&lt;1600,'k1900'!T12,(IF($I$1=1600,'1600'!T12,(IF(AND($I$1&gt;1600,$I$1&lt;1700),'k1900'!T12,(IF($I$1=1700,'1700'!T12,(IF(AND($I$1&gt;1700,$I$1&lt;1800),'k1900'!T12,(IF($I$1=1800,'1800'!T12,(IF(AND($I$1&gt;1800,$I$1&lt;1900),'k1900'!T12,(IF($I$1=1900,'1900'!T12,(IF($I$1&gt;1900,'n1900'!T12,""))))))))))))))))))</f>
        <v>22</v>
      </c>
      <c r="U12" s="19">
        <f ca="1">IF(IF($I$1&lt;1600,'k1900'!U12,(IF($I$1=1600,'1600'!U12,(IF(AND($I$1&gt;1600,$I$1&lt;1700),'k1900'!U12,(IF($I$1=1700,'1700'!U12,(IF(AND($I$1&gt;1700,$I$1&lt;1800),'k1900'!U12,(IF($I$1=1800,'1800'!U12,(IF(AND($I$1&gt;1800,$I$1&lt;1900),'k1900'!U12,(IF($I$1=1900,'1900'!U12,(IF($I$1&gt;1900,'n1900'!U12,"")))))))))))))))))="","",IF($I$1&lt;1600,'k1900'!U12,(IF($I$1=1600,'1600'!U12,(IF(AND($I$1&gt;1600,$I$1&lt;1700),'k1900'!U12,(IF($I$1=1700,'1700'!U12,(IF(AND($I$1&gt;1700,$I$1&lt;1800),'k1900'!U12,(IF($I$1=1800,'1800'!U12,(IF(AND($I$1&gt;1800,$I$1&lt;1900),'k1900'!U12,(IF($I$1=1900,'1900'!U12,(IF($I$1&gt;1900,'n1900'!U12,""))))))))))))))))))</f>
        <v>23</v>
      </c>
      <c r="V12" s="19">
        <f ca="1">IF(IF($I$1&lt;1600,'k1900'!V12,(IF($I$1=1600,'1600'!V12,(IF(AND($I$1&gt;1600,$I$1&lt;1700),'k1900'!V12,(IF($I$1=1700,'1700'!V12,(IF(AND($I$1&gt;1700,$I$1&lt;1800),'k1900'!V12,(IF($I$1=1800,'1800'!V12,(IF(AND($I$1&gt;1800,$I$1&lt;1900),'k1900'!V12,(IF($I$1=1900,'1900'!V12,(IF($I$1&gt;1900,'n1900'!V12,"")))))))))))))))))="","",IF($I$1&lt;1600,'k1900'!V12,(IF($I$1=1600,'1600'!V12,(IF(AND($I$1&gt;1600,$I$1&lt;1700),'k1900'!V12,(IF($I$1=1700,'1700'!V12,(IF(AND($I$1&gt;1700,$I$1&lt;1800),'k1900'!V12,(IF($I$1=1800,'1800'!V12,(IF(AND($I$1&gt;1800,$I$1&lt;1900),'k1900'!V12,(IF($I$1=1900,'1900'!V12,(IF($I$1&gt;1900,'n1900'!V12,""))))))))))))))))))</f>
        <v>24</v>
      </c>
      <c r="W12" s="19">
        <f ca="1">IF(IF($I$1&lt;1600,'k1900'!W12,(IF($I$1=1600,'1600'!W12,(IF(AND($I$1&gt;1600,$I$1&lt;1700),'k1900'!W12,(IF($I$1=1700,'1700'!W12,(IF(AND($I$1&gt;1700,$I$1&lt;1800),'k1900'!W12,(IF($I$1=1800,'1800'!W12,(IF(AND($I$1&gt;1800,$I$1&lt;1900),'k1900'!W12,(IF($I$1=1900,'1900'!W12,(IF($I$1&gt;1900,'n1900'!W12,"")))))))))))))))))="","",IF($I$1&lt;1600,'k1900'!W12,(IF($I$1=1600,'1600'!W12,(IF(AND($I$1&gt;1600,$I$1&lt;1700),'k1900'!W12,(IF($I$1=1700,'1700'!W12,(IF(AND($I$1&gt;1700,$I$1&lt;1800),'k1900'!W12,(IF($I$1=1800,'1800'!W12,(IF(AND($I$1&gt;1800,$I$1&lt;1900),'k1900'!W12,(IF($I$1=1900,'1900'!W12,(IF($I$1&gt;1900,'n1900'!W12,""))))))))))))))))))</f>
        <v>25</v>
      </c>
      <c r="X12" s="19">
        <f ca="1">IF(IF($I$1&lt;1600,'k1900'!X12,(IF($I$1=1600,'1600'!X12,(IF(AND($I$1&gt;1600,$I$1&lt;1700),'k1900'!X12,(IF($I$1=1700,'1700'!X12,(IF(AND($I$1&gt;1700,$I$1&lt;1800),'k1900'!X12,(IF($I$1=1800,'1800'!X12,(IF(AND($I$1&gt;1800,$I$1&lt;1900),'k1900'!X12,(IF($I$1=1900,'1900'!X12,(IF($I$1&gt;1900,'n1900'!X12,"")))))))))))))))))="","",IF($I$1&lt;1600,'k1900'!X12,(IF($I$1=1600,'1600'!X12,(IF(AND($I$1&gt;1600,$I$1&lt;1700),'k1900'!X12,(IF($I$1=1700,'1700'!X12,(IF(AND($I$1&gt;1700,$I$1&lt;1800),'k1900'!X12,(IF($I$1=1800,'1800'!X12,(IF(AND($I$1&gt;1800,$I$1&lt;1900),'k1900'!X12,(IF($I$1=1900,'1900'!X12,(IF($I$1&gt;1900,'n1900'!X12,""))))))))))))))))))</f>
        <v>26</v>
      </c>
      <c r="Y12" s="19">
        <f ca="1">IF(IF($I$1&lt;1600,'k1900'!Y12,(IF($I$1=1600,'1600'!Y12,(IF(AND($I$1&gt;1600,$I$1&lt;1700),'k1900'!Y12,(IF($I$1=1700,'1700'!Y12,(IF(AND($I$1&gt;1700,$I$1&lt;1800),'k1900'!Y12,(IF($I$1=1800,'1800'!Y12,(IF(AND($I$1&gt;1800,$I$1&lt;1900),'k1900'!Y12,(IF($I$1=1900,'1900'!Y12,(IF($I$1&gt;1900,'n1900'!Y12,"")))))))))))))))))="","",IF($I$1&lt;1600,'k1900'!Y12,(IF($I$1=1600,'1600'!Y12,(IF(AND($I$1&gt;1600,$I$1&lt;1700),'k1900'!Y12,(IF($I$1=1700,'1700'!Y12,(IF(AND($I$1&gt;1700,$I$1&lt;1800),'k1900'!Y12,(IF($I$1=1800,'1800'!Y12,(IF(AND($I$1&gt;1800,$I$1&lt;1900),'k1900'!Y12,(IF($I$1=1900,'1900'!Y12,(IF($I$1&gt;1900,'n1900'!Y12,""))))))))))))))))))</f>
        <v>27</v>
      </c>
      <c r="Z12" s="19">
        <f ca="1">IF(IF($I$1&lt;1600,'k1900'!Z12,(IF($I$1=1600,'1600'!Z12,(IF(AND($I$1&gt;1600,$I$1&lt;1700),'k1900'!Z12,(IF($I$1=1700,'1700'!Z12,(IF(AND($I$1&gt;1700,$I$1&lt;1800),'k1900'!Z12,(IF($I$1=1800,'1800'!Z12,(IF(AND($I$1&gt;1800,$I$1&lt;1900),'k1900'!Z12,(IF($I$1=1900,'1900'!Z12,(IF($I$1&gt;1900,'n1900'!Z12,"")))))))))))))))))="","",IF($I$1&lt;1600,'k1900'!Z12,(IF($I$1=1600,'1600'!Z12,(IF(AND($I$1&gt;1600,$I$1&lt;1700),'k1900'!Z12,(IF($I$1=1700,'1700'!Z12,(IF(AND($I$1&gt;1700,$I$1&lt;1800),'k1900'!Z12,(IF($I$1=1800,'1800'!Z12,(IF(AND($I$1&gt;1800,$I$1&lt;1900),'k1900'!Z12,(IF($I$1=1900,'1900'!Z12,(IF($I$1&gt;1900,'n1900'!Z12,""))))))))))))))))))</f>
        <v>28</v>
      </c>
      <c r="AB12" s="55">
        <f ca="1">IF(ISERROR(IF($I$1&lt;1600,'k1900'!A21,(IF($I$1=1600,'1600'!A21,(IF(AND($I$1&gt;1600,$I$1&lt;1700),'k1900'!A21,(IF($I$1=1700,'1700'!A21,(IF(AND($I$1&gt;1700,$I$1&lt;1800),'k1900'!A21,(IF($I$1=1800,'1800'!A21,(IF(AND($I$1&gt;1800,$I$1&lt;1900),'k1900'!A21,(IF($I$1=1900,'1900'!A21,(IF($I$1&gt;1900,'n1900'!A21,"")))))))))))))))))),"",IF($I$1&lt;1600,'k1900'!A21,(IF($I$1=1600,'1600'!A21,(IF(AND($I$1&gt;1600,$I$1&lt;1700),'k1900'!A21,(IF($I$1=1700,'1700'!A21,(IF(AND($I$1&gt;1700,$I$1&lt;1800),'k1900'!A21,(IF($I$1=1800,'1800'!A21,(IF(AND($I$1&gt;1800,$I$1&lt;1900),'k1900'!A21,(IF($I$1=1900,'1900'!A21,(IF($I$1&gt;1900,'n1900'!A21,""))))))))))))))))))</f>
        <v>16</v>
      </c>
      <c r="AC12" s="19">
        <f ca="1">IF(IF($I$1&lt;1600,'k1900'!B21,(IF($I$1=1600,'1600'!B21,(IF(AND($I$1&gt;1600,$I$1&lt;1700),'k1900'!B21,(IF($I$1=1700,'1700'!B21,(IF(AND($I$1&gt;1700,$I$1&lt;1800),'k1900'!B21,(IF($I$1=1800,'1800'!B21,(IF(AND($I$1&gt;1800,$I$1&lt;1900),'k1900'!B21,(IF($I$1=1900,'1900'!B21,(IF($I$1&gt;1900,'n1900'!B21,"")))))))))))))))))="","",IF($I$1&lt;1600,'k1900'!B21,(IF($I$1=1600,'1600'!B21,(IF(AND($I$1&gt;1600,$I$1&lt;1700),'k1900'!B21,(IF($I$1=1700,'1700'!B21,(IF(AND($I$1&gt;1700,$I$1&lt;1800),'k1900'!B21,(IF($I$1=1800,'1800'!B21,(IF(AND($I$1&gt;1800,$I$1&lt;1900),'k1900'!B21,(IF($I$1=1900,'1900'!B21,(IF($I$1&gt;1900,'n1900'!B21,""))))))))))))))))))</f>
        <v>19</v>
      </c>
      <c r="AD12" s="19">
        <f ca="1">IF(IF($I$1&lt;1600,'k1900'!C21,(IF($I$1=1600,'1600'!C21,(IF(AND($I$1&gt;1600,$I$1&lt;1700),'k1900'!C21,(IF($I$1=1700,'1700'!C21,(IF(AND($I$1&gt;1700,$I$1&lt;1800),'k1900'!C21,(IF($I$1=1800,'1800'!C21,(IF(AND($I$1&gt;1800,$I$1&lt;1900),'k1900'!C21,(IF($I$1=1900,'1900'!C21,(IF($I$1&gt;1900,'n1900'!C21,"")))))))))))))))))="","",IF($I$1&lt;1600,'k1900'!C21,(IF($I$1=1600,'1600'!C21,(IF(AND($I$1&gt;1600,$I$1&lt;1700),'k1900'!C21,(IF($I$1=1700,'1700'!C21,(IF(AND($I$1&gt;1700,$I$1&lt;1800),'k1900'!C21,(IF($I$1=1800,'1800'!C21,(IF(AND($I$1&gt;1800,$I$1&lt;1900),'k1900'!C21,(IF($I$1=1900,'1900'!C21,(IF($I$1&gt;1900,'n1900'!C21,""))))))))))))))))))</f>
        <v>20</v>
      </c>
      <c r="AE12" s="19">
        <f ca="1">IF(IF($I$1&lt;1600,'k1900'!D21,(IF($I$1=1600,'1600'!D21,(IF(AND($I$1&gt;1600,$I$1&lt;1700),'k1900'!D21,(IF($I$1=1700,'1700'!D21,(IF(AND($I$1&gt;1700,$I$1&lt;1800),'k1900'!D21,(IF($I$1=1800,'1800'!D21,(IF(AND($I$1&gt;1800,$I$1&lt;1900),'k1900'!D21,(IF($I$1=1900,'1900'!D21,(IF($I$1&gt;1900,'n1900'!D21,"")))))))))))))))))="","",IF($I$1&lt;1600,'k1900'!D21,(IF($I$1=1600,'1600'!D21,(IF(AND($I$1&gt;1600,$I$1&lt;1700),'k1900'!D21,(IF($I$1=1700,'1700'!D21,(IF(AND($I$1&gt;1700,$I$1&lt;1800),'k1900'!D21,(IF($I$1=1800,'1800'!D21,(IF(AND($I$1&gt;1800,$I$1&lt;1900),'k1900'!D21,(IF($I$1=1900,'1900'!D21,(IF($I$1&gt;1900,'n1900'!D21,""))))))))))))))))))</f>
        <v>21</v>
      </c>
      <c r="AF12" s="19">
        <f ca="1">IF(IF($I$1&lt;1600,'k1900'!E21,(IF($I$1=1600,'1600'!E21,(IF(AND($I$1&gt;1600,$I$1&lt;1700),'k1900'!E21,(IF($I$1=1700,'1700'!E21,(IF(AND($I$1&gt;1700,$I$1&lt;1800),'k1900'!E21,(IF($I$1=1800,'1800'!E21,(IF(AND($I$1&gt;1800,$I$1&lt;1900),'k1900'!E21,(IF($I$1=1900,'1900'!E21,(IF($I$1&gt;1900,'n1900'!E21,"")))))))))))))))))="","",IF($I$1&lt;1600,'k1900'!E21,(IF($I$1=1600,'1600'!E21,(IF(AND($I$1&gt;1600,$I$1&lt;1700),'k1900'!E21,(IF($I$1=1700,'1700'!E21,(IF(AND($I$1&gt;1700,$I$1&lt;1800),'k1900'!E21,(IF($I$1=1800,'1800'!E21,(IF(AND($I$1&gt;1800,$I$1&lt;1900),'k1900'!E21,(IF($I$1=1900,'1900'!E21,(IF($I$1&gt;1900,'n1900'!E21,""))))))))))))))))))</f>
        <v>22</v>
      </c>
      <c r="AG12" s="19">
        <f ca="1">IF(IF($I$1&lt;1600,'k1900'!F21,(IF($I$1=1600,'1600'!F21,(IF(AND($I$1&gt;1600,$I$1&lt;1700),'k1900'!F21,(IF($I$1=1700,'1700'!F21,(IF(AND($I$1&gt;1700,$I$1&lt;1800),'k1900'!F21,(IF($I$1=1800,'1800'!F21,(IF(AND($I$1&gt;1800,$I$1&lt;1900),'k1900'!F21,(IF($I$1=1900,'1900'!F21,(IF($I$1&gt;1900,'n1900'!F21,"")))))))))))))))))="","",IF($I$1&lt;1600,'k1900'!F21,(IF($I$1=1600,'1600'!F21,(IF(AND($I$1&gt;1600,$I$1&lt;1700),'k1900'!F21,(IF($I$1=1700,'1700'!F21,(IF(AND($I$1&gt;1700,$I$1&lt;1800),'k1900'!F21,(IF($I$1=1800,'1800'!F21,(IF(AND($I$1&gt;1800,$I$1&lt;1900),'k1900'!F21,(IF($I$1=1900,'1900'!F21,(IF($I$1&gt;1900,'n1900'!F21,""))))))))))))))))))</f>
        <v>23</v>
      </c>
      <c r="AH12" s="19">
        <f ca="1">IF(IF($I$1&lt;1600,'k1900'!G21,(IF($I$1=1600,'1600'!G21,(IF(AND($I$1&gt;1600,$I$1&lt;1700),'k1900'!G21,(IF($I$1=1700,'1700'!G21,(IF(AND($I$1&gt;1700,$I$1&lt;1800),'k1900'!G21,(IF($I$1=1800,'1800'!G21,(IF(AND($I$1&gt;1800,$I$1&lt;1900),'k1900'!G21,(IF($I$1=1900,'1900'!G21,(IF($I$1&gt;1900,'n1900'!G21,"")))))))))))))))))="","",IF($I$1&lt;1600,'k1900'!G21,(IF($I$1=1600,'1600'!G21,(IF(AND($I$1&gt;1600,$I$1&lt;1700),'k1900'!G21,(IF($I$1=1700,'1700'!G21,(IF(AND($I$1&gt;1700,$I$1&lt;1800),'k1900'!G21,(IF($I$1=1800,'1800'!G21,(IF(AND($I$1&gt;1800,$I$1&lt;1900),'k1900'!G21,(IF($I$1=1900,'1900'!G21,(IF($I$1&gt;1900,'n1900'!G21,""))))))))))))))))))</f>
        <v>24</v>
      </c>
      <c r="AI12" s="19">
        <f ca="1">IF(IF($I$1&lt;1600,'k1900'!H21,(IF($I$1=1600,'1600'!H21,(IF(AND($I$1&gt;1600,$I$1&lt;1700),'k1900'!H21,(IF($I$1=1700,'1700'!H21,(IF(AND($I$1&gt;1700,$I$1&lt;1800),'k1900'!H21,(IF($I$1=1800,'1800'!H21,(IF(AND($I$1&gt;1800,$I$1&lt;1900),'k1900'!H21,(IF($I$1=1900,'1900'!H21,(IF($I$1&gt;1900,'n1900'!H21,"")))))))))))))))))="","",IF($I$1&lt;1600,'k1900'!H21,(IF($I$1=1600,'1600'!H21,(IF(AND($I$1&gt;1600,$I$1&lt;1700),'k1900'!H21,(IF($I$1=1700,'1700'!H21,(IF(AND($I$1&gt;1700,$I$1&lt;1800),'k1900'!H21,(IF($I$1=1800,'1800'!H21,(IF(AND($I$1&gt;1800,$I$1&lt;1900),'k1900'!H21,(IF($I$1=1900,'1900'!H21,(IF($I$1&gt;1900,'n1900'!H21,""))))))))))))))))))</f>
        <v>25</v>
      </c>
      <c r="AK12" s="71"/>
      <c r="AL12" s="76">
        <f t="shared" ca="1" si="0"/>
        <v>44214</v>
      </c>
      <c r="AM12" s="76">
        <f t="shared" ca="1" si="0"/>
        <v>44215</v>
      </c>
      <c r="AN12" s="76">
        <f t="shared" ca="1" si="0"/>
        <v>44216</v>
      </c>
      <c r="AO12" s="76">
        <f t="shared" ca="1" si="0"/>
        <v>44217</v>
      </c>
      <c r="AP12" s="76">
        <f t="shared" ca="1" si="0"/>
        <v>44218</v>
      </c>
      <c r="AQ12" s="76">
        <f t="shared" ca="1" si="0"/>
        <v>44219</v>
      </c>
      <c r="AR12" s="76">
        <f t="shared" ca="1" si="0"/>
        <v>44220</v>
      </c>
      <c r="AS12" s="70">
        <v>1593</v>
      </c>
      <c r="AT12" s="71"/>
      <c r="AU12" s="76">
        <f t="shared" ca="1" si="1"/>
        <v>44249</v>
      </c>
      <c r="AV12" s="76">
        <f t="shared" ca="1" si="1"/>
        <v>44250</v>
      </c>
      <c r="AW12" s="76">
        <f t="shared" ca="1" si="1"/>
        <v>44251</v>
      </c>
      <c r="AX12" s="76">
        <f t="shared" ca="1" si="1"/>
        <v>44252</v>
      </c>
      <c r="AY12" s="76">
        <f t="shared" ca="1" si="1"/>
        <v>44253</v>
      </c>
      <c r="AZ12" s="76">
        <f t="shared" ca="1" si="1"/>
        <v>44254</v>
      </c>
      <c r="BA12" s="76">
        <f t="shared" ca="1" si="1"/>
        <v>44255</v>
      </c>
      <c r="BB12" s="108" t="s">
        <v>37534</v>
      </c>
      <c r="BC12" s="108">
        <v>11</v>
      </c>
      <c r="BD12" s="76">
        <f t="shared" ca="1" si="2"/>
        <v>44277</v>
      </c>
      <c r="BE12" s="76">
        <f t="shared" ca="1" si="2"/>
        <v>44278</v>
      </c>
      <c r="BF12" s="76">
        <f t="shared" ca="1" si="2"/>
        <v>44279</v>
      </c>
      <c r="BG12" s="76">
        <f t="shared" ca="1" si="2"/>
        <v>44280</v>
      </c>
      <c r="BH12" s="76">
        <f t="shared" ca="1" si="2"/>
        <v>44281</v>
      </c>
      <c r="BI12" s="76">
        <f t="shared" ca="1" si="2"/>
        <v>44282</v>
      </c>
      <c r="BJ12" s="76">
        <f t="shared" ca="1" si="2"/>
        <v>44283</v>
      </c>
      <c r="BK12" s="108" t="s">
        <v>37534</v>
      </c>
      <c r="BL12" s="71">
        <v>11</v>
      </c>
      <c r="BM12" s="77">
        <f ca="1">IF(TODAY()=AL12,-1,IF(AL12="",0,IF(ISERROR(VLOOKUP(AL12,Ünnepnapok!$AG$4:$AG$254,1,FALSE)),0,B12)))</f>
        <v>0</v>
      </c>
      <c r="BN12" s="77">
        <f ca="1">IF(TODAY()=AM12,-1,IF(AM12="",0,IF(ISERROR(VLOOKUP(AM12,Ünnepnapok!$AG$4:$AG$254,1,FALSE)),0,C12)))</f>
        <v>0</v>
      </c>
      <c r="BO12" s="77">
        <f ca="1">IF(TODAY()=AN12,-1,IF(AN12="",0,IF(ISERROR(VLOOKUP(AN12,Ünnepnapok!$AG$4:$AG$254,1,FALSE)),0,D12)))</f>
        <v>0</v>
      </c>
      <c r="BP12" s="77">
        <f ca="1">IF(TODAY()=AO12,-1,IF(AO12="",0,IF(ISERROR(VLOOKUP(AO12,Ünnepnapok!$AG$4:$AG$254,1,FALSE)),0,E12)))</f>
        <v>0</v>
      </c>
      <c r="BQ12" s="77">
        <f ca="1">IF(TODAY()=AP12,-1,IF(AP12="",0,IF(ISERROR(VLOOKUP(AP12,Ünnepnapok!$AG$4:$AG$254,1,FALSE)),0,F12)))</f>
        <v>0</v>
      </c>
      <c r="BR12" s="77">
        <f ca="1">IF(ISERROR(VLOOKUP(AQ12,Munkanapáthelyezés!$A$2:$A$300,1,FALSE)),IF(TODAY()=AQ12,-1,IF(AQ12="",0,IF(ISERROR(VLOOKUP(AQ12,Ünnepnapok!$AG$4:$AG$254,1,FALSE)),0,G12))),"")</f>
        <v>0</v>
      </c>
      <c r="BS12" s="77">
        <f ca="1">IF(ISERROR(VLOOKUP(AR12,Munkanapáthelyezés!$A$2:$A$300,1,FALSE)),IF(TODAY()=AR12,-1,IF(AR12="",0,IF(ISERROR(VLOOKUP(AR12,Ünnepnapok!$AG$4:$AG$254,1,FALSE)),0,H12))),"")</f>
        <v>0</v>
      </c>
      <c r="BT12" s="70"/>
      <c r="BU12" s="71"/>
      <c r="BV12" s="77">
        <f ca="1">IF(TODAY()=AU12,-1,IF(AU12="",0,IF(ISERROR(VLOOKUP(AU12,Ünnepnapok!$AG$4:$AG$254,1,FALSE)),0,K12)))</f>
        <v>0</v>
      </c>
      <c r="BW12" s="77">
        <f ca="1">IF(TODAY()=AV12,-1,IF(AV12="",0,IF(ISERROR(VLOOKUP(AV12,Ünnepnapok!$AG$4:$AG$254,1,FALSE)),0,L12)))</f>
        <v>0</v>
      </c>
      <c r="BX12" s="77">
        <f ca="1">IF(TODAY()=AW12,-1,IF(AW12="",0,IF(ISERROR(VLOOKUP(AW12,Ünnepnapok!$AG$4:$AG$254,1,FALSE)),0,M12)))</f>
        <v>0</v>
      </c>
      <c r="BY12" s="77">
        <f ca="1">IF(TODAY()=AX12,-1,IF(AX12="",0,IF(ISERROR(VLOOKUP(AX12,Ünnepnapok!$AG$4:$AG$254,1,FALSE)),0,N12)))</f>
        <v>0</v>
      </c>
      <c r="BZ12" s="77">
        <f ca="1">IF(TODAY()=AY12,-1,IF(AY12="",0,IF(ISERROR(VLOOKUP(AY12,Ünnepnapok!$AG$4:$AG$254,1,FALSE)),0,O12)))</f>
        <v>0</v>
      </c>
      <c r="CA12" s="77">
        <f ca="1">IF(ISERROR(VLOOKUP(AZ12,Munkanapáthelyezés!$A$2:$A$300,1,FALSE)),IF(TODAY()=AZ12,-1,IF(AZ12="",0,IF(ISERROR(VLOOKUP(AZ12,Ünnepnapok!$AG$4:$AG$254,1,FALSE)),0,P12))),"")</f>
        <v>0</v>
      </c>
      <c r="CB12" s="77">
        <f ca="1">IF(ISERROR(VLOOKUP(BA12,Munkanapáthelyezés!$A$2:$A$300,1,FALSE)),IF(TODAY()=BA12,-1,IF(BA12="",0,IF(ISERROR(VLOOKUP(BA12,Ünnepnapok!$AG$4:$AG$254,1,FALSE)),0,Q12))),"")</f>
        <v>0</v>
      </c>
      <c r="CC12" s="70"/>
      <c r="CD12" s="71"/>
      <c r="CE12" s="77">
        <f ca="1">IF(TODAY()=BD12,-1,IF(BD12="",0,IF(ISERROR(VLOOKUP(BD12,Ünnepnapok!$AG$4:$AG$254,1,FALSE)),0,T12)))</f>
        <v>0</v>
      </c>
      <c r="CF12" s="77">
        <f ca="1">IF(TODAY()=BE12,-1,IF(BE12="",0,IF(ISERROR(VLOOKUP(BE12,Ünnepnapok!$AG$4:$AG$254,1,FALSE)),0,U12)))</f>
        <v>0</v>
      </c>
      <c r="CG12" s="77">
        <f ca="1">IF(TODAY()=BF12,-1,IF(BF12="",0,IF(ISERROR(VLOOKUP(BF12,Ünnepnapok!$AG$4:$AG$254,1,FALSE)),0,V12)))</f>
        <v>0</v>
      </c>
      <c r="CH12" s="77">
        <f ca="1">IF(TODAY()=BG12,-1,IF(BG12="",0,IF(ISERROR(VLOOKUP(BG12,Ünnepnapok!$AG$4:$AG$254,1,FALSE)),0,W12)))</f>
        <v>0</v>
      </c>
      <c r="CI12" s="77">
        <f ca="1">IF(TODAY()=BH12,-1,IF(BH12="",0,IF(ISERROR(VLOOKUP(BH12,Ünnepnapok!$AG$4:$AG$254,1,FALSE)),0,X12)))</f>
        <v>0</v>
      </c>
      <c r="CJ12" s="77">
        <f ca="1">IF(ISERROR(VLOOKUP(BI12,Munkanapáthelyezés!$A$2:$A$300,1,FALSE)),IF(TODAY()=BI12,-1,IF(BI12="",0,IF(ISERROR(VLOOKUP(BI12,Ünnepnapok!$AG$4:$AG$254,1,FALSE)),0,Y12))),"")</f>
        <v>0</v>
      </c>
      <c r="CK12" s="77">
        <f ca="1">IF(ISERROR(VLOOKUP(BJ12,Munkanapáthelyezés!$A$2:$A$300,1,FALSE)),IF(TODAY()=BJ12,-1,IF(BJ12="",0,IF(ISERROR(VLOOKUP(BJ12,Ünnepnapok!$AG$4:$AG$254,1,FALSE)),0,Z12))),"")</f>
        <v>0</v>
      </c>
      <c r="CM12" s="77">
        <f ca="1">IF(AL12="",0,IF(ISERROR(VLOOKUP(AL12,Munkanapáthelyezés!$B$2:$C$200,2,FALSE)+10000),0,VLOOKUP(AL12,Munkanapáthelyezés!$B$2:$C$200,2,FALSE)+10000))+IF(AL12="",0,IF(ISERROR(VLOOKUP(AL12,Munkanapáthelyezés!$A$2:$C$200,3,FALSE)+1000),0,VLOOKUP(AL12,Munkanapáthelyezés!$A$2:$C$200,3,FALSE)+1000))</f>
        <v>0</v>
      </c>
      <c r="CN12" s="77">
        <f ca="1">IF(AM12="",0,IF(ISERROR(VLOOKUP(AM12,Munkanapáthelyezés!$B$2:$C$200,2,FALSE)+10000),0,VLOOKUP(AM12,Munkanapáthelyezés!$B$2:$C$200,2,FALSE)+10000))+IF(AM12="",0,IF(ISERROR(VLOOKUP(AM12,Munkanapáthelyezés!$A$2:$C$200,3,FALSE)+1000),0,VLOOKUP(AM12,Munkanapáthelyezés!$A$2:$C$200,3,FALSE)+1000))</f>
        <v>0</v>
      </c>
      <c r="CO12" s="77">
        <f ca="1">IF(AN12="",0,IF(ISERROR(VLOOKUP(AN12,Munkanapáthelyezés!$B$2:$C$200,2,FALSE)+10000),0,VLOOKUP(AN12,Munkanapáthelyezés!$B$2:$C$200,2,FALSE)+10000))+IF(AN12="",0,IF(ISERROR(VLOOKUP(AN12,Munkanapáthelyezés!$A$2:$C$200,3,FALSE)+1000),0,VLOOKUP(AN12,Munkanapáthelyezés!$A$2:$C$200,3,FALSE)+1000))</f>
        <v>0</v>
      </c>
      <c r="CP12" s="77">
        <f ca="1">IF(AO12="",0,IF(ISERROR(VLOOKUP(AO12,Munkanapáthelyezés!$B$2:$C$200,2,FALSE)+10000),0,VLOOKUP(AO12,Munkanapáthelyezés!$B$2:$C$200,2,FALSE)+10000))+IF(AO12="",0,IF(ISERROR(VLOOKUP(AO12,Munkanapáthelyezés!$A$2:$C$200,3,FALSE)+1000),0,VLOOKUP(AO12,Munkanapáthelyezés!$A$2:$C$200,3,FALSE)+1000))</f>
        <v>0</v>
      </c>
      <c r="CQ12" s="77">
        <f ca="1">IF(AP12="",0,IF(ISERROR(VLOOKUP(AP12,Munkanapáthelyezés!$B$2:$C$200,2,FALSE)+10000),0,VLOOKUP(AP12,Munkanapáthelyezés!$B$2:$C$200,2,FALSE)+10000))+IF(AP12="",0,IF(ISERROR(VLOOKUP(AP12,Munkanapáthelyezés!$A$2:$C$200,3,FALSE)+1000),0,VLOOKUP(AP12,Munkanapáthelyezés!$A$2:$C$200,3,FALSE)+1000))</f>
        <v>0</v>
      </c>
      <c r="CR12" s="77">
        <f ca="1">IF(AQ12="",0,IF(ISERROR(VLOOKUP(AQ12,Munkanapáthelyezés!$B$2:$C$200,2,FALSE)+10000),0,VLOOKUP(AQ12,Munkanapáthelyezés!$B$2:$C$200,2,FALSE)+10000))+IF(AQ12="",0,IF(ISERROR(VLOOKUP(AQ12,Munkanapáthelyezés!$A$2:$C$200,3,FALSE)+1000),0,VLOOKUP(AQ12,Munkanapáthelyezés!$A$2:$C$200,3,FALSE)+1000))</f>
        <v>0</v>
      </c>
      <c r="CS12" s="77">
        <f ca="1">IF(AR12="",0,IF(ISERROR(VLOOKUP(AR12,Munkanapáthelyezés!$B$2:$C$200,2,FALSE)+10000),0,VLOOKUP(AR12,Munkanapáthelyezés!$B$2:$C$200,2,FALSE)+10000))+IF(AR12="",0,IF(ISERROR(VLOOKUP(AR12,Munkanapáthelyezés!$A$2:$C$200,3,FALSE)+1000),0,VLOOKUP(AR12,Munkanapáthelyezés!$A$2:$C$200,3,FALSE)+1000))</f>
        <v>0</v>
      </c>
      <c r="CT12" s="70"/>
      <c r="CU12" s="103"/>
      <c r="CV12" s="77">
        <f ca="1">IF(AU12="",0,IF(ISERROR(VLOOKUP(AU12,Munkanapáthelyezés!$B$2:$C$200,2,FALSE)+10000),0,VLOOKUP(AU12,Munkanapáthelyezés!$B$2:$C$200,2,FALSE)+10000))+IF(AU12="",0,IF(ISERROR(VLOOKUP(AU12,Munkanapáthelyezés!$A$2:$C$200,3,FALSE)+1000),0,VLOOKUP(AU12,Munkanapáthelyezés!$A$2:$C$200,3,FALSE)+1000))</f>
        <v>0</v>
      </c>
      <c r="CW12" s="77">
        <f ca="1">IF(AV12="",0,IF(ISERROR(VLOOKUP(AV12,Munkanapáthelyezés!$B$2:$C$200,2,FALSE)+10000),0,VLOOKUP(AV12,Munkanapáthelyezés!$B$2:$C$200,2,FALSE)+10000))+IF(AV12="",0,IF(ISERROR(VLOOKUP(AV12,Munkanapáthelyezés!$A$2:$C$200,3,FALSE)+1000),0,VLOOKUP(AV12,Munkanapáthelyezés!$A$2:$C$200,3,FALSE)+1000))</f>
        <v>0</v>
      </c>
      <c r="CX12" s="77">
        <f ca="1">IF(AW12="",0,IF(ISERROR(VLOOKUP(AW12,Munkanapáthelyezés!$B$2:$C$200,2,FALSE)+10000),0,VLOOKUP(AW12,Munkanapáthelyezés!$B$2:$C$200,2,FALSE)+10000))+IF(AW12="",0,IF(ISERROR(VLOOKUP(AW12,Munkanapáthelyezés!$A$2:$C$200,3,FALSE)+1000),0,VLOOKUP(AW12,Munkanapáthelyezés!$A$2:$C$200,3,FALSE)+1000))</f>
        <v>0</v>
      </c>
      <c r="CY12" s="77">
        <f ca="1">IF(AX12="",0,IF(ISERROR(VLOOKUP(AX12,Munkanapáthelyezés!$B$2:$C$200,2,FALSE)+10000),0,VLOOKUP(AX12,Munkanapáthelyezés!$B$2:$C$200,2,FALSE)+10000))+IF(AX12="",0,IF(ISERROR(VLOOKUP(AX12,Munkanapáthelyezés!$A$2:$C$200,3,FALSE)+1000),0,VLOOKUP(AX12,Munkanapáthelyezés!$A$2:$C$200,3,FALSE)+1000))</f>
        <v>0</v>
      </c>
      <c r="CZ12" s="77">
        <f ca="1">IF(AY12="",0,IF(ISERROR(VLOOKUP(AY12,Munkanapáthelyezés!$B$2:$C$200,2,FALSE)+10000),0,VLOOKUP(AY12,Munkanapáthelyezés!$B$2:$C$200,2,FALSE)+10000))+IF(AY12="",0,IF(ISERROR(VLOOKUP(AY12,Munkanapáthelyezés!$A$2:$C$200,3,FALSE)+1000),0,VLOOKUP(AY12,Munkanapáthelyezés!$A$2:$C$200,3,FALSE)+1000))</f>
        <v>0</v>
      </c>
      <c r="DA12" s="77">
        <f ca="1">IF(AZ12="",0,IF(ISERROR(VLOOKUP(AZ12,Munkanapáthelyezés!$B$2:$C$200,2,FALSE)+10000),0,VLOOKUP(AZ12,Munkanapáthelyezés!$B$2:$C$200,2,FALSE)+10000))+IF(AZ12="",0,IF(ISERROR(VLOOKUP(AZ12,Munkanapáthelyezés!$A$2:$C$200,3,FALSE)+1000),0,VLOOKUP(AZ12,Munkanapáthelyezés!$A$2:$C$200,3,FALSE)+1000))</f>
        <v>0</v>
      </c>
      <c r="DB12" s="77">
        <f ca="1">IF(BA12="",0,IF(ISERROR(VLOOKUP(BA12,Munkanapáthelyezés!$B$2:$C$200,2,FALSE)+10000),0,VLOOKUP(BA12,Munkanapáthelyezés!$B$2:$C$200,2,FALSE)+10000))+IF(BA12="",0,IF(ISERROR(VLOOKUP(BA12,Munkanapáthelyezés!$A$2:$C$200,3,FALSE)+1000),0,VLOOKUP(BA12,Munkanapáthelyezés!$A$2:$C$200,3,FALSE)+1000))</f>
        <v>0</v>
      </c>
      <c r="DC12" s="70"/>
      <c r="DD12" s="103"/>
      <c r="DE12" s="77">
        <f ca="1">IF(BD12="",0,IF(ISERROR(VLOOKUP(BD12,Munkanapáthelyezés!$B$2:$C$200,2,FALSE)+10000),0,VLOOKUP(BD12,Munkanapáthelyezés!$B$2:$C$200,2,FALSE)+10000))+IF(BD12="",0,IF(ISERROR(VLOOKUP(BD12,Munkanapáthelyezés!$A$2:$C$200,3,FALSE)+1000),0,VLOOKUP(BD12,Munkanapáthelyezés!$A$2:$C$200,3,FALSE)+1000))</f>
        <v>0</v>
      </c>
      <c r="DF12" s="77">
        <f ca="1">IF(BE12="",0,IF(ISERROR(VLOOKUP(BE12,Munkanapáthelyezés!$B$2:$C$200,2,FALSE)+10000),0,VLOOKUP(BE12,Munkanapáthelyezés!$B$2:$C$200,2,FALSE)+10000))+IF(BE12="",0,IF(ISERROR(VLOOKUP(BE12,Munkanapáthelyezés!$A$2:$C$200,3,FALSE)+1000),0,VLOOKUP(BE12,Munkanapáthelyezés!$A$2:$C$200,3,FALSE)+1000))</f>
        <v>0</v>
      </c>
      <c r="DG12" s="77">
        <f ca="1">IF(BF12="",0,IF(ISERROR(VLOOKUP(BF12,Munkanapáthelyezés!$B$2:$C$200,2,FALSE)+10000),0,VLOOKUP(BF12,Munkanapáthelyezés!$B$2:$C$200,2,FALSE)+10000))+IF(BF12="",0,IF(ISERROR(VLOOKUP(BF12,Munkanapáthelyezés!$A$2:$C$200,3,FALSE)+1000),0,VLOOKUP(BF12,Munkanapáthelyezés!$A$2:$C$200,3,FALSE)+1000))</f>
        <v>0</v>
      </c>
      <c r="DH12" s="77">
        <f ca="1">IF(BG12="",0,IF(ISERROR(VLOOKUP(BG12,Munkanapáthelyezés!$B$2:$C$200,2,FALSE)+10000),0,VLOOKUP(BG12,Munkanapáthelyezés!$B$2:$C$200,2,FALSE)+10000))+IF(BG12="",0,IF(ISERROR(VLOOKUP(BG12,Munkanapáthelyezés!$A$2:$C$200,3,FALSE)+1000),0,VLOOKUP(BG12,Munkanapáthelyezés!$A$2:$C$200,3,FALSE)+1000))</f>
        <v>0</v>
      </c>
      <c r="DI12" s="77">
        <f ca="1">IF(BH12="",0,IF(ISERROR(VLOOKUP(BH12,Munkanapáthelyezés!$B$2:$C$200,2,FALSE)+10000),0,VLOOKUP(BH12,Munkanapáthelyezés!$B$2:$C$200,2,FALSE)+10000))+IF(BH12="",0,IF(ISERROR(VLOOKUP(BH12,Munkanapáthelyezés!$A$2:$C$200,3,FALSE)+1000),0,VLOOKUP(BH12,Munkanapáthelyezés!$A$2:$C$200,3,FALSE)+1000))</f>
        <v>0</v>
      </c>
      <c r="DJ12" s="77">
        <f ca="1">IF(BI12="",0,IF(ISERROR(VLOOKUP(BI12,Munkanapáthelyezés!$B$2:$C$200,2,FALSE)+10000),0,VLOOKUP(BI12,Munkanapáthelyezés!$B$2:$C$200,2,FALSE)+10000))+IF(BI12="",0,IF(ISERROR(VLOOKUP(BI12,Munkanapáthelyezés!$A$2:$C$200,3,FALSE)+1000),0,VLOOKUP(BI12,Munkanapáthelyezés!$A$2:$C$200,3,FALSE)+1000))</f>
        <v>0</v>
      </c>
      <c r="DK12" s="77">
        <f ca="1">IF(BJ12="",0,IF(ISERROR(VLOOKUP(BJ12,Munkanapáthelyezés!$B$2:$C$200,2,FALSE)+10000),0,VLOOKUP(BJ12,Munkanapáthelyezés!$B$2:$C$200,2,FALSE)+10000))+IF(BJ12="",0,IF(ISERROR(VLOOKUP(BJ12,Munkanapáthelyezés!$A$2:$C$200,3,FALSE)+1000),0,VLOOKUP(BJ12,Munkanapáthelyezés!$A$2:$C$200,3,FALSE)+1000))</f>
        <v>0</v>
      </c>
    </row>
    <row r="13" spans="1:115" x14ac:dyDescent="0.25">
      <c r="A13" s="55">
        <f ca="1">IF(ISERROR(IF($I$1&lt;1600,'k1900'!A13,(IF($I$1=1600,'1600'!A13,(IF(AND($I$1&gt;1600,$I$1&lt;1700),'k1900'!A13,(IF($I$1=1700,'1700'!A13,(IF(AND($I$1&gt;1700,$I$1&lt;1800),'k1900'!A13,(IF($I$1=1800,'1800'!A13,(IF(AND($I$1&gt;1800,$I$1&lt;1900),'k1900'!A13,(IF($I$1=1900,'1900'!A13,(IF($I$1&gt;1900,'n1900'!A13,"")))))))))))))))))),"",IF($I$1&lt;1600,'k1900'!A13,(IF($I$1=1600,'1600'!A13,(IF(AND($I$1&gt;1600,$I$1&lt;1700),'k1900'!A13,(IF($I$1=1700,'1700'!A13,(IF(AND($I$1&gt;1700,$I$1&lt;1800),'k1900'!A13,(IF($I$1=1800,'1800'!A13,(IF(AND($I$1&gt;1800,$I$1&lt;1900),'k1900'!A13,(IF($I$1=1900,'1900'!A13,(IF($I$1&gt;1900,'n1900'!A13,""))))))))))))))))))</f>
        <v>4</v>
      </c>
      <c r="B13" s="19">
        <f ca="1">IF(IF($I$1&lt;1600,'k1900'!B13,(IF($I$1=1600,'1600'!B13,(IF(AND($I$1&gt;1600,$I$1&lt;1700),'k1900'!B13,(IF($I$1=1700,'1700'!B13,(IF(AND($I$1&gt;1700,$I$1&lt;1800),'k1900'!B13,(IF($I$1=1800,'1800'!B13,(IF(AND($I$1&gt;1800,$I$1&lt;1900),'k1900'!B13,(IF($I$1=1900,'1900'!B13,(IF($I$1&gt;1900,'n1900'!B13,"")))))))))))))))))="","",IF($I$1&lt;1600,'k1900'!B13,(IF($I$1=1600,'1600'!B13,(IF(AND($I$1&gt;1600,$I$1&lt;1700),'k1900'!B13,(IF($I$1=1700,'1700'!B13,(IF(AND($I$1&gt;1700,$I$1&lt;1800),'k1900'!B13,(IF($I$1=1800,'1800'!B13,(IF(AND($I$1&gt;1800,$I$1&lt;1900),'k1900'!B13,(IF($I$1=1900,'1900'!B13,(IF($I$1&gt;1900,'n1900'!B13,""))))))))))))))))))</f>
        <v>25</v>
      </c>
      <c r="C13" s="19">
        <f ca="1">IF(IF($I$1&lt;1600,'k1900'!C13,(IF($I$1=1600,'1600'!C13,(IF(AND($I$1&gt;1600,$I$1&lt;1700),'k1900'!C13,(IF($I$1=1700,'1700'!C13,(IF(AND($I$1&gt;1700,$I$1&lt;1800),'k1900'!C13,(IF($I$1=1800,'1800'!C13,(IF(AND($I$1&gt;1800,$I$1&lt;1900),'k1900'!C13,(IF($I$1=1900,'1900'!C13,(IF($I$1&gt;1900,'n1900'!C13,"")))))))))))))))))="","",IF($I$1&lt;1600,'k1900'!C13,(IF($I$1=1600,'1600'!C13,(IF(AND($I$1&gt;1600,$I$1&lt;1700),'k1900'!C13,(IF($I$1=1700,'1700'!C13,(IF(AND($I$1&gt;1700,$I$1&lt;1800),'k1900'!C13,(IF($I$1=1800,'1800'!C13,(IF(AND($I$1&gt;1800,$I$1&lt;1900),'k1900'!C13,(IF($I$1=1900,'1900'!C13,(IF($I$1&gt;1900,'n1900'!C13,""))))))))))))))))))</f>
        <v>26</v>
      </c>
      <c r="D13" s="19">
        <f ca="1">IF(IF($I$1&lt;1600,'k1900'!D13,(IF($I$1=1600,'1600'!D13,(IF(AND($I$1&gt;1600,$I$1&lt;1700),'k1900'!D13,(IF($I$1=1700,'1700'!D13,(IF(AND($I$1&gt;1700,$I$1&lt;1800),'k1900'!D13,(IF($I$1=1800,'1800'!D13,(IF(AND($I$1&gt;1800,$I$1&lt;1900),'k1900'!D13,(IF($I$1=1900,'1900'!D13,(IF($I$1&gt;1900,'n1900'!D13,"")))))))))))))))))="","",IF($I$1&lt;1600,'k1900'!D13,(IF($I$1=1600,'1600'!D13,(IF(AND($I$1&gt;1600,$I$1&lt;1700),'k1900'!D13,(IF($I$1=1700,'1700'!D13,(IF(AND($I$1&gt;1700,$I$1&lt;1800),'k1900'!D13,(IF($I$1=1800,'1800'!D13,(IF(AND($I$1&gt;1800,$I$1&lt;1900),'k1900'!D13,(IF($I$1=1900,'1900'!D13,(IF($I$1&gt;1900,'n1900'!D13,""))))))))))))))))))</f>
        <v>27</v>
      </c>
      <c r="E13" s="19">
        <f ca="1">IF(IF($I$1&lt;1600,'k1900'!E13,(IF($I$1=1600,'1600'!E13,(IF(AND($I$1&gt;1600,$I$1&lt;1700),'k1900'!E13,(IF($I$1=1700,'1700'!E13,(IF(AND($I$1&gt;1700,$I$1&lt;1800),'k1900'!E13,(IF($I$1=1800,'1800'!E13,(IF(AND($I$1&gt;1800,$I$1&lt;1900),'k1900'!E13,(IF($I$1=1900,'1900'!E13,(IF($I$1&gt;1900,'n1900'!E13,"")))))))))))))))))="","",IF($I$1&lt;1600,'k1900'!E13,(IF($I$1=1600,'1600'!E13,(IF(AND($I$1&gt;1600,$I$1&lt;1700),'k1900'!E13,(IF($I$1=1700,'1700'!E13,(IF(AND($I$1&gt;1700,$I$1&lt;1800),'k1900'!E13,(IF($I$1=1800,'1800'!E13,(IF(AND($I$1&gt;1800,$I$1&lt;1900),'k1900'!E13,(IF($I$1=1900,'1900'!E13,(IF($I$1&gt;1900,'n1900'!E13,""))))))))))))))))))</f>
        <v>28</v>
      </c>
      <c r="F13" s="19">
        <f ca="1">IF(IF($I$1&lt;1600,'k1900'!F13,(IF($I$1=1600,'1600'!F13,(IF(AND($I$1&gt;1600,$I$1&lt;1700),'k1900'!F13,(IF($I$1=1700,'1700'!F13,(IF(AND($I$1&gt;1700,$I$1&lt;1800),'k1900'!F13,(IF($I$1=1800,'1800'!F13,(IF(AND($I$1&gt;1800,$I$1&lt;1900),'k1900'!F13,(IF($I$1=1900,'1900'!F13,(IF($I$1&gt;1900,'n1900'!F13,"")))))))))))))))))="","",IF($I$1&lt;1600,'k1900'!F13,(IF($I$1=1600,'1600'!F13,(IF(AND($I$1&gt;1600,$I$1&lt;1700),'k1900'!F13,(IF($I$1=1700,'1700'!F13,(IF(AND($I$1&gt;1700,$I$1&lt;1800),'k1900'!F13,(IF($I$1=1800,'1800'!F13,(IF(AND($I$1&gt;1800,$I$1&lt;1900),'k1900'!F13,(IF($I$1=1900,'1900'!F13,(IF($I$1&gt;1900,'n1900'!F13,""))))))))))))))))))</f>
        <v>29</v>
      </c>
      <c r="G13" s="19">
        <f ca="1">IF(IF($I$1&lt;1600,'k1900'!G13,(IF($I$1=1600,'1600'!G13,(IF(AND($I$1&gt;1600,$I$1&lt;1700),'k1900'!G13,(IF($I$1=1700,'1700'!G13,(IF(AND($I$1&gt;1700,$I$1&lt;1800),'k1900'!G13,(IF($I$1=1800,'1800'!G13,(IF(AND($I$1&gt;1800,$I$1&lt;1900),'k1900'!G13,(IF($I$1=1900,'1900'!G13,(IF($I$1&gt;1900,'n1900'!G13,"")))))))))))))))))="","",IF($I$1&lt;1600,'k1900'!G13,(IF($I$1=1600,'1600'!G13,(IF(AND($I$1&gt;1600,$I$1&lt;1700),'k1900'!G13,(IF($I$1=1700,'1700'!G13,(IF(AND($I$1&gt;1700,$I$1&lt;1800),'k1900'!G13,(IF($I$1=1800,'1800'!G13,(IF(AND($I$1&gt;1800,$I$1&lt;1900),'k1900'!G13,(IF($I$1=1900,'1900'!G13,(IF($I$1&gt;1900,'n1900'!G13,""))))))))))))))))))</f>
        <v>30</v>
      </c>
      <c r="H13" s="19">
        <f ca="1">IF(IF($I$1&lt;1600,'k1900'!H13,(IF($I$1=1600,'1600'!H13,(IF(AND($I$1&gt;1600,$I$1&lt;1700),'k1900'!H13,(IF($I$1=1700,'1700'!H13,(IF(AND($I$1&gt;1700,$I$1&lt;1800),'k1900'!H13,(IF($I$1=1800,'1800'!H13,(IF(AND($I$1&gt;1800,$I$1&lt;1900),'k1900'!H13,(IF($I$1=1900,'1900'!H13,(IF($I$1&gt;1900,'n1900'!H13,"")))))))))))))))))="","",IF($I$1&lt;1600,'k1900'!H13,(IF($I$1=1600,'1600'!H13,(IF(AND($I$1&gt;1600,$I$1&lt;1700),'k1900'!H13,(IF($I$1=1700,'1700'!H13,(IF(AND($I$1&gt;1700,$I$1&lt;1800),'k1900'!H13,(IF($I$1=1800,'1800'!H13,(IF(AND($I$1&gt;1800,$I$1&lt;1900),'k1900'!H13,(IF($I$1=1900,'1900'!H13,(IF($I$1&gt;1900,'n1900'!H13,""))))))))))))))))))</f>
        <v>31</v>
      </c>
      <c r="J13" s="55" t="str">
        <f ca="1">IF(ISERROR(IF($I$1&lt;1600,'k1900'!J13,(IF($I$1=1600,'1600'!J13,(IF(AND($I$1&gt;1600,$I$1&lt;1700),'k1900'!J13,(IF($I$1=1700,'1700'!J13,(IF(AND($I$1&gt;1700,$I$1&lt;1800),'k1900'!J13,(IF($I$1=1800,'1800'!J13,(IF(AND($I$1&gt;1800,$I$1&lt;1900),'k1900'!J13,(IF($I$1=1900,'1900'!J13,(IF($I$1&gt;1900,'n1900'!J13,"")))))))))))))))))),"",IF($I$1&lt;1600,'k1900'!J13,(IF($I$1=1600,'1600'!J13,(IF(AND($I$1&gt;1600,$I$1&lt;1700),'k1900'!J13,(IF($I$1=1700,'1700'!J13,(IF(AND($I$1&gt;1700,$I$1&lt;1800),'k1900'!J13,(IF($I$1=1800,'1800'!J13,(IF(AND($I$1&gt;1800,$I$1&lt;1900),'k1900'!J13,(IF($I$1=1900,'1900'!J13,(IF($I$1&gt;1900,'n1900'!J13,""))))))))))))))))))</f>
        <v/>
      </c>
      <c r="K13" s="19" t="str">
        <f ca="1">IF(IF($I$1&lt;1600,'k1900'!K13,(IF($I$1=1600,'1600'!K13,(IF(AND($I$1&gt;1600,$I$1&lt;1700),'k1900'!K13,(IF($I$1=1700,'1700'!K13,(IF(AND($I$1&gt;1700,$I$1&lt;1800),'k1900'!K13,(IF($I$1=1800,'1800'!K13,(IF(AND($I$1&gt;1800,$I$1&lt;1900),'k1900'!K13,(IF($I$1=1900,'1900'!K13,(IF($I$1&gt;1900,'n1900'!K13,"")))))))))))))))))="","",IF($I$1&lt;1600,'k1900'!K13,(IF($I$1=1600,'1600'!K13,(IF(AND($I$1&gt;1600,$I$1&lt;1700),'k1900'!K13,(IF($I$1=1700,'1700'!K13,(IF(AND($I$1&gt;1700,$I$1&lt;1800),'k1900'!K13,(IF($I$1=1800,'1800'!K13,(IF(AND($I$1&gt;1800,$I$1&lt;1900),'k1900'!K13,(IF($I$1=1900,'1900'!K13,(IF($I$1&gt;1900,'n1900'!K13,""))))))))))))))))))</f>
        <v/>
      </c>
      <c r="L13" s="19" t="str">
        <f ca="1">IF(IF($I$1&lt;1600,'k1900'!L13,(IF($I$1=1600,'1600'!L13,(IF(AND($I$1&gt;1600,$I$1&lt;1700),'k1900'!L13,(IF($I$1=1700,'1700'!L13,(IF(AND($I$1&gt;1700,$I$1&lt;1800),'k1900'!L13,(IF($I$1=1800,'1800'!L13,(IF(AND($I$1&gt;1800,$I$1&lt;1900),'k1900'!L13,(IF($I$1=1900,'1900'!L13,(IF($I$1&gt;1900,'n1900'!L13,"")))))))))))))))))="","",IF($I$1&lt;1600,'k1900'!L13,(IF($I$1=1600,'1600'!L13,(IF(AND($I$1&gt;1600,$I$1&lt;1700),'k1900'!L13,(IF($I$1=1700,'1700'!L13,(IF(AND($I$1&gt;1700,$I$1&lt;1800),'k1900'!L13,(IF($I$1=1800,'1800'!L13,(IF(AND($I$1&gt;1800,$I$1&lt;1900),'k1900'!L13,(IF($I$1=1900,'1900'!L13,(IF($I$1&gt;1900,'n1900'!L13,""))))))))))))))))))</f>
        <v/>
      </c>
      <c r="M13" s="19" t="str">
        <f ca="1">IF(IF($I$1&lt;1600,'k1900'!M13,(IF($I$1=1600,'1600'!M13,(IF(AND($I$1&gt;1600,$I$1&lt;1700),'k1900'!M13,(IF($I$1=1700,'1700'!M13,(IF(AND($I$1&gt;1700,$I$1&lt;1800),'k1900'!M13,(IF($I$1=1800,'1800'!M13,(IF(AND($I$1&gt;1800,$I$1&lt;1900),'k1900'!M13,(IF($I$1=1900,'1900'!M13,(IF($I$1&gt;1900,'n1900'!M13,"")))))))))))))))))="","",IF($I$1&lt;1600,'k1900'!M13,(IF($I$1=1600,'1600'!M13,(IF(AND($I$1&gt;1600,$I$1&lt;1700),'k1900'!M13,(IF($I$1=1700,'1700'!M13,(IF(AND($I$1&gt;1700,$I$1&lt;1800),'k1900'!M13,(IF($I$1=1800,'1800'!M13,(IF(AND($I$1&gt;1800,$I$1&lt;1900),'k1900'!M13,(IF($I$1=1900,'1900'!M13,(IF($I$1&gt;1900,'n1900'!M13,""))))))))))))))))))</f>
        <v/>
      </c>
      <c r="N13" s="19" t="str">
        <f ca="1">IF(IF($I$1&lt;1600,'k1900'!N13,(IF($I$1=1600,'1600'!N13,(IF(AND($I$1&gt;1600,$I$1&lt;1700),'k1900'!N13,(IF($I$1=1700,'1700'!N13,(IF(AND($I$1&gt;1700,$I$1&lt;1800),'k1900'!N13,(IF($I$1=1800,'1800'!N13,(IF(AND($I$1&gt;1800,$I$1&lt;1900),'k1900'!N13,(IF($I$1=1900,'1900'!N13,(IF($I$1&gt;1900,'n1900'!N13,"")))))))))))))))))="","",IF($I$1&lt;1600,'k1900'!N13,(IF($I$1=1600,'1600'!N13,(IF(AND($I$1&gt;1600,$I$1&lt;1700),'k1900'!N13,(IF($I$1=1700,'1700'!N13,(IF(AND($I$1&gt;1700,$I$1&lt;1800),'k1900'!N13,(IF($I$1=1800,'1800'!N13,(IF(AND($I$1&gt;1800,$I$1&lt;1900),'k1900'!N13,(IF($I$1=1900,'1900'!N13,(IF($I$1&gt;1900,'n1900'!N13,""))))))))))))))))))</f>
        <v/>
      </c>
      <c r="O13" s="19" t="str">
        <f ca="1">IF(IF($I$1&lt;1600,'k1900'!O13,(IF($I$1=1600,'1600'!O13,(IF(AND($I$1&gt;1600,$I$1&lt;1700),'k1900'!O13,(IF($I$1=1700,'1700'!O13,(IF(AND($I$1&gt;1700,$I$1&lt;1800),'k1900'!O13,(IF($I$1=1800,'1800'!O13,(IF(AND($I$1&gt;1800,$I$1&lt;1900),'k1900'!O13,(IF($I$1=1900,'1900'!O13,(IF($I$1&gt;1900,'n1900'!O13,"")))))))))))))))))="","",IF($I$1&lt;1600,'k1900'!O13,(IF($I$1=1600,'1600'!O13,(IF(AND($I$1&gt;1600,$I$1&lt;1700),'k1900'!O13,(IF($I$1=1700,'1700'!O13,(IF(AND($I$1&gt;1700,$I$1&lt;1800),'k1900'!O13,(IF($I$1=1800,'1800'!O13,(IF(AND($I$1&gt;1800,$I$1&lt;1900),'k1900'!O13,(IF($I$1=1900,'1900'!O13,(IF($I$1&gt;1900,'n1900'!O13,""))))))))))))))))))</f>
        <v/>
      </c>
      <c r="P13" s="19" t="str">
        <f ca="1">IF(IF($I$1&lt;1600,'k1900'!P13,(IF($I$1=1600,'1600'!P13,(IF(AND($I$1&gt;1600,$I$1&lt;1700),'k1900'!P13,(IF($I$1=1700,'1700'!P13,(IF(AND($I$1&gt;1700,$I$1&lt;1800),'k1900'!P13,(IF($I$1=1800,'1800'!P13,(IF(AND($I$1&gt;1800,$I$1&lt;1900),'k1900'!P13,(IF($I$1=1900,'1900'!P13,(IF($I$1&gt;1900,'n1900'!P13,"")))))))))))))))))="","",IF($I$1&lt;1600,'k1900'!P13,(IF($I$1=1600,'1600'!P13,(IF(AND($I$1&gt;1600,$I$1&lt;1700),'k1900'!P13,(IF($I$1=1700,'1700'!P13,(IF(AND($I$1&gt;1700,$I$1&lt;1800),'k1900'!P13,(IF($I$1=1800,'1800'!P13,(IF(AND($I$1&gt;1800,$I$1&lt;1900),'k1900'!P13,(IF($I$1=1900,'1900'!P13,(IF($I$1&gt;1900,'n1900'!P13,""))))))))))))))))))</f>
        <v/>
      </c>
      <c r="Q13" s="19" t="str">
        <f ca="1">IF(IF($I$1&lt;1600,'k1900'!Q13,(IF($I$1=1600,'1600'!Q13,(IF(AND($I$1&gt;1600,$I$1&lt;1700),'k1900'!Q13,(IF($I$1=1700,'1700'!Q13,(IF(AND($I$1&gt;1700,$I$1&lt;1800),'k1900'!Q13,(IF($I$1=1800,'1800'!Q13,(IF(AND($I$1&gt;1800,$I$1&lt;1900),'k1900'!Q13,(IF($I$1=1900,'1900'!Q13,(IF($I$1&gt;1900,'n1900'!Q13,"")))))))))))))))))="","",IF($I$1&lt;1600,'k1900'!Q13,(IF($I$1=1600,'1600'!Q13,(IF(AND($I$1&gt;1600,$I$1&lt;1700),'k1900'!Q13,(IF($I$1=1700,'1700'!Q13,(IF(AND($I$1&gt;1700,$I$1&lt;1800),'k1900'!Q13,(IF($I$1=1800,'1800'!Q13,(IF(AND($I$1&gt;1800,$I$1&lt;1900),'k1900'!Q13,(IF($I$1=1900,'1900'!Q13,(IF($I$1&gt;1900,'n1900'!Q13,""))))))))))))))))))</f>
        <v/>
      </c>
      <c r="S13" s="55">
        <f ca="1">IF(ISERROR(IF($I$1&lt;1600,'k1900'!S13,(IF($I$1=1600,'1600'!S13,(IF(AND($I$1&gt;1600,$I$1&lt;1700),'k1900'!S13,(IF($I$1=1700,'1700'!S13,(IF(AND($I$1&gt;1700,$I$1&lt;1800),'k1900'!S13,(IF($I$1=1800,'1800'!S13,(IF(AND($I$1&gt;1800,$I$1&lt;1900),'k1900'!S13,(IF($I$1=1900,'1900'!S13,(IF($I$1&gt;1900,'n1900'!S13,"")))))))))))))))))),"",IF($I$1&lt;1600,'k1900'!S13,(IF($I$1=1600,'1600'!S13,(IF(AND($I$1&gt;1600,$I$1&lt;1700),'k1900'!S13,(IF($I$1=1700,'1700'!S13,(IF(AND($I$1&gt;1700,$I$1&lt;1800),'k1900'!S13,(IF($I$1=1800,'1800'!S13,(IF(AND($I$1&gt;1800,$I$1&lt;1900),'k1900'!S13,(IF($I$1=1900,'1900'!S13,(IF($I$1&gt;1900,'n1900'!S13,""))))))))))))))))))</f>
        <v>13</v>
      </c>
      <c r="T13" s="19">
        <f ca="1">IF(IF($I$1&lt;1600,'k1900'!T13,(IF($I$1=1600,'1600'!T13,(IF(AND($I$1&gt;1600,$I$1&lt;1700),'k1900'!T13,(IF($I$1=1700,'1700'!T13,(IF(AND($I$1&gt;1700,$I$1&lt;1800),'k1900'!T13,(IF($I$1=1800,'1800'!T13,(IF(AND($I$1&gt;1800,$I$1&lt;1900),'k1900'!T13,(IF($I$1=1900,'1900'!T13,(IF($I$1&gt;1900,'n1900'!T13,"")))))))))))))))))="","",IF($I$1&lt;1600,'k1900'!T13,(IF($I$1=1600,'1600'!T13,(IF(AND($I$1&gt;1600,$I$1&lt;1700),'k1900'!T13,(IF($I$1=1700,'1700'!T13,(IF(AND($I$1&gt;1700,$I$1&lt;1800),'k1900'!T13,(IF($I$1=1800,'1800'!T13,(IF(AND($I$1&gt;1800,$I$1&lt;1900),'k1900'!T13,(IF($I$1=1900,'1900'!T13,(IF($I$1&gt;1900,'n1900'!T13,""))))))))))))))))))</f>
        <v>29</v>
      </c>
      <c r="U13" s="19">
        <f ca="1">IF(IF($I$1&lt;1600,'k1900'!U13,(IF($I$1=1600,'1600'!U13,(IF(AND($I$1&gt;1600,$I$1&lt;1700),'k1900'!U13,(IF($I$1=1700,'1700'!U13,(IF(AND($I$1&gt;1700,$I$1&lt;1800),'k1900'!U13,(IF($I$1=1800,'1800'!U13,(IF(AND($I$1&gt;1800,$I$1&lt;1900),'k1900'!U13,(IF($I$1=1900,'1900'!U13,(IF($I$1&gt;1900,'n1900'!U13,"")))))))))))))))))="","",IF($I$1&lt;1600,'k1900'!U13,(IF($I$1=1600,'1600'!U13,(IF(AND($I$1&gt;1600,$I$1&lt;1700),'k1900'!U13,(IF($I$1=1700,'1700'!U13,(IF(AND($I$1&gt;1700,$I$1&lt;1800),'k1900'!U13,(IF($I$1=1800,'1800'!U13,(IF(AND($I$1&gt;1800,$I$1&lt;1900),'k1900'!U13,(IF($I$1=1900,'1900'!U13,(IF($I$1&gt;1900,'n1900'!U13,""))))))))))))))))))</f>
        <v>30</v>
      </c>
      <c r="V13" s="19">
        <f ca="1">IF(IF($I$1&lt;1600,'k1900'!V13,(IF($I$1=1600,'1600'!V13,(IF(AND($I$1&gt;1600,$I$1&lt;1700),'k1900'!V13,(IF($I$1=1700,'1700'!V13,(IF(AND($I$1&gt;1700,$I$1&lt;1800),'k1900'!V13,(IF($I$1=1800,'1800'!V13,(IF(AND($I$1&gt;1800,$I$1&lt;1900),'k1900'!V13,(IF($I$1=1900,'1900'!V13,(IF($I$1&gt;1900,'n1900'!V13,"")))))))))))))))))="","",IF($I$1&lt;1600,'k1900'!V13,(IF($I$1=1600,'1600'!V13,(IF(AND($I$1&gt;1600,$I$1&lt;1700),'k1900'!V13,(IF($I$1=1700,'1700'!V13,(IF(AND($I$1&gt;1700,$I$1&lt;1800),'k1900'!V13,(IF($I$1=1800,'1800'!V13,(IF(AND($I$1&gt;1800,$I$1&lt;1900),'k1900'!V13,(IF($I$1=1900,'1900'!V13,(IF($I$1&gt;1900,'n1900'!V13,""))))))))))))))))))</f>
        <v>31</v>
      </c>
      <c r="W13" s="19" t="str">
        <f ca="1">IF(IF($I$1&lt;1600,'k1900'!W13,(IF($I$1=1600,'1600'!W13,(IF(AND($I$1&gt;1600,$I$1&lt;1700),'k1900'!W13,(IF($I$1=1700,'1700'!W13,(IF(AND($I$1&gt;1700,$I$1&lt;1800),'k1900'!W13,(IF($I$1=1800,'1800'!W13,(IF(AND($I$1&gt;1800,$I$1&lt;1900),'k1900'!W13,(IF($I$1=1900,'1900'!W13,(IF($I$1&gt;1900,'n1900'!W13,"")))))))))))))))))="","",IF($I$1&lt;1600,'k1900'!W13,(IF($I$1=1600,'1600'!W13,(IF(AND($I$1&gt;1600,$I$1&lt;1700),'k1900'!W13,(IF($I$1=1700,'1700'!W13,(IF(AND($I$1&gt;1700,$I$1&lt;1800),'k1900'!W13,(IF($I$1=1800,'1800'!W13,(IF(AND($I$1&gt;1800,$I$1&lt;1900),'k1900'!W13,(IF($I$1=1900,'1900'!W13,(IF($I$1&gt;1900,'n1900'!W13,""))))))))))))))))))</f>
        <v/>
      </c>
      <c r="X13" s="19" t="str">
        <f ca="1">IF(IF($I$1&lt;1600,'k1900'!X13,(IF($I$1=1600,'1600'!X13,(IF(AND($I$1&gt;1600,$I$1&lt;1700),'k1900'!X13,(IF($I$1=1700,'1700'!X13,(IF(AND($I$1&gt;1700,$I$1&lt;1800),'k1900'!X13,(IF($I$1=1800,'1800'!X13,(IF(AND($I$1&gt;1800,$I$1&lt;1900),'k1900'!X13,(IF($I$1=1900,'1900'!X13,(IF($I$1&gt;1900,'n1900'!X13,"")))))))))))))))))="","",IF($I$1&lt;1600,'k1900'!X13,(IF($I$1=1600,'1600'!X13,(IF(AND($I$1&gt;1600,$I$1&lt;1700),'k1900'!X13,(IF($I$1=1700,'1700'!X13,(IF(AND($I$1&gt;1700,$I$1&lt;1800),'k1900'!X13,(IF($I$1=1800,'1800'!X13,(IF(AND($I$1&gt;1800,$I$1&lt;1900),'k1900'!X13,(IF($I$1=1900,'1900'!X13,(IF($I$1&gt;1900,'n1900'!X13,""))))))))))))))))))</f>
        <v/>
      </c>
      <c r="Y13" s="19" t="str">
        <f ca="1">IF(IF($I$1&lt;1600,'k1900'!Y13,(IF($I$1=1600,'1600'!Y13,(IF(AND($I$1&gt;1600,$I$1&lt;1700),'k1900'!Y13,(IF($I$1=1700,'1700'!Y13,(IF(AND($I$1&gt;1700,$I$1&lt;1800),'k1900'!Y13,(IF($I$1=1800,'1800'!Y13,(IF(AND($I$1&gt;1800,$I$1&lt;1900),'k1900'!Y13,(IF($I$1=1900,'1900'!Y13,(IF($I$1&gt;1900,'n1900'!Y13,"")))))))))))))))))="","",IF($I$1&lt;1600,'k1900'!Y13,(IF($I$1=1600,'1600'!Y13,(IF(AND($I$1&gt;1600,$I$1&lt;1700),'k1900'!Y13,(IF($I$1=1700,'1700'!Y13,(IF(AND($I$1&gt;1700,$I$1&lt;1800),'k1900'!Y13,(IF($I$1=1800,'1800'!Y13,(IF(AND($I$1&gt;1800,$I$1&lt;1900),'k1900'!Y13,(IF($I$1=1900,'1900'!Y13,(IF($I$1&gt;1900,'n1900'!Y13,""))))))))))))))))))</f>
        <v/>
      </c>
      <c r="Z13" s="19" t="str">
        <f ca="1">IF(IF($I$1&lt;1600,'k1900'!Z13,(IF($I$1=1600,'1600'!Z13,(IF(AND($I$1&gt;1600,$I$1&lt;1700),'k1900'!Z13,(IF($I$1=1700,'1700'!Z13,(IF(AND($I$1&gt;1700,$I$1&lt;1800),'k1900'!Z13,(IF($I$1=1800,'1800'!Z13,(IF(AND($I$1&gt;1800,$I$1&lt;1900),'k1900'!Z13,(IF($I$1=1900,'1900'!Z13,(IF($I$1&gt;1900,'n1900'!Z13,"")))))))))))))))))="","",IF($I$1&lt;1600,'k1900'!Z13,(IF($I$1=1600,'1600'!Z13,(IF(AND($I$1&gt;1600,$I$1&lt;1700),'k1900'!Z13,(IF($I$1=1700,'1700'!Z13,(IF(AND($I$1&gt;1700,$I$1&lt;1800),'k1900'!Z13,(IF($I$1=1800,'1800'!Z13,(IF(AND($I$1&gt;1800,$I$1&lt;1900),'k1900'!Z13,(IF($I$1=1900,'1900'!Z13,(IF($I$1&gt;1900,'n1900'!Z13,""))))))))))))))))))</f>
        <v/>
      </c>
      <c r="AB13" s="55">
        <f ca="1">IF(ISERROR(IF($I$1&lt;1600,'k1900'!A22,(IF($I$1=1600,'1600'!A22,(IF(AND($I$1&gt;1600,$I$1&lt;1700),'k1900'!A22,(IF($I$1=1700,'1700'!A22,(IF(AND($I$1&gt;1700,$I$1&lt;1800),'k1900'!A22,(IF($I$1=1800,'1800'!A22,(IF(AND($I$1&gt;1800,$I$1&lt;1900),'k1900'!A22,(IF($I$1=1900,'1900'!A22,(IF($I$1&gt;1900,'n1900'!A22,"")))))))))))))))))),"",IF($I$1&lt;1600,'k1900'!A22,(IF($I$1=1600,'1600'!A22,(IF(AND($I$1&gt;1600,$I$1&lt;1700),'k1900'!A22,(IF($I$1=1700,'1700'!A22,(IF(AND($I$1&gt;1700,$I$1&lt;1800),'k1900'!A22,(IF($I$1=1800,'1800'!A22,(IF(AND($I$1&gt;1800,$I$1&lt;1900),'k1900'!A22,(IF($I$1=1900,'1900'!A22,(IF($I$1&gt;1900,'n1900'!A22,""))))))))))))))))))</f>
        <v>17</v>
      </c>
      <c r="AC13" s="19">
        <f ca="1">IF(IF($I$1&lt;1600,'k1900'!B22,(IF($I$1=1600,'1600'!B22,(IF(AND($I$1&gt;1600,$I$1&lt;1700),'k1900'!B22,(IF($I$1=1700,'1700'!B22,(IF(AND($I$1&gt;1700,$I$1&lt;1800),'k1900'!B22,(IF($I$1=1800,'1800'!B22,(IF(AND($I$1&gt;1800,$I$1&lt;1900),'k1900'!B22,(IF($I$1=1900,'1900'!B22,(IF($I$1&gt;1900,'n1900'!B22,"")))))))))))))))))="","",IF($I$1&lt;1600,'k1900'!B22,(IF($I$1=1600,'1600'!B22,(IF(AND($I$1&gt;1600,$I$1&lt;1700),'k1900'!B22,(IF($I$1=1700,'1700'!B22,(IF(AND($I$1&gt;1700,$I$1&lt;1800),'k1900'!B22,(IF($I$1=1800,'1800'!B22,(IF(AND($I$1&gt;1800,$I$1&lt;1900),'k1900'!B22,(IF($I$1=1900,'1900'!B22,(IF($I$1&gt;1900,'n1900'!B22,""))))))))))))))))))</f>
        <v>26</v>
      </c>
      <c r="AD13" s="19">
        <f ca="1">IF(IF($I$1&lt;1600,'k1900'!C22,(IF($I$1=1600,'1600'!C22,(IF(AND($I$1&gt;1600,$I$1&lt;1700),'k1900'!C22,(IF($I$1=1700,'1700'!C22,(IF(AND($I$1&gt;1700,$I$1&lt;1800),'k1900'!C22,(IF($I$1=1800,'1800'!C22,(IF(AND($I$1&gt;1800,$I$1&lt;1900),'k1900'!C22,(IF($I$1=1900,'1900'!C22,(IF($I$1&gt;1900,'n1900'!C22,"")))))))))))))))))="","",IF($I$1&lt;1600,'k1900'!C22,(IF($I$1=1600,'1600'!C22,(IF(AND($I$1&gt;1600,$I$1&lt;1700),'k1900'!C22,(IF($I$1=1700,'1700'!C22,(IF(AND($I$1&gt;1700,$I$1&lt;1800),'k1900'!C22,(IF($I$1=1800,'1800'!C22,(IF(AND($I$1&gt;1800,$I$1&lt;1900),'k1900'!C22,(IF($I$1=1900,'1900'!C22,(IF($I$1&gt;1900,'n1900'!C22,""))))))))))))))))))</f>
        <v>27</v>
      </c>
      <c r="AE13" s="19">
        <f ca="1">IF(IF($I$1&lt;1600,'k1900'!D22,(IF($I$1=1600,'1600'!D22,(IF(AND($I$1&gt;1600,$I$1&lt;1700),'k1900'!D22,(IF($I$1=1700,'1700'!D22,(IF(AND($I$1&gt;1700,$I$1&lt;1800),'k1900'!D22,(IF($I$1=1800,'1800'!D22,(IF(AND($I$1&gt;1800,$I$1&lt;1900),'k1900'!D22,(IF($I$1=1900,'1900'!D22,(IF($I$1&gt;1900,'n1900'!D22,"")))))))))))))))))="","",IF($I$1&lt;1600,'k1900'!D22,(IF($I$1=1600,'1600'!D22,(IF(AND($I$1&gt;1600,$I$1&lt;1700),'k1900'!D22,(IF($I$1=1700,'1700'!D22,(IF(AND($I$1&gt;1700,$I$1&lt;1800),'k1900'!D22,(IF($I$1=1800,'1800'!D22,(IF(AND($I$1&gt;1800,$I$1&lt;1900),'k1900'!D22,(IF($I$1=1900,'1900'!D22,(IF($I$1&gt;1900,'n1900'!D22,""))))))))))))))))))</f>
        <v>28</v>
      </c>
      <c r="AF13" s="19">
        <f ca="1">IF(IF($I$1&lt;1600,'k1900'!E22,(IF($I$1=1600,'1600'!E22,(IF(AND($I$1&gt;1600,$I$1&lt;1700),'k1900'!E22,(IF($I$1=1700,'1700'!E22,(IF(AND($I$1&gt;1700,$I$1&lt;1800),'k1900'!E22,(IF($I$1=1800,'1800'!E22,(IF(AND($I$1&gt;1800,$I$1&lt;1900),'k1900'!E22,(IF($I$1=1900,'1900'!E22,(IF($I$1&gt;1900,'n1900'!E22,"")))))))))))))))))="","",IF($I$1&lt;1600,'k1900'!E22,(IF($I$1=1600,'1600'!E22,(IF(AND($I$1&gt;1600,$I$1&lt;1700),'k1900'!E22,(IF($I$1=1700,'1700'!E22,(IF(AND($I$1&gt;1700,$I$1&lt;1800),'k1900'!E22,(IF($I$1=1800,'1800'!E22,(IF(AND($I$1&gt;1800,$I$1&lt;1900),'k1900'!E22,(IF($I$1=1900,'1900'!E22,(IF($I$1&gt;1900,'n1900'!E22,""))))))))))))))))))</f>
        <v>29</v>
      </c>
      <c r="AG13" s="19">
        <f ca="1">IF(IF($I$1&lt;1600,'k1900'!F22,(IF($I$1=1600,'1600'!F22,(IF(AND($I$1&gt;1600,$I$1&lt;1700),'k1900'!F22,(IF($I$1=1700,'1700'!F22,(IF(AND($I$1&gt;1700,$I$1&lt;1800),'k1900'!F22,(IF($I$1=1800,'1800'!F22,(IF(AND($I$1&gt;1800,$I$1&lt;1900),'k1900'!F22,(IF($I$1=1900,'1900'!F22,(IF($I$1&gt;1900,'n1900'!F22,"")))))))))))))))))="","",IF($I$1&lt;1600,'k1900'!F22,(IF($I$1=1600,'1600'!F22,(IF(AND($I$1&gt;1600,$I$1&lt;1700),'k1900'!F22,(IF($I$1=1700,'1700'!F22,(IF(AND($I$1&gt;1700,$I$1&lt;1800),'k1900'!F22,(IF($I$1=1800,'1800'!F22,(IF(AND($I$1&gt;1800,$I$1&lt;1900),'k1900'!F22,(IF($I$1=1900,'1900'!F22,(IF($I$1&gt;1900,'n1900'!F22,""))))))))))))))))))</f>
        <v>30</v>
      </c>
      <c r="AH13" s="19" t="str">
        <f ca="1">IF(IF($I$1&lt;1600,'k1900'!G22,(IF($I$1=1600,'1600'!G22,(IF(AND($I$1&gt;1600,$I$1&lt;1700),'k1900'!G22,(IF($I$1=1700,'1700'!G22,(IF(AND($I$1&gt;1700,$I$1&lt;1800),'k1900'!G22,(IF($I$1=1800,'1800'!G22,(IF(AND($I$1&gt;1800,$I$1&lt;1900),'k1900'!G22,(IF($I$1=1900,'1900'!G22,(IF($I$1&gt;1900,'n1900'!G22,"")))))))))))))))))="","",IF($I$1&lt;1600,'k1900'!G22,(IF($I$1=1600,'1600'!G22,(IF(AND($I$1&gt;1600,$I$1&lt;1700),'k1900'!G22,(IF($I$1=1700,'1700'!G22,(IF(AND($I$1&gt;1700,$I$1&lt;1800),'k1900'!G22,(IF($I$1=1800,'1800'!G22,(IF(AND($I$1&gt;1800,$I$1&lt;1900),'k1900'!G22,(IF($I$1=1900,'1900'!G22,(IF($I$1&gt;1900,'n1900'!G22,""))))))))))))))))))</f>
        <v/>
      </c>
      <c r="AI13" s="19" t="str">
        <f ca="1">IF(IF($I$1&lt;1600,'k1900'!H22,(IF($I$1=1600,'1600'!H22,(IF(AND($I$1&gt;1600,$I$1&lt;1700),'k1900'!H22,(IF($I$1=1700,'1700'!H22,(IF(AND($I$1&gt;1700,$I$1&lt;1800),'k1900'!H22,(IF($I$1=1800,'1800'!H22,(IF(AND($I$1&gt;1800,$I$1&lt;1900),'k1900'!H22,(IF($I$1=1900,'1900'!H22,(IF($I$1&gt;1900,'n1900'!H22,"")))))))))))))))))="","",IF($I$1&lt;1600,'k1900'!H22,(IF($I$1=1600,'1600'!H22,(IF(AND($I$1&gt;1600,$I$1&lt;1700),'k1900'!H22,(IF($I$1=1700,'1700'!H22,(IF(AND($I$1&gt;1700,$I$1&lt;1800),'k1900'!H22,(IF($I$1=1800,'1800'!H22,(IF(AND($I$1&gt;1800,$I$1&lt;1900),'k1900'!H22,(IF($I$1=1900,'1900'!H22,(IF($I$1&gt;1900,'n1900'!H22,""))))))))))))))))))</f>
        <v/>
      </c>
      <c r="AK13" s="71"/>
      <c r="AL13" s="76">
        <f t="shared" ca="1" si="0"/>
        <v>44221</v>
      </c>
      <c r="AM13" s="76">
        <f t="shared" ca="1" si="0"/>
        <v>44222</v>
      </c>
      <c r="AN13" s="76">
        <f t="shared" ca="1" si="0"/>
        <v>44223</v>
      </c>
      <c r="AO13" s="76">
        <f t="shared" ca="1" si="0"/>
        <v>44224</v>
      </c>
      <c r="AP13" s="76">
        <f t="shared" ca="1" si="0"/>
        <v>44225</v>
      </c>
      <c r="AQ13" s="76">
        <f t="shared" ca="1" si="0"/>
        <v>44226</v>
      </c>
      <c r="AR13" s="76">
        <f t="shared" ca="1" si="0"/>
        <v>44227</v>
      </c>
      <c r="AS13" s="70">
        <v>1594</v>
      </c>
      <c r="AT13" s="71"/>
      <c r="AU13" s="76" t="str">
        <f t="shared" ca="1" si="1"/>
        <v/>
      </c>
      <c r="AV13" s="76" t="str">
        <f t="shared" ca="1" si="1"/>
        <v/>
      </c>
      <c r="AW13" s="76" t="str">
        <f t="shared" ca="1" si="1"/>
        <v/>
      </c>
      <c r="AX13" s="76" t="str">
        <f t="shared" ca="1" si="1"/>
        <v/>
      </c>
      <c r="AY13" s="76" t="str">
        <f t="shared" ca="1" si="1"/>
        <v/>
      </c>
      <c r="AZ13" s="76" t="str">
        <f t="shared" ca="1" si="1"/>
        <v/>
      </c>
      <c r="BA13" s="76" t="str">
        <f t="shared" ca="1" si="1"/>
        <v/>
      </c>
      <c r="BB13" s="108" t="s">
        <v>37535</v>
      </c>
      <c r="BC13" s="108">
        <v>12</v>
      </c>
      <c r="BD13" s="76">
        <f t="shared" ca="1" si="2"/>
        <v>44284</v>
      </c>
      <c r="BE13" s="76">
        <f t="shared" ca="1" si="2"/>
        <v>44285</v>
      </c>
      <c r="BF13" s="76">
        <f t="shared" ca="1" si="2"/>
        <v>44286</v>
      </c>
      <c r="BG13" s="76" t="str">
        <f t="shared" ca="1" si="2"/>
        <v/>
      </c>
      <c r="BH13" s="76" t="str">
        <f t="shared" ca="1" si="2"/>
        <v/>
      </c>
      <c r="BI13" s="76" t="str">
        <f t="shared" ca="1" si="2"/>
        <v/>
      </c>
      <c r="BJ13" s="76" t="str">
        <f t="shared" ca="1" si="2"/>
        <v/>
      </c>
      <c r="BK13" s="108" t="s">
        <v>37535</v>
      </c>
      <c r="BL13" s="71">
        <v>12</v>
      </c>
      <c r="BM13" s="77">
        <f ca="1">IF(TODAY()=AL13,-1,IF(AL13="",0,IF(ISERROR(VLOOKUP(AL13,Ünnepnapok!$AG$4:$AG$254,1,FALSE)),0,B13)))</f>
        <v>0</v>
      </c>
      <c r="BN13" s="77">
        <f ca="1">IF(TODAY()=AM13,-1,IF(AM13="",0,IF(ISERROR(VLOOKUP(AM13,Ünnepnapok!$AG$4:$AG$254,1,FALSE)),0,C13)))</f>
        <v>0</v>
      </c>
      <c r="BO13" s="77">
        <f ca="1">IF(TODAY()=AN13,-1,IF(AN13="",0,IF(ISERROR(VLOOKUP(AN13,Ünnepnapok!$AG$4:$AG$254,1,FALSE)),0,D13)))</f>
        <v>0</v>
      </c>
      <c r="BP13" s="77">
        <f ca="1">IF(TODAY()=AO13,-1,IF(AO13="",0,IF(ISERROR(VLOOKUP(AO13,Ünnepnapok!$AG$4:$AG$254,1,FALSE)),0,E13)))</f>
        <v>0</v>
      </c>
      <c r="BQ13" s="77">
        <f ca="1">IF(TODAY()=AP13,-1,IF(AP13="",0,IF(ISERROR(VLOOKUP(AP13,Ünnepnapok!$AG$4:$AG$254,1,FALSE)),0,F13)))</f>
        <v>0</v>
      </c>
      <c r="BR13" s="77">
        <f ca="1">IF(ISERROR(VLOOKUP(AQ13,Munkanapáthelyezés!$A$2:$A$300,1,FALSE)),IF(TODAY()=AQ13,-1,IF(AQ13="",0,IF(ISERROR(VLOOKUP(AQ13,Ünnepnapok!$AG$4:$AG$254,1,FALSE)),0,G13))),"")</f>
        <v>0</v>
      </c>
      <c r="BS13" s="77">
        <f ca="1">IF(ISERROR(VLOOKUP(AR13,Munkanapáthelyezés!$A$2:$A$300,1,FALSE)),IF(TODAY()=AR13,-1,IF(AR13="",0,IF(ISERROR(VLOOKUP(AR13,Ünnepnapok!$AG$4:$AG$254,1,FALSE)),0,H13))),"")</f>
        <v>0</v>
      </c>
      <c r="BT13" s="70"/>
      <c r="BU13" s="71"/>
      <c r="BV13" s="77">
        <f ca="1">IF(TODAY()=AU13,-1,IF(AU13="",0,IF(ISERROR(VLOOKUP(AU13,Ünnepnapok!$AG$4:$AG$254,1,FALSE)),0,K13)))</f>
        <v>0</v>
      </c>
      <c r="BW13" s="77">
        <f ca="1">IF(TODAY()=AV13,-1,IF(AV13="",0,IF(ISERROR(VLOOKUP(AV13,Ünnepnapok!$AG$4:$AG$254,1,FALSE)),0,L13)))</f>
        <v>0</v>
      </c>
      <c r="BX13" s="77">
        <f ca="1">IF(TODAY()=AW13,-1,IF(AW13="",0,IF(ISERROR(VLOOKUP(AW13,Ünnepnapok!$AG$4:$AG$254,1,FALSE)),0,M13)))</f>
        <v>0</v>
      </c>
      <c r="BY13" s="77">
        <f ca="1">IF(TODAY()=AX13,-1,IF(AX13="",0,IF(ISERROR(VLOOKUP(AX13,Ünnepnapok!$AG$4:$AG$254,1,FALSE)),0,N13)))</f>
        <v>0</v>
      </c>
      <c r="BZ13" s="77">
        <f ca="1">IF(TODAY()=AY13,-1,IF(AY13="",0,IF(ISERROR(VLOOKUP(AY13,Ünnepnapok!$AG$4:$AG$254,1,FALSE)),0,O13)))</f>
        <v>0</v>
      </c>
      <c r="CA13" s="77" t="str">
        <f ca="1">IF(ISERROR(VLOOKUP(AZ13,Munkanapáthelyezés!$A$2:$A$300,1,FALSE)),IF(TODAY()=AZ13,-1,IF(AZ13="",0,IF(ISERROR(VLOOKUP(AZ13,Ünnepnapok!$AG$4:$AG$254,1,FALSE)),0,P13))),"")</f>
        <v/>
      </c>
      <c r="CB13" s="77" t="str">
        <f ca="1">IF(ISERROR(VLOOKUP(BA13,Munkanapáthelyezés!$A$2:$A$300,1,FALSE)),IF(TODAY()=BA13,-1,IF(BA13="",0,IF(ISERROR(VLOOKUP(BA13,Ünnepnapok!$AG$4:$AG$254,1,FALSE)),0,Q13))),"")</f>
        <v/>
      </c>
      <c r="CC13" s="70"/>
      <c r="CD13" s="71"/>
      <c r="CE13" s="77">
        <f ca="1">IF(TODAY()=BD13,-1,IF(BD13="",0,IF(ISERROR(VLOOKUP(BD13,Ünnepnapok!$AG$4:$AG$254,1,FALSE)),0,T13)))</f>
        <v>0</v>
      </c>
      <c r="CF13" s="77">
        <f ca="1">IF(TODAY()=BE13,-1,IF(BE13="",0,IF(ISERROR(VLOOKUP(BE13,Ünnepnapok!$AG$4:$AG$254,1,FALSE)),0,U13)))</f>
        <v>0</v>
      </c>
      <c r="CG13" s="77">
        <f ca="1">IF(TODAY()=BF13,-1,IF(BF13="",0,IF(ISERROR(VLOOKUP(BF13,Ünnepnapok!$AG$4:$AG$254,1,FALSE)),0,V13)))</f>
        <v>0</v>
      </c>
      <c r="CH13" s="77">
        <f ca="1">IF(TODAY()=BG13,-1,IF(BG13="",0,IF(ISERROR(VLOOKUP(BG13,Ünnepnapok!$AG$4:$AG$254,1,FALSE)),0,W13)))</f>
        <v>0</v>
      </c>
      <c r="CI13" s="77">
        <f ca="1">IF(TODAY()=BH13,-1,IF(BH13="",0,IF(ISERROR(VLOOKUP(BH13,Ünnepnapok!$AG$4:$AG$254,1,FALSE)),0,X13)))</f>
        <v>0</v>
      </c>
      <c r="CJ13" s="77" t="str">
        <f ca="1">IF(ISERROR(VLOOKUP(BI13,Munkanapáthelyezés!$A$2:$A$300,1,FALSE)),IF(TODAY()=BI13,-1,IF(BI13="",0,IF(ISERROR(VLOOKUP(BI13,Ünnepnapok!$AG$4:$AG$254,1,FALSE)),0,Y13))),"")</f>
        <v/>
      </c>
      <c r="CK13" s="77" t="str">
        <f ca="1">IF(ISERROR(VLOOKUP(BJ13,Munkanapáthelyezés!$A$2:$A$300,1,FALSE)),IF(TODAY()=BJ13,-1,IF(BJ13="",0,IF(ISERROR(VLOOKUP(BJ13,Ünnepnapok!$AG$4:$AG$254,1,FALSE)),0,Z13))),"")</f>
        <v/>
      </c>
      <c r="CM13" s="77">
        <f ca="1">IF(AL13="",0,IF(ISERROR(VLOOKUP(AL13,Munkanapáthelyezés!$B$2:$C$200,2,FALSE)+10000),0,VLOOKUP(AL13,Munkanapáthelyezés!$B$2:$C$200,2,FALSE)+10000))+IF(AL13="",0,IF(ISERROR(VLOOKUP(AL13,Munkanapáthelyezés!$A$2:$C$200,3,FALSE)+1000),0,VLOOKUP(AL13,Munkanapáthelyezés!$A$2:$C$200,3,FALSE)+1000))</f>
        <v>0</v>
      </c>
      <c r="CN13" s="77">
        <f ca="1">IF(AM13="",0,IF(ISERROR(VLOOKUP(AM13,Munkanapáthelyezés!$B$2:$C$200,2,FALSE)+10000),0,VLOOKUP(AM13,Munkanapáthelyezés!$B$2:$C$200,2,FALSE)+10000))+IF(AM13="",0,IF(ISERROR(VLOOKUP(AM13,Munkanapáthelyezés!$A$2:$C$200,3,FALSE)+1000),0,VLOOKUP(AM13,Munkanapáthelyezés!$A$2:$C$200,3,FALSE)+1000))</f>
        <v>0</v>
      </c>
      <c r="CO13" s="77">
        <f ca="1">IF(AN13="",0,IF(ISERROR(VLOOKUP(AN13,Munkanapáthelyezés!$B$2:$C$200,2,FALSE)+10000),0,VLOOKUP(AN13,Munkanapáthelyezés!$B$2:$C$200,2,FALSE)+10000))+IF(AN13="",0,IF(ISERROR(VLOOKUP(AN13,Munkanapáthelyezés!$A$2:$C$200,3,FALSE)+1000),0,VLOOKUP(AN13,Munkanapáthelyezés!$A$2:$C$200,3,FALSE)+1000))</f>
        <v>0</v>
      </c>
      <c r="CP13" s="77">
        <f ca="1">IF(AO13="",0,IF(ISERROR(VLOOKUP(AO13,Munkanapáthelyezés!$B$2:$C$200,2,FALSE)+10000),0,VLOOKUP(AO13,Munkanapáthelyezés!$B$2:$C$200,2,FALSE)+10000))+IF(AO13="",0,IF(ISERROR(VLOOKUP(AO13,Munkanapáthelyezés!$A$2:$C$200,3,FALSE)+1000),0,VLOOKUP(AO13,Munkanapáthelyezés!$A$2:$C$200,3,FALSE)+1000))</f>
        <v>0</v>
      </c>
      <c r="CQ13" s="77">
        <f ca="1">IF(AP13="",0,IF(ISERROR(VLOOKUP(AP13,Munkanapáthelyezés!$B$2:$C$200,2,FALSE)+10000),0,VLOOKUP(AP13,Munkanapáthelyezés!$B$2:$C$200,2,FALSE)+10000))+IF(AP13="",0,IF(ISERROR(VLOOKUP(AP13,Munkanapáthelyezés!$A$2:$C$200,3,FALSE)+1000),0,VLOOKUP(AP13,Munkanapáthelyezés!$A$2:$C$200,3,FALSE)+1000))</f>
        <v>0</v>
      </c>
      <c r="CR13" s="77">
        <f ca="1">IF(AQ13="",0,IF(ISERROR(VLOOKUP(AQ13,Munkanapáthelyezés!$B$2:$C$200,2,FALSE)+10000),0,VLOOKUP(AQ13,Munkanapáthelyezés!$B$2:$C$200,2,FALSE)+10000))+IF(AQ13="",0,IF(ISERROR(VLOOKUP(AQ13,Munkanapáthelyezés!$A$2:$C$200,3,FALSE)+1000),0,VLOOKUP(AQ13,Munkanapáthelyezés!$A$2:$C$200,3,FALSE)+1000))</f>
        <v>0</v>
      </c>
      <c r="CS13" s="77">
        <f ca="1">IF(AR13="",0,IF(ISERROR(VLOOKUP(AR13,Munkanapáthelyezés!$B$2:$C$200,2,FALSE)+10000),0,VLOOKUP(AR13,Munkanapáthelyezés!$B$2:$C$200,2,FALSE)+10000))+IF(AR13="",0,IF(ISERROR(VLOOKUP(AR13,Munkanapáthelyezés!$A$2:$C$200,3,FALSE)+1000),0,VLOOKUP(AR13,Munkanapáthelyezés!$A$2:$C$200,3,FALSE)+1000))</f>
        <v>0</v>
      </c>
      <c r="CT13" s="70"/>
      <c r="CU13" s="103"/>
      <c r="CV13" s="77">
        <f ca="1">IF(AU13="",0,IF(ISERROR(VLOOKUP(AU13,Munkanapáthelyezés!$B$2:$C$200,2,FALSE)+10000),0,VLOOKUP(AU13,Munkanapáthelyezés!$B$2:$C$200,2,FALSE)+10000))+IF(AU13="",0,IF(ISERROR(VLOOKUP(AU13,Munkanapáthelyezés!$A$2:$C$200,3,FALSE)+1000),0,VLOOKUP(AU13,Munkanapáthelyezés!$A$2:$C$200,3,FALSE)+1000))</f>
        <v>0</v>
      </c>
      <c r="CW13" s="77">
        <f ca="1">IF(AV13="",0,IF(ISERROR(VLOOKUP(AV13,Munkanapáthelyezés!$B$2:$C$200,2,FALSE)+10000),0,VLOOKUP(AV13,Munkanapáthelyezés!$B$2:$C$200,2,FALSE)+10000))+IF(AV13="",0,IF(ISERROR(VLOOKUP(AV13,Munkanapáthelyezés!$A$2:$C$200,3,FALSE)+1000),0,VLOOKUP(AV13,Munkanapáthelyezés!$A$2:$C$200,3,FALSE)+1000))</f>
        <v>0</v>
      </c>
      <c r="CX13" s="77">
        <f ca="1">IF(AW13="",0,IF(ISERROR(VLOOKUP(AW13,Munkanapáthelyezés!$B$2:$C$200,2,FALSE)+10000),0,VLOOKUP(AW13,Munkanapáthelyezés!$B$2:$C$200,2,FALSE)+10000))+IF(AW13="",0,IF(ISERROR(VLOOKUP(AW13,Munkanapáthelyezés!$A$2:$C$200,3,FALSE)+1000),0,VLOOKUP(AW13,Munkanapáthelyezés!$A$2:$C$200,3,FALSE)+1000))</f>
        <v>0</v>
      </c>
      <c r="CY13" s="77">
        <f ca="1">IF(AX13="",0,IF(ISERROR(VLOOKUP(AX13,Munkanapáthelyezés!$B$2:$C$200,2,FALSE)+10000),0,VLOOKUP(AX13,Munkanapáthelyezés!$B$2:$C$200,2,FALSE)+10000))+IF(AX13="",0,IF(ISERROR(VLOOKUP(AX13,Munkanapáthelyezés!$A$2:$C$200,3,FALSE)+1000),0,VLOOKUP(AX13,Munkanapáthelyezés!$A$2:$C$200,3,FALSE)+1000))</f>
        <v>0</v>
      </c>
      <c r="CZ13" s="77">
        <f ca="1">IF(AY13="",0,IF(ISERROR(VLOOKUP(AY13,Munkanapáthelyezés!$B$2:$C$200,2,FALSE)+10000),0,VLOOKUP(AY13,Munkanapáthelyezés!$B$2:$C$200,2,FALSE)+10000))+IF(AY13="",0,IF(ISERROR(VLOOKUP(AY13,Munkanapáthelyezés!$A$2:$C$200,3,FALSE)+1000),0,VLOOKUP(AY13,Munkanapáthelyezés!$A$2:$C$200,3,FALSE)+1000))</f>
        <v>0</v>
      </c>
      <c r="DA13" s="77">
        <f ca="1">IF(AZ13="",0,IF(ISERROR(VLOOKUP(AZ13,Munkanapáthelyezés!$B$2:$C$200,2,FALSE)+10000),0,VLOOKUP(AZ13,Munkanapáthelyezés!$B$2:$C$200,2,FALSE)+10000))+IF(AZ13="",0,IF(ISERROR(VLOOKUP(AZ13,Munkanapáthelyezés!$A$2:$C$200,3,FALSE)+1000),0,VLOOKUP(AZ13,Munkanapáthelyezés!$A$2:$C$200,3,FALSE)+1000))</f>
        <v>0</v>
      </c>
      <c r="DB13" s="77">
        <f ca="1">IF(BA13="",0,IF(ISERROR(VLOOKUP(BA13,Munkanapáthelyezés!$B$2:$C$200,2,FALSE)+10000),0,VLOOKUP(BA13,Munkanapáthelyezés!$B$2:$C$200,2,FALSE)+10000))+IF(BA13="",0,IF(ISERROR(VLOOKUP(BA13,Munkanapáthelyezés!$A$2:$C$200,3,FALSE)+1000),0,VLOOKUP(BA13,Munkanapáthelyezés!$A$2:$C$200,3,FALSE)+1000))</f>
        <v>0</v>
      </c>
      <c r="DC13" s="70"/>
      <c r="DD13" s="103"/>
      <c r="DE13" s="77">
        <f ca="1">IF(BD13="",0,IF(ISERROR(VLOOKUP(BD13,Munkanapáthelyezés!$B$2:$C$200,2,FALSE)+10000),0,VLOOKUP(BD13,Munkanapáthelyezés!$B$2:$C$200,2,FALSE)+10000))+IF(BD13="",0,IF(ISERROR(VLOOKUP(BD13,Munkanapáthelyezés!$A$2:$C$200,3,FALSE)+1000),0,VLOOKUP(BD13,Munkanapáthelyezés!$A$2:$C$200,3,FALSE)+1000))</f>
        <v>0</v>
      </c>
      <c r="DF13" s="77">
        <f ca="1">IF(BE13="",0,IF(ISERROR(VLOOKUP(BE13,Munkanapáthelyezés!$B$2:$C$200,2,FALSE)+10000),0,VLOOKUP(BE13,Munkanapáthelyezés!$B$2:$C$200,2,FALSE)+10000))+IF(BE13="",0,IF(ISERROR(VLOOKUP(BE13,Munkanapáthelyezés!$A$2:$C$200,3,FALSE)+1000),0,VLOOKUP(BE13,Munkanapáthelyezés!$A$2:$C$200,3,FALSE)+1000))</f>
        <v>0</v>
      </c>
      <c r="DG13" s="77">
        <f ca="1">IF(BF13="",0,IF(ISERROR(VLOOKUP(BF13,Munkanapáthelyezés!$B$2:$C$200,2,FALSE)+10000),0,VLOOKUP(BF13,Munkanapáthelyezés!$B$2:$C$200,2,FALSE)+10000))+IF(BF13="",0,IF(ISERROR(VLOOKUP(BF13,Munkanapáthelyezés!$A$2:$C$200,3,FALSE)+1000),0,VLOOKUP(BF13,Munkanapáthelyezés!$A$2:$C$200,3,FALSE)+1000))</f>
        <v>0</v>
      </c>
      <c r="DH13" s="77">
        <f ca="1">IF(BG13="",0,IF(ISERROR(VLOOKUP(BG13,Munkanapáthelyezés!$B$2:$C$200,2,FALSE)+10000),0,VLOOKUP(BG13,Munkanapáthelyezés!$B$2:$C$200,2,FALSE)+10000))+IF(BG13="",0,IF(ISERROR(VLOOKUP(BG13,Munkanapáthelyezés!$A$2:$C$200,3,FALSE)+1000),0,VLOOKUP(BG13,Munkanapáthelyezés!$A$2:$C$200,3,FALSE)+1000))</f>
        <v>0</v>
      </c>
      <c r="DI13" s="77">
        <f ca="1">IF(BH13="",0,IF(ISERROR(VLOOKUP(BH13,Munkanapáthelyezés!$B$2:$C$200,2,FALSE)+10000),0,VLOOKUP(BH13,Munkanapáthelyezés!$B$2:$C$200,2,FALSE)+10000))+IF(BH13="",0,IF(ISERROR(VLOOKUP(BH13,Munkanapáthelyezés!$A$2:$C$200,3,FALSE)+1000),0,VLOOKUP(BH13,Munkanapáthelyezés!$A$2:$C$200,3,FALSE)+1000))</f>
        <v>0</v>
      </c>
      <c r="DJ13" s="77">
        <f ca="1">IF(BI13="",0,IF(ISERROR(VLOOKUP(BI13,Munkanapáthelyezés!$B$2:$C$200,2,FALSE)+10000),0,VLOOKUP(BI13,Munkanapáthelyezés!$B$2:$C$200,2,FALSE)+10000))+IF(BI13="",0,IF(ISERROR(VLOOKUP(BI13,Munkanapáthelyezés!$A$2:$C$200,3,FALSE)+1000),0,VLOOKUP(BI13,Munkanapáthelyezés!$A$2:$C$200,3,FALSE)+1000))</f>
        <v>0</v>
      </c>
      <c r="DK13" s="77">
        <f ca="1">IF(BJ13="",0,IF(ISERROR(VLOOKUP(BJ13,Munkanapáthelyezés!$B$2:$C$200,2,FALSE)+10000),0,VLOOKUP(BJ13,Munkanapáthelyezés!$B$2:$C$200,2,FALSE)+10000))+IF(BJ13="",0,IF(ISERROR(VLOOKUP(BJ13,Munkanapáthelyezés!$A$2:$C$200,3,FALSE)+1000),0,VLOOKUP(BJ13,Munkanapáthelyezés!$A$2:$C$200,3,FALSE)+1000))</f>
        <v>0</v>
      </c>
    </row>
    <row r="14" spans="1:115" x14ac:dyDescent="0.25">
      <c r="A14" s="55" t="str">
        <f ca="1">IF(ISERROR(IF($I$1&lt;1600,'k1900'!A14,(IF($I$1=1600,'1600'!A14,(IF(AND($I$1&gt;1600,$I$1&lt;1700),'k1900'!A14,(IF($I$1=1700,'1700'!A14,(IF(AND($I$1&gt;1700,$I$1&lt;1800),'k1900'!A14,(IF($I$1=1800,'1800'!A14,(IF(AND($I$1&gt;1800,$I$1&lt;1900),'k1900'!A14,(IF($I$1=1900,'1900'!A14,(IF($I$1&gt;1900,'n1900'!A14,"")))))))))))))))))),"",IF($I$1&lt;1600,'k1900'!A14,(IF($I$1=1600,'1600'!A14,(IF(AND($I$1&gt;1600,$I$1&lt;1700),'k1900'!A14,(IF($I$1=1700,'1700'!A14,(IF(AND($I$1&gt;1700,$I$1&lt;1800),'k1900'!A14,(IF($I$1=1800,'1800'!A14,(IF(AND($I$1&gt;1800,$I$1&lt;1900),'k1900'!A14,(IF($I$1=1900,'1900'!A14,(IF($I$1&gt;1900,'n1900'!A14,""))))))))))))))))))</f>
        <v/>
      </c>
      <c r="B14" s="19" t="str">
        <f ca="1">IF(IF($I$1&lt;1600,'k1900'!B14,(IF($I$1=1600,'1600'!B14,(IF(AND($I$1&gt;1600,$I$1&lt;1700),'k1900'!B14,(IF($I$1=1700,'1700'!B14,(IF(AND($I$1&gt;1700,$I$1&lt;1800),'k1900'!B14,(IF($I$1=1800,'1800'!B14,(IF(AND($I$1&gt;1800,$I$1&lt;1900),'k1900'!B14,(IF($I$1=1900,'1900'!B14,(IF($I$1&gt;1900,'n1900'!B14,"")))))))))))))))))="","",IF($I$1&lt;1600,'k1900'!B14,(IF($I$1=1600,'1600'!B14,(IF(AND($I$1&gt;1600,$I$1&lt;1700),'k1900'!B14,(IF($I$1=1700,'1700'!B14,(IF(AND($I$1&gt;1700,$I$1&lt;1800),'k1900'!B14,(IF($I$1=1800,'1800'!B14,(IF(AND($I$1&gt;1800,$I$1&lt;1900),'k1900'!B14,(IF($I$1=1900,'1900'!B14,(IF($I$1&gt;1900,'n1900'!B14,""))))))))))))))))))</f>
        <v/>
      </c>
      <c r="C14" s="19" t="str">
        <f ca="1">IF(IF($I$1&lt;1600,'k1900'!C14,(IF($I$1=1600,'1600'!C14,(IF(AND($I$1&gt;1600,$I$1&lt;1700),'k1900'!C14,(IF($I$1=1700,'1700'!C14,(IF(AND($I$1&gt;1700,$I$1&lt;1800),'k1900'!C14,(IF($I$1=1800,'1800'!C14,(IF(AND($I$1&gt;1800,$I$1&lt;1900),'k1900'!C14,(IF($I$1=1900,'1900'!C14,(IF($I$1&gt;1900,'n1900'!C14,"")))))))))))))))))="","",IF($I$1&lt;1600,'k1900'!C14,(IF($I$1=1600,'1600'!C14,(IF(AND($I$1&gt;1600,$I$1&lt;1700),'k1900'!C14,(IF($I$1=1700,'1700'!C14,(IF(AND($I$1&gt;1700,$I$1&lt;1800),'k1900'!C14,(IF($I$1=1800,'1800'!C14,(IF(AND($I$1&gt;1800,$I$1&lt;1900),'k1900'!C14,(IF($I$1=1900,'1900'!C14,(IF($I$1&gt;1900,'n1900'!C14,""))))))))))))))))))</f>
        <v/>
      </c>
      <c r="D14" s="19" t="str">
        <f ca="1">IF(IF($I$1&lt;1600,'k1900'!D14,(IF($I$1=1600,'1600'!D14,(IF(AND($I$1&gt;1600,$I$1&lt;1700),'k1900'!D14,(IF($I$1=1700,'1700'!D14,(IF(AND($I$1&gt;1700,$I$1&lt;1800),'k1900'!D14,(IF($I$1=1800,'1800'!D14,(IF(AND($I$1&gt;1800,$I$1&lt;1900),'k1900'!D14,(IF($I$1=1900,'1900'!D14,(IF($I$1&gt;1900,'n1900'!D14,"")))))))))))))))))="","",IF($I$1&lt;1600,'k1900'!D14,(IF($I$1=1600,'1600'!D14,(IF(AND($I$1&gt;1600,$I$1&lt;1700),'k1900'!D14,(IF($I$1=1700,'1700'!D14,(IF(AND($I$1&gt;1700,$I$1&lt;1800),'k1900'!D14,(IF($I$1=1800,'1800'!D14,(IF(AND($I$1&gt;1800,$I$1&lt;1900),'k1900'!D14,(IF($I$1=1900,'1900'!D14,(IF($I$1&gt;1900,'n1900'!D14,""))))))))))))))))))</f>
        <v/>
      </c>
      <c r="E14" s="19" t="str">
        <f ca="1">IF(IF($I$1&lt;1600,'k1900'!E14,(IF($I$1=1600,'1600'!E14,(IF(AND($I$1&gt;1600,$I$1&lt;1700),'k1900'!E14,(IF($I$1=1700,'1700'!E14,(IF(AND($I$1&gt;1700,$I$1&lt;1800),'k1900'!E14,(IF($I$1=1800,'1800'!E14,(IF(AND($I$1&gt;1800,$I$1&lt;1900),'k1900'!E14,(IF($I$1=1900,'1900'!E14,(IF($I$1&gt;1900,'n1900'!E14,"")))))))))))))))))="","",IF($I$1&lt;1600,'k1900'!E14,(IF($I$1=1600,'1600'!E14,(IF(AND($I$1&gt;1600,$I$1&lt;1700),'k1900'!E14,(IF($I$1=1700,'1700'!E14,(IF(AND($I$1&gt;1700,$I$1&lt;1800),'k1900'!E14,(IF($I$1=1800,'1800'!E14,(IF(AND($I$1&gt;1800,$I$1&lt;1900),'k1900'!E14,(IF($I$1=1900,'1900'!E14,(IF($I$1&gt;1900,'n1900'!E14,""))))))))))))))))))</f>
        <v/>
      </c>
      <c r="F14" s="19" t="str">
        <f ca="1">IF(IF($I$1&lt;1600,'k1900'!F14,(IF($I$1=1600,'1600'!F14,(IF(AND($I$1&gt;1600,$I$1&lt;1700),'k1900'!F14,(IF($I$1=1700,'1700'!F14,(IF(AND($I$1&gt;1700,$I$1&lt;1800),'k1900'!F14,(IF($I$1=1800,'1800'!F14,(IF(AND($I$1&gt;1800,$I$1&lt;1900),'k1900'!F14,(IF($I$1=1900,'1900'!F14,(IF($I$1&gt;1900,'n1900'!F14,"")))))))))))))))))="","",IF($I$1&lt;1600,'k1900'!F14,(IF($I$1=1600,'1600'!F14,(IF(AND($I$1&gt;1600,$I$1&lt;1700),'k1900'!F14,(IF($I$1=1700,'1700'!F14,(IF(AND($I$1&gt;1700,$I$1&lt;1800),'k1900'!F14,(IF($I$1=1800,'1800'!F14,(IF(AND($I$1&gt;1800,$I$1&lt;1900),'k1900'!F14,(IF($I$1=1900,'1900'!F14,(IF($I$1&gt;1900,'n1900'!F14,""))))))))))))))))))</f>
        <v/>
      </c>
      <c r="G14" s="19" t="str">
        <f ca="1">IF(IF($I$1&lt;1600,'k1900'!G14,(IF($I$1=1600,'1600'!G14,(IF(AND($I$1&gt;1600,$I$1&lt;1700),'k1900'!G14,(IF($I$1=1700,'1700'!G14,(IF(AND($I$1&gt;1700,$I$1&lt;1800),'k1900'!G14,(IF($I$1=1800,'1800'!G14,(IF(AND($I$1&gt;1800,$I$1&lt;1900),'k1900'!G14,(IF($I$1=1900,'1900'!G14,(IF($I$1&gt;1900,'n1900'!G14,"")))))))))))))))))="","",IF($I$1&lt;1600,'k1900'!G14,(IF($I$1=1600,'1600'!G14,(IF(AND($I$1&gt;1600,$I$1&lt;1700),'k1900'!G14,(IF($I$1=1700,'1700'!G14,(IF(AND($I$1&gt;1700,$I$1&lt;1800),'k1900'!G14,(IF($I$1=1800,'1800'!G14,(IF(AND($I$1&gt;1800,$I$1&lt;1900),'k1900'!G14,(IF($I$1=1900,'1900'!G14,(IF($I$1&gt;1900,'n1900'!G14,""))))))))))))))))))</f>
        <v/>
      </c>
      <c r="H14" s="19" t="str">
        <f ca="1">IF(IF($I$1&lt;1600,'k1900'!H14,(IF($I$1=1600,'1600'!H14,(IF(AND($I$1&gt;1600,$I$1&lt;1700),'k1900'!H14,(IF($I$1=1700,'1700'!H14,(IF(AND($I$1&gt;1700,$I$1&lt;1800),'k1900'!H14,(IF($I$1=1800,'1800'!H14,(IF(AND($I$1&gt;1800,$I$1&lt;1900),'k1900'!H14,(IF($I$1=1900,'1900'!H14,(IF($I$1&gt;1900,'n1900'!H14,"")))))))))))))))))="","",IF($I$1&lt;1600,'k1900'!H14,(IF($I$1=1600,'1600'!H14,(IF(AND($I$1&gt;1600,$I$1&lt;1700),'k1900'!H14,(IF($I$1=1700,'1700'!H14,(IF(AND($I$1&gt;1700,$I$1&lt;1800),'k1900'!H14,(IF($I$1=1800,'1800'!H14,(IF(AND($I$1&gt;1800,$I$1&lt;1900),'k1900'!H14,(IF($I$1=1900,'1900'!H14,(IF($I$1&gt;1900,'n1900'!H14,""))))))))))))))))))</f>
        <v/>
      </c>
      <c r="J14" s="55" t="str">
        <f ca="1">IF(ISERROR(IF($I$1&lt;1600,'k1900'!J14,(IF($I$1=1600,'1600'!J14,(IF(AND($I$1&gt;1600,$I$1&lt;1700),'k1900'!J14,(IF($I$1=1700,'1700'!J14,(IF(AND($I$1&gt;1700,$I$1&lt;1800),'k1900'!J14,(IF($I$1=1800,'1800'!J14,(IF(AND($I$1&gt;1800,$I$1&lt;1900),'k1900'!J14,(IF($I$1=1900,'1900'!J14,(IF($I$1&gt;1900,'n1900'!J14,"")))))))))))))))))),"",IF($I$1&lt;1600,'k1900'!J14,(IF($I$1=1600,'1600'!J14,(IF(AND($I$1&gt;1600,$I$1&lt;1700),'k1900'!J14,(IF($I$1=1700,'1700'!J14,(IF(AND($I$1&gt;1700,$I$1&lt;1800),'k1900'!J14,(IF($I$1=1800,'1800'!J14,(IF(AND($I$1&gt;1800,$I$1&lt;1900),'k1900'!J14,(IF($I$1=1900,'1900'!J14,(IF($I$1&gt;1900,'n1900'!J14,""))))))))))))))))))</f>
        <v/>
      </c>
      <c r="K14" s="19" t="str">
        <f ca="1">IF(IF($I$1&lt;1600,'k1900'!K14,(IF($I$1=1600,'1600'!K14,(IF(AND($I$1&gt;1600,$I$1&lt;1700),'k1900'!K14,(IF($I$1=1700,'1700'!K14,(IF(AND($I$1&gt;1700,$I$1&lt;1800),'k1900'!K14,(IF($I$1=1800,'1800'!K14,(IF(AND($I$1&gt;1800,$I$1&lt;1900),'k1900'!K14,(IF($I$1=1900,'1900'!K14,(IF($I$1&gt;1900,'n1900'!K14,"")))))))))))))))))="","",IF($I$1&lt;1600,'k1900'!K14,(IF($I$1=1600,'1600'!K14,(IF(AND($I$1&gt;1600,$I$1&lt;1700),'k1900'!K14,(IF($I$1=1700,'1700'!K14,(IF(AND($I$1&gt;1700,$I$1&lt;1800),'k1900'!K14,(IF($I$1=1800,'1800'!K14,(IF(AND($I$1&gt;1800,$I$1&lt;1900),'k1900'!K14,(IF($I$1=1900,'1900'!K14,(IF($I$1&gt;1900,'n1900'!K14,""))))))))))))))))))</f>
        <v/>
      </c>
      <c r="L14" s="19" t="str">
        <f ca="1">IF(IF($I$1&lt;1600,'k1900'!L14,(IF($I$1=1600,'1600'!L14,(IF(AND($I$1&gt;1600,$I$1&lt;1700),'k1900'!L14,(IF($I$1=1700,'1700'!L14,(IF(AND($I$1&gt;1700,$I$1&lt;1800),'k1900'!L14,(IF($I$1=1800,'1800'!L14,(IF(AND($I$1&gt;1800,$I$1&lt;1900),'k1900'!L14,(IF($I$1=1900,'1900'!L14,(IF($I$1&gt;1900,'n1900'!L14,"")))))))))))))))))="","",IF($I$1&lt;1600,'k1900'!L14,(IF($I$1=1600,'1600'!L14,(IF(AND($I$1&gt;1600,$I$1&lt;1700),'k1900'!L14,(IF($I$1=1700,'1700'!L14,(IF(AND($I$1&gt;1700,$I$1&lt;1800),'k1900'!L14,(IF($I$1=1800,'1800'!L14,(IF(AND($I$1&gt;1800,$I$1&lt;1900),'k1900'!L14,(IF($I$1=1900,'1900'!L14,(IF($I$1&gt;1900,'n1900'!L14,""))))))))))))))))))</f>
        <v/>
      </c>
      <c r="M14" s="19" t="str">
        <f ca="1">IF(IF($I$1&lt;1600,'k1900'!M14,(IF($I$1=1600,'1600'!M14,(IF(AND($I$1&gt;1600,$I$1&lt;1700),'k1900'!M14,(IF($I$1=1700,'1700'!M14,(IF(AND($I$1&gt;1700,$I$1&lt;1800),'k1900'!M14,(IF($I$1=1800,'1800'!M14,(IF(AND($I$1&gt;1800,$I$1&lt;1900),'k1900'!M14,(IF($I$1=1900,'1900'!M14,(IF($I$1&gt;1900,'n1900'!M14,"")))))))))))))))))="","",IF($I$1&lt;1600,'k1900'!M14,(IF($I$1=1600,'1600'!M14,(IF(AND($I$1&gt;1600,$I$1&lt;1700),'k1900'!M14,(IF($I$1=1700,'1700'!M14,(IF(AND($I$1&gt;1700,$I$1&lt;1800),'k1900'!M14,(IF($I$1=1800,'1800'!M14,(IF(AND($I$1&gt;1800,$I$1&lt;1900),'k1900'!M14,(IF($I$1=1900,'1900'!M14,(IF($I$1&gt;1900,'n1900'!M14,""))))))))))))))))))</f>
        <v/>
      </c>
      <c r="N14" s="19" t="str">
        <f ca="1">IF(IF($I$1&lt;1600,'k1900'!N14,(IF($I$1=1600,'1600'!N14,(IF(AND($I$1&gt;1600,$I$1&lt;1700),'k1900'!N14,(IF($I$1=1700,'1700'!N14,(IF(AND($I$1&gt;1700,$I$1&lt;1800),'k1900'!N14,(IF($I$1=1800,'1800'!N14,(IF(AND($I$1&gt;1800,$I$1&lt;1900),'k1900'!N14,(IF($I$1=1900,'1900'!N14,(IF($I$1&gt;1900,'n1900'!N14,"")))))))))))))))))="","",IF($I$1&lt;1600,'k1900'!N14,(IF($I$1=1600,'1600'!N14,(IF(AND($I$1&gt;1600,$I$1&lt;1700),'k1900'!N14,(IF($I$1=1700,'1700'!N14,(IF(AND($I$1&gt;1700,$I$1&lt;1800),'k1900'!N14,(IF($I$1=1800,'1800'!N14,(IF(AND($I$1&gt;1800,$I$1&lt;1900),'k1900'!N14,(IF($I$1=1900,'1900'!N14,(IF($I$1&gt;1900,'n1900'!N14,""))))))))))))))))))</f>
        <v/>
      </c>
      <c r="O14" s="19" t="str">
        <f ca="1">IF(IF($I$1&lt;1600,'k1900'!O14,(IF($I$1=1600,'1600'!O14,(IF(AND($I$1&gt;1600,$I$1&lt;1700),'k1900'!O14,(IF($I$1=1700,'1700'!O14,(IF(AND($I$1&gt;1700,$I$1&lt;1800),'k1900'!O14,(IF($I$1=1800,'1800'!O14,(IF(AND($I$1&gt;1800,$I$1&lt;1900),'k1900'!O14,(IF($I$1=1900,'1900'!O14,(IF($I$1&gt;1900,'n1900'!O14,"")))))))))))))))))="","",IF($I$1&lt;1600,'k1900'!O14,(IF($I$1=1600,'1600'!O14,(IF(AND($I$1&gt;1600,$I$1&lt;1700),'k1900'!O14,(IF($I$1=1700,'1700'!O14,(IF(AND($I$1&gt;1700,$I$1&lt;1800),'k1900'!O14,(IF($I$1=1800,'1800'!O14,(IF(AND($I$1&gt;1800,$I$1&lt;1900),'k1900'!O14,(IF($I$1=1900,'1900'!O14,(IF($I$1&gt;1900,'n1900'!O14,""))))))))))))))))))</f>
        <v/>
      </c>
      <c r="P14" s="19" t="str">
        <f ca="1">IF(IF($I$1&lt;1600,'k1900'!P14,(IF($I$1=1600,'1600'!P14,(IF(AND($I$1&gt;1600,$I$1&lt;1700),'k1900'!P14,(IF($I$1=1700,'1700'!P14,(IF(AND($I$1&gt;1700,$I$1&lt;1800),'k1900'!P14,(IF($I$1=1800,'1800'!P14,(IF(AND($I$1&gt;1800,$I$1&lt;1900),'k1900'!P14,(IF($I$1=1900,'1900'!P14,(IF($I$1&gt;1900,'n1900'!P14,"")))))))))))))))))="","",IF($I$1&lt;1600,'k1900'!P14,(IF($I$1=1600,'1600'!P14,(IF(AND($I$1&gt;1600,$I$1&lt;1700),'k1900'!P14,(IF($I$1=1700,'1700'!P14,(IF(AND($I$1&gt;1700,$I$1&lt;1800),'k1900'!P14,(IF($I$1=1800,'1800'!P14,(IF(AND($I$1&gt;1800,$I$1&lt;1900),'k1900'!P14,(IF($I$1=1900,'1900'!P14,(IF($I$1&gt;1900,'n1900'!P14,""))))))))))))))))))</f>
        <v/>
      </c>
      <c r="Q14" s="19" t="str">
        <f ca="1">IF(IF($I$1&lt;1600,'k1900'!Q14,(IF($I$1=1600,'1600'!Q14,(IF(AND($I$1&gt;1600,$I$1&lt;1700),'k1900'!Q14,(IF($I$1=1700,'1700'!Q14,(IF(AND($I$1&gt;1700,$I$1&lt;1800),'k1900'!Q14,(IF($I$1=1800,'1800'!Q14,(IF(AND($I$1&gt;1800,$I$1&lt;1900),'k1900'!Q14,(IF($I$1=1900,'1900'!Q14,(IF($I$1&gt;1900,'n1900'!Q14,"")))))))))))))))))="","",IF($I$1&lt;1600,'k1900'!Q14,(IF($I$1=1600,'1600'!Q14,(IF(AND($I$1&gt;1600,$I$1&lt;1700),'k1900'!Q14,(IF($I$1=1700,'1700'!Q14,(IF(AND($I$1&gt;1700,$I$1&lt;1800),'k1900'!Q14,(IF($I$1=1800,'1800'!Q14,(IF(AND($I$1&gt;1800,$I$1&lt;1900),'k1900'!Q14,(IF($I$1=1900,'1900'!Q14,(IF($I$1&gt;1900,'n1900'!Q14,""))))))))))))))))))</f>
        <v/>
      </c>
      <c r="S14" s="55" t="str">
        <f ca="1">IF(ISERROR(IF($I$1&lt;1600,'k1900'!S14,(IF($I$1=1600,'1600'!S14,(IF(AND($I$1&gt;1600,$I$1&lt;1700),'k1900'!S14,(IF($I$1=1700,'1700'!S14,(IF(AND($I$1&gt;1700,$I$1&lt;1800),'k1900'!S14,(IF($I$1=1800,'1800'!S14,(IF(AND($I$1&gt;1800,$I$1&lt;1900),'k1900'!S14,(IF($I$1=1900,'1900'!S14,(IF($I$1&gt;1900,'n1900'!S14,"")))))))))))))))))),"",IF($I$1&lt;1600,'k1900'!S14,(IF($I$1=1600,'1600'!S14,(IF(AND($I$1&gt;1600,$I$1&lt;1700),'k1900'!S14,(IF($I$1=1700,'1700'!S14,(IF(AND($I$1&gt;1700,$I$1&lt;1800),'k1900'!S14,(IF($I$1=1800,'1800'!S14,(IF(AND($I$1&gt;1800,$I$1&lt;1900),'k1900'!S14,(IF($I$1=1900,'1900'!S14,(IF($I$1&gt;1900,'n1900'!S14,""))))))))))))))))))</f>
        <v/>
      </c>
      <c r="T14" s="19" t="str">
        <f ca="1">IF(IF($I$1&lt;1600,'k1900'!T14,(IF($I$1=1600,'1600'!T14,(IF(AND($I$1&gt;1600,$I$1&lt;1700),'k1900'!T14,(IF($I$1=1700,'1700'!T14,(IF(AND($I$1&gt;1700,$I$1&lt;1800),'k1900'!T14,(IF($I$1=1800,'1800'!T14,(IF(AND($I$1&gt;1800,$I$1&lt;1900),'k1900'!T14,(IF($I$1=1900,'1900'!T14,(IF($I$1&gt;1900,'n1900'!T14,"")))))))))))))))))="","",IF($I$1&lt;1600,'k1900'!T14,(IF($I$1=1600,'1600'!T14,(IF(AND($I$1&gt;1600,$I$1&lt;1700),'k1900'!T14,(IF($I$1=1700,'1700'!T14,(IF(AND($I$1&gt;1700,$I$1&lt;1800),'k1900'!T14,(IF($I$1=1800,'1800'!T14,(IF(AND($I$1&gt;1800,$I$1&lt;1900),'k1900'!T14,(IF($I$1=1900,'1900'!T14,(IF($I$1&gt;1900,'n1900'!T14,""))))))))))))))))))</f>
        <v/>
      </c>
      <c r="U14" s="19" t="str">
        <f ca="1">IF(IF($I$1&lt;1600,'k1900'!U14,(IF($I$1=1600,'1600'!U14,(IF(AND($I$1&gt;1600,$I$1&lt;1700),'k1900'!U14,(IF($I$1=1700,'1700'!U14,(IF(AND($I$1&gt;1700,$I$1&lt;1800),'k1900'!U14,(IF($I$1=1800,'1800'!U14,(IF(AND($I$1&gt;1800,$I$1&lt;1900),'k1900'!U14,(IF($I$1=1900,'1900'!U14,(IF($I$1&gt;1900,'n1900'!U14,"")))))))))))))))))="","",IF($I$1&lt;1600,'k1900'!U14,(IF($I$1=1600,'1600'!U14,(IF(AND($I$1&gt;1600,$I$1&lt;1700),'k1900'!U14,(IF($I$1=1700,'1700'!U14,(IF(AND($I$1&gt;1700,$I$1&lt;1800),'k1900'!U14,(IF($I$1=1800,'1800'!U14,(IF(AND($I$1&gt;1800,$I$1&lt;1900),'k1900'!U14,(IF($I$1=1900,'1900'!U14,(IF($I$1&gt;1900,'n1900'!U14,""))))))))))))))))))</f>
        <v/>
      </c>
      <c r="V14" s="19" t="str">
        <f ca="1">IF(IF($I$1&lt;1600,'k1900'!V14,(IF($I$1=1600,'1600'!V14,(IF(AND($I$1&gt;1600,$I$1&lt;1700),'k1900'!V14,(IF($I$1=1700,'1700'!V14,(IF(AND($I$1&gt;1700,$I$1&lt;1800),'k1900'!V14,(IF($I$1=1800,'1800'!V14,(IF(AND($I$1&gt;1800,$I$1&lt;1900),'k1900'!V14,(IF($I$1=1900,'1900'!V14,(IF($I$1&gt;1900,'n1900'!V14,"")))))))))))))))))="","",IF($I$1&lt;1600,'k1900'!V14,(IF($I$1=1600,'1600'!V14,(IF(AND($I$1&gt;1600,$I$1&lt;1700),'k1900'!V14,(IF($I$1=1700,'1700'!V14,(IF(AND($I$1&gt;1700,$I$1&lt;1800),'k1900'!V14,(IF($I$1=1800,'1800'!V14,(IF(AND($I$1&gt;1800,$I$1&lt;1900),'k1900'!V14,(IF($I$1=1900,'1900'!V14,(IF($I$1&gt;1900,'n1900'!V14,""))))))))))))))))))</f>
        <v/>
      </c>
      <c r="W14" s="19" t="str">
        <f ca="1">IF(IF($I$1&lt;1600,'k1900'!W14,(IF($I$1=1600,'1600'!W14,(IF(AND($I$1&gt;1600,$I$1&lt;1700),'k1900'!W14,(IF($I$1=1700,'1700'!W14,(IF(AND($I$1&gt;1700,$I$1&lt;1800),'k1900'!W14,(IF($I$1=1800,'1800'!W14,(IF(AND($I$1&gt;1800,$I$1&lt;1900),'k1900'!W14,(IF($I$1=1900,'1900'!W14,(IF($I$1&gt;1900,'n1900'!W14,"")))))))))))))))))="","",IF($I$1&lt;1600,'k1900'!W14,(IF($I$1=1600,'1600'!W14,(IF(AND($I$1&gt;1600,$I$1&lt;1700),'k1900'!W14,(IF($I$1=1700,'1700'!W14,(IF(AND($I$1&gt;1700,$I$1&lt;1800),'k1900'!W14,(IF($I$1=1800,'1800'!W14,(IF(AND($I$1&gt;1800,$I$1&lt;1900),'k1900'!W14,(IF($I$1=1900,'1900'!W14,(IF($I$1&gt;1900,'n1900'!W14,""))))))))))))))))))</f>
        <v/>
      </c>
      <c r="X14" s="19" t="str">
        <f ca="1">IF(IF($I$1&lt;1600,'k1900'!X14,(IF($I$1=1600,'1600'!X14,(IF(AND($I$1&gt;1600,$I$1&lt;1700),'k1900'!X14,(IF($I$1=1700,'1700'!X14,(IF(AND($I$1&gt;1700,$I$1&lt;1800),'k1900'!X14,(IF($I$1=1800,'1800'!X14,(IF(AND($I$1&gt;1800,$I$1&lt;1900),'k1900'!X14,(IF($I$1=1900,'1900'!X14,(IF($I$1&gt;1900,'n1900'!X14,"")))))))))))))))))="","",IF($I$1&lt;1600,'k1900'!X14,(IF($I$1=1600,'1600'!X14,(IF(AND($I$1&gt;1600,$I$1&lt;1700),'k1900'!X14,(IF($I$1=1700,'1700'!X14,(IF(AND($I$1&gt;1700,$I$1&lt;1800),'k1900'!X14,(IF($I$1=1800,'1800'!X14,(IF(AND($I$1&gt;1800,$I$1&lt;1900),'k1900'!X14,(IF($I$1=1900,'1900'!X14,(IF($I$1&gt;1900,'n1900'!X14,""))))))))))))))))))</f>
        <v/>
      </c>
      <c r="Y14" s="19" t="str">
        <f ca="1">IF(IF($I$1&lt;1600,'k1900'!Y14,(IF($I$1=1600,'1600'!Y14,(IF(AND($I$1&gt;1600,$I$1&lt;1700),'k1900'!Y14,(IF($I$1=1700,'1700'!Y14,(IF(AND($I$1&gt;1700,$I$1&lt;1800),'k1900'!Y14,(IF($I$1=1800,'1800'!Y14,(IF(AND($I$1&gt;1800,$I$1&lt;1900),'k1900'!Y14,(IF($I$1=1900,'1900'!Y14,(IF($I$1&gt;1900,'n1900'!Y14,"")))))))))))))))))="","",IF($I$1&lt;1600,'k1900'!Y14,(IF($I$1=1600,'1600'!Y14,(IF(AND($I$1&gt;1600,$I$1&lt;1700),'k1900'!Y14,(IF($I$1=1700,'1700'!Y14,(IF(AND($I$1&gt;1700,$I$1&lt;1800),'k1900'!Y14,(IF($I$1=1800,'1800'!Y14,(IF(AND($I$1&gt;1800,$I$1&lt;1900),'k1900'!Y14,(IF($I$1=1900,'1900'!Y14,(IF($I$1&gt;1900,'n1900'!Y14,""))))))))))))))))))</f>
        <v/>
      </c>
      <c r="Z14" s="19" t="str">
        <f ca="1">IF(IF($I$1&lt;1600,'k1900'!Z14,(IF($I$1=1600,'1600'!Z14,(IF(AND($I$1&gt;1600,$I$1&lt;1700),'k1900'!Z14,(IF($I$1=1700,'1700'!Z14,(IF(AND($I$1&gt;1700,$I$1&lt;1800),'k1900'!Z14,(IF($I$1=1800,'1800'!Z14,(IF(AND($I$1&gt;1800,$I$1&lt;1900),'k1900'!Z14,(IF($I$1=1900,'1900'!Z14,(IF($I$1&gt;1900,'n1900'!Z14,"")))))))))))))))))="","",IF($I$1&lt;1600,'k1900'!Z14,(IF($I$1=1600,'1600'!Z14,(IF(AND($I$1&gt;1600,$I$1&lt;1700),'k1900'!Z14,(IF($I$1=1700,'1700'!Z14,(IF(AND($I$1&gt;1700,$I$1&lt;1800),'k1900'!Z14,(IF($I$1=1800,'1800'!Z14,(IF(AND($I$1&gt;1800,$I$1&lt;1900),'k1900'!Z14,(IF($I$1=1900,'1900'!Z14,(IF($I$1&gt;1900,'n1900'!Z14,""))))))))))))))))))</f>
        <v/>
      </c>
      <c r="AB14" s="55" t="str">
        <f ca="1">IF(ISERROR(IF($I$1&lt;1600,'k1900'!A23,(IF($I$1=1600,'1600'!A23,(IF(AND($I$1&gt;1600,$I$1&lt;1700),'k1900'!A23,(IF($I$1=1700,'1700'!A23,(IF(AND($I$1&gt;1700,$I$1&lt;1800),'k1900'!A23,(IF($I$1=1800,'1800'!A23,(IF(AND($I$1&gt;1800,$I$1&lt;1900),'k1900'!A23,(IF($I$1=1900,'1900'!A23,(IF($I$1&gt;1900,'n1900'!A23,"")))))))))))))))))),"",IF($I$1&lt;1600,'k1900'!A23,(IF($I$1=1600,'1600'!A23,(IF(AND($I$1&gt;1600,$I$1&lt;1700),'k1900'!A23,(IF($I$1=1700,'1700'!A23,(IF(AND($I$1&gt;1700,$I$1&lt;1800),'k1900'!A23,(IF($I$1=1800,'1800'!A23,(IF(AND($I$1&gt;1800,$I$1&lt;1900),'k1900'!A23,(IF($I$1=1900,'1900'!A23,(IF($I$1&gt;1900,'n1900'!A23,""))))))))))))))))))</f>
        <v/>
      </c>
      <c r="AC14" s="19" t="str">
        <f ca="1">IF(AI13=29,30,IF(IF($I$1&lt;1600,'k1900'!B23,(IF($I$1=1600,'1600'!B23,(IF(AND($I$1&gt;1600,$I$1&lt;1700),'k1900'!B23,(IF($I$1=1700,'1700'!B23,(IF(AND($I$1&gt;1700,$I$1&lt;1800),'k1900'!B23,(IF($I$1=1800,'1800'!B23,(IF(AND($I$1&gt;1800,$I$1&lt;1900),'k1900'!B23,(IF($I$1=1900,'1900'!B23,(IF($I$1&gt;1900,'n1900'!B23,"")))))))))))))))))="","",IF($I$1&lt;1600,'k1900'!B23,(IF($I$1=1600,'1600'!B23,(IF(AND($I$1&gt;1600,$I$1&lt;1700),'k1900'!B23,(IF($I$1=1700,'1700'!B23,(IF(AND($I$1&gt;1700,$I$1&lt;1800),'k1900'!B23,(IF($I$1=1800,'1800'!B23,(IF(AND($I$1&gt;1800,$I$1&lt;1900),'k1900'!B23,(IF($I$1=1900,'1900'!B23,(IF($I$1&gt;1900,'n1900'!B23,"")))))))))))))))))))</f>
        <v/>
      </c>
      <c r="AD14" s="19" t="str">
        <f ca="1">IF(AC14=30,"",IF(IF($I$1&lt;1600,'k1900'!C23,(IF($I$1=1600,'1600'!C23,(IF(AND($I$1&gt;1600,$I$1&lt;1700),'k1900'!C23,(IF($I$1=1700,'1700'!C23,(IF(AND($I$1&gt;1700,$I$1&lt;1800),'k1900'!C23,(IF($I$1=1800,'1800'!C23,(IF(AND($I$1&gt;1800,$I$1&lt;1900),'k1900'!C23,(IF($I$1=1900,'1900'!C23,(IF($I$1&gt;1900,'n1900'!C23,"")))))))))))))))))="","",IF($I$1&lt;1600,'k1900'!C23,(IF($I$1=1600,'1600'!C23,(IF(AND($I$1&gt;1600,$I$1&lt;1700),'k1900'!C23,(IF($I$1=1700,'1700'!C23,(IF(AND($I$1&gt;1700,$I$1&lt;1800),'k1900'!C23,(IF($I$1=1800,'1800'!C23,(IF(AND($I$1&gt;1800,$I$1&lt;1900),'k1900'!C23,(IF($I$1=1900,'1900'!C23,(IF($I$1&gt;1900,'n1900'!C23,"")))))))))))))))))))</f>
        <v/>
      </c>
      <c r="AE14" s="19" t="str">
        <f ca="1">IF(AD14=30,"",IF(IF($I$1&lt;1600,'k1900'!D23,(IF($I$1=1600,'1600'!D23,(IF(AND($I$1&gt;1600,$I$1&lt;1700),'k1900'!D23,(IF($I$1=1700,'1700'!D23,(IF(AND($I$1&gt;1700,$I$1&lt;1800),'k1900'!D23,(IF($I$1=1800,'1800'!D23,(IF(AND($I$1&gt;1800,$I$1&lt;1900),'k1900'!D23,(IF($I$1=1900,'1900'!D23,(IF($I$1&gt;1900,'n1900'!D23,"")))))))))))))))))="","",IF($I$1&lt;1600,'k1900'!D23,(IF($I$1=1600,'1600'!D23,(IF(AND($I$1&gt;1600,$I$1&lt;1700),'k1900'!D23,(IF($I$1=1700,'1700'!D23,(IF(AND($I$1&gt;1700,$I$1&lt;1800),'k1900'!D23,(IF($I$1=1800,'1800'!D23,(IF(AND($I$1&gt;1800,$I$1&lt;1900),'k1900'!D23,(IF($I$1=1900,'1900'!D23,(IF($I$1&gt;1900,'n1900'!D23,"")))))))))))))))))))</f>
        <v/>
      </c>
      <c r="AF14" s="19" t="str">
        <f ca="1">IF(IF($I$1&lt;1600,'k1900'!E23,(IF($I$1=1600,'1600'!E23,(IF(AND($I$1&gt;1600,$I$1&lt;1700),'k1900'!E23,(IF($I$1=1700,'1700'!E23,(IF(AND($I$1&gt;1700,$I$1&lt;1800),'k1900'!E23,(IF($I$1=1800,'1800'!E23,(IF(AND($I$1&gt;1800,$I$1&lt;1900),'k1900'!E23,(IF($I$1=1900,'1900'!E23,(IF($I$1&gt;1900,'n1900'!E23,"")))))))))))))))))="","",IF($I$1&lt;1600,'k1900'!E23,(IF($I$1=1600,'1600'!E23,(IF(AND($I$1&gt;1600,$I$1&lt;1700),'k1900'!E23,(IF($I$1=1700,'1700'!E23,(IF(AND($I$1&gt;1700,$I$1&lt;1800),'k1900'!E23,(IF($I$1=1800,'1800'!E23,(IF(AND($I$1&gt;1800,$I$1&lt;1900),'k1900'!E23,(IF($I$1=1900,'1900'!E23,(IF($I$1&gt;1900,'n1900'!E23,""))))))))))))))))))</f>
        <v/>
      </c>
      <c r="AG14" s="19" t="str">
        <f ca="1">IF(IF($I$1&lt;1600,'k1900'!F23,(IF($I$1=1600,'1600'!F23,(IF(AND($I$1&gt;1600,$I$1&lt;1700),'k1900'!F23,(IF($I$1=1700,'1700'!F23,(IF(AND($I$1&gt;1700,$I$1&lt;1800),'k1900'!F23,(IF($I$1=1800,'1800'!F23,(IF(AND($I$1&gt;1800,$I$1&lt;1900),'k1900'!F23,(IF($I$1=1900,'1900'!F23,(IF($I$1&gt;1900,'n1900'!F23,"")))))))))))))))))="","",IF($I$1&lt;1600,'k1900'!F23,(IF($I$1=1600,'1600'!F23,(IF(AND($I$1&gt;1600,$I$1&lt;1700),'k1900'!F23,(IF($I$1=1700,'1700'!F23,(IF(AND($I$1&gt;1700,$I$1&lt;1800),'k1900'!F23,(IF($I$1=1800,'1800'!F23,(IF(AND($I$1&gt;1800,$I$1&lt;1900),'k1900'!F23,(IF($I$1=1900,'1900'!F23,(IF($I$1&gt;1900,'n1900'!F23,""))))))))))))))))))</f>
        <v/>
      </c>
      <c r="AH14" s="19" t="str">
        <f ca="1">IF(IF($I$1&lt;1600,'k1900'!G23,(IF($I$1=1600,'1600'!G23,(IF(AND($I$1&gt;1600,$I$1&lt;1700),'k1900'!G23,(IF($I$1=1700,'1700'!G23,(IF(AND($I$1&gt;1700,$I$1&lt;1800),'k1900'!G23,(IF($I$1=1800,'1800'!G23,(IF(AND($I$1&gt;1800,$I$1&lt;1900),'k1900'!G23,(IF($I$1=1900,'1900'!G23,(IF($I$1&gt;1900,'n1900'!G23,"")))))))))))))))))="","",IF($I$1&lt;1600,'k1900'!G23,(IF($I$1=1600,'1600'!G23,(IF(AND($I$1&gt;1600,$I$1&lt;1700),'k1900'!G23,(IF($I$1=1700,'1700'!G23,(IF(AND($I$1&gt;1700,$I$1&lt;1800),'k1900'!G23,(IF($I$1=1800,'1800'!G23,(IF(AND($I$1&gt;1800,$I$1&lt;1900),'k1900'!G23,(IF($I$1=1900,'1900'!G23,(IF($I$1&gt;1900,'n1900'!G23,""))))))))))))))))))</f>
        <v/>
      </c>
      <c r="AI14" s="19" t="str">
        <f ca="1">IF(IF($I$1&lt;1600,'k1900'!H23,(IF($I$1=1600,'1600'!H23,(IF(AND($I$1&gt;1600,$I$1&lt;1700),'k1900'!H23,(IF($I$1=1700,'1700'!H23,(IF(AND($I$1&gt;1700,$I$1&lt;1800),'k1900'!H23,(IF($I$1=1800,'1800'!H23,(IF(AND($I$1&gt;1800,$I$1&lt;1900),'k1900'!H23,(IF($I$1=1900,'1900'!H23,(IF($I$1&gt;1900,'n1900'!H23,"")))))))))))))))))="","",IF($I$1&lt;1600,'k1900'!H23,(IF($I$1=1600,'1600'!H23,(IF(AND($I$1&gt;1600,$I$1&lt;1700),'k1900'!H23,(IF($I$1=1700,'1700'!H23,(IF(AND($I$1&gt;1700,$I$1&lt;1800),'k1900'!H23,(IF($I$1=1800,'1800'!H23,(IF(AND($I$1&gt;1800,$I$1&lt;1900),'k1900'!H23,(IF($I$1=1900,'1900'!H23,(IF($I$1&gt;1900,'n1900'!H23,""))))))))))))))))))</f>
        <v/>
      </c>
      <c r="AK14" s="71"/>
      <c r="AL14" s="76" t="str">
        <f t="shared" ca="1" si="0"/>
        <v/>
      </c>
      <c r="AM14" s="76" t="str">
        <f t="shared" ca="1" si="0"/>
        <v/>
      </c>
      <c r="AN14" s="76" t="str">
        <f t="shared" ca="1" si="0"/>
        <v/>
      </c>
      <c r="AO14" s="76" t="str">
        <f t="shared" ca="1" si="0"/>
        <v/>
      </c>
      <c r="AP14" s="76" t="str">
        <f t="shared" ca="1" si="0"/>
        <v/>
      </c>
      <c r="AQ14" s="76" t="str">
        <f t="shared" ca="1" si="0"/>
        <v/>
      </c>
      <c r="AR14" s="76" t="str">
        <f t="shared" ca="1" si="0"/>
        <v/>
      </c>
      <c r="AS14" s="70">
        <v>1595</v>
      </c>
      <c r="AT14" s="71"/>
      <c r="AU14" s="76" t="str">
        <f t="shared" ca="1" si="1"/>
        <v/>
      </c>
      <c r="AV14" s="76" t="str">
        <f t="shared" ca="1" si="1"/>
        <v/>
      </c>
      <c r="AW14" s="76" t="str">
        <f t="shared" ca="1" si="1"/>
        <v/>
      </c>
      <c r="AX14" s="76" t="str">
        <f t="shared" ca="1" si="1"/>
        <v/>
      </c>
      <c r="AY14" s="76" t="str">
        <f t="shared" ca="1" si="1"/>
        <v/>
      </c>
      <c r="AZ14" s="76" t="str">
        <f t="shared" ca="1" si="1"/>
        <v/>
      </c>
      <c r="BA14" s="76" t="str">
        <f t="shared" ca="1" si="1"/>
        <v/>
      </c>
      <c r="BB14" s="70"/>
      <c r="BC14" s="71"/>
      <c r="BD14" s="76" t="str">
        <f t="shared" ca="1" si="2"/>
        <v/>
      </c>
      <c r="BE14" s="76" t="str">
        <f t="shared" ca="1" si="2"/>
        <v/>
      </c>
      <c r="BF14" s="76" t="str">
        <f t="shared" ca="1" si="2"/>
        <v/>
      </c>
      <c r="BG14" s="76" t="str">
        <f t="shared" ca="1" si="2"/>
        <v/>
      </c>
      <c r="BH14" s="76" t="str">
        <f t="shared" ca="1" si="2"/>
        <v/>
      </c>
      <c r="BI14" s="76" t="str">
        <f t="shared" ca="1" si="2"/>
        <v/>
      </c>
      <c r="BJ14" s="76" t="str">
        <f t="shared" ca="1" si="2"/>
        <v/>
      </c>
      <c r="BK14" s="70"/>
      <c r="BL14" s="71"/>
      <c r="BM14" s="77">
        <f ca="1">IF(TODAY()=AL14,-1,IF(AL14="",0,IF(ISERROR(VLOOKUP(AL14,Ünnepnapok!$AG$4:$AG$254,1,FALSE)),0,B14)))</f>
        <v>0</v>
      </c>
      <c r="BN14" s="77">
        <f ca="1">IF(TODAY()=AM14,-1,IF(AM14="",0,IF(ISERROR(VLOOKUP(AM14,Ünnepnapok!$AG$4:$AG$254,1,FALSE)),0,C14)))</f>
        <v>0</v>
      </c>
      <c r="BO14" s="77">
        <f ca="1">IF(TODAY()=AN14,-1,IF(AN14="",0,IF(ISERROR(VLOOKUP(AN14,Ünnepnapok!$AG$4:$AG$254,1,FALSE)),0,D14)))</f>
        <v>0</v>
      </c>
      <c r="BP14" s="77">
        <f ca="1">IF(TODAY()=AO14,-1,IF(AO14="",0,IF(ISERROR(VLOOKUP(AO14,Ünnepnapok!$AG$4:$AG$254,1,FALSE)),0,E14)))</f>
        <v>0</v>
      </c>
      <c r="BQ14" s="77">
        <f ca="1">IF(TODAY()=AP14,-1,IF(AP14="",0,IF(ISERROR(VLOOKUP(AP14,Ünnepnapok!$AG$4:$AG$254,1,FALSE)),0,F14)))</f>
        <v>0</v>
      </c>
      <c r="BR14" s="77" t="str">
        <f ca="1">IF(ISERROR(VLOOKUP(AQ14,Munkanapáthelyezés!$A$2:$A$300,1,FALSE)),IF(TODAY()=AQ14,-1,IF(AQ14="",0,IF(ISERROR(VLOOKUP(AQ14,Ünnepnapok!$AG$4:$AG$254,1,FALSE)),0,G14))),"")</f>
        <v/>
      </c>
      <c r="BS14" s="77" t="str">
        <f ca="1">IF(ISERROR(VLOOKUP(AR14,Munkanapáthelyezés!$A$2:$A$300,1,FALSE)),IF(TODAY()=AR14,-1,IF(AR14="",0,IF(ISERROR(VLOOKUP(AR14,Ünnepnapok!$AG$4:$AG$254,1,FALSE)),0,H14))),"")</f>
        <v/>
      </c>
      <c r="BT14" s="70"/>
      <c r="BU14" s="71"/>
      <c r="BV14" s="77">
        <f ca="1">IF(TODAY()=AU14,-1,IF(AU14="",0,IF(ISERROR(VLOOKUP(AU14,Ünnepnapok!$AG$4:$AG$254,1,FALSE)),0,K14)))</f>
        <v>0</v>
      </c>
      <c r="BW14" s="77">
        <f ca="1">IF(TODAY()=AV14,-1,IF(AV14="",0,IF(ISERROR(VLOOKUP(AV14,Ünnepnapok!$AG$4:$AG$254,1,FALSE)),0,L14)))</f>
        <v>0</v>
      </c>
      <c r="BX14" s="77">
        <f ca="1">IF(TODAY()=AW14,-1,IF(AW14="",0,IF(ISERROR(VLOOKUP(AW14,Ünnepnapok!$AG$4:$AG$254,1,FALSE)),0,M14)))</f>
        <v>0</v>
      </c>
      <c r="BY14" s="77">
        <f ca="1">IF(TODAY()=AX14,-1,IF(AX14="",0,IF(ISERROR(VLOOKUP(AX14,Ünnepnapok!$AG$4:$AG$254,1,FALSE)),0,N14)))</f>
        <v>0</v>
      </c>
      <c r="BZ14" s="77">
        <f ca="1">IF(TODAY()=AY14,-1,IF(AY14="",0,IF(ISERROR(VLOOKUP(AY14,Ünnepnapok!$AG$4:$AG$254,1,FALSE)),0,O14)))</f>
        <v>0</v>
      </c>
      <c r="CA14" s="77" t="str">
        <f ca="1">IF(ISERROR(VLOOKUP(AZ14,Munkanapáthelyezés!$A$2:$A$300,1,FALSE)),IF(TODAY()=AZ14,-1,IF(AZ14="",0,IF(ISERROR(VLOOKUP(AZ14,Ünnepnapok!$AG$4:$AG$254,1,FALSE)),0,P14))),"")</f>
        <v/>
      </c>
      <c r="CB14" s="77" t="str">
        <f ca="1">IF(ISERROR(VLOOKUP(BA14,Munkanapáthelyezés!$A$2:$A$300,1,FALSE)),IF(TODAY()=BA14,-1,IF(BA14="",0,IF(ISERROR(VLOOKUP(BA14,Ünnepnapok!$AG$4:$AG$254,1,FALSE)),0,Q14))),"")</f>
        <v/>
      </c>
      <c r="CC14" s="70"/>
      <c r="CD14" s="71"/>
      <c r="CE14" s="77">
        <f ca="1">IF(TODAY()=BD14,-1,IF(BD14="",0,IF(ISERROR(VLOOKUP(BD14,Ünnepnapok!$AG$4:$AG$254,1,FALSE)),0,T14)))</f>
        <v>0</v>
      </c>
      <c r="CF14" s="77">
        <f ca="1">IF(TODAY()=BE14,-1,IF(BE14="",0,IF(ISERROR(VLOOKUP(BE14,Ünnepnapok!$AG$4:$AG$254,1,FALSE)),0,U14)))</f>
        <v>0</v>
      </c>
      <c r="CG14" s="77">
        <f ca="1">IF(TODAY()=BF14,-1,IF(BF14="",0,IF(ISERROR(VLOOKUP(BF14,Ünnepnapok!$AG$4:$AG$254,1,FALSE)),0,V14)))</f>
        <v>0</v>
      </c>
      <c r="CH14" s="77">
        <f ca="1">IF(TODAY()=BG14,-1,IF(BG14="",0,IF(ISERROR(VLOOKUP(BG14,Ünnepnapok!$AG$4:$AG$254,1,FALSE)),0,W14)))</f>
        <v>0</v>
      </c>
      <c r="CI14" s="77">
        <f ca="1">IF(TODAY()=BH14,-1,IF(BH14="",0,IF(ISERROR(VLOOKUP(BH14,Ünnepnapok!$AG$4:$AG$254,1,FALSE)),0,X14)))</f>
        <v>0</v>
      </c>
      <c r="CJ14" s="77" t="str">
        <f ca="1">IF(ISERROR(VLOOKUP(BI14,Munkanapáthelyezés!$A$2:$A$300,1,FALSE)),IF(TODAY()=BI14,-1,IF(BI14="",0,IF(ISERROR(VLOOKUP(BI14,Ünnepnapok!$AG$4:$AG$254,1,FALSE)),0,Y14))),"")</f>
        <v/>
      </c>
      <c r="CK14" s="77" t="str">
        <f ca="1">IF(ISERROR(VLOOKUP(BJ14,Munkanapáthelyezés!$A$2:$A$300,1,FALSE)),IF(TODAY()=BJ14,-1,IF(BJ14="",0,IF(ISERROR(VLOOKUP(BJ14,Ünnepnapok!$AG$4:$AG$254,1,FALSE)),0,Z14))),"")</f>
        <v/>
      </c>
      <c r="CM14" s="77">
        <f ca="1">IF(AL14="",0,IF(ISERROR(VLOOKUP(AL14,Munkanapáthelyezés!$B$2:$C$200,2,FALSE)+10000),0,VLOOKUP(AL14,Munkanapáthelyezés!$B$2:$C$200,2,FALSE)+10000))+IF(AL14="",0,IF(ISERROR(VLOOKUP(AL14,Munkanapáthelyezés!$A$2:$C$200,3,FALSE)+1000),0,VLOOKUP(AL14,Munkanapáthelyezés!$A$2:$C$200,3,FALSE)+1000))</f>
        <v>0</v>
      </c>
      <c r="CN14" s="77">
        <f ca="1">IF(AM14="",0,IF(ISERROR(VLOOKUP(AM14,Munkanapáthelyezés!$B$2:$C$200,2,FALSE)+10000),0,VLOOKUP(AM14,Munkanapáthelyezés!$B$2:$C$200,2,FALSE)+10000))+IF(AM14="",0,IF(ISERROR(VLOOKUP(AM14,Munkanapáthelyezés!$A$2:$C$200,3,FALSE)+1000),0,VLOOKUP(AM14,Munkanapáthelyezés!$A$2:$C$200,3,FALSE)+1000))</f>
        <v>0</v>
      </c>
      <c r="CO14" s="77">
        <f ca="1">IF(AN14="",0,IF(ISERROR(VLOOKUP(AN14,Munkanapáthelyezés!$B$2:$C$200,2,FALSE)+10000),0,VLOOKUP(AN14,Munkanapáthelyezés!$B$2:$C$200,2,FALSE)+10000))+IF(AN14="",0,IF(ISERROR(VLOOKUP(AN14,Munkanapáthelyezés!$A$2:$C$200,3,FALSE)+1000),0,VLOOKUP(AN14,Munkanapáthelyezés!$A$2:$C$200,3,FALSE)+1000))</f>
        <v>0</v>
      </c>
      <c r="CP14" s="77">
        <f ca="1">IF(AO14="",0,IF(ISERROR(VLOOKUP(AO14,Munkanapáthelyezés!$B$2:$C$200,2,FALSE)+10000),0,VLOOKUP(AO14,Munkanapáthelyezés!$B$2:$C$200,2,FALSE)+10000))+IF(AO14="",0,IF(ISERROR(VLOOKUP(AO14,Munkanapáthelyezés!$A$2:$C$200,3,FALSE)+1000),0,VLOOKUP(AO14,Munkanapáthelyezés!$A$2:$C$200,3,FALSE)+1000))</f>
        <v>0</v>
      </c>
      <c r="CQ14" s="77">
        <f ca="1">IF(AP14="",0,IF(ISERROR(VLOOKUP(AP14,Munkanapáthelyezés!$B$2:$C$200,2,FALSE)+10000),0,VLOOKUP(AP14,Munkanapáthelyezés!$B$2:$C$200,2,FALSE)+10000))+IF(AP14="",0,IF(ISERROR(VLOOKUP(AP14,Munkanapáthelyezés!$A$2:$C$200,3,FALSE)+1000),0,VLOOKUP(AP14,Munkanapáthelyezés!$A$2:$C$200,3,FALSE)+1000))</f>
        <v>0</v>
      </c>
      <c r="CR14" s="77">
        <f ca="1">IF(AQ14="",0,IF(ISERROR(VLOOKUP(AQ14,Munkanapáthelyezés!$B$2:$C$200,2,FALSE)+10000),0,VLOOKUP(AQ14,Munkanapáthelyezés!$B$2:$C$200,2,FALSE)+10000))+IF(AQ14="",0,IF(ISERROR(VLOOKUP(AQ14,Munkanapáthelyezés!$A$2:$C$200,3,FALSE)+1000),0,VLOOKUP(AQ14,Munkanapáthelyezés!$A$2:$C$200,3,FALSE)+1000))</f>
        <v>0</v>
      </c>
      <c r="CS14" s="77">
        <f ca="1">IF(AR14="",0,IF(ISERROR(VLOOKUP(AR14,Munkanapáthelyezés!$B$2:$C$200,2,FALSE)+10000),0,VLOOKUP(AR14,Munkanapáthelyezés!$B$2:$C$200,2,FALSE)+10000))+IF(AR14="",0,IF(ISERROR(VLOOKUP(AR14,Munkanapáthelyezés!$A$2:$C$200,3,FALSE)+1000),0,VLOOKUP(AR14,Munkanapáthelyezés!$A$2:$C$200,3,FALSE)+1000))</f>
        <v>0</v>
      </c>
      <c r="CT14" s="70"/>
      <c r="CU14" s="103"/>
      <c r="CV14" s="77">
        <f ca="1">IF(AU14="",0,IF(ISERROR(VLOOKUP(AU14,Munkanapáthelyezés!$B$2:$C$200,2,FALSE)+10000),0,VLOOKUP(AU14,Munkanapáthelyezés!$B$2:$C$200,2,FALSE)+10000))+IF(AU14="",0,IF(ISERROR(VLOOKUP(AU14,Munkanapáthelyezés!$A$2:$C$200,3,FALSE)+1000),0,VLOOKUP(AU14,Munkanapáthelyezés!$A$2:$C$200,3,FALSE)+1000))</f>
        <v>0</v>
      </c>
      <c r="CW14" s="77">
        <f ca="1">IF(AV14="",0,IF(ISERROR(VLOOKUP(AV14,Munkanapáthelyezés!$B$2:$C$200,2,FALSE)+10000),0,VLOOKUP(AV14,Munkanapáthelyezés!$B$2:$C$200,2,FALSE)+10000))+IF(AV14="",0,IF(ISERROR(VLOOKUP(AV14,Munkanapáthelyezés!$A$2:$C$200,3,FALSE)+1000),0,VLOOKUP(AV14,Munkanapáthelyezés!$A$2:$C$200,3,FALSE)+1000))</f>
        <v>0</v>
      </c>
      <c r="CX14" s="77">
        <f ca="1">IF(AW14="",0,IF(ISERROR(VLOOKUP(AW14,Munkanapáthelyezés!$B$2:$C$200,2,FALSE)+10000),0,VLOOKUP(AW14,Munkanapáthelyezés!$B$2:$C$200,2,FALSE)+10000))+IF(AW14="",0,IF(ISERROR(VLOOKUP(AW14,Munkanapáthelyezés!$A$2:$C$200,3,FALSE)+1000),0,VLOOKUP(AW14,Munkanapáthelyezés!$A$2:$C$200,3,FALSE)+1000))</f>
        <v>0</v>
      </c>
      <c r="CY14" s="77">
        <f ca="1">IF(AX14="",0,IF(ISERROR(VLOOKUP(AX14,Munkanapáthelyezés!$B$2:$C$200,2,FALSE)+10000),0,VLOOKUP(AX14,Munkanapáthelyezés!$B$2:$C$200,2,FALSE)+10000))+IF(AX14="",0,IF(ISERROR(VLOOKUP(AX14,Munkanapáthelyezés!$A$2:$C$200,3,FALSE)+1000),0,VLOOKUP(AX14,Munkanapáthelyezés!$A$2:$C$200,3,FALSE)+1000))</f>
        <v>0</v>
      </c>
      <c r="CZ14" s="77">
        <f ca="1">IF(AY14="",0,IF(ISERROR(VLOOKUP(AY14,Munkanapáthelyezés!$B$2:$C$200,2,FALSE)+10000),0,VLOOKUP(AY14,Munkanapáthelyezés!$B$2:$C$200,2,FALSE)+10000))+IF(AY14="",0,IF(ISERROR(VLOOKUP(AY14,Munkanapáthelyezés!$A$2:$C$200,3,FALSE)+1000),0,VLOOKUP(AY14,Munkanapáthelyezés!$A$2:$C$200,3,FALSE)+1000))</f>
        <v>0</v>
      </c>
      <c r="DA14" s="77">
        <f ca="1">IF(AZ14="",0,IF(ISERROR(VLOOKUP(AZ14,Munkanapáthelyezés!$B$2:$C$200,2,FALSE)+10000),0,VLOOKUP(AZ14,Munkanapáthelyezés!$B$2:$C$200,2,FALSE)+10000))+IF(AZ14="",0,IF(ISERROR(VLOOKUP(AZ14,Munkanapáthelyezés!$A$2:$C$200,3,FALSE)+1000),0,VLOOKUP(AZ14,Munkanapáthelyezés!$A$2:$C$200,3,FALSE)+1000))</f>
        <v>0</v>
      </c>
      <c r="DB14" s="77">
        <f ca="1">IF(BA14="",0,IF(ISERROR(VLOOKUP(BA14,Munkanapáthelyezés!$B$2:$C$200,2,FALSE)+10000),0,VLOOKUP(BA14,Munkanapáthelyezés!$B$2:$C$200,2,FALSE)+10000))+IF(BA14="",0,IF(ISERROR(VLOOKUP(BA14,Munkanapáthelyezés!$A$2:$C$200,3,FALSE)+1000),0,VLOOKUP(BA14,Munkanapáthelyezés!$A$2:$C$200,3,FALSE)+1000))</f>
        <v>0</v>
      </c>
      <c r="DC14" s="70"/>
      <c r="DD14" s="103"/>
      <c r="DE14" s="77">
        <f ca="1">IF(BD14="",0,IF(ISERROR(VLOOKUP(BD14,Munkanapáthelyezés!$B$2:$C$200,2,FALSE)+10000),0,VLOOKUP(BD14,Munkanapáthelyezés!$B$2:$C$200,2,FALSE)+10000))+IF(BD14="",0,IF(ISERROR(VLOOKUP(BD14,Munkanapáthelyezés!$A$2:$C$200,3,FALSE)+1000),0,VLOOKUP(BD14,Munkanapáthelyezés!$A$2:$C$200,3,FALSE)+1000))</f>
        <v>0</v>
      </c>
      <c r="DF14" s="77">
        <f ca="1">IF(BE14="",0,IF(ISERROR(VLOOKUP(BE14,Munkanapáthelyezés!$B$2:$C$200,2,FALSE)+10000),0,VLOOKUP(BE14,Munkanapáthelyezés!$B$2:$C$200,2,FALSE)+10000))+IF(BE14="",0,IF(ISERROR(VLOOKUP(BE14,Munkanapáthelyezés!$A$2:$C$200,3,FALSE)+1000),0,VLOOKUP(BE14,Munkanapáthelyezés!$A$2:$C$200,3,FALSE)+1000))</f>
        <v>0</v>
      </c>
      <c r="DG14" s="77">
        <f ca="1">IF(BF14="",0,IF(ISERROR(VLOOKUP(BF14,Munkanapáthelyezés!$B$2:$C$200,2,FALSE)+10000),0,VLOOKUP(BF14,Munkanapáthelyezés!$B$2:$C$200,2,FALSE)+10000))+IF(BF14="",0,IF(ISERROR(VLOOKUP(BF14,Munkanapáthelyezés!$A$2:$C$200,3,FALSE)+1000),0,VLOOKUP(BF14,Munkanapáthelyezés!$A$2:$C$200,3,FALSE)+1000))</f>
        <v>0</v>
      </c>
      <c r="DH14" s="77">
        <f ca="1">IF(BG14="",0,IF(ISERROR(VLOOKUP(BG14,Munkanapáthelyezés!$B$2:$C$200,2,FALSE)+10000),0,VLOOKUP(BG14,Munkanapáthelyezés!$B$2:$C$200,2,FALSE)+10000))+IF(BG14="",0,IF(ISERROR(VLOOKUP(BG14,Munkanapáthelyezés!$A$2:$C$200,3,FALSE)+1000),0,VLOOKUP(BG14,Munkanapáthelyezés!$A$2:$C$200,3,FALSE)+1000))</f>
        <v>0</v>
      </c>
      <c r="DI14" s="77">
        <f ca="1">IF(BH14="",0,IF(ISERROR(VLOOKUP(BH14,Munkanapáthelyezés!$B$2:$C$200,2,FALSE)+10000),0,VLOOKUP(BH14,Munkanapáthelyezés!$B$2:$C$200,2,FALSE)+10000))+IF(BH14="",0,IF(ISERROR(VLOOKUP(BH14,Munkanapáthelyezés!$A$2:$C$200,3,FALSE)+1000),0,VLOOKUP(BH14,Munkanapáthelyezés!$A$2:$C$200,3,FALSE)+1000))</f>
        <v>0</v>
      </c>
      <c r="DJ14" s="77">
        <f ca="1">IF(BI14="",0,IF(ISERROR(VLOOKUP(BI14,Munkanapáthelyezés!$B$2:$C$200,2,FALSE)+10000),0,VLOOKUP(BI14,Munkanapáthelyezés!$B$2:$C$200,2,FALSE)+10000))+IF(BI14="",0,IF(ISERROR(VLOOKUP(BI14,Munkanapáthelyezés!$A$2:$C$200,3,FALSE)+1000),0,VLOOKUP(BI14,Munkanapáthelyezés!$A$2:$C$200,3,FALSE)+1000))</f>
        <v>0</v>
      </c>
      <c r="DK14" s="77">
        <f ca="1">IF(BJ14="",0,IF(ISERROR(VLOOKUP(BJ14,Munkanapáthelyezés!$B$2:$C$200,2,FALSE)+10000),0,VLOOKUP(BJ14,Munkanapáthelyezés!$B$2:$C$200,2,FALSE)+10000))+IF(BJ14="",0,IF(ISERROR(VLOOKUP(BJ14,Munkanapáthelyezés!$A$2:$C$200,3,FALSE)+1000),0,VLOOKUP(BJ14,Munkanapáthelyezés!$A$2:$C$200,3,FALSE)+1000))</f>
        <v>0</v>
      </c>
    </row>
    <row r="15" spans="1:115" ht="14.1" customHeight="1" x14ac:dyDescent="0.25">
      <c r="AK15" s="70"/>
      <c r="AL15" s="70"/>
      <c r="AM15" s="70"/>
      <c r="AN15" s="70"/>
      <c r="AO15" s="70"/>
      <c r="AP15" s="70"/>
      <c r="AQ15" s="70"/>
      <c r="AR15" s="70"/>
      <c r="AS15" s="70">
        <v>1596</v>
      </c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</row>
    <row r="16" spans="1:115" x14ac:dyDescent="0.25">
      <c r="B16" s="120" t="str">
        <f ca="1">IF(F4="","",CONCATENATE($I$1," - ",IF($F$4="","Május",VLOOKUP("Május",Trans!$A$2:$N$34,VLOOKUP($F$4,$BB$2:$BC$25,2,FALSE)+2,FALSE))))</f>
        <v>2021 - Május</v>
      </c>
      <c r="C16" s="121"/>
      <c r="D16" s="121"/>
      <c r="E16" s="121"/>
      <c r="F16" s="121"/>
      <c r="G16" s="121"/>
      <c r="H16" s="122"/>
      <c r="K16" s="120" t="str">
        <f ca="1">IF(F4="","",CONCATENATE($I$1," - ",IF($F$4="","Június",VLOOKUP("Június",Trans!$A$2:$N$34,VLOOKUP($F$4,$BB$2:$BC$25,2,FALSE)+2,FALSE))))</f>
        <v>2021 - Június</v>
      </c>
      <c r="L16" s="121"/>
      <c r="M16" s="121"/>
      <c r="N16" s="121"/>
      <c r="O16" s="121"/>
      <c r="P16" s="121"/>
      <c r="Q16" s="122"/>
      <c r="T16" s="120" t="str">
        <f ca="1">IF(F4="","",CONCATENATE($I$1," - ",IF($F$4="","Július",VLOOKUP("Július",Trans!$A$2:$N$34,VLOOKUP($F$4,$BB$2:$BC$25,2,FALSE)+2,FALSE))))</f>
        <v>2021 - Július</v>
      </c>
      <c r="U16" s="121"/>
      <c r="V16" s="121"/>
      <c r="W16" s="121"/>
      <c r="X16" s="121"/>
      <c r="Y16" s="121"/>
      <c r="Z16" s="122"/>
      <c r="AC16" s="120" t="str">
        <f ca="1">IF(F4="","",CONCATENATE($I$1," - ",IF($F$4="","Augusztus",VLOOKUP("Augusztus",Trans!$A$2:$N$34,VLOOKUP($F$4,$BB$2:$BC$25,2,FALSE)+2,FALSE))))</f>
        <v>2021 - Augusztus</v>
      </c>
      <c r="AD16" s="121"/>
      <c r="AE16" s="121"/>
      <c r="AF16" s="121"/>
      <c r="AG16" s="121"/>
      <c r="AH16" s="121"/>
      <c r="AI16" s="122"/>
      <c r="AK16" s="70"/>
      <c r="AL16" s="159"/>
      <c r="AM16" s="159"/>
      <c r="AN16" s="159"/>
      <c r="AO16" s="159"/>
      <c r="AP16" s="159"/>
      <c r="AQ16" s="159"/>
      <c r="AR16" s="159"/>
      <c r="AS16" s="70">
        <v>1597</v>
      </c>
      <c r="AT16" s="70"/>
      <c r="AU16" s="159"/>
      <c r="AV16" s="159"/>
      <c r="AW16" s="159"/>
      <c r="AX16" s="159"/>
      <c r="AY16" s="159"/>
      <c r="AZ16" s="159"/>
      <c r="BA16" s="159"/>
      <c r="BB16" s="70"/>
      <c r="BC16" s="70"/>
      <c r="BD16" s="159"/>
      <c r="BE16" s="159"/>
      <c r="BF16" s="159"/>
      <c r="BG16" s="159"/>
      <c r="BH16" s="159"/>
      <c r="BI16" s="159"/>
      <c r="BJ16" s="159"/>
      <c r="BK16" s="70"/>
      <c r="BL16" s="70"/>
      <c r="BM16" s="158">
        <v>4</v>
      </c>
      <c r="BN16" s="158"/>
      <c r="BO16" s="158"/>
      <c r="BP16" s="158"/>
      <c r="BQ16" s="158"/>
      <c r="BR16" s="158"/>
      <c r="BS16" s="158"/>
      <c r="BT16" s="70"/>
      <c r="BU16" s="70"/>
      <c r="BV16" s="158">
        <v>5</v>
      </c>
      <c r="BW16" s="158"/>
      <c r="BX16" s="158"/>
      <c r="BY16" s="158"/>
      <c r="BZ16" s="158"/>
      <c r="CA16" s="158"/>
      <c r="CB16" s="158"/>
      <c r="CC16" s="70"/>
      <c r="CD16" s="70"/>
      <c r="CE16" s="158">
        <v>6</v>
      </c>
      <c r="CF16" s="158"/>
      <c r="CG16" s="158"/>
      <c r="CH16" s="158"/>
      <c r="CI16" s="158"/>
      <c r="CJ16" s="158"/>
      <c r="CK16" s="158"/>
      <c r="CM16" s="158">
        <v>4</v>
      </c>
      <c r="CN16" s="158"/>
      <c r="CO16" s="158"/>
      <c r="CP16" s="158"/>
      <c r="CQ16" s="158"/>
      <c r="CR16" s="158"/>
      <c r="CS16" s="158"/>
      <c r="CT16" s="70"/>
      <c r="CU16" s="70"/>
      <c r="CV16" s="158">
        <v>5</v>
      </c>
      <c r="CW16" s="158"/>
      <c r="CX16" s="158"/>
      <c r="CY16" s="158"/>
      <c r="CZ16" s="158"/>
      <c r="DA16" s="158"/>
      <c r="DB16" s="158"/>
      <c r="DC16" s="70"/>
      <c r="DD16" s="70"/>
      <c r="DE16" s="158">
        <v>6</v>
      </c>
      <c r="DF16" s="158"/>
      <c r="DG16" s="158"/>
      <c r="DH16" s="158"/>
      <c r="DI16" s="158"/>
      <c r="DJ16" s="158"/>
      <c r="DK16" s="158"/>
    </row>
    <row r="17" spans="1:115" x14ac:dyDescent="0.25">
      <c r="A17" s="43" t="str">
        <f>IF(F4="","","#")</f>
        <v>#</v>
      </c>
      <c r="B17" s="55" t="str">
        <f>IF(F4="","",IF($F$4="","H",VLOOKUP("H",Trans!$A$2:$N$34,VLOOKUP($F$4,$BB$2:$BC$25,2,FALSE)+2,FALSE)))</f>
        <v>H</v>
      </c>
      <c r="C17" s="55" t="str">
        <f>IF(F4="","",IF($F$4="","K",VLOOKUP("K",Trans!$A$2:$N$34,VLOOKUP($F$4,$BB$2:$BC$25,2,FALSE)+2,FALSE)))</f>
        <v>K</v>
      </c>
      <c r="D17" s="55" t="str">
        <f>IF(F4="","",IF($F$4="","Sze",VLOOKUP("Sze",Trans!$A$2:$N$34,VLOOKUP($F$4,$BB$2:$BC$25,2,FALSE)+2,FALSE)))</f>
        <v>Sze</v>
      </c>
      <c r="E17" s="55" t="str">
        <f>IF(F4="","",IF($F$4="","Cs",VLOOKUP("Cs",Trans!$A$2:$N$34,VLOOKUP($F$4,$BB$2:$BC$25,2,FALSE)+2,FALSE)))</f>
        <v>Cs</v>
      </c>
      <c r="F17" s="55" t="str">
        <f>IF(F4="","",IF($F$4="","P",VLOOKUP("P",Trans!$A$2:$N$34,VLOOKUP($F$4,$BB$2:$BC$25,2,FALSE)+2,FALSE)))</f>
        <v>P</v>
      </c>
      <c r="G17" s="55" t="str">
        <f>IF(F4="","",IF($F$4="","Szo",VLOOKUP("Szo",Trans!$A$2:$N$34,VLOOKUP($F$4,$BB$2:$BC$25,2,FALSE)+2,FALSE)))</f>
        <v>Szo</v>
      </c>
      <c r="H17" s="55" t="str">
        <f>IF(F4="","",IF($F$4="","V",VLOOKUP("V",Trans!$A$2:$N$34,VLOOKUP($F$4,$BB$2:$BC$25,2,FALSE)+2,FALSE)))</f>
        <v>V</v>
      </c>
      <c r="J17" s="43" t="str">
        <f>IF(F4="","","#")</f>
        <v>#</v>
      </c>
      <c r="K17" s="55" t="str">
        <f>IF(F4="","",IF($F$4="","H",VLOOKUP("H",Trans!$A$2:$N$34,VLOOKUP($F$4,$BB$2:$BC$25,2,FALSE)+2,FALSE)))</f>
        <v>H</v>
      </c>
      <c r="L17" s="55" t="str">
        <f>IF(F4="","",IF($F$4="","K",VLOOKUP("K",Trans!$A$2:$N$34,VLOOKUP($F$4,$BB$2:$BC$25,2,FALSE)+2,FALSE)))</f>
        <v>K</v>
      </c>
      <c r="M17" s="55" t="str">
        <f>IF(F4="","",IF($F$4="","Sze",VLOOKUP("Sze",Trans!$A$2:$N$34,VLOOKUP($F$4,$BB$2:$BC$25,2,FALSE)+2,FALSE)))</f>
        <v>Sze</v>
      </c>
      <c r="N17" s="55" t="str">
        <f>IF(F4="","",IF($F$4="","Cs",VLOOKUP("Cs",Trans!$A$2:$N$34,VLOOKUP($F$4,$BB$2:$BC$25,2,FALSE)+2,FALSE)))</f>
        <v>Cs</v>
      </c>
      <c r="O17" s="55" t="str">
        <f>IF(F4="","",IF($F$4="","P",VLOOKUP("P",Trans!$A$2:$N$34,VLOOKUP($F$4,$BB$2:$BC$25,2,FALSE)+2,FALSE)))</f>
        <v>P</v>
      </c>
      <c r="P17" s="55" t="str">
        <f>IF(F4="","",IF($F$4="","Szo",VLOOKUP("Szo",Trans!$A$2:$N$34,VLOOKUP($F$4,$BB$2:$BC$25,2,FALSE)+2,FALSE)))</f>
        <v>Szo</v>
      </c>
      <c r="Q17" s="55" t="str">
        <f>IF(F4="","",IF($F$4="","V",VLOOKUP("V",Trans!$A$2:$N$34,VLOOKUP($F$4,$BB$2:$BC$25,2,FALSE)+2,FALSE)))</f>
        <v>V</v>
      </c>
      <c r="S17" s="43" t="str">
        <f>IF(F4="","","#")</f>
        <v>#</v>
      </c>
      <c r="T17" s="55" t="str">
        <f>IF(F4="","",IF($F$4="","H",VLOOKUP("H",Trans!$A$2:$N$34,VLOOKUP($F$4,$BB$2:$BC$25,2,FALSE)+2,FALSE)))</f>
        <v>H</v>
      </c>
      <c r="U17" s="55" t="str">
        <f>IF(F4="","",IF($F$4="","K",VLOOKUP("K",Trans!$A$2:$N$34,VLOOKUP($F$4,$BB$2:$BC$25,2,FALSE)+2,FALSE)))</f>
        <v>K</v>
      </c>
      <c r="V17" s="55" t="str">
        <f>IF(F4="","",IF($F$4="","Sze",VLOOKUP("Sze",Trans!$A$2:$N$34,VLOOKUP($F$4,$BB$2:$BC$25,2,FALSE)+2,FALSE)))</f>
        <v>Sze</v>
      </c>
      <c r="W17" s="55" t="str">
        <f>IF(F4="","",IF($F$4="","Cs",VLOOKUP("Cs",Trans!$A$2:$N$34,VLOOKUP($F$4,$BB$2:$BC$25,2,FALSE)+2,FALSE)))</f>
        <v>Cs</v>
      </c>
      <c r="X17" s="55" t="str">
        <f>IF(F4="","",IF($F$4="","P",VLOOKUP("P",Trans!$A$2:$N$34,VLOOKUP($F$4,$BB$2:$BC$25,2,FALSE)+2,FALSE)))</f>
        <v>P</v>
      </c>
      <c r="Y17" s="55" t="str">
        <f>IF(F4="","",IF($F$4="","Szo",VLOOKUP("Szo",Trans!$A$2:$N$34,VLOOKUP($F$4,$BB$2:$BC$25,2,FALSE)+2,FALSE)))</f>
        <v>Szo</v>
      </c>
      <c r="Z17" s="55" t="str">
        <f>IF(F4="","",IF($F$4="","V",VLOOKUP("V",Trans!$A$2:$N$34,VLOOKUP($F$4,$BB$2:$BC$25,2,FALSE)+2,FALSE)))</f>
        <v>V</v>
      </c>
      <c r="AB17" s="43" t="str">
        <f>IF(F4="","","#")</f>
        <v>#</v>
      </c>
      <c r="AC17" s="55" t="str">
        <f>IF(F4="","",IF($F$4="","H",VLOOKUP("H",Trans!$A$2:$N$34,VLOOKUP($F$4,$BB$2:$BC$25,2,FALSE)+2,FALSE)))</f>
        <v>H</v>
      </c>
      <c r="AD17" s="55" t="str">
        <f>IF(F4="","",IF($F$4="","K",VLOOKUP("K",Trans!$A$2:$N$34,VLOOKUP($F$4,$BB$2:$BC$25,2,FALSE)+2,FALSE)))</f>
        <v>K</v>
      </c>
      <c r="AE17" s="55" t="str">
        <f>IF(F4="","",IF($F$4="","Sze",VLOOKUP("Sze",Trans!$A$2:$N$34,VLOOKUP($F$4,$BB$2:$BC$25,2,FALSE)+2,FALSE)))</f>
        <v>Sze</v>
      </c>
      <c r="AF17" s="55" t="str">
        <f>IF(F4="","",IF($F$4="","Cs",VLOOKUP("Cs",Trans!$A$2:$N$34,VLOOKUP($F$4,$BB$2:$BC$25,2,FALSE)+2,FALSE)))</f>
        <v>Cs</v>
      </c>
      <c r="AG17" s="55" t="str">
        <f>IF(F4="","",IF($F$4="","P",VLOOKUP("P",Trans!$A$2:$N$34,VLOOKUP($F$4,$BB$2:$BC$25,2,FALSE)+2,FALSE)))</f>
        <v>P</v>
      </c>
      <c r="AH17" s="55" t="str">
        <f>IF(F4="","",IF($F$4="","Szo",VLOOKUP("Szo",Trans!$A$2:$N$34,VLOOKUP($F$4,$BB$2:$BC$25,2,FALSE)+2,FALSE)))</f>
        <v>Szo</v>
      </c>
      <c r="AI17" s="55" t="str">
        <f>IF(F4="","",IF($F$4="","V",VLOOKUP("V",Trans!$A$2:$N$34,VLOOKUP($F$4,$BB$2:$BC$25,2,FALSE)+2,FALSE)))</f>
        <v>V</v>
      </c>
      <c r="AK17" s="71"/>
      <c r="AL17" s="71"/>
      <c r="AM17" s="71"/>
      <c r="AN17" s="71"/>
      <c r="AO17" s="71"/>
      <c r="AP17" s="71"/>
      <c r="AQ17" s="71"/>
      <c r="AR17" s="71"/>
      <c r="AS17" s="70">
        <v>1598</v>
      </c>
      <c r="AT17" s="71"/>
      <c r="AU17" s="71"/>
      <c r="AV17" s="71"/>
      <c r="AW17" s="71"/>
      <c r="AX17" s="71"/>
      <c r="AY17" s="71"/>
      <c r="AZ17" s="71"/>
      <c r="BA17" s="71"/>
      <c r="BB17" s="70"/>
      <c r="BC17" s="71"/>
      <c r="BD17" s="71"/>
      <c r="BE17" s="71"/>
      <c r="BF17" s="71"/>
      <c r="BG17" s="71"/>
      <c r="BH17" s="71"/>
      <c r="BI17" s="71"/>
      <c r="BJ17" s="71"/>
      <c r="BK17" s="70"/>
      <c r="BL17" s="71"/>
      <c r="BM17" s="71"/>
      <c r="BN17" s="71"/>
      <c r="BO17" s="71"/>
      <c r="BP17" s="71"/>
      <c r="BQ17" s="71"/>
      <c r="BR17" s="71"/>
      <c r="BS17" s="71"/>
      <c r="BT17" s="70"/>
      <c r="BU17" s="71"/>
      <c r="BV17" s="71"/>
      <c r="BW17" s="71"/>
      <c r="BX17" s="71"/>
      <c r="BY17" s="71"/>
      <c r="BZ17" s="71"/>
      <c r="CA17" s="71"/>
      <c r="CB17" s="71"/>
      <c r="CC17" s="70"/>
      <c r="CD17" s="71"/>
      <c r="CE17" s="71"/>
      <c r="CF17" s="71"/>
      <c r="CG17" s="71"/>
      <c r="CH17" s="71"/>
      <c r="CI17" s="71"/>
      <c r="CJ17" s="71"/>
      <c r="CK17" s="71"/>
      <c r="CM17" s="103"/>
      <c r="CN17" s="103"/>
      <c r="CO17" s="103"/>
      <c r="CP17" s="103"/>
      <c r="CQ17" s="103"/>
      <c r="CR17" s="103"/>
      <c r="CS17" s="103"/>
      <c r="CT17" s="70"/>
      <c r="CU17" s="103"/>
      <c r="CV17" s="103"/>
      <c r="CW17" s="103"/>
      <c r="CX17" s="103"/>
      <c r="CY17" s="103"/>
      <c r="CZ17" s="103"/>
      <c r="DA17" s="103"/>
      <c r="DB17" s="103"/>
      <c r="DC17" s="70"/>
      <c r="DD17" s="103"/>
      <c r="DE17" s="103"/>
      <c r="DF17" s="103"/>
      <c r="DG17" s="103"/>
      <c r="DH17" s="103"/>
      <c r="DI17" s="103"/>
      <c r="DJ17" s="103"/>
      <c r="DK17" s="103"/>
    </row>
    <row r="18" spans="1:115" x14ac:dyDescent="0.25">
      <c r="A18" s="55">
        <f ca="1">IF(ISERROR(IF($I$1&lt;1600,'k1900'!J18,(IF($I$1=1600,'1600'!J18,(IF(AND($I$1&gt;1600,$I$1&lt;1700),'k1900'!J18,(IF($I$1=1700,'1700'!J18,(IF(AND($I$1&gt;1700,$I$1&lt;1800),'k1900'!J18,(IF($I$1=1800,'1800'!J18,(IF(AND($I$1&gt;1800,$I$1&lt;1900),'k1900'!J18,(IF($I$1=1900,'1900'!J18,(IF($I$1&gt;1900,'n1900'!J18,"")))))))))))))))))),"",IF($I$1&lt;1600,'k1900'!J18,(IF($I$1=1600,'1600'!J18,(IF(AND($I$1&gt;1600,$I$1&lt;1700),'k1900'!J18,(IF($I$1=1700,'1700'!J18,(IF(AND($I$1&gt;1700,$I$1&lt;1800),'k1900'!J18,(IF($I$1=1800,'1800'!J18,(IF(AND($I$1&gt;1800,$I$1&lt;1900),'k1900'!J18,(IF($I$1=1900,'1900'!J18,(IF($I$1&gt;1900,'n1900'!J18,""))))))))))))))))))</f>
        <v>17</v>
      </c>
      <c r="B18" s="19" t="str">
        <f ca="1">IF(IF($I$1&lt;1600,'k1900'!K18,(IF($I$1=1600,'1600'!K18,(IF(AND($I$1&gt;1600,$I$1&lt;1700),'k1900'!K18,(IF($I$1=1700,'1700'!K18,(IF(AND($I$1&gt;1700,$I$1&lt;1800),'k1900'!K18,(IF($I$1=1800,'1800'!K18,(IF(AND($I$1&gt;1800,$I$1&lt;1900),'k1900'!K18,(IF($I$1=1900,'1900'!K18,(IF($I$1&gt;1900,'n1900'!K18,"")))))))))))))))))="","",IF($I$1&lt;1600,'k1900'!K18,(IF($I$1=1600,'1600'!K18,(IF(AND($I$1&gt;1600,$I$1&lt;1700),'k1900'!K18,(IF($I$1=1700,'1700'!K18,(IF(AND($I$1&gt;1700,$I$1&lt;1800),'k1900'!K18,(IF($I$1=1800,'1800'!K18,(IF(AND($I$1&gt;1800,$I$1&lt;1900),'k1900'!K18,(IF($I$1=1900,'1900'!K18,(IF($I$1&gt;1900,'n1900'!K18,""))))))))))))))))))</f>
        <v/>
      </c>
      <c r="C18" s="19" t="str">
        <f ca="1">IF(IF($I$1&lt;1600,'k1900'!L18,(IF($I$1=1600,'1600'!L18,(IF(AND($I$1&gt;1600,$I$1&lt;1700),'k1900'!L18,(IF($I$1=1700,'1700'!L18,(IF(AND($I$1&gt;1700,$I$1&lt;1800),'k1900'!L18,(IF($I$1=1800,'1800'!L18,(IF(AND($I$1&gt;1800,$I$1&lt;1900),'k1900'!L18,(IF($I$1=1900,'1900'!L18,(IF($I$1&gt;1900,'n1900'!L18,"")))))))))))))))))="","",IF($I$1&lt;1600,'k1900'!L18,(IF($I$1=1600,'1600'!L18,(IF(AND($I$1&gt;1600,$I$1&lt;1700),'k1900'!L18,(IF($I$1=1700,'1700'!L18,(IF(AND($I$1&gt;1700,$I$1&lt;1800),'k1900'!L18,(IF($I$1=1800,'1800'!L18,(IF(AND($I$1&gt;1800,$I$1&lt;1900),'k1900'!L18,(IF($I$1=1900,'1900'!L18,(IF($I$1&gt;1900,'n1900'!L18,""))))))))))))))))))</f>
        <v/>
      </c>
      <c r="D18" s="19" t="str">
        <f ca="1">IF(IF($I$1&lt;1600,'k1900'!M18,(IF($I$1=1600,'1600'!M18,(IF(AND($I$1&gt;1600,$I$1&lt;1700),'k1900'!M18,(IF($I$1=1700,'1700'!M18,(IF(AND($I$1&gt;1700,$I$1&lt;1800),'k1900'!M18,(IF($I$1=1800,'1800'!M18,(IF(AND($I$1&gt;1800,$I$1&lt;1900),'k1900'!M18,(IF($I$1=1900,'1900'!M18,(IF($I$1&gt;1900,'n1900'!M18,"")))))))))))))))))="","",IF($I$1&lt;1600,'k1900'!M18,(IF($I$1=1600,'1600'!M18,(IF(AND($I$1&gt;1600,$I$1&lt;1700),'k1900'!M18,(IF($I$1=1700,'1700'!M18,(IF(AND($I$1&gt;1700,$I$1&lt;1800),'k1900'!M18,(IF($I$1=1800,'1800'!M18,(IF(AND($I$1&gt;1800,$I$1&lt;1900),'k1900'!M18,(IF($I$1=1900,'1900'!M18,(IF($I$1&gt;1900,'n1900'!M18,""))))))))))))))))))</f>
        <v/>
      </c>
      <c r="E18" s="19" t="str">
        <f ca="1">IF(IF($I$1&lt;1600,'k1900'!N18,(IF($I$1=1600,'1600'!N18,(IF(AND($I$1&gt;1600,$I$1&lt;1700),'k1900'!N18,(IF($I$1=1700,'1700'!N18,(IF(AND($I$1&gt;1700,$I$1&lt;1800),'k1900'!N18,(IF($I$1=1800,'1800'!N18,(IF(AND($I$1&gt;1800,$I$1&lt;1900),'k1900'!N18,(IF($I$1=1900,'1900'!N18,(IF($I$1&gt;1900,'n1900'!N18,"")))))))))))))))))="","",IF($I$1&lt;1600,'k1900'!N18,(IF($I$1=1600,'1600'!N18,(IF(AND($I$1&gt;1600,$I$1&lt;1700),'k1900'!N18,(IF($I$1=1700,'1700'!N18,(IF(AND($I$1&gt;1700,$I$1&lt;1800),'k1900'!N18,(IF($I$1=1800,'1800'!N18,(IF(AND($I$1&gt;1800,$I$1&lt;1900),'k1900'!N18,(IF($I$1=1900,'1900'!N18,(IF($I$1&gt;1900,'n1900'!N18,""))))))))))))))))))</f>
        <v/>
      </c>
      <c r="F18" s="19" t="str">
        <f ca="1">IF(IF($I$1&lt;1600,'k1900'!O18,(IF($I$1=1600,'1600'!O18,(IF(AND($I$1&gt;1600,$I$1&lt;1700),'k1900'!O18,(IF($I$1=1700,'1700'!O18,(IF(AND($I$1&gt;1700,$I$1&lt;1800),'k1900'!O18,(IF($I$1=1800,'1800'!O18,(IF(AND($I$1&gt;1800,$I$1&lt;1900),'k1900'!O18,(IF($I$1=1900,'1900'!O18,(IF($I$1&gt;1900,'n1900'!O18,"")))))))))))))))))="","",IF($I$1&lt;1600,'k1900'!O18,(IF($I$1=1600,'1600'!O18,(IF(AND($I$1&gt;1600,$I$1&lt;1700),'k1900'!O18,(IF($I$1=1700,'1700'!O18,(IF(AND($I$1&gt;1700,$I$1&lt;1800),'k1900'!O18,(IF($I$1=1800,'1800'!O18,(IF(AND($I$1&gt;1800,$I$1&lt;1900),'k1900'!O18,(IF($I$1=1900,'1900'!O18,(IF($I$1&gt;1900,'n1900'!O18,""))))))))))))))))))</f>
        <v/>
      </c>
      <c r="G18" s="19">
        <f ca="1">IF(IF($I$1&lt;1600,'k1900'!P18,(IF($I$1=1600,'1600'!P18,(IF(AND($I$1&gt;1600,$I$1&lt;1700),'k1900'!P18,(IF($I$1=1700,'1700'!P18,(IF(AND($I$1&gt;1700,$I$1&lt;1800),'k1900'!P18,(IF($I$1=1800,'1800'!P18,(IF(AND($I$1&gt;1800,$I$1&lt;1900),'k1900'!P18,(IF($I$1=1900,'1900'!P18,(IF($I$1&gt;1900,'n1900'!P18,"")))))))))))))))))="","",IF($I$1&lt;1600,'k1900'!P18,(IF($I$1=1600,'1600'!P18,(IF(AND($I$1&gt;1600,$I$1&lt;1700),'k1900'!P18,(IF($I$1=1700,'1700'!P18,(IF(AND($I$1&gt;1700,$I$1&lt;1800),'k1900'!P18,(IF($I$1=1800,'1800'!P18,(IF(AND($I$1&gt;1800,$I$1&lt;1900),'k1900'!P18,(IF($I$1=1900,'1900'!P18,(IF($I$1&gt;1900,'n1900'!P18,""))))))))))))))))))</f>
        <v>1</v>
      </c>
      <c r="H18" s="19">
        <f ca="1">IF(IF($I$1&lt;1600,'k1900'!Q18,(IF($I$1=1600,'1600'!Q18,(IF(AND($I$1&gt;1600,$I$1&lt;1700),'k1900'!Q18,(IF($I$1=1700,'1700'!Q18,(IF(AND($I$1&gt;1700,$I$1&lt;1800),'k1900'!Q18,(IF($I$1=1800,'1800'!Q18,(IF(AND($I$1&gt;1800,$I$1&lt;1900),'k1900'!Q18,(IF($I$1=1900,'1900'!Q18,(IF($I$1&gt;1900,'n1900'!Q18,"")))))))))))))))))="","",IF($I$1&lt;1600,'k1900'!Q18,(IF($I$1=1600,'1600'!Q18,(IF(AND($I$1&gt;1600,$I$1&lt;1700),'k1900'!Q18,(IF($I$1=1700,'1700'!Q18,(IF(AND($I$1&gt;1700,$I$1&lt;1800),'k1900'!Q18,(IF($I$1=1800,'1800'!Q18,(IF(AND($I$1&gt;1800,$I$1&lt;1900),'k1900'!Q18,(IF($I$1=1900,'1900'!Q18,(IF($I$1&gt;1900,'n1900'!Q18,""))))))))))))))))))</f>
        <v>2</v>
      </c>
      <c r="J18" s="55">
        <f ca="1">IF(ISERROR(IF($I$1&lt;1600,'k1900'!S18,(IF($I$1=1600,'1600'!S18,(IF(AND($I$1&gt;1600,$I$1&lt;1700),'k1900'!S18,(IF($I$1=1700,'1700'!S18,(IF(AND($I$1&gt;1700,$I$1&lt;1800),'k1900'!S18,(IF($I$1=1800,'1800'!S18,(IF(AND($I$1&gt;1800,$I$1&lt;1900),'k1900'!S18,(IF($I$1=1900,'1900'!S18,(IF($I$1&gt;1900,'n1900'!S18,"")))))))))))))))))),"",IF($I$1&lt;1600,'k1900'!S18,(IF($I$1=1600,'1600'!S18,(IF(AND($I$1&gt;1600,$I$1&lt;1700),'k1900'!S18,(IF($I$1=1700,'1700'!S18,(IF(AND($I$1&gt;1700,$I$1&lt;1800),'k1900'!S18,(IF($I$1=1800,'1800'!S18,(IF(AND($I$1&gt;1800,$I$1&lt;1900),'k1900'!S18,(IF($I$1=1900,'1900'!S18,(IF($I$1&gt;1900,'n1900'!S18,""))))))))))))))))))</f>
        <v>22</v>
      </c>
      <c r="K18" s="19" t="str">
        <f ca="1">IF(IF($I$1&lt;1600,'k1900'!T18,(IF($I$1=1600,'1600'!T18,(IF(AND($I$1&gt;1600,$I$1&lt;1700),'k1900'!T18,(IF($I$1=1700,'1700'!T18,(IF(AND($I$1&gt;1700,$I$1&lt;1800),'k1900'!T18,(IF($I$1=1800,'1800'!T18,(IF(AND($I$1&gt;1800,$I$1&lt;1900),'k1900'!T18,(IF($I$1=1900,'1900'!T18,(IF($I$1&gt;1900,'n1900'!T18,"")))))))))))))))))="","",IF($I$1&lt;1600,'k1900'!T18,(IF($I$1=1600,'1600'!T18,(IF(AND($I$1&gt;1600,$I$1&lt;1700),'k1900'!T18,(IF($I$1=1700,'1700'!T18,(IF(AND($I$1&gt;1700,$I$1&lt;1800),'k1900'!T18,(IF($I$1=1800,'1800'!T18,(IF(AND($I$1&gt;1800,$I$1&lt;1900),'k1900'!T18,(IF($I$1=1900,'1900'!T18,(IF($I$1&gt;1900,'n1900'!T18,""))))))))))))))))))</f>
        <v/>
      </c>
      <c r="L18" s="19">
        <f ca="1">IF(IF($I$1&lt;1600,'k1900'!U18,(IF($I$1=1600,'1600'!U18,(IF(AND($I$1&gt;1600,$I$1&lt;1700),'k1900'!U18,(IF($I$1=1700,'1700'!U18,(IF(AND($I$1&gt;1700,$I$1&lt;1800),'k1900'!U18,(IF($I$1=1800,'1800'!U18,(IF(AND($I$1&gt;1800,$I$1&lt;1900),'k1900'!U18,(IF($I$1=1900,'1900'!U18,(IF($I$1&gt;1900,'n1900'!U18,"")))))))))))))))))="","",IF($I$1&lt;1600,'k1900'!U18,(IF($I$1=1600,'1600'!U18,(IF(AND($I$1&gt;1600,$I$1&lt;1700),'k1900'!U18,(IF($I$1=1700,'1700'!U18,(IF(AND($I$1&gt;1700,$I$1&lt;1800),'k1900'!U18,(IF($I$1=1800,'1800'!U18,(IF(AND($I$1&gt;1800,$I$1&lt;1900),'k1900'!U18,(IF($I$1=1900,'1900'!U18,(IF($I$1&gt;1900,'n1900'!U18,""))))))))))))))))))</f>
        <v>1</v>
      </c>
      <c r="M18" s="19">
        <f ca="1">IF(IF($I$1&lt;1600,'k1900'!V18,(IF($I$1=1600,'1600'!V18,(IF(AND($I$1&gt;1600,$I$1&lt;1700),'k1900'!V18,(IF($I$1=1700,'1700'!V18,(IF(AND($I$1&gt;1700,$I$1&lt;1800),'k1900'!V18,(IF($I$1=1800,'1800'!V18,(IF(AND($I$1&gt;1800,$I$1&lt;1900),'k1900'!V18,(IF($I$1=1900,'1900'!V18,(IF($I$1&gt;1900,'n1900'!V18,"")))))))))))))))))="","",IF($I$1&lt;1600,'k1900'!V18,(IF($I$1=1600,'1600'!V18,(IF(AND($I$1&gt;1600,$I$1&lt;1700),'k1900'!V18,(IF($I$1=1700,'1700'!V18,(IF(AND($I$1&gt;1700,$I$1&lt;1800),'k1900'!V18,(IF($I$1=1800,'1800'!V18,(IF(AND($I$1&gt;1800,$I$1&lt;1900),'k1900'!V18,(IF($I$1=1900,'1900'!V18,(IF($I$1&gt;1900,'n1900'!V18,""))))))))))))))))))</f>
        <v>2</v>
      </c>
      <c r="N18" s="19">
        <f ca="1">IF(IF($I$1&lt;1600,'k1900'!W18,(IF($I$1=1600,'1600'!W18,(IF(AND($I$1&gt;1600,$I$1&lt;1700),'k1900'!W18,(IF($I$1=1700,'1700'!W18,(IF(AND($I$1&gt;1700,$I$1&lt;1800),'k1900'!W18,(IF($I$1=1800,'1800'!W18,(IF(AND($I$1&gt;1800,$I$1&lt;1900),'k1900'!W18,(IF($I$1=1900,'1900'!W18,(IF($I$1&gt;1900,'n1900'!W18,"")))))))))))))))))="","",IF($I$1&lt;1600,'k1900'!W18,(IF($I$1=1600,'1600'!W18,(IF(AND($I$1&gt;1600,$I$1&lt;1700),'k1900'!W18,(IF($I$1=1700,'1700'!W18,(IF(AND($I$1&gt;1700,$I$1&lt;1800),'k1900'!W18,(IF($I$1=1800,'1800'!W18,(IF(AND($I$1&gt;1800,$I$1&lt;1900),'k1900'!W18,(IF($I$1=1900,'1900'!W18,(IF($I$1&gt;1900,'n1900'!W18,""))))))))))))))))))</f>
        <v>3</v>
      </c>
      <c r="O18" s="19">
        <f ca="1">IF(IF($I$1&lt;1600,'k1900'!X18,(IF($I$1=1600,'1600'!X18,(IF(AND($I$1&gt;1600,$I$1&lt;1700),'k1900'!X18,(IF($I$1=1700,'1700'!X18,(IF(AND($I$1&gt;1700,$I$1&lt;1800),'k1900'!X18,(IF($I$1=1800,'1800'!X18,(IF(AND($I$1&gt;1800,$I$1&lt;1900),'k1900'!X18,(IF($I$1=1900,'1900'!X18,(IF($I$1&gt;1900,'n1900'!X18,"")))))))))))))))))="","",IF($I$1&lt;1600,'k1900'!X18,(IF($I$1=1600,'1600'!X18,(IF(AND($I$1&gt;1600,$I$1&lt;1700),'k1900'!X18,(IF($I$1=1700,'1700'!X18,(IF(AND($I$1&gt;1700,$I$1&lt;1800),'k1900'!X18,(IF($I$1=1800,'1800'!X18,(IF(AND($I$1&gt;1800,$I$1&lt;1900),'k1900'!X18,(IF($I$1=1900,'1900'!X18,(IF($I$1&gt;1900,'n1900'!X18,""))))))))))))))))))</f>
        <v>4</v>
      </c>
      <c r="P18" s="19">
        <f ca="1">IF(IF($I$1&lt;1600,'k1900'!Y18,(IF($I$1=1600,'1600'!Y18,(IF(AND($I$1&gt;1600,$I$1&lt;1700),'k1900'!Y18,(IF($I$1=1700,'1700'!Y18,(IF(AND($I$1&gt;1700,$I$1&lt;1800),'k1900'!Y18,(IF($I$1=1800,'1800'!Y18,(IF(AND($I$1&gt;1800,$I$1&lt;1900),'k1900'!Y18,(IF($I$1=1900,'1900'!Y18,(IF($I$1&gt;1900,'n1900'!Y18,"")))))))))))))))))="","",IF($I$1&lt;1600,'k1900'!Y18,(IF($I$1=1600,'1600'!Y18,(IF(AND($I$1&gt;1600,$I$1&lt;1700),'k1900'!Y18,(IF($I$1=1700,'1700'!Y18,(IF(AND($I$1&gt;1700,$I$1&lt;1800),'k1900'!Y18,(IF($I$1=1800,'1800'!Y18,(IF(AND($I$1&gt;1800,$I$1&lt;1900),'k1900'!Y18,(IF($I$1=1900,'1900'!Y18,(IF($I$1&gt;1900,'n1900'!Y18,""))))))))))))))))))</f>
        <v>5</v>
      </c>
      <c r="Q18" s="19">
        <f ca="1">IF(IF($I$1&lt;1600,'k1900'!Z18,(IF($I$1=1600,'1600'!Z18,(IF(AND($I$1&gt;1600,$I$1&lt;1700),'k1900'!Z18,(IF($I$1=1700,'1700'!Z18,(IF(AND($I$1&gt;1700,$I$1&lt;1800),'k1900'!Z18,(IF($I$1=1800,'1800'!Z18,(IF(AND($I$1&gt;1800,$I$1&lt;1900),'k1900'!Z18,(IF($I$1=1900,'1900'!Z18,(IF($I$1&gt;1900,'n1900'!Z18,"")))))))))))))))))="","",IF($I$1&lt;1600,'k1900'!Z18,(IF($I$1=1600,'1600'!Z18,(IF(AND($I$1&gt;1600,$I$1&lt;1700),'k1900'!Z18,(IF($I$1=1700,'1700'!Z18,(IF(AND($I$1&gt;1700,$I$1&lt;1800),'k1900'!Z18,(IF($I$1=1800,'1800'!Z18,(IF(AND($I$1&gt;1800,$I$1&lt;1900),'k1900'!Z18,(IF($I$1=1900,'1900'!Z18,(IF($I$1&gt;1900,'n1900'!Z18,""))))))))))))))))))</f>
        <v>6</v>
      </c>
      <c r="S18" s="55">
        <f ca="1">IF(ISERROR(IF($I$1&lt;1600,'k1900'!A27,(IF($I$1=1600,'1600'!A27,(IF(AND($I$1&gt;1600,$I$1&lt;1700),'k1900'!A27,(IF($I$1=1700,'1700'!A27,(IF(AND($I$1&gt;1700,$I$1&lt;1800),'k1900'!A27,(IF($I$1=1800,'1800'!A27,(IF(AND($I$1&gt;1800,$I$1&lt;1900),'k1900'!A27,(IF($I$1=1900,'1900'!A27,(IF($I$1&gt;1900,'n1900'!A27,"")))))))))))))))))),"",IF($I$1&lt;1600,'k1900'!A27,(IF($I$1=1600,'1600'!A27,(IF(AND($I$1&gt;1600,$I$1&lt;1700),'k1900'!A27,(IF($I$1=1700,'1700'!A27,(IF(AND($I$1&gt;1700,$I$1&lt;1800),'k1900'!A27,(IF($I$1=1800,'1800'!A27,(IF(AND($I$1&gt;1800,$I$1&lt;1900),'k1900'!A27,(IF($I$1=1900,'1900'!A27,(IF($I$1&gt;1900,'n1900'!A27,""))))))))))))))))))</f>
        <v>26</v>
      </c>
      <c r="T18" s="19" t="str">
        <f ca="1">IF(IF($I$1&lt;1600,'k1900'!B27,(IF($I$1=1600,'1600'!B27,(IF(AND($I$1&gt;1600,$I$1&lt;1700),'k1900'!B27,(IF($I$1=1700,'1700'!B27,(IF(AND($I$1&gt;1700,$I$1&lt;1800),'k1900'!B27,(IF($I$1=1800,'1800'!B27,(IF(AND($I$1&gt;1800,$I$1&lt;1900),'k1900'!B27,(IF($I$1=1900,'1900'!B27,(IF($I$1&gt;1900,'n1900'!B27,"")))))))))))))))))="","",IF($I$1&lt;1600,'k1900'!B27,(IF($I$1=1600,'1600'!B27,(IF(AND($I$1&gt;1600,$I$1&lt;1700),'k1900'!B27,(IF($I$1=1700,'1700'!B27,(IF(AND($I$1&gt;1700,$I$1&lt;1800),'k1900'!B27,(IF($I$1=1800,'1800'!B27,(IF(AND($I$1&gt;1800,$I$1&lt;1900),'k1900'!B27,(IF($I$1=1900,'1900'!B27,(IF($I$1&gt;1900,'n1900'!B27,""))))))))))))))))))</f>
        <v/>
      </c>
      <c r="U18" s="19" t="str">
        <f ca="1">IF(IF($I$1&lt;1600,'k1900'!C27,(IF($I$1=1600,'1600'!C27,(IF(AND($I$1&gt;1600,$I$1&lt;1700),'k1900'!C27,(IF($I$1=1700,'1700'!C27,(IF(AND($I$1&gt;1700,$I$1&lt;1800),'k1900'!C27,(IF($I$1=1800,'1800'!C27,(IF(AND($I$1&gt;1800,$I$1&lt;1900),'k1900'!C27,(IF($I$1=1900,'1900'!C27,(IF($I$1&gt;1900,'n1900'!C27,"")))))))))))))))))="","",IF($I$1&lt;1600,'k1900'!C27,(IF($I$1=1600,'1600'!C27,(IF(AND($I$1&gt;1600,$I$1&lt;1700),'k1900'!C27,(IF($I$1=1700,'1700'!C27,(IF(AND($I$1&gt;1700,$I$1&lt;1800),'k1900'!C27,(IF($I$1=1800,'1800'!C27,(IF(AND($I$1&gt;1800,$I$1&lt;1900),'k1900'!C27,(IF($I$1=1900,'1900'!C27,(IF($I$1&gt;1900,'n1900'!C27,""))))))))))))))))))</f>
        <v/>
      </c>
      <c r="V18" s="19" t="str">
        <f ca="1">IF(IF($I$1&lt;1600,'k1900'!D27,(IF($I$1=1600,'1600'!D27,(IF(AND($I$1&gt;1600,$I$1&lt;1700),'k1900'!D27,(IF($I$1=1700,'1700'!D27,(IF(AND($I$1&gt;1700,$I$1&lt;1800),'k1900'!D27,(IF($I$1=1800,'1800'!D27,(IF(AND($I$1&gt;1800,$I$1&lt;1900),'k1900'!D27,(IF($I$1=1900,'1900'!D27,(IF($I$1&gt;1900,'n1900'!D27,"")))))))))))))))))="","",IF($I$1&lt;1600,'k1900'!D27,(IF($I$1=1600,'1600'!D27,(IF(AND($I$1&gt;1600,$I$1&lt;1700),'k1900'!D27,(IF($I$1=1700,'1700'!D27,(IF(AND($I$1&gt;1700,$I$1&lt;1800),'k1900'!D27,(IF($I$1=1800,'1800'!D27,(IF(AND($I$1&gt;1800,$I$1&lt;1900),'k1900'!D27,(IF($I$1=1900,'1900'!D27,(IF($I$1&gt;1900,'n1900'!D27,""))))))))))))))))))</f>
        <v/>
      </c>
      <c r="W18" s="19">
        <f ca="1">IF(IF($I$1&lt;1600,'k1900'!E27,(IF($I$1=1600,'1600'!E27,(IF(AND($I$1&gt;1600,$I$1&lt;1700),'k1900'!E27,(IF($I$1=1700,'1700'!E27,(IF(AND($I$1&gt;1700,$I$1&lt;1800),'k1900'!E27,(IF($I$1=1800,'1800'!E27,(IF(AND($I$1&gt;1800,$I$1&lt;1900),'k1900'!E27,(IF($I$1=1900,'1900'!E27,(IF($I$1&gt;1900,'n1900'!E27,"")))))))))))))))))="","",IF($I$1&lt;1600,'k1900'!E27,(IF($I$1=1600,'1600'!E27,(IF(AND($I$1&gt;1600,$I$1&lt;1700),'k1900'!E27,(IF($I$1=1700,'1700'!E27,(IF(AND($I$1&gt;1700,$I$1&lt;1800),'k1900'!E27,(IF($I$1=1800,'1800'!E27,(IF(AND($I$1&gt;1800,$I$1&lt;1900),'k1900'!E27,(IF($I$1=1900,'1900'!E27,(IF($I$1&gt;1900,'n1900'!E27,""))))))))))))))))))</f>
        <v>1</v>
      </c>
      <c r="X18" s="19">
        <f ca="1">IF(IF($I$1&lt;1600,'k1900'!F27,(IF($I$1=1600,'1600'!F27,(IF(AND($I$1&gt;1600,$I$1&lt;1700),'k1900'!F27,(IF($I$1=1700,'1700'!F27,(IF(AND($I$1&gt;1700,$I$1&lt;1800),'k1900'!F27,(IF($I$1=1800,'1800'!F27,(IF(AND($I$1&gt;1800,$I$1&lt;1900),'k1900'!F27,(IF($I$1=1900,'1900'!F27,(IF($I$1&gt;1900,'n1900'!F27,"")))))))))))))))))="","",IF($I$1&lt;1600,'k1900'!F27,(IF($I$1=1600,'1600'!F27,(IF(AND($I$1&gt;1600,$I$1&lt;1700),'k1900'!F27,(IF($I$1=1700,'1700'!F27,(IF(AND($I$1&gt;1700,$I$1&lt;1800),'k1900'!F27,(IF($I$1=1800,'1800'!F27,(IF(AND($I$1&gt;1800,$I$1&lt;1900),'k1900'!F27,(IF($I$1=1900,'1900'!F27,(IF($I$1&gt;1900,'n1900'!F27,""))))))))))))))))))</f>
        <v>2</v>
      </c>
      <c r="Y18" s="19">
        <f ca="1">IF(IF($I$1&lt;1600,'k1900'!G27,(IF($I$1=1600,'1600'!G27,(IF(AND($I$1&gt;1600,$I$1&lt;1700),'k1900'!G27,(IF($I$1=1700,'1700'!G27,(IF(AND($I$1&gt;1700,$I$1&lt;1800),'k1900'!G27,(IF($I$1=1800,'1800'!G27,(IF(AND($I$1&gt;1800,$I$1&lt;1900),'k1900'!G27,(IF($I$1=1900,'1900'!G27,(IF($I$1&gt;1900,'n1900'!G27,"")))))))))))))))))="","",IF($I$1&lt;1600,'k1900'!G27,(IF($I$1=1600,'1600'!G27,(IF(AND($I$1&gt;1600,$I$1&lt;1700),'k1900'!G27,(IF($I$1=1700,'1700'!G27,(IF(AND($I$1&gt;1700,$I$1&lt;1800),'k1900'!G27,(IF($I$1=1800,'1800'!G27,(IF(AND($I$1&gt;1800,$I$1&lt;1900),'k1900'!G27,(IF($I$1=1900,'1900'!G27,(IF($I$1&gt;1900,'n1900'!G27,""))))))))))))))))))</f>
        <v>3</v>
      </c>
      <c r="Z18" s="19">
        <f ca="1">IF(IF($I$1&lt;1600,'k1900'!H27,(IF($I$1=1600,'1600'!H27,(IF(AND($I$1&gt;1600,$I$1&lt;1700),'k1900'!H27,(IF($I$1=1700,'1700'!H27,(IF(AND($I$1&gt;1700,$I$1&lt;1800),'k1900'!H27,(IF($I$1=1800,'1800'!H27,(IF(AND($I$1&gt;1800,$I$1&lt;1900),'k1900'!H27,(IF($I$1=1900,'1900'!H27,(IF($I$1&gt;1900,'n1900'!H27,"")))))))))))))))))="","",IF($I$1&lt;1600,'k1900'!H27,(IF($I$1=1600,'1600'!H27,(IF(AND($I$1&gt;1600,$I$1&lt;1700),'k1900'!H27,(IF($I$1=1700,'1700'!H27,(IF(AND($I$1&gt;1700,$I$1&lt;1800),'k1900'!H27,(IF($I$1=1800,'1800'!H27,(IF(AND($I$1&gt;1800,$I$1&lt;1900),'k1900'!H27,(IF($I$1=1900,'1900'!H27,(IF($I$1&gt;1900,'n1900'!H27,""))))))))))))))))))</f>
        <v>4</v>
      </c>
      <c r="AB18" s="43">
        <f ca="1">IF(ISERROR(IF($I$1&lt;1600,'k1900'!J27,(IF($I$1=1600,'1600'!J27,(IF(AND($I$1&gt;1600,$I$1&lt;1700),'k1900'!J27,(IF($I$1=1700,'1700'!J27,(IF(AND($I$1&gt;1700,$I$1&lt;1800),'k1900'!J27,(IF($I$1=1800,'1800'!J27,(IF(AND($I$1&gt;1800,$I$1&lt;1900),'k1900'!J27,(IF($I$1=1900,'1900'!J27,(IF($I$1&gt;1900,'n1900'!J27,"")))))))))))))))))),"",IF($I$1&lt;1600,'k1900'!J27,(IF($I$1=1600,'1600'!J27,(IF(AND($I$1&gt;1600,$I$1&lt;1700),'k1900'!J27,(IF($I$1=1700,'1700'!J27,(IF(AND($I$1&gt;1700,$I$1&lt;1800),'k1900'!J27,(IF($I$1=1800,'1800'!J27,(IF(AND($I$1&gt;1800,$I$1&lt;1900),'k1900'!J27,(IF($I$1=1900,'1900'!J27,(IF($I$1&gt;1900,'n1900'!J27,""))))))))))))))))))</f>
        <v>30</v>
      </c>
      <c r="AC18" s="19" t="str">
        <f ca="1">IF(IF($I$1&lt;1600,'k1900'!K27,(IF($I$1=1600,'1600'!K27,(IF(AND($I$1&gt;1600,$I$1&lt;1700),'k1900'!K27,(IF($I$1=1700,'1700'!K27,(IF(AND($I$1&gt;1700,$I$1&lt;1800),'k1900'!K27,(IF($I$1=1800,'1800'!K27,(IF(AND($I$1&gt;1800,$I$1&lt;1900),'k1900'!K27,(IF($I$1=1900,'1900'!K27,(IF($I$1&gt;1900,'n1900'!K27,"")))))))))))))))))="","",IF($I$1&lt;1600,'k1900'!K27,(IF($I$1=1600,'1600'!K27,(IF(AND($I$1&gt;1600,$I$1&lt;1700),'k1900'!K27,(IF($I$1=1700,'1700'!K27,(IF(AND($I$1&gt;1700,$I$1&lt;1800),'k1900'!K27,(IF($I$1=1800,'1800'!K27,(IF(AND($I$1&gt;1800,$I$1&lt;1900),'k1900'!K27,(IF($I$1=1900,'1900'!K27,(IF($I$1&gt;1900,'n1900'!K27,""))))))))))))))))))</f>
        <v/>
      </c>
      <c r="AD18" s="19" t="str">
        <f ca="1">IF(IF($I$1&lt;1600,'k1900'!L27,(IF($I$1=1600,'1600'!L27,(IF(AND($I$1&gt;1600,$I$1&lt;1700),'k1900'!L27,(IF($I$1=1700,'1700'!L27,(IF(AND($I$1&gt;1700,$I$1&lt;1800),'k1900'!L27,(IF($I$1=1800,'1800'!L27,(IF(AND($I$1&gt;1800,$I$1&lt;1900),'k1900'!L27,(IF($I$1=1900,'1900'!L27,(IF($I$1&gt;1900,'n1900'!L27,"")))))))))))))))))="","",IF($I$1&lt;1600,'k1900'!L27,(IF($I$1=1600,'1600'!L27,(IF(AND($I$1&gt;1600,$I$1&lt;1700),'k1900'!L27,(IF($I$1=1700,'1700'!L27,(IF(AND($I$1&gt;1700,$I$1&lt;1800),'k1900'!L27,(IF($I$1=1800,'1800'!L27,(IF(AND($I$1&gt;1800,$I$1&lt;1900),'k1900'!L27,(IF($I$1=1900,'1900'!L27,(IF($I$1&gt;1900,'n1900'!L27,""))))))))))))))))))</f>
        <v/>
      </c>
      <c r="AE18" s="19" t="str">
        <f ca="1">IF(IF($I$1&lt;1600,'k1900'!M27,(IF($I$1=1600,'1600'!M27,(IF(AND($I$1&gt;1600,$I$1&lt;1700),'k1900'!M27,(IF($I$1=1700,'1700'!M27,(IF(AND($I$1&gt;1700,$I$1&lt;1800),'k1900'!M27,(IF($I$1=1800,'1800'!M27,(IF(AND($I$1&gt;1800,$I$1&lt;1900),'k1900'!M27,(IF($I$1=1900,'1900'!M27,(IF($I$1&gt;1900,'n1900'!M27,"")))))))))))))))))="","",IF($I$1&lt;1600,'k1900'!M27,(IF($I$1=1600,'1600'!M27,(IF(AND($I$1&gt;1600,$I$1&lt;1700),'k1900'!M27,(IF($I$1=1700,'1700'!M27,(IF(AND($I$1&gt;1700,$I$1&lt;1800),'k1900'!M27,(IF($I$1=1800,'1800'!M27,(IF(AND($I$1&gt;1800,$I$1&lt;1900),'k1900'!M27,(IF($I$1=1900,'1900'!M27,(IF($I$1&gt;1900,'n1900'!M27,""))))))))))))))))))</f>
        <v/>
      </c>
      <c r="AF18" s="19" t="str">
        <f ca="1">IF(IF($I$1&lt;1600,'k1900'!N27,(IF($I$1=1600,'1600'!N27,(IF(AND($I$1&gt;1600,$I$1&lt;1700),'k1900'!N27,(IF($I$1=1700,'1700'!N27,(IF(AND($I$1&gt;1700,$I$1&lt;1800),'k1900'!N27,(IF($I$1=1800,'1800'!N27,(IF(AND($I$1&gt;1800,$I$1&lt;1900),'k1900'!N27,(IF($I$1=1900,'1900'!N27,(IF($I$1&gt;1900,'n1900'!N27,"")))))))))))))))))="","",IF($I$1&lt;1600,'k1900'!N27,(IF($I$1=1600,'1600'!N27,(IF(AND($I$1&gt;1600,$I$1&lt;1700),'k1900'!N27,(IF($I$1=1700,'1700'!N27,(IF(AND($I$1&gt;1700,$I$1&lt;1800),'k1900'!N27,(IF($I$1=1800,'1800'!N27,(IF(AND($I$1&gt;1800,$I$1&lt;1900),'k1900'!N27,(IF($I$1=1900,'1900'!N27,(IF($I$1&gt;1900,'n1900'!N27,""))))))))))))))))))</f>
        <v/>
      </c>
      <c r="AG18" s="19" t="str">
        <f ca="1">IF(IF($I$1&lt;1600,'k1900'!O27,(IF($I$1=1600,'1600'!O27,(IF(AND($I$1&gt;1600,$I$1&lt;1700),'k1900'!O27,(IF($I$1=1700,'1700'!O27,(IF(AND($I$1&gt;1700,$I$1&lt;1800),'k1900'!O27,(IF($I$1=1800,'1800'!O27,(IF(AND($I$1&gt;1800,$I$1&lt;1900),'k1900'!O27,(IF($I$1=1900,'1900'!O27,(IF($I$1&gt;1900,'n1900'!O27,"")))))))))))))))))="","",IF($I$1&lt;1600,'k1900'!O27,(IF($I$1=1600,'1600'!O27,(IF(AND($I$1&gt;1600,$I$1&lt;1700),'k1900'!O27,(IF($I$1=1700,'1700'!O27,(IF(AND($I$1&gt;1700,$I$1&lt;1800),'k1900'!O27,(IF($I$1=1800,'1800'!O27,(IF(AND($I$1&gt;1800,$I$1&lt;1900),'k1900'!O27,(IF($I$1=1900,'1900'!O27,(IF($I$1&gt;1900,'n1900'!O27,""))))))))))))))))))</f>
        <v/>
      </c>
      <c r="AH18" s="19" t="str">
        <f ca="1">IF(IF($I$1&lt;1600,'k1900'!P27,(IF($I$1=1600,'1600'!P27,(IF(AND($I$1&gt;1600,$I$1&lt;1700),'k1900'!P27,(IF($I$1=1700,'1700'!P27,(IF(AND($I$1&gt;1700,$I$1&lt;1800),'k1900'!P27,(IF($I$1=1800,'1800'!P27,(IF(AND($I$1&gt;1800,$I$1&lt;1900),'k1900'!P27,(IF($I$1=1900,'1900'!P27,(IF($I$1&gt;1900,'n1900'!P27,"")))))))))))))))))="","",IF($I$1&lt;1600,'k1900'!P27,(IF($I$1=1600,'1600'!P27,(IF(AND($I$1&gt;1600,$I$1&lt;1700),'k1900'!P27,(IF($I$1=1700,'1700'!P27,(IF(AND($I$1&gt;1700,$I$1&lt;1800),'k1900'!P27,(IF($I$1=1800,'1800'!P27,(IF(AND($I$1&gt;1800,$I$1&lt;1900),'k1900'!P27,(IF($I$1=1900,'1900'!P27,(IF($I$1&gt;1900,'n1900'!P27,""))))))))))))))))))</f>
        <v/>
      </c>
      <c r="AI18" s="19">
        <f ca="1">IF(IF($I$1&lt;1600,'k1900'!Q27,(IF($I$1=1600,'1600'!Q27,(IF(AND($I$1&gt;1600,$I$1&lt;1700),'k1900'!Q27,(IF($I$1=1700,'1700'!Q27,(IF(AND($I$1&gt;1700,$I$1&lt;1800),'k1900'!Q27,(IF($I$1=1800,'1800'!Q27,(IF(AND($I$1&gt;1800,$I$1&lt;1900),'k1900'!Q27,(IF($I$1=1900,'1900'!Q27,(IF($I$1&gt;1900,'n1900'!Q27,"")))))))))))))))))="","",IF($I$1&lt;1600,'k1900'!Q27,(IF($I$1=1600,'1600'!Q27,(IF(AND($I$1&gt;1600,$I$1&lt;1700),'k1900'!Q27,(IF($I$1=1700,'1700'!Q27,(IF(AND($I$1&gt;1700,$I$1&lt;1800),'k1900'!Q27,(IF($I$1=1800,'1800'!Q27,(IF(AND($I$1&gt;1800,$I$1&lt;1900),'k1900'!Q27,(IF($I$1=1900,'1900'!Q27,(IF($I$1&gt;1900,'n1900'!Q27,""))))))))))))))))))</f>
        <v>1</v>
      </c>
      <c r="AK18" s="71"/>
      <c r="AL18" s="76" t="str">
        <f t="shared" ref="AL18:AR23" ca="1" si="3">IF(AC9="","",IF($I$1&gt;1900,CONCATENATE($I$1,".","04",".",IF(AC9&lt;10,CONCATENATE(0,AC9),AC9))+1-1,CONCATENATE($I$1,".","04",".",IF(AC9&lt;10,CONCATENATE(0,AC9),AC9))))</f>
        <v/>
      </c>
      <c r="AM18" s="76" t="str">
        <f t="shared" ca="1" si="3"/>
        <v/>
      </c>
      <c r="AN18" s="76" t="str">
        <f t="shared" ca="1" si="3"/>
        <v/>
      </c>
      <c r="AO18" s="76">
        <f t="shared" ca="1" si="3"/>
        <v>44287</v>
      </c>
      <c r="AP18" s="76">
        <f t="shared" ca="1" si="3"/>
        <v>44288</v>
      </c>
      <c r="AQ18" s="76">
        <f t="shared" ca="1" si="3"/>
        <v>44289</v>
      </c>
      <c r="AR18" s="76">
        <f t="shared" ca="1" si="3"/>
        <v>44290</v>
      </c>
      <c r="AS18" s="70">
        <v>1599</v>
      </c>
      <c r="AT18" s="71"/>
      <c r="AU18" s="76" t="str">
        <f t="shared" ref="AU18:BA23" ca="1" si="4">IF(B18="","",IF($I$1&gt;1900,CONCATENATE($I$1,".","05",".",IF(B18&lt;10,CONCATENATE(0,B18),B18))+1-1,CONCATENATE($I$1,".","05",".",IF(B18&lt;10,CONCATENATE(0,B18),B18))))</f>
        <v/>
      </c>
      <c r="AV18" s="76" t="str">
        <f t="shared" ca="1" si="4"/>
        <v/>
      </c>
      <c r="AW18" s="76" t="str">
        <f t="shared" ca="1" si="4"/>
        <v/>
      </c>
      <c r="AX18" s="76" t="str">
        <f t="shared" ca="1" si="4"/>
        <v/>
      </c>
      <c r="AY18" s="76" t="str">
        <f t="shared" ca="1" si="4"/>
        <v/>
      </c>
      <c r="AZ18" s="76">
        <f t="shared" ca="1" si="4"/>
        <v>44317</v>
      </c>
      <c r="BA18" s="76">
        <f t="shared" ca="1" si="4"/>
        <v>44318</v>
      </c>
      <c r="BB18" s="70"/>
      <c r="BC18" s="71"/>
      <c r="BD18" s="76" t="str">
        <f t="shared" ref="BD18:BJ23" ca="1" si="5">IF(K18="","",IF($I$1&gt;1900,CONCATENATE($I$1,".","06",".",IF(K18&lt;10,CONCATENATE(0,K18),K18))+1-1,CONCATENATE($I$1,".","06",".",IF(K18&lt;10,CONCATENATE(0,K18),K18))))</f>
        <v/>
      </c>
      <c r="BE18" s="76">
        <f t="shared" ca="1" si="5"/>
        <v>44348</v>
      </c>
      <c r="BF18" s="76">
        <f t="shared" ca="1" si="5"/>
        <v>44349</v>
      </c>
      <c r="BG18" s="76">
        <f t="shared" ca="1" si="5"/>
        <v>44350</v>
      </c>
      <c r="BH18" s="76">
        <f t="shared" ca="1" si="5"/>
        <v>44351</v>
      </c>
      <c r="BI18" s="76">
        <f t="shared" ca="1" si="5"/>
        <v>44352</v>
      </c>
      <c r="BJ18" s="76">
        <f t="shared" ca="1" si="5"/>
        <v>44353</v>
      </c>
      <c r="BK18" s="70"/>
      <c r="BL18" s="71"/>
      <c r="BM18" s="77">
        <f ca="1">IF(TODAY()=AL18,-1,IF(AL18="",0,IF(ISERROR(VLOOKUP(AL18,Ünnepnapok!$AG$4:$AG$254,1,FALSE)),0,AC9)))</f>
        <v>0</v>
      </c>
      <c r="BN18" s="77">
        <f ca="1">IF(TODAY()=AM18,-1,IF(AM18="",0,IF(ISERROR(VLOOKUP(AM18,Ünnepnapok!$AG$4:$AG$254,1,FALSE)),0,AD9)))</f>
        <v>0</v>
      </c>
      <c r="BO18" s="77">
        <f ca="1">IF(TODAY()=AN18,-1,IF(AN18="",0,IF(ISERROR(VLOOKUP(AN18,Ünnepnapok!$AG$4:$AG$254,1,FALSE)),0,AE9)))</f>
        <v>0</v>
      </c>
      <c r="BP18" s="77">
        <f ca="1">IF(TODAY()=AO18,-1,IF(AO18="",0,IF(ISERROR(VLOOKUP(AO18,Ünnepnapok!$AG$4:$AG$254,1,FALSE)),0,AF9)))</f>
        <v>0</v>
      </c>
      <c r="BQ18" s="77">
        <f ca="1">IF(TODAY()=AP18,-1,IF(AP18="",0,IF(ISERROR(VLOOKUP(AP18,Ünnepnapok!$AG$4:$AG$254,1,FALSE)),0,AG9)))</f>
        <v>2</v>
      </c>
      <c r="BR18" s="77">
        <f ca="1">IF(ISERROR(VLOOKUP(AQ18,Munkanapáthelyezés!$A$2:$A$300,1,FALSE)),IF(TODAY()=AQ18,-1,IF(AQ18="",0,IF(ISERROR(VLOOKUP(AQ18,Ünnepnapok!$AG$4:$AG$254,1,FALSE)),0,G18))),"")</f>
        <v>0</v>
      </c>
      <c r="BS18" s="77">
        <f ca="1">IF(ISERROR(VLOOKUP(AR18,Munkanapáthelyezés!$A$2:$A$300,1,FALSE)),IF(TODAY()=AR18,-1,IF(AR18="",0,IF(ISERROR(VLOOKUP(AR18,Ünnepnapok!$AG$4:$AG$254,1,FALSE)),0,H18))),"")</f>
        <v>0</v>
      </c>
      <c r="BT18" s="76"/>
      <c r="BU18" s="71"/>
      <c r="BV18" s="77">
        <f ca="1">IF(TODAY()=AU18,-1,IF(AU18="",0,IF(ISERROR(VLOOKUP(AU18,Ünnepnapok!$AG$4:$AG$254,1,FALSE)),0,B18)))</f>
        <v>0</v>
      </c>
      <c r="BW18" s="77">
        <f ca="1">IF(TODAY()=AV18,-1,IF(AV18="",0,IF(ISERROR(VLOOKUP(AV18,Ünnepnapok!$AG$4:$AG$254,1,FALSE)),0,C18)))</f>
        <v>0</v>
      </c>
      <c r="BX18" s="77">
        <f ca="1">IF(TODAY()=AW18,-1,IF(AW18="",0,IF(ISERROR(VLOOKUP(AW18,Ünnepnapok!$AG$4:$AG$254,1,FALSE)),0,D18)))</f>
        <v>0</v>
      </c>
      <c r="BY18" s="77">
        <f ca="1">IF(TODAY()=AX18,-1,IF(AX18="",0,IF(ISERROR(VLOOKUP(AX18,Ünnepnapok!$AG$4:$AG$254,1,FALSE)),0,E18)))</f>
        <v>0</v>
      </c>
      <c r="BZ18" s="77">
        <f ca="1">IF(TODAY()=AY18,-1,IF(AY18="",0,IF(ISERROR(VLOOKUP(AY18,Ünnepnapok!$AG$4:$AG$254,1,FALSE)),0,F18)))</f>
        <v>0</v>
      </c>
      <c r="CA18" s="77">
        <f ca="1">IF(ISERROR(VLOOKUP(AZ18,Munkanapáthelyezés!$A$2:$A$300,1,FALSE)),IF(TODAY()=AZ18,-1,IF(AZ18="",0,IF(ISERROR(VLOOKUP(AZ18,Ünnepnapok!$AG$4:$AG$254,1,FALSE)),0,P18))),"")</f>
        <v>5</v>
      </c>
      <c r="CB18" s="77">
        <f ca="1">IF(ISERROR(VLOOKUP(BA18,Munkanapáthelyezés!$A$2:$A$300,1,FALSE)),IF(TODAY()=BA18,-1,IF(BA18="",0,IF(ISERROR(VLOOKUP(BA18,Ünnepnapok!$AG$4:$AG$254,1,FALSE)),0,Q18))),"")</f>
        <v>0</v>
      </c>
      <c r="CC18" s="70"/>
      <c r="CD18" s="71"/>
      <c r="CE18" s="77">
        <f ca="1">IF(TODAY()=BD18,-1,IF(BD18="",0,IF(ISERROR(VLOOKUP(BD18,Ünnepnapok!$AG$4:$AG$254,1,FALSE)),0,K18)))</f>
        <v>0</v>
      </c>
      <c r="CF18" s="77">
        <f ca="1">IF(TODAY()=BE18,-1,IF(BE18="",0,IF(ISERROR(VLOOKUP(BE18,Ünnepnapok!$AG$4:$AG$254,1,FALSE)),0,L18)))</f>
        <v>0</v>
      </c>
      <c r="CG18" s="77">
        <f ca="1">IF(TODAY()=BF18,-1,IF(BF18="",0,IF(ISERROR(VLOOKUP(BF18,Ünnepnapok!$AG$4:$AG$254,1,FALSE)),0,M18)))</f>
        <v>0</v>
      </c>
      <c r="CH18" s="77">
        <f ca="1">IF(TODAY()=BG18,-1,IF(BG18="",0,IF(ISERROR(VLOOKUP(BG18,Ünnepnapok!$AG$4:$AG$254,1,FALSE)),0,N18)))</f>
        <v>0</v>
      </c>
      <c r="CI18" s="77">
        <f ca="1">IF(TODAY()=BH18,-1,IF(BH18="",0,IF(ISERROR(VLOOKUP(BH18,Ünnepnapok!$AG$4:$AG$254,1,FALSE)),0,O18)))</f>
        <v>0</v>
      </c>
      <c r="CJ18" s="77">
        <f ca="1">IF(ISERROR(VLOOKUP(BI18,Munkanapáthelyezés!$A$2:$A$300,1,FALSE)),IF(TODAY()=BI18,-1,IF(BI18="",0,IF(ISERROR(VLOOKUP(BI18,Ünnepnapok!$AG$4:$AG$254,1,FALSE)),0,Y18))),"")</f>
        <v>0</v>
      </c>
      <c r="CK18" s="77">
        <f ca="1">IF(ISERROR(VLOOKUP(BJ18,Munkanapáthelyezés!$A$2:$A$300,1,FALSE)),IF(TODAY()=BJ18,-1,IF(BJ18="",0,IF(ISERROR(VLOOKUP(BJ18,Ünnepnapok!$AG$4:$AG$254,1,FALSE)),0,Z18))),"")</f>
        <v>0</v>
      </c>
      <c r="CM18" s="77">
        <f ca="1">IF(AL18="",0,IF(ISERROR(VLOOKUP(AL18,Munkanapáthelyezés!$B$2:$C$200,2,FALSE)+10000),0,VLOOKUP(AL18,Munkanapáthelyezés!$B$2:$C$200,2,FALSE)+10000))+IF(AL18="",0,IF(ISERROR(VLOOKUP(AL18,Munkanapáthelyezés!$A$2:$C$200,3,FALSE)+1000),0,VLOOKUP(AL18,Munkanapáthelyezés!$A$2:$C$200,3,FALSE)+1000))</f>
        <v>0</v>
      </c>
      <c r="CN18" s="77">
        <f ca="1">IF(AM18="",0,IF(ISERROR(VLOOKUP(AM18,Munkanapáthelyezés!$B$2:$C$200,2,FALSE)+10000),0,VLOOKUP(AM18,Munkanapáthelyezés!$B$2:$C$200,2,FALSE)+10000))+IF(AM18="",0,IF(ISERROR(VLOOKUP(AM18,Munkanapáthelyezés!$A$2:$C$200,3,FALSE)+1000),0,VLOOKUP(AM18,Munkanapáthelyezés!$A$2:$C$200,3,FALSE)+1000))</f>
        <v>0</v>
      </c>
      <c r="CO18" s="77">
        <f ca="1">IF(AN18="",0,IF(ISERROR(VLOOKUP(AN18,Munkanapáthelyezés!$B$2:$C$200,2,FALSE)+10000),0,VLOOKUP(AN18,Munkanapáthelyezés!$B$2:$C$200,2,FALSE)+10000))+IF(AN18="",0,IF(ISERROR(VLOOKUP(AN18,Munkanapáthelyezés!$A$2:$C$200,3,FALSE)+1000),0,VLOOKUP(AN18,Munkanapáthelyezés!$A$2:$C$200,3,FALSE)+1000))</f>
        <v>0</v>
      </c>
      <c r="CP18" s="77">
        <f ca="1">IF(AO18="",0,IF(ISERROR(VLOOKUP(AO18,Munkanapáthelyezés!$B$2:$C$200,2,FALSE)+10000),0,VLOOKUP(AO18,Munkanapáthelyezés!$B$2:$C$200,2,FALSE)+10000))+IF(AO18="",0,IF(ISERROR(VLOOKUP(AO18,Munkanapáthelyezés!$A$2:$C$200,3,FALSE)+1000),0,VLOOKUP(AO18,Munkanapáthelyezés!$A$2:$C$200,3,FALSE)+1000))</f>
        <v>0</v>
      </c>
      <c r="CQ18" s="77">
        <f ca="1">IF(AP18="",0,IF(ISERROR(VLOOKUP(AP18,Munkanapáthelyezés!$B$2:$C$200,2,FALSE)+10000),0,VLOOKUP(AP18,Munkanapáthelyezés!$B$2:$C$200,2,FALSE)+10000))+IF(AP18="",0,IF(ISERROR(VLOOKUP(AP18,Munkanapáthelyezés!$A$2:$C$200,3,FALSE)+1000),0,VLOOKUP(AP18,Munkanapáthelyezés!$A$2:$C$200,3,FALSE)+1000))</f>
        <v>0</v>
      </c>
      <c r="CR18" s="77">
        <f ca="1">IF(AQ18="",0,IF(ISERROR(VLOOKUP(AQ18,Munkanapáthelyezés!$B$2:$C$200,2,FALSE)+10000),0,VLOOKUP(AQ18,Munkanapáthelyezés!$B$2:$C$200,2,FALSE)+10000))+IF(AQ18="",0,IF(ISERROR(VLOOKUP(AQ18,Munkanapáthelyezés!$A$2:$C$200,3,FALSE)+1000),0,VLOOKUP(AQ18,Munkanapáthelyezés!$A$2:$C$200,3,FALSE)+1000))</f>
        <v>0</v>
      </c>
      <c r="CS18" s="77">
        <f ca="1">IF(AR18="",0,IF(ISERROR(VLOOKUP(AR18,Munkanapáthelyezés!$B$2:$C$200,2,FALSE)+10000),0,VLOOKUP(AR18,Munkanapáthelyezés!$B$2:$C$200,2,FALSE)+10000))+IF(AR18="",0,IF(ISERROR(VLOOKUP(AR18,Munkanapáthelyezés!$A$2:$C$200,3,FALSE)+1000),0,VLOOKUP(AR18,Munkanapáthelyezés!$A$2:$C$200,3,FALSE)+1000))</f>
        <v>0</v>
      </c>
      <c r="CT18" s="76"/>
      <c r="CU18" s="103"/>
      <c r="CV18" s="77">
        <f ca="1">IF(AU18="",0,IF(ISERROR(VLOOKUP(AU18,Munkanapáthelyezés!$B$2:$C$200,2,FALSE)+10000),0,VLOOKUP(AU18,Munkanapáthelyezés!$B$2:$C$200,2,FALSE)+10000))+IF(AU18="",0,IF(ISERROR(VLOOKUP(AU18,Munkanapáthelyezés!$A$2:$C$200,3,FALSE)+1000),0,VLOOKUP(AU18,Munkanapáthelyezés!$A$2:$C$200,3,FALSE)+1000))</f>
        <v>0</v>
      </c>
      <c r="CW18" s="77">
        <f ca="1">IF(AV18="",0,IF(ISERROR(VLOOKUP(AV18,Munkanapáthelyezés!$B$2:$C$200,2,FALSE)+10000),0,VLOOKUP(AV18,Munkanapáthelyezés!$B$2:$C$200,2,FALSE)+10000))+IF(AV18="",0,IF(ISERROR(VLOOKUP(AV18,Munkanapáthelyezés!$A$2:$C$200,3,FALSE)+1000),0,VLOOKUP(AV18,Munkanapáthelyezés!$A$2:$C$200,3,FALSE)+1000))</f>
        <v>0</v>
      </c>
      <c r="CX18" s="77">
        <f ca="1">IF(AW18="",0,IF(ISERROR(VLOOKUP(AW18,Munkanapáthelyezés!$B$2:$C$200,2,FALSE)+10000),0,VLOOKUP(AW18,Munkanapáthelyezés!$B$2:$C$200,2,FALSE)+10000))+IF(AW18="",0,IF(ISERROR(VLOOKUP(AW18,Munkanapáthelyezés!$A$2:$C$200,3,FALSE)+1000),0,VLOOKUP(AW18,Munkanapáthelyezés!$A$2:$C$200,3,FALSE)+1000))</f>
        <v>0</v>
      </c>
      <c r="CY18" s="77">
        <f ca="1">IF(AX18="",0,IF(ISERROR(VLOOKUP(AX18,Munkanapáthelyezés!$B$2:$C$200,2,FALSE)+10000),0,VLOOKUP(AX18,Munkanapáthelyezés!$B$2:$C$200,2,FALSE)+10000))+IF(AX18="",0,IF(ISERROR(VLOOKUP(AX18,Munkanapáthelyezés!$A$2:$C$200,3,FALSE)+1000),0,VLOOKUP(AX18,Munkanapáthelyezés!$A$2:$C$200,3,FALSE)+1000))</f>
        <v>0</v>
      </c>
      <c r="CZ18" s="77">
        <f ca="1">IF(AY18="",0,IF(ISERROR(VLOOKUP(AY18,Munkanapáthelyezés!$B$2:$C$200,2,FALSE)+10000),0,VLOOKUP(AY18,Munkanapáthelyezés!$B$2:$C$200,2,FALSE)+10000))+IF(AY18="",0,IF(ISERROR(VLOOKUP(AY18,Munkanapáthelyezés!$A$2:$C$200,3,FALSE)+1000),0,VLOOKUP(AY18,Munkanapáthelyezés!$A$2:$C$200,3,FALSE)+1000))</f>
        <v>0</v>
      </c>
      <c r="DA18" s="77">
        <f ca="1">IF(AZ18="",0,IF(ISERROR(VLOOKUP(AZ18,Munkanapáthelyezés!$B$2:$C$200,2,FALSE)+10000),0,VLOOKUP(AZ18,Munkanapáthelyezés!$B$2:$C$200,2,FALSE)+10000))+IF(AZ18="",0,IF(ISERROR(VLOOKUP(AZ18,Munkanapáthelyezés!$A$2:$C$200,3,FALSE)+1000),0,VLOOKUP(AZ18,Munkanapáthelyezés!$A$2:$C$200,3,FALSE)+1000))</f>
        <v>0</v>
      </c>
      <c r="DB18" s="77">
        <f ca="1">IF(BA18="",0,IF(ISERROR(VLOOKUP(BA18,Munkanapáthelyezés!$B$2:$C$200,2,FALSE)+10000),0,VLOOKUP(BA18,Munkanapáthelyezés!$B$2:$C$200,2,FALSE)+10000))+IF(BA18="",0,IF(ISERROR(VLOOKUP(BA18,Munkanapáthelyezés!$A$2:$C$200,3,FALSE)+1000),0,VLOOKUP(BA18,Munkanapáthelyezés!$A$2:$C$200,3,FALSE)+1000))</f>
        <v>0</v>
      </c>
      <c r="DC18" s="70"/>
      <c r="DD18" s="103"/>
      <c r="DE18" s="77">
        <f ca="1">IF(BD18="",0,IF(ISERROR(VLOOKUP(BD18,Munkanapáthelyezés!$B$2:$C$200,2,FALSE)+10000),0,VLOOKUP(BD18,Munkanapáthelyezés!$B$2:$C$200,2,FALSE)+10000))+IF(BD18="",0,IF(ISERROR(VLOOKUP(BD18,Munkanapáthelyezés!$A$2:$C$200,3,FALSE)+1000),0,VLOOKUP(BD18,Munkanapáthelyezés!$A$2:$C$200,3,FALSE)+1000))</f>
        <v>0</v>
      </c>
      <c r="DF18" s="77">
        <f ca="1">IF(BE18="",0,IF(ISERROR(VLOOKUP(BE18,Munkanapáthelyezés!$B$2:$C$200,2,FALSE)+10000),0,VLOOKUP(BE18,Munkanapáthelyezés!$B$2:$C$200,2,FALSE)+10000))+IF(BE18="",0,IF(ISERROR(VLOOKUP(BE18,Munkanapáthelyezés!$A$2:$C$200,3,FALSE)+1000),0,VLOOKUP(BE18,Munkanapáthelyezés!$A$2:$C$200,3,FALSE)+1000))</f>
        <v>0</v>
      </c>
      <c r="DG18" s="77">
        <f ca="1">IF(BF18="",0,IF(ISERROR(VLOOKUP(BF18,Munkanapáthelyezés!$B$2:$C$200,2,FALSE)+10000),0,VLOOKUP(BF18,Munkanapáthelyezés!$B$2:$C$200,2,FALSE)+10000))+IF(BF18="",0,IF(ISERROR(VLOOKUP(BF18,Munkanapáthelyezés!$A$2:$C$200,3,FALSE)+1000),0,VLOOKUP(BF18,Munkanapáthelyezés!$A$2:$C$200,3,FALSE)+1000))</f>
        <v>0</v>
      </c>
      <c r="DH18" s="77">
        <f ca="1">IF(BG18="",0,IF(ISERROR(VLOOKUP(BG18,Munkanapáthelyezés!$B$2:$C$200,2,FALSE)+10000),0,VLOOKUP(BG18,Munkanapáthelyezés!$B$2:$C$200,2,FALSE)+10000))+IF(BG18="",0,IF(ISERROR(VLOOKUP(BG18,Munkanapáthelyezés!$A$2:$C$200,3,FALSE)+1000),0,VLOOKUP(BG18,Munkanapáthelyezés!$A$2:$C$200,3,FALSE)+1000))</f>
        <v>0</v>
      </c>
      <c r="DI18" s="77">
        <f ca="1">IF(BH18="",0,IF(ISERROR(VLOOKUP(BH18,Munkanapáthelyezés!$B$2:$C$200,2,FALSE)+10000),0,VLOOKUP(BH18,Munkanapáthelyezés!$B$2:$C$200,2,FALSE)+10000))+IF(BH18="",0,IF(ISERROR(VLOOKUP(BH18,Munkanapáthelyezés!$A$2:$C$200,3,FALSE)+1000),0,VLOOKUP(BH18,Munkanapáthelyezés!$A$2:$C$200,3,FALSE)+1000))</f>
        <v>0</v>
      </c>
      <c r="DJ18" s="77">
        <f ca="1">IF(BI18="",0,IF(ISERROR(VLOOKUP(BI18,Munkanapáthelyezés!$B$2:$C$200,2,FALSE)+10000),0,VLOOKUP(BI18,Munkanapáthelyezés!$B$2:$C$200,2,FALSE)+10000))+IF(BI18="",0,IF(ISERROR(VLOOKUP(BI18,Munkanapáthelyezés!$A$2:$C$200,3,FALSE)+1000),0,VLOOKUP(BI18,Munkanapáthelyezés!$A$2:$C$200,3,FALSE)+1000))</f>
        <v>0</v>
      </c>
      <c r="DK18" s="77">
        <f ca="1">IF(BJ18="",0,IF(ISERROR(VLOOKUP(BJ18,Munkanapáthelyezés!$B$2:$C$200,2,FALSE)+10000),0,VLOOKUP(BJ18,Munkanapáthelyezés!$B$2:$C$200,2,FALSE)+10000))+IF(BJ18="",0,IF(ISERROR(VLOOKUP(BJ18,Munkanapáthelyezés!$A$2:$C$200,3,FALSE)+1000),0,VLOOKUP(BJ18,Munkanapáthelyezés!$A$2:$C$200,3,FALSE)+1000))</f>
        <v>0</v>
      </c>
    </row>
    <row r="19" spans="1:115" x14ac:dyDescent="0.25">
      <c r="A19" s="55">
        <f ca="1">IF(ISERROR(IF($I$1&lt;1600,'k1900'!J19,(IF($I$1=1600,'1600'!J19,(IF(AND($I$1&gt;1600,$I$1&lt;1700),'k1900'!J19,(IF($I$1=1700,'1700'!J19,(IF(AND($I$1&gt;1700,$I$1&lt;1800),'k1900'!J19,(IF($I$1=1800,'1800'!J19,(IF(AND($I$1&gt;1800,$I$1&lt;1900),'k1900'!J19,(IF($I$1=1900,'1900'!J19,(IF($I$1&gt;1900,'n1900'!J19,"")))))))))))))))))),"",IF($I$1&lt;1600,'k1900'!J19,(IF($I$1=1600,'1600'!J19,(IF(AND($I$1&gt;1600,$I$1&lt;1700),'k1900'!J19,(IF($I$1=1700,'1700'!J19,(IF(AND($I$1&gt;1700,$I$1&lt;1800),'k1900'!J19,(IF($I$1=1800,'1800'!J19,(IF(AND($I$1&gt;1800,$I$1&lt;1900),'k1900'!J19,(IF($I$1=1900,'1900'!J19,(IF($I$1&gt;1900,'n1900'!J19,""))))))))))))))))))</f>
        <v>18</v>
      </c>
      <c r="B19" s="19">
        <f ca="1">IF(IF($I$1&lt;1600,'k1900'!K19,(IF($I$1=1600,'1600'!K19,(IF(AND($I$1&gt;1600,$I$1&lt;1700),'k1900'!K19,(IF($I$1=1700,'1700'!K19,(IF(AND($I$1&gt;1700,$I$1&lt;1800),'k1900'!K19,(IF($I$1=1800,'1800'!K19,(IF(AND($I$1&gt;1800,$I$1&lt;1900),'k1900'!K19,(IF($I$1=1900,'1900'!K19,(IF($I$1&gt;1900,'n1900'!K19,"")))))))))))))))))="","",IF($I$1&lt;1600,'k1900'!K19,(IF($I$1=1600,'1600'!K19,(IF(AND($I$1&gt;1600,$I$1&lt;1700),'k1900'!K19,(IF($I$1=1700,'1700'!K19,(IF(AND($I$1&gt;1700,$I$1&lt;1800),'k1900'!K19,(IF($I$1=1800,'1800'!K19,(IF(AND($I$1&gt;1800,$I$1&lt;1900),'k1900'!K19,(IF($I$1=1900,'1900'!K19,(IF($I$1&gt;1900,'n1900'!K19,""))))))))))))))))))</f>
        <v>3</v>
      </c>
      <c r="C19" s="19">
        <f ca="1">IF(IF($I$1&lt;1600,'k1900'!L19,(IF($I$1=1600,'1600'!L19,(IF(AND($I$1&gt;1600,$I$1&lt;1700),'k1900'!L19,(IF($I$1=1700,'1700'!L19,(IF(AND($I$1&gt;1700,$I$1&lt;1800),'k1900'!L19,(IF($I$1=1800,'1800'!L19,(IF(AND($I$1&gt;1800,$I$1&lt;1900),'k1900'!L19,(IF($I$1=1900,'1900'!L19,(IF($I$1&gt;1900,'n1900'!L19,"")))))))))))))))))="","",IF($I$1&lt;1600,'k1900'!L19,(IF($I$1=1600,'1600'!L19,(IF(AND($I$1&gt;1600,$I$1&lt;1700),'k1900'!L19,(IF($I$1=1700,'1700'!L19,(IF(AND($I$1&gt;1700,$I$1&lt;1800),'k1900'!L19,(IF($I$1=1800,'1800'!L19,(IF(AND($I$1&gt;1800,$I$1&lt;1900),'k1900'!L19,(IF($I$1=1900,'1900'!L19,(IF($I$1&gt;1900,'n1900'!L19,""))))))))))))))))))</f>
        <v>4</v>
      </c>
      <c r="D19" s="19">
        <f ca="1">IF(IF($I$1&lt;1600,'k1900'!M19,(IF($I$1=1600,'1600'!M19,(IF(AND($I$1&gt;1600,$I$1&lt;1700),'k1900'!M19,(IF($I$1=1700,'1700'!M19,(IF(AND($I$1&gt;1700,$I$1&lt;1800),'k1900'!M19,(IF($I$1=1800,'1800'!M19,(IF(AND($I$1&gt;1800,$I$1&lt;1900),'k1900'!M19,(IF($I$1=1900,'1900'!M19,(IF($I$1&gt;1900,'n1900'!M19,"")))))))))))))))))="","",IF($I$1&lt;1600,'k1900'!M19,(IF($I$1=1600,'1600'!M19,(IF(AND($I$1&gt;1600,$I$1&lt;1700),'k1900'!M19,(IF($I$1=1700,'1700'!M19,(IF(AND($I$1&gt;1700,$I$1&lt;1800),'k1900'!M19,(IF($I$1=1800,'1800'!M19,(IF(AND($I$1&gt;1800,$I$1&lt;1900),'k1900'!M19,(IF($I$1=1900,'1900'!M19,(IF($I$1&gt;1900,'n1900'!M19,""))))))))))))))))))</f>
        <v>5</v>
      </c>
      <c r="E19" s="19">
        <f ca="1">IF(IF($I$1&lt;1600,'k1900'!N19,(IF($I$1=1600,'1600'!N19,(IF(AND($I$1&gt;1600,$I$1&lt;1700),'k1900'!N19,(IF($I$1=1700,'1700'!N19,(IF(AND($I$1&gt;1700,$I$1&lt;1800),'k1900'!N19,(IF($I$1=1800,'1800'!N19,(IF(AND($I$1&gt;1800,$I$1&lt;1900),'k1900'!N19,(IF($I$1=1900,'1900'!N19,(IF($I$1&gt;1900,'n1900'!N19,"")))))))))))))))))="","",IF($I$1&lt;1600,'k1900'!N19,(IF($I$1=1600,'1600'!N19,(IF(AND($I$1&gt;1600,$I$1&lt;1700),'k1900'!N19,(IF($I$1=1700,'1700'!N19,(IF(AND($I$1&gt;1700,$I$1&lt;1800),'k1900'!N19,(IF($I$1=1800,'1800'!N19,(IF(AND($I$1&gt;1800,$I$1&lt;1900),'k1900'!N19,(IF($I$1=1900,'1900'!N19,(IF($I$1&gt;1900,'n1900'!N19,""))))))))))))))))))</f>
        <v>6</v>
      </c>
      <c r="F19" s="19">
        <f ca="1">IF(IF($I$1&lt;1600,'k1900'!O19,(IF($I$1=1600,'1600'!O19,(IF(AND($I$1&gt;1600,$I$1&lt;1700),'k1900'!O19,(IF($I$1=1700,'1700'!O19,(IF(AND($I$1&gt;1700,$I$1&lt;1800),'k1900'!O19,(IF($I$1=1800,'1800'!O19,(IF(AND($I$1&gt;1800,$I$1&lt;1900),'k1900'!O19,(IF($I$1=1900,'1900'!O19,(IF($I$1&gt;1900,'n1900'!O19,"")))))))))))))))))="","",IF($I$1&lt;1600,'k1900'!O19,(IF($I$1=1600,'1600'!O19,(IF(AND($I$1&gt;1600,$I$1&lt;1700),'k1900'!O19,(IF($I$1=1700,'1700'!O19,(IF(AND($I$1&gt;1700,$I$1&lt;1800),'k1900'!O19,(IF($I$1=1800,'1800'!O19,(IF(AND($I$1&gt;1800,$I$1&lt;1900),'k1900'!O19,(IF($I$1=1900,'1900'!O19,(IF($I$1&gt;1900,'n1900'!O19,""))))))))))))))))))</f>
        <v>7</v>
      </c>
      <c r="G19" s="19">
        <f ca="1">IF(IF($I$1&lt;1600,'k1900'!P19,(IF($I$1=1600,'1600'!P19,(IF(AND($I$1&gt;1600,$I$1&lt;1700),'k1900'!P19,(IF($I$1=1700,'1700'!P19,(IF(AND($I$1&gt;1700,$I$1&lt;1800),'k1900'!P19,(IF($I$1=1800,'1800'!P19,(IF(AND($I$1&gt;1800,$I$1&lt;1900),'k1900'!P19,(IF($I$1=1900,'1900'!P19,(IF($I$1&gt;1900,'n1900'!P19,"")))))))))))))))))="","",IF($I$1&lt;1600,'k1900'!P19,(IF($I$1=1600,'1600'!P19,(IF(AND($I$1&gt;1600,$I$1&lt;1700),'k1900'!P19,(IF($I$1=1700,'1700'!P19,(IF(AND($I$1&gt;1700,$I$1&lt;1800),'k1900'!P19,(IF($I$1=1800,'1800'!P19,(IF(AND($I$1&gt;1800,$I$1&lt;1900),'k1900'!P19,(IF($I$1=1900,'1900'!P19,(IF($I$1&gt;1900,'n1900'!P19,""))))))))))))))))))</f>
        <v>8</v>
      </c>
      <c r="H19" s="19">
        <f ca="1">IF(IF($I$1&lt;1600,'k1900'!Q19,(IF($I$1=1600,'1600'!Q19,(IF(AND($I$1&gt;1600,$I$1&lt;1700),'k1900'!Q19,(IF($I$1=1700,'1700'!Q19,(IF(AND($I$1&gt;1700,$I$1&lt;1800),'k1900'!Q19,(IF($I$1=1800,'1800'!Q19,(IF(AND($I$1&gt;1800,$I$1&lt;1900),'k1900'!Q19,(IF($I$1=1900,'1900'!Q19,(IF($I$1&gt;1900,'n1900'!Q19,"")))))))))))))))))="","",IF($I$1&lt;1600,'k1900'!Q19,(IF($I$1=1600,'1600'!Q19,(IF(AND($I$1&gt;1600,$I$1&lt;1700),'k1900'!Q19,(IF($I$1=1700,'1700'!Q19,(IF(AND($I$1&gt;1700,$I$1&lt;1800),'k1900'!Q19,(IF($I$1=1800,'1800'!Q19,(IF(AND($I$1&gt;1800,$I$1&lt;1900),'k1900'!Q19,(IF($I$1=1900,'1900'!Q19,(IF($I$1&gt;1900,'n1900'!Q19,""))))))))))))))))))</f>
        <v>9</v>
      </c>
      <c r="J19" s="55">
        <f ca="1">IF(ISERROR(IF($I$1&lt;1600,'k1900'!S19,(IF($I$1=1600,'1600'!S19,(IF(AND($I$1&gt;1600,$I$1&lt;1700),'k1900'!S19,(IF($I$1=1700,'1700'!S19,(IF(AND($I$1&gt;1700,$I$1&lt;1800),'k1900'!S19,(IF($I$1=1800,'1800'!S19,(IF(AND($I$1&gt;1800,$I$1&lt;1900),'k1900'!S19,(IF($I$1=1900,'1900'!S19,(IF($I$1&gt;1900,'n1900'!S19,"")))))))))))))))))),"",IF($I$1&lt;1600,'k1900'!S19,(IF($I$1=1600,'1600'!S19,(IF(AND($I$1&gt;1600,$I$1&lt;1700),'k1900'!S19,(IF($I$1=1700,'1700'!S19,(IF(AND($I$1&gt;1700,$I$1&lt;1800),'k1900'!S19,(IF($I$1=1800,'1800'!S19,(IF(AND($I$1&gt;1800,$I$1&lt;1900),'k1900'!S19,(IF($I$1=1900,'1900'!S19,(IF($I$1&gt;1900,'n1900'!S19,""))))))))))))))))))</f>
        <v>23</v>
      </c>
      <c r="K19" s="19">
        <f ca="1">IF(IF($I$1&lt;1600,'k1900'!T19,(IF($I$1=1600,'1600'!T19,(IF(AND($I$1&gt;1600,$I$1&lt;1700),'k1900'!T19,(IF($I$1=1700,'1700'!T19,(IF(AND($I$1&gt;1700,$I$1&lt;1800),'k1900'!T19,(IF($I$1=1800,'1800'!T19,(IF(AND($I$1&gt;1800,$I$1&lt;1900),'k1900'!T19,(IF($I$1=1900,'1900'!T19,(IF($I$1&gt;1900,'n1900'!T19,"")))))))))))))))))="","",IF($I$1&lt;1600,'k1900'!T19,(IF($I$1=1600,'1600'!T19,(IF(AND($I$1&gt;1600,$I$1&lt;1700),'k1900'!T19,(IF($I$1=1700,'1700'!T19,(IF(AND($I$1&gt;1700,$I$1&lt;1800),'k1900'!T19,(IF($I$1=1800,'1800'!T19,(IF(AND($I$1&gt;1800,$I$1&lt;1900),'k1900'!T19,(IF($I$1=1900,'1900'!T19,(IF($I$1&gt;1900,'n1900'!T19,""))))))))))))))))))</f>
        <v>7</v>
      </c>
      <c r="L19" s="19">
        <f ca="1">IF(IF($I$1&lt;1600,'k1900'!U19,(IF($I$1=1600,'1600'!U19,(IF(AND($I$1&gt;1600,$I$1&lt;1700),'k1900'!U19,(IF($I$1=1700,'1700'!U19,(IF(AND($I$1&gt;1700,$I$1&lt;1800),'k1900'!U19,(IF($I$1=1800,'1800'!U19,(IF(AND($I$1&gt;1800,$I$1&lt;1900),'k1900'!U19,(IF($I$1=1900,'1900'!U19,(IF($I$1&gt;1900,'n1900'!U19,"")))))))))))))))))="","",IF($I$1&lt;1600,'k1900'!U19,(IF($I$1=1600,'1600'!U19,(IF(AND($I$1&gt;1600,$I$1&lt;1700),'k1900'!U19,(IF($I$1=1700,'1700'!U19,(IF(AND($I$1&gt;1700,$I$1&lt;1800),'k1900'!U19,(IF($I$1=1800,'1800'!U19,(IF(AND($I$1&gt;1800,$I$1&lt;1900),'k1900'!U19,(IF($I$1=1900,'1900'!U19,(IF($I$1&gt;1900,'n1900'!U19,""))))))))))))))))))</f>
        <v>8</v>
      </c>
      <c r="M19" s="19">
        <f ca="1">IF(IF($I$1&lt;1600,'k1900'!V19,(IF($I$1=1600,'1600'!V19,(IF(AND($I$1&gt;1600,$I$1&lt;1700),'k1900'!V19,(IF($I$1=1700,'1700'!V19,(IF(AND($I$1&gt;1700,$I$1&lt;1800),'k1900'!V19,(IF($I$1=1800,'1800'!V19,(IF(AND($I$1&gt;1800,$I$1&lt;1900),'k1900'!V19,(IF($I$1=1900,'1900'!V19,(IF($I$1&gt;1900,'n1900'!V19,"")))))))))))))))))="","",IF($I$1&lt;1600,'k1900'!V19,(IF($I$1=1600,'1600'!V19,(IF(AND($I$1&gt;1600,$I$1&lt;1700),'k1900'!V19,(IF($I$1=1700,'1700'!V19,(IF(AND($I$1&gt;1700,$I$1&lt;1800),'k1900'!V19,(IF($I$1=1800,'1800'!V19,(IF(AND($I$1&gt;1800,$I$1&lt;1900),'k1900'!V19,(IF($I$1=1900,'1900'!V19,(IF($I$1&gt;1900,'n1900'!V19,""))))))))))))))))))</f>
        <v>9</v>
      </c>
      <c r="N19" s="19">
        <f ca="1">IF(IF($I$1&lt;1600,'k1900'!W19,(IF($I$1=1600,'1600'!W19,(IF(AND($I$1&gt;1600,$I$1&lt;1700),'k1900'!W19,(IF($I$1=1700,'1700'!W19,(IF(AND($I$1&gt;1700,$I$1&lt;1800),'k1900'!W19,(IF($I$1=1800,'1800'!W19,(IF(AND($I$1&gt;1800,$I$1&lt;1900),'k1900'!W19,(IF($I$1=1900,'1900'!W19,(IF($I$1&gt;1900,'n1900'!W19,"")))))))))))))))))="","",IF($I$1&lt;1600,'k1900'!W19,(IF($I$1=1600,'1600'!W19,(IF(AND($I$1&gt;1600,$I$1&lt;1700),'k1900'!W19,(IF($I$1=1700,'1700'!W19,(IF(AND($I$1&gt;1700,$I$1&lt;1800),'k1900'!W19,(IF($I$1=1800,'1800'!W19,(IF(AND($I$1&gt;1800,$I$1&lt;1900),'k1900'!W19,(IF($I$1=1900,'1900'!W19,(IF($I$1&gt;1900,'n1900'!W19,""))))))))))))))))))</f>
        <v>10</v>
      </c>
      <c r="O19" s="19">
        <f ca="1">IF(IF($I$1&lt;1600,'k1900'!X19,(IF($I$1=1600,'1600'!X19,(IF(AND($I$1&gt;1600,$I$1&lt;1700),'k1900'!X19,(IF($I$1=1700,'1700'!X19,(IF(AND($I$1&gt;1700,$I$1&lt;1800),'k1900'!X19,(IF($I$1=1800,'1800'!X19,(IF(AND($I$1&gt;1800,$I$1&lt;1900),'k1900'!X19,(IF($I$1=1900,'1900'!X19,(IF($I$1&gt;1900,'n1900'!X19,"")))))))))))))))))="","",IF($I$1&lt;1600,'k1900'!X19,(IF($I$1=1600,'1600'!X19,(IF(AND($I$1&gt;1600,$I$1&lt;1700),'k1900'!X19,(IF($I$1=1700,'1700'!X19,(IF(AND($I$1&gt;1700,$I$1&lt;1800),'k1900'!X19,(IF($I$1=1800,'1800'!X19,(IF(AND($I$1&gt;1800,$I$1&lt;1900),'k1900'!X19,(IF($I$1=1900,'1900'!X19,(IF($I$1&gt;1900,'n1900'!X19,""))))))))))))))))))</f>
        <v>11</v>
      </c>
      <c r="P19" s="19">
        <f ca="1">IF(IF($I$1&lt;1600,'k1900'!Y19,(IF($I$1=1600,'1600'!Y19,(IF(AND($I$1&gt;1600,$I$1&lt;1700),'k1900'!Y19,(IF($I$1=1700,'1700'!Y19,(IF(AND($I$1&gt;1700,$I$1&lt;1800),'k1900'!Y19,(IF($I$1=1800,'1800'!Y19,(IF(AND($I$1&gt;1800,$I$1&lt;1900),'k1900'!Y19,(IF($I$1=1900,'1900'!Y19,(IF($I$1&gt;1900,'n1900'!Y19,"")))))))))))))))))="","",IF($I$1&lt;1600,'k1900'!Y19,(IF($I$1=1600,'1600'!Y19,(IF(AND($I$1&gt;1600,$I$1&lt;1700),'k1900'!Y19,(IF($I$1=1700,'1700'!Y19,(IF(AND($I$1&gt;1700,$I$1&lt;1800),'k1900'!Y19,(IF($I$1=1800,'1800'!Y19,(IF(AND($I$1&gt;1800,$I$1&lt;1900),'k1900'!Y19,(IF($I$1=1900,'1900'!Y19,(IF($I$1&gt;1900,'n1900'!Y19,""))))))))))))))))))</f>
        <v>12</v>
      </c>
      <c r="Q19" s="19">
        <f ca="1">IF(IF($I$1&lt;1600,'k1900'!Z19,(IF($I$1=1600,'1600'!Z19,(IF(AND($I$1&gt;1600,$I$1&lt;1700),'k1900'!Z19,(IF($I$1=1700,'1700'!Z19,(IF(AND($I$1&gt;1700,$I$1&lt;1800),'k1900'!Z19,(IF($I$1=1800,'1800'!Z19,(IF(AND($I$1&gt;1800,$I$1&lt;1900),'k1900'!Z19,(IF($I$1=1900,'1900'!Z19,(IF($I$1&gt;1900,'n1900'!Z19,"")))))))))))))))))="","",IF($I$1&lt;1600,'k1900'!Z19,(IF($I$1=1600,'1600'!Z19,(IF(AND($I$1&gt;1600,$I$1&lt;1700),'k1900'!Z19,(IF($I$1=1700,'1700'!Z19,(IF(AND($I$1&gt;1700,$I$1&lt;1800),'k1900'!Z19,(IF($I$1=1800,'1800'!Z19,(IF(AND($I$1&gt;1800,$I$1&lt;1900),'k1900'!Z19,(IF($I$1=1900,'1900'!Z19,(IF($I$1&gt;1900,'n1900'!Z19,""))))))))))))))))))</f>
        <v>13</v>
      </c>
      <c r="S19" s="55">
        <f ca="1">IF(ISERROR(IF($I$1&lt;1600,'k1900'!A28,(IF($I$1=1600,'1600'!A28,(IF(AND($I$1&gt;1600,$I$1&lt;1700),'k1900'!A28,(IF($I$1=1700,'1700'!A28,(IF(AND($I$1&gt;1700,$I$1&lt;1800),'k1900'!A28,(IF($I$1=1800,'1800'!A28,(IF(AND($I$1&gt;1800,$I$1&lt;1900),'k1900'!A28,(IF($I$1=1900,'1900'!A28,(IF($I$1&gt;1900,'n1900'!A28,"")))))))))))))))))),"",IF($I$1&lt;1600,'k1900'!A28,(IF($I$1=1600,'1600'!A28,(IF(AND($I$1&gt;1600,$I$1&lt;1700),'k1900'!A28,(IF($I$1=1700,'1700'!A28,(IF(AND($I$1&gt;1700,$I$1&lt;1800),'k1900'!A28,(IF($I$1=1800,'1800'!A28,(IF(AND($I$1&gt;1800,$I$1&lt;1900),'k1900'!A28,(IF($I$1=1900,'1900'!A28,(IF($I$1&gt;1900,'n1900'!A28,""))))))))))))))))))</f>
        <v>27</v>
      </c>
      <c r="T19" s="19">
        <f ca="1">IF(IF($I$1&lt;1600,'k1900'!B28,(IF($I$1=1600,'1600'!B28,(IF(AND($I$1&gt;1600,$I$1&lt;1700),'k1900'!B28,(IF($I$1=1700,'1700'!B28,(IF(AND($I$1&gt;1700,$I$1&lt;1800),'k1900'!B28,(IF($I$1=1800,'1800'!B28,(IF(AND($I$1&gt;1800,$I$1&lt;1900),'k1900'!B28,(IF($I$1=1900,'1900'!B28,(IF($I$1&gt;1900,'n1900'!B28,"")))))))))))))))))="","",IF($I$1&lt;1600,'k1900'!B28,(IF($I$1=1600,'1600'!B28,(IF(AND($I$1&gt;1600,$I$1&lt;1700),'k1900'!B28,(IF($I$1=1700,'1700'!B28,(IF(AND($I$1&gt;1700,$I$1&lt;1800),'k1900'!B28,(IF($I$1=1800,'1800'!B28,(IF(AND($I$1&gt;1800,$I$1&lt;1900),'k1900'!B28,(IF($I$1=1900,'1900'!B28,(IF($I$1&gt;1900,'n1900'!B28,""))))))))))))))))))</f>
        <v>5</v>
      </c>
      <c r="U19" s="19">
        <f ca="1">IF(IF($I$1&lt;1600,'k1900'!C28,(IF($I$1=1600,'1600'!C28,(IF(AND($I$1&gt;1600,$I$1&lt;1700),'k1900'!C28,(IF($I$1=1700,'1700'!C28,(IF(AND($I$1&gt;1700,$I$1&lt;1800),'k1900'!C28,(IF($I$1=1800,'1800'!C28,(IF(AND($I$1&gt;1800,$I$1&lt;1900),'k1900'!C28,(IF($I$1=1900,'1900'!C28,(IF($I$1&gt;1900,'n1900'!C28,"")))))))))))))))))="","",IF($I$1&lt;1600,'k1900'!C28,(IF($I$1=1600,'1600'!C28,(IF(AND($I$1&gt;1600,$I$1&lt;1700),'k1900'!C28,(IF($I$1=1700,'1700'!C28,(IF(AND($I$1&gt;1700,$I$1&lt;1800),'k1900'!C28,(IF($I$1=1800,'1800'!C28,(IF(AND($I$1&gt;1800,$I$1&lt;1900),'k1900'!C28,(IF($I$1=1900,'1900'!C28,(IF($I$1&gt;1900,'n1900'!C28,""))))))))))))))))))</f>
        <v>6</v>
      </c>
      <c r="V19" s="19">
        <f ca="1">IF(IF($I$1&lt;1600,'k1900'!D28,(IF($I$1=1600,'1600'!D28,(IF(AND($I$1&gt;1600,$I$1&lt;1700),'k1900'!D28,(IF($I$1=1700,'1700'!D28,(IF(AND($I$1&gt;1700,$I$1&lt;1800),'k1900'!D28,(IF($I$1=1800,'1800'!D28,(IF(AND($I$1&gt;1800,$I$1&lt;1900),'k1900'!D28,(IF($I$1=1900,'1900'!D28,(IF($I$1&gt;1900,'n1900'!D28,"")))))))))))))))))="","",IF($I$1&lt;1600,'k1900'!D28,(IF($I$1=1600,'1600'!D28,(IF(AND($I$1&gt;1600,$I$1&lt;1700),'k1900'!D28,(IF($I$1=1700,'1700'!D28,(IF(AND($I$1&gt;1700,$I$1&lt;1800),'k1900'!D28,(IF($I$1=1800,'1800'!D28,(IF(AND($I$1&gt;1800,$I$1&lt;1900),'k1900'!D28,(IF($I$1=1900,'1900'!D28,(IF($I$1&gt;1900,'n1900'!D28,""))))))))))))))))))</f>
        <v>7</v>
      </c>
      <c r="W19" s="19">
        <f ca="1">IF(IF($I$1&lt;1600,'k1900'!E28,(IF($I$1=1600,'1600'!E28,(IF(AND($I$1&gt;1600,$I$1&lt;1700),'k1900'!E28,(IF($I$1=1700,'1700'!E28,(IF(AND($I$1&gt;1700,$I$1&lt;1800),'k1900'!E28,(IF($I$1=1800,'1800'!E28,(IF(AND($I$1&gt;1800,$I$1&lt;1900),'k1900'!E28,(IF($I$1=1900,'1900'!E28,(IF($I$1&gt;1900,'n1900'!E28,"")))))))))))))))))="","",IF($I$1&lt;1600,'k1900'!E28,(IF($I$1=1600,'1600'!E28,(IF(AND($I$1&gt;1600,$I$1&lt;1700),'k1900'!E28,(IF($I$1=1700,'1700'!E28,(IF(AND($I$1&gt;1700,$I$1&lt;1800),'k1900'!E28,(IF($I$1=1800,'1800'!E28,(IF(AND($I$1&gt;1800,$I$1&lt;1900),'k1900'!E28,(IF($I$1=1900,'1900'!E28,(IF($I$1&gt;1900,'n1900'!E28,""))))))))))))))))))</f>
        <v>8</v>
      </c>
      <c r="X19" s="19">
        <f ca="1">IF(IF($I$1&lt;1600,'k1900'!F28,(IF($I$1=1600,'1600'!F28,(IF(AND($I$1&gt;1600,$I$1&lt;1700),'k1900'!F28,(IF($I$1=1700,'1700'!F28,(IF(AND($I$1&gt;1700,$I$1&lt;1800),'k1900'!F28,(IF($I$1=1800,'1800'!F28,(IF(AND($I$1&gt;1800,$I$1&lt;1900),'k1900'!F28,(IF($I$1=1900,'1900'!F28,(IF($I$1&gt;1900,'n1900'!F28,"")))))))))))))))))="","",IF($I$1&lt;1600,'k1900'!F28,(IF($I$1=1600,'1600'!F28,(IF(AND($I$1&gt;1600,$I$1&lt;1700),'k1900'!F28,(IF($I$1=1700,'1700'!F28,(IF(AND($I$1&gt;1700,$I$1&lt;1800),'k1900'!F28,(IF($I$1=1800,'1800'!F28,(IF(AND($I$1&gt;1800,$I$1&lt;1900),'k1900'!F28,(IF($I$1=1900,'1900'!F28,(IF($I$1&gt;1900,'n1900'!F28,""))))))))))))))))))</f>
        <v>9</v>
      </c>
      <c r="Y19" s="19">
        <f ca="1">IF(IF($I$1&lt;1600,'k1900'!G28,(IF($I$1=1600,'1600'!G28,(IF(AND($I$1&gt;1600,$I$1&lt;1700),'k1900'!G28,(IF($I$1=1700,'1700'!G28,(IF(AND($I$1&gt;1700,$I$1&lt;1800),'k1900'!G28,(IF($I$1=1800,'1800'!G28,(IF(AND($I$1&gt;1800,$I$1&lt;1900),'k1900'!G28,(IF($I$1=1900,'1900'!G28,(IF($I$1&gt;1900,'n1900'!G28,"")))))))))))))))))="","",IF($I$1&lt;1600,'k1900'!G28,(IF($I$1=1600,'1600'!G28,(IF(AND($I$1&gt;1600,$I$1&lt;1700),'k1900'!G28,(IF($I$1=1700,'1700'!G28,(IF(AND($I$1&gt;1700,$I$1&lt;1800),'k1900'!G28,(IF($I$1=1800,'1800'!G28,(IF(AND($I$1&gt;1800,$I$1&lt;1900),'k1900'!G28,(IF($I$1=1900,'1900'!G28,(IF($I$1&gt;1900,'n1900'!G28,""))))))))))))))))))</f>
        <v>10</v>
      </c>
      <c r="Z19" s="19">
        <f ca="1">IF(IF($I$1&lt;1600,'k1900'!H28,(IF($I$1=1600,'1600'!H28,(IF(AND($I$1&gt;1600,$I$1&lt;1700),'k1900'!H28,(IF($I$1=1700,'1700'!H28,(IF(AND($I$1&gt;1700,$I$1&lt;1800),'k1900'!H28,(IF($I$1=1800,'1800'!H28,(IF(AND($I$1&gt;1800,$I$1&lt;1900),'k1900'!H28,(IF($I$1=1900,'1900'!H28,(IF($I$1&gt;1900,'n1900'!H28,"")))))))))))))))))="","",IF($I$1&lt;1600,'k1900'!H28,(IF($I$1=1600,'1600'!H28,(IF(AND($I$1&gt;1600,$I$1&lt;1700),'k1900'!H28,(IF($I$1=1700,'1700'!H28,(IF(AND($I$1&gt;1700,$I$1&lt;1800),'k1900'!H28,(IF($I$1=1800,'1800'!H28,(IF(AND($I$1&gt;1800,$I$1&lt;1900),'k1900'!H28,(IF($I$1=1900,'1900'!H28,(IF($I$1&gt;1900,'n1900'!H28,""))))))))))))))))))</f>
        <v>11</v>
      </c>
      <c r="AB19" s="43">
        <f ca="1">IF(ISERROR(IF($I$1&lt;1600,'k1900'!J28,(IF($I$1=1600,'1600'!J28,(IF(AND($I$1&gt;1600,$I$1&lt;1700),'k1900'!J28,(IF($I$1=1700,'1700'!J28,(IF(AND($I$1&gt;1700,$I$1&lt;1800),'k1900'!J28,(IF($I$1=1800,'1800'!J28,(IF(AND($I$1&gt;1800,$I$1&lt;1900),'k1900'!J28,(IF($I$1=1900,'1900'!J28,(IF($I$1&gt;1900,'n1900'!J28,"")))))))))))))))))),"",IF($I$1&lt;1600,'k1900'!J28,(IF($I$1=1600,'1600'!J28,(IF(AND($I$1&gt;1600,$I$1&lt;1700),'k1900'!J28,(IF($I$1=1700,'1700'!J28,(IF(AND($I$1&gt;1700,$I$1&lt;1800),'k1900'!J28,(IF($I$1=1800,'1800'!J28,(IF(AND($I$1&gt;1800,$I$1&lt;1900),'k1900'!J28,(IF($I$1=1900,'1900'!J28,(IF($I$1&gt;1900,'n1900'!J28,""))))))))))))))))))</f>
        <v>31</v>
      </c>
      <c r="AC19" s="19">
        <f ca="1">IF(IF($I$1&lt;1600,'k1900'!K28,(IF($I$1=1600,'1600'!K28,(IF(AND($I$1&gt;1600,$I$1&lt;1700),'k1900'!K28,(IF($I$1=1700,'1700'!K28,(IF(AND($I$1&gt;1700,$I$1&lt;1800),'k1900'!K28,(IF($I$1=1800,'1800'!K28,(IF(AND($I$1&gt;1800,$I$1&lt;1900),'k1900'!K28,(IF($I$1=1900,'1900'!K28,(IF($I$1&gt;1900,'n1900'!K28,"")))))))))))))))))="","",IF($I$1&lt;1600,'k1900'!K28,(IF($I$1=1600,'1600'!K28,(IF(AND($I$1&gt;1600,$I$1&lt;1700),'k1900'!K28,(IF($I$1=1700,'1700'!K28,(IF(AND($I$1&gt;1700,$I$1&lt;1800),'k1900'!K28,(IF($I$1=1800,'1800'!K28,(IF(AND($I$1&gt;1800,$I$1&lt;1900),'k1900'!K28,(IF($I$1=1900,'1900'!K28,(IF($I$1&gt;1900,'n1900'!K28,""))))))))))))))))))</f>
        <v>2</v>
      </c>
      <c r="AD19" s="19">
        <f ca="1">IF(IF($I$1&lt;1600,'k1900'!L28,(IF($I$1=1600,'1600'!L28,(IF(AND($I$1&gt;1600,$I$1&lt;1700),'k1900'!L28,(IF($I$1=1700,'1700'!L28,(IF(AND($I$1&gt;1700,$I$1&lt;1800),'k1900'!L28,(IF($I$1=1800,'1800'!L28,(IF(AND($I$1&gt;1800,$I$1&lt;1900),'k1900'!L28,(IF($I$1=1900,'1900'!L28,(IF($I$1&gt;1900,'n1900'!L28,"")))))))))))))))))="","",IF($I$1&lt;1600,'k1900'!L28,(IF($I$1=1600,'1600'!L28,(IF(AND($I$1&gt;1600,$I$1&lt;1700),'k1900'!L28,(IF($I$1=1700,'1700'!L28,(IF(AND($I$1&gt;1700,$I$1&lt;1800),'k1900'!L28,(IF($I$1=1800,'1800'!L28,(IF(AND($I$1&gt;1800,$I$1&lt;1900),'k1900'!L28,(IF($I$1=1900,'1900'!L28,(IF($I$1&gt;1900,'n1900'!L28,""))))))))))))))))))</f>
        <v>3</v>
      </c>
      <c r="AE19" s="19">
        <f ca="1">IF(IF($I$1&lt;1600,'k1900'!M28,(IF($I$1=1600,'1600'!M28,(IF(AND($I$1&gt;1600,$I$1&lt;1700),'k1900'!M28,(IF($I$1=1700,'1700'!M28,(IF(AND($I$1&gt;1700,$I$1&lt;1800),'k1900'!M28,(IF($I$1=1800,'1800'!M28,(IF(AND($I$1&gt;1800,$I$1&lt;1900),'k1900'!M28,(IF($I$1=1900,'1900'!M28,(IF($I$1&gt;1900,'n1900'!M28,"")))))))))))))))))="","",IF($I$1&lt;1600,'k1900'!M28,(IF($I$1=1600,'1600'!M28,(IF(AND($I$1&gt;1600,$I$1&lt;1700),'k1900'!M28,(IF($I$1=1700,'1700'!M28,(IF(AND($I$1&gt;1700,$I$1&lt;1800),'k1900'!M28,(IF($I$1=1800,'1800'!M28,(IF(AND($I$1&gt;1800,$I$1&lt;1900),'k1900'!M28,(IF($I$1=1900,'1900'!M28,(IF($I$1&gt;1900,'n1900'!M28,""))))))))))))))))))</f>
        <v>4</v>
      </c>
      <c r="AF19" s="19">
        <f ca="1">IF(IF($I$1&lt;1600,'k1900'!N28,(IF($I$1=1600,'1600'!N28,(IF(AND($I$1&gt;1600,$I$1&lt;1700),'k1900'!N28,(IF($I$1=1700,'1700'!N28,(IF(AND($I$1&gt;1700,$I$1&lt;1800),'k1900'!N28,(IF($I$1=1800,'1800'!N28,(IF(AND($I$1&gt;1800,$I$1&lt;1900),'k1900'!N28,(IF($I$1=1900,'1900'!N28,(IF($I$1&gt;1900,'n1900'!N28,"")))))))))))))))))="","",IF($I$1&lt;1600,'k1900'!N28,(IF($I$1=1600,'1600'!N28,(IF(AND($I$1&gt;1600,$I$1&lt;1700),'k1900'!N28,(IF($I$1=1700,'1700'!N28,(IF(AND($I$1&gt;1700,$I$1&lt;1800),'k1900'!N28,(IF($I$1=1800,'1800'!N28,(IF(AND($I$1&gt;1800,$I$1&lt;1900),'k1900'!N28,(IF($I$1=1900,'1900'!N28,(IF($I$1&gt;1900,'n1900'!N28,""))))))))))))))))))</f>
        <v>5</v>
      </c>
      <c r="AG19" s="19">
        <f ca="1">IF(IF($I$1&lt;1600,'k1900'!O28,(IF($I$1=1600,'1600'!O28,(IF(AND($I$1&gt;1600,$I$1&lt;1700),'k1900'!O28,(IF($I$1=1700,'1700'!O28,(IF(AND($I$1&gt;1700,$I$1&lt;1800),'k1900'!O28,(IF($I$1=1800,'1800'!O28,(IF(AND($I$1&gt;1800,$I$1&lt;1900),'k1900'!O28,(IF($I$1=1900,'1900'!O28,(IF($I$1&gt;1900,'n1900'!O28,"")))))))))))))))))="","",IF($I$1&lt;1600,'k1900'!O28,(IF($I$1=1600,'1600'!O28,(IF(AND($I$1&gt;1600,$I$1&lt;1700),'k1900'!O28,(IF($I$1=1700,'1700'!O28,(IF(AND($I$1&gt;1700,$I$1&lt;1800),'k1900'!O28,(IF($I$1=1800,'1800'!O28,(IF(AND($I$1&gt;1800,$I$1&lt;1900),'k1900'!O28,(IF($I$1=1900,'1900'!O28,(IF($I$1&gt;1900,'n1900'!O28,""))))))))))))))))))</f>
        <v>6</v>
      </c>
      <c r="AH19" s="19">
        <f ca="1">IF(IF($I$1&lt;1600,'k1900'!P28,(IF($I$1=1600,'1600'!P28,(IF(AND($I$1&gt;1600,$I$1&lt;1700),'k1900'!P28,(IF($I$1=1700,'1700'!P28,(IF(AND($I$1&gt;1700,$I$1&lt;1800),'k1900'!P28,(IF($I$1=1800,'1800'!P28,(IF(AND($I$1&gt;1800,$I$1&lt;1900),'k1900'!P28,(IF($I$1=1900,'1900'!P28,(IF($I$1&gt;1900,'n1900'!P28,"")))))))))))))))))="","",IF($I$1&lt;1600,'k1900'!P28,(IF($I$1=1600,'1600'!P28,(IF(AND($I$1&gt;1600,$I$1&lt;1700),'k1900'!P28,(IF($I$1=1700,'1700'!P28,(IF(AND($I$1&gt;1700,$I$1&lt;1800),'k1900'!P28,(IF($I$1=1800,'1800'!P28,(IF(AND($I$1&gt;1800,$I$1&lt;1900),'k1900'!P28,(IF($I$1=1900,'1900'!P28,(IF($I$1&gt;1900,'n1900'!P28,""))))))))))))))))))</f>
        <v>7</v>
      </c>
      <c r="AI19" s="19">
        <f ca="1">IF(IF($I$1&lt;1600,'k1900'!Q28,(IF($I$1=1600,'1600'!Q28,(IF(AND($I$1&gt;1600,$I$1&lt;1700),'k1900'!Q28,(IF($I$1=1700,'1700'!Q28,(IF(AND($I$1&gt;1700,$I$1&lt;1800),'k1900'!Q28,(IF($I$1=1800,'1800'!Q28,(IF(AND($I$1&gt;1800,$I$1&lt;1900),'k1900'!Q28,(IF($I$1=1900,'1900'!Q28,(IF($I$1&gt;1900,'n1900'!Q28,"")))))))))))))))))="","",IF($I$1&lt;1600,'k1900'!Q28,(IF($I$1=1600,'1600'!Q28,(IF(AND($I$1&gt;1600,$I$1&lt;1700),'k1900'!Q28,(IF($I$1=1700,'1700'!Q28,(IF(AND($I$1&gt;1700,$I$1&lt;1800),'k1900'!Q28,(IF($I$1=1800,'1800'!Q28,(IF(AND($I$1&gt;1800,$I$1&lt;1900),'k1900'!Q28,(IF($I$1=1900,'1900'!Q28,(IF($I$1&gt;1900,'n1900'!Q28,""))))))))))))))))))</f>
        <v>8</v>
      </c>
      <c r="AK19" s="71"/>
      <c r="AL19" s="76">
        <f t="shared" ca="1" si="3"/>
        <v>44291</v>
      </c>
      <c r="AM19" s="76">
        <f t="shared" ca="1" si="3"/>
        <v>44292</v>
      </c>
      <c r="AN19" s="76">
        <f t="shared" ca="1" si="3"/>
        <v>44293</v>
      </c>
      <c r="AO19" s="76">
        <f t="shared" ca="1" si="3"/>
        <v>44294</v>
      </c>
      <c r="AP19" s="76">
        <f t="shared" ca="1" si="3"/>
        <v>44295</v>
      </c>
      <c r="AQ19" s="76">
        <f t="shared" ca="1" si="3"/>
        <v>44296</v>
      </c>
      <c r="AR19" s="76">
        <f t="shared" ca="1" si="3"/>
        <v>44297</v>
      </c>
      <c r="AS19" s="70">
        <v>1600</v>
      </c>
      <c r="AT19" s="71"/>
      <c r="AU19" s="76">
        <f t="shared" ca="1" si="4"/>
        <v>44319</v>
      </c>
      <c r="AV19" s="76">
        <f t="shared" ca="1" si="4"/>
        <v>44320</v>
      </c>
      <c r="AW19" s="76">
        <f t="shared" ca="1" si="4"/>
        <v>44321</v>
      </c>
      <c r="AX19" s="76">
        <f t="shared" ca="1" si="4"/>
        <v>44322</v>
      </c>
      <c r="AY19" s="76">
        <f t="shared" ca="1" si="4"/>
        <v>44323</v>
      </c>
      <c r="AZ19" s="76">
        <f t="shared" ca="1" si="4"/>
        <v>44324</v>
      </c>
      <c r="BA19" s="76">
        <f t="shared" ca="1" si="4"/>
        <v>44325</v>
      </c>
      <c r="BB19" s="70"/>
      <c r="BC19" s="71"/>
      <c r="BD19" s="76">
        <f t="shared" ca="1" si="5"/>
        <v>44354</v>
      </c>
      <c r="BE19" s="76">
        <f t="shared" ca="1" si="5"/>
        <v>44355</v>
      </c>
      <c r="BF19" s="76">
        <f t="shared" ca="1" si="5"/>
        <v>44356</v>
      </c>
      <c r="BG19" s="76">
        <f t="shared" ca="1" si="5"/>
        <v>44357</v>
      </c>
      <c r="BH19" s="76">
        <f t="shared" ca="1" si="5"/>
        <v>44358</v>
      </c>
      <c r="BI19" s="76">
        <f t="shared" ca="1" si="5"/>
        <v>44359</v>
      </c>
      <c r="BJ19" s="76">
        <f t="shared" ca="1" si="5"/>
        <v>44360</v>
      </c>
      <c r="BK19" s="70"/>
      <c r="BL19" s="71"/>
      <c r="BM19" s="77">
        <f ca="1">IF(TODAY()=AL19,-1,IF(AL19="",0,IF(ISERROR(VLOOKUP(AL19,Ünnepnapok!$AG$4:$AG$254,1,FALSE)),0,AC10)))</f>
        <v>5</v>
      </c>
      <c r="BN19" s="77">
        <f ca="1">IF(TODAY()=AM19,-1,IF(AM19="",0,IF(ISERROR(VLOOKUP(AM19,Ünnepnapok!$AG$4:$AG$254,1,FALSE)),0,AD10)))</f>
        <v>0</v>
      </c>
      <c r="BO19" s="77">
        <f ca="1">IF(TODAY()=AN19,-1,IF(AN19="",0,IF(ISERROR(VLOOKUP(AN19,Ünnepnapok!$AG$4:$AG$254,1,FALSE)),0,AE10)))</f>
        <v>0</v>
      </c>
      <c r="BP19" s="77">
        <f ca="1">IF(TODAY()=AO19,-1,IF(AO19="",0,IF(ISERROR(VLOOKUP(AO19,Ünnepnapok!$AG$4:$AG$254,1,FALSE)),0,AF10)))</f>
        <v>0</v>
      </c>
      <c r="BQ19" s="77">
        <f ca="1">IF(TODAY()=AP19,-1,IF(AP19="",0,IF(ISERROR(VLOOKUP(AP19,Ünnepnapok!$AG$4:$AG$254,1,FALSE)),0,AG10)))</f>
        <v>0</v>
      </c>
      <c r="BR19" s="77">
        <f ca="1">IF(ISERROR(VLOOKUP(AQ19,Munkanapáthelyezés!$A$2:$A$300,1,FALSE)),IF(TODAY()=AQ19,-1,IF(AQ19="",0,IF(ISERROR(VLOOKUP(AQ19,Ünnepnapok!$AG$4:$AG$254,1,FALSE)),0,G19))),"")</f>
        <v>0</v>
      </c>
      <c r="BS19" s="77">
        <f ca="1">IF(ISERROR(VLOOKUP(AR19,Munkanapáthelyezés!$A$2:$A$300,1,FALSE)),IF(TODAY()=AR19,-1,IF(AR19="",0,IF(ISERROR(VLOOKUP(AR19,Ünnepnapok!$AG$4:$AG$254,1,FALSE)),0,H19))),"")</f>
        <v>0</v>
      </c>
      <c r="BT19" s="70"/>
      <c r="BU19" s="71"/>
      <c r="BV19" s="77">
        <f ca="1">IF(TODAY()=AU19,-1,IF(AU19="",0,IF(ISERROR(VLOOKUP(AU19,Ünnepnapok!$AG$4:$AG$254,1,FALSE)),0,B19)))</f>
        <v>0</v>
      </c>
      <c r="BW19" s="77">
        <f ca="1">IF(TODAY()=AV19,-1,IF(AV19="",0,IF(ISERROR(VLOOKUP(AV19,Ünnepnapok!$AG$4:$AG$254,1,FALSE)),0,C19)))</f>
        <v>0</v>
      </c>
      <c r="BX19" s="77">
        <f ca="1">IF(TODAY()=AW19,-1,IF(AW19="",0,IF(ISERROR(VLOOKUP(AW19,Ünnepnapok!$AG$4:$AG$254,1,FALSE)),0,D19)))</f>
        <v>0</v>
      </c>
      <c r="BY19" s="77">
        <f ca="1">IF(TODAY()=AX19,-1,IF(AX19="",0,IF(ISERROR(VLOOKUP(AX19,Ünnepnapok!$AG$4:$AG$254,1,FALSE)),0,E19)))</f>
        <v>0</v>
      </c>
      <c r="BZ19" s="77">
        <f ca="1">IF(TODAY()=AY19,-1,IF(AY19="",0,IF(ISERROR(VLOOKUP(AY19,Ünnepnapok!$AG$4:$AG$254,1,FALSE)),0,F19)))</f>
        <v>0</v>
      </c>
      <c r="CA19" s="77">
        <f ca="1">IF(ISERROR(VLOOKUP(AZ19,Munkanapáthelyezés!$A$2:$A$300,1,FALSE)),IF(TODAY()=AZ19,-1,IF(AZ19="",0,IF(ISERROR(VLOOKUP(AZ19,Ünnepnapok!$AG$4:$AG$254,1,FALSE)),0,P19))),"")</f>
        <v>0</v>
      </c>
      <c r="CB19" s="77">
        <f ca="1">IF(ISERROR(VLOOKUP(BA19,Munkanapáthelyezés!$A$2:$A$300,1,FALSE)),IF(TODAY()=BA19,-1,IF(BA19="",0,IF(ISERROR(VLOOKUP(BA19,Ünnepnapok!$AG$4:$AG$254,1,FALSE)),0,Q19))),"")</f>
        <v>0</v>
      </c>
      <c r="CC19" s="70"/>
      <c r="CD19" s="71"/>
      <c r="CE19" s="77">
        <f ca="1">IF(TODAY()=BD19,-1,IF(BD19="",0,IF(ISERROR(VLOOKUP(BD19,Ünnepnapok!$AG$4:$AG$254,1,FALSE)),0,K19)))</f>
        <v>0</v>
      </c>
      <c r="CF19" s="77">
        <f ca="1">IF(TODAY()=BE19,-1,IF(BE19="",0,IF(ISERROR(VLOOKUP(BE19,Ünnepnapok!$AG$4:$AG$254,1,FALSE)),0,L19)))</f>
        <v>0</v>
      </c>
      <c r="CG19" s="77">
        <f ca="1">IF(TODAY()=BF19,-1,IF(BF19="",0,IF(ISERROR(VLOOKUP(BF19,Ünnepnapok!$AG$4:$AG$254,1,FALSE)),0,M19)))</f>
        <v>0</v>
      </c>
      <c r="CH19" s="77">
        <f ca="1">IF(TODAY()=BG19,-1,IF(BG19="",0,IF(ISERROR(VLOOKUP(BG19,Ünnepnapok!$AG$4:$AG$254,1,FALSE)),0,N19)))</f>
        <v>0</v>
      </c>
      <c r="CI19" s="77">
        <f ca="1">IF(TODAY()=BH19,-1,IF(BH19="",0,IF(ISERROR(VLOOKUP(BH19,Ünnepnapok!$AG$4:$AG$254,1,FALSE)),0,O19)))</f>
        <v>0</v>
      </c>
      <c r="CJ19" s="77">
        <f ca="1">IF(ISERROR(VLOOKUP(BI19,Munkanapáthelyezés!$A$2:$A$300,1,FALSE)),IF(TODAY()=BI19,-1,IF(BI19="",0,IF(ISERROR(VLOOKUP(BI19,Ünnepnapok!$AG$4:$AG$254,1,FALSE)),0,Y19))),"")</f>
        <v>0</v>
      </c>
      <c r="CK19" s="77">
        <f ca="1">IF(ISERROR(VLOOKUP(BJ19,Munkanapáthelyezés!$A$2:$A$300,1,FALSE)),IF(TODAY()=BJ19,-1,IF(BJ19="",0,IF(ISERROR(VLOOKUP(BJ19,Ünnepnapok!$AG$4:$AG$254,1,FALSE)),0,Z19))),"")</f>
        <v>0</v>
      </c>
      <c r="CM19" s="77">
        <f ca="1">IF(AL19="",0,IF(ISERROR(VLOOKUP(AL19,Munkanapáthelyezés!$B$2:$C$200,2,FALSE)+10000),0,VLOOKUP(AL19,Munkanapáthelyezés!$B$2:$C$200,2,FALSE)+10000))+IF(AL19="",0,IF(ISERROR(VLOOKUP(AL19,Munkanapáthelyezés!$A$2:$C$200,3,FALSE)+1000),0,VLOOKUP(AL19,Munkanapáthelyezés!$A$2:$C$200,3,FALSE)+1000))</f>
        <v>0</v>
      </c>
      <c r="CN19" s="77">
        <f ca="1">IF(AM19="",0,IF(ISERROR(VLOOKUP(AM19,Munkanapáthelyezés!$B$2:$C$200,2,FALSE)+10000),0,VLOOKUP(AM19,Munkanapáthelyezés!$B$2:$C$200,2,FALSE)+10000))+IF(AM19="",0,IF(ISERROR(VLOOKUP(AM19,Munkanapáthelyezés!$A$2:$C$200,3,FALSE)+1000),0,VLOOKUP(AM19,Munkanapáthelyezés!$A$2:$C$200,3,FALSE)+1000))</f>
        <v>0</v>
      </c>
      <c r="CO19" s="77">
        <f ca="1">IF(AN19="",0,IF(ISERROR(VLOOKUP(AN19,Munkanapáthelyezés!$B$2:$C$200,2,FALSE)+10000),0,VLOOKUP(AN19,Munkanapáthelyezés!$B$2:$C$200,2,FALSE)+10000))+IF(AN19="",0,IF(ISERROR(VLOOKUP(AN19,Munkanapáthelyezés!$A$2:$C$200,3,FALSE)+1000),0,VLOOKUP(AN19,Munkanapáthelyezés!$A$2:$C$200,3,FALSE)+1000))</f>
        <v>0</v>
      </c>
      <c r="CP19" s="77">
        <f ca="1">IF(AO19="",0,IF(ISERROR(VLOOKUP(AO19,Munkanapáthelyezés!$B$2:$C$200,2,FALSE)+10000),0,VLOOKUP(AO19,Munkanapáthelyezés!$B$2:$C$200,2,FALSE)+10000))+IF(AO19="",0,IF(ISERROR(VLOOKUP(AO19,Munkanapáthelyezés!$A$2:$C$200,3,FALSE)+1000),0,VLOOKUP(AO19,Munkanapáthelyezés!$A$2:$C$200,3,FALSE)+1000))</f>
        <v>0</v>
      </c>
      <c r="CQ19" s="77">
        <f ca="1">IF(AP19="",0,IF(ISERROR(VLOOKUP(AP19,Munkanapáthelyezés!$B$2:$C$200,2,FALSE)+10000),0,VLOOKUP(AP19,Munkanapáthelyezés!$B$2:$C$200,2,FALSE)+10000))+IF(AP19="",0,IF(ISERROR(VLOOKUP(AP19,Munkanapáthelyezés!$A$2:$C$200,3,FALSE)+1000),0,VLOOKUP(AP19,Munkanapáthelyezés!$A$2:$C$200,3,FALSE)+1000))</f>
        <v>0</v>
      </c>
      <c r="CR19" s="77">
        <f ca="1">IF(AQ19="",0,IF(ISERROR(VLOOKUP(AQ19,Munkanapáthelyezés!$B$2:$C$200,2,FALSE)+10000),0,VLOOKUP(AQ19,Munkanapáthelyezés!$B$2:$C$200,2,FALSE)+10000))+IF(AQ19="",0,IF(ISERROR(VLOOKUP(AQ19,Munkanapáthelyezés!$A$2:$C$200,3,FALSE)+1000),0,VLOOKUP(AQ19,Munkanapáthelyezés!$A$2:$C$200,3,FALSE)+1000))</f>
        <v>0</v>
      </c>
      <c r="CS19" s="77">
        <f ca="1">IF(AR19="",0,IF(ISERROR(VLOOKUP(AR19,Munkanapáthelyezés!$B$2:$C$200,2,FALSE)+10000),0,VLOOKUP(AR19,Munkanapáthelyezés!$B$2:$C$200,2,FALSE)+10000))+IF(AR19="",0,IF(ISERROR(VLOOKUP(AR19,Munkanapáthelyezés!$A$2:$C$200,3,FALSE)+1000),0,VLOOKUP(AR19,Munkanapáthelyezés!$A$2:$C$200,3,FALSE)+1000))</f>
        <v>0</v>
      </c>
      <c r="CT19" s="70"/>
      <c r="CU19" s="103"/>
      <c r="CV19" s="77">
        <f ca="1">IF(AU19="",0,IF(ISERROR(VLOOKUP(AU19,Munkanapáthelyezés!$B$2:$C$200,2,FALSE)+10000),0,VLOOKUP(AU19,Munkanapáthelyezés!$B$2:$C$200,2,FALSE)+10000))+IF(AU19="",0,IF(ISERROR(VLOOKUP(AU19,Munkanapáthelyezés!$A$2:$C$200,3,FALSE)+1000),0,VLOOKUP(AU19,Munkanapáthelyezés!$A$2:$C$200,3,FALSE)+1000))</f>
        <v>0</v>
      </c>
      <c r="CW19" s="77">
        <f ca="1">IF(AV19="",0,IF(ISERROR(VLOOKUP(AV19,Munkanapáthelyezés!$B$2:$C$200,2,FALSE)+10000),0,VLOOKUP(AV19,Munkanapáthelyezés!$B$2:$C$200,2,FALSE)+10000))+IF(AV19="",0,IF(ISERROR(VLOOKUP(AV19,Munkanapáthelyezés!$A$2:$C$200,3,FALSE)+1000),0,VLOOKUP(AV19,Munkanapáthelyezés!$A$2:$C$200,3,FALSE)+1000))</f>
        <v>0</v>
      </c>
      <c r="CX19" s="77">
        <f ca="1">IF(AW19="",0,IF(ISERROR(VLOOKUP(AW19,Munkanapáthelyezés!$B$2:$C$200,2,FALSE)+10000),0,VLOOKUP(AW19,Munkanapáthelyezés!$B$2:$C$200,2,FALSE)+10000))+IF(AW19="",0,IF(ISERROR(VLOOKUP(AW19,Munkanapáthelyezés!$A$2:$C$200,3,FALSE)+1000),0,VLOOKUP(AW19,Munkanapáthelyezés!$A$2:$C$200,3,FALSE)+1000))</f>
        <v>0</v>
      </c>
      <c r="CY19" s="77">
        <f ca="1">IF(AX19="",0,IF(ISERROR(VLOOKUP(AX19,Munkanapáthelyezés!$B$2:$C$200,2,FALSE)+10000),0,VLOOKUP(AX19,Munkanapáthelyezés!$B$2:$C$200,2,FALSE)+10000))+IF(AX19="",0,IF(ISERROR(VLOOKUP(AX19,Munkanapáthelyezés!$A$2:$C$200,3,FALSE)+1000),0,VLOOKUP(AX19,Munkanapáthelyezés!$A$2:$C$200,3,FALSE)+1000))</f>
        <v>0</v>
      </c>
      <c r="CZ19" s="77">
        <f ca="1">IF(AY19="",0,IF(ISERROR(VLOOKUP(AY19,Munkanapáthelyezés!$B$2:$C$200,2,FALSE)+10000),0,VLOOKUP(AY19,Munkanapáthelyezés!$B$2:$C$200,2,FALSE)+10000))+IF(AY19="",0,IF(ISERROR(VLOOKUP(AY19,Munkanapáthelyezés!$A$2:$C$200,3,FALSE)+1000),0,VLOOKUP(AY19,Munkanapáthelyezés!$A$2:$C$200,3,FALSE)+1000))</f>
        <v>0</v>
      </c>
      <c r="DA19" s="77">
        <f ca="1">IF(AZ19="",0,IF(ISERROR(VLOOKUP(AZ19,Munkanapáthelyezés!$B$2:$C$200,2,FALSE)+10000),0,VLOOKUP(AZ19,Munkanapáthelyezés!$B$2:$C$200,2,FALSE)+10000))+IF(AZ19="",0,IF(ISERROR(VLOOKUP(AZ19,Munkanapáthelyezés!$A$2:$C$200,3,FALSE)+1000),0,VLOOKUP(AZ19,Munkanapáthelyezés!$A$2:$C$200,3,FALSE)+1000))</f>
        <v>0</v>
      </c>
      <c r="DB19" s="77">
        <f ca="1">IF(BA19="",0,IF(ISERROR(VLOOKUP(BA19,Munkanapáthelyezés!$B$2:$C$200,2,FALSE)+10000),0,VLOOKUP(BA19,Munkanapáthelyezés!$B$2:$C$200,2,FALSE)+10000))+IF(BA19="",0,IF(ISERROR(VLOOKUP(BA19,Munkanapáthelyezés!$A$2:$C$200,3,FALSE)+1000),0,VLOOKUP(BA19,Munkanapáthelyezés!$A$2:$C$200,3,FALSE)+1000))</f>
        <v>0</v>
      </c>
      <c r="DC19" s="70"/>
      <c r="DD19" s="103"/>
      <c r="DE19" s="77">
        <f ca="1">IF(BD19="",0,IF(ISERROR(VLOOKUP(BD19,Munkanapáthelyezés!$B$2:$C$200,2,FALSE)+10000),0,VLOOKUP(BD19,Munkanapáthelyezés!$B$2:$C$200,2,FALSE)+10000))+IF(BD19="",0,IF(ISERROR(VLOOKUP(BD19,Munkanapáthelyezés!$A$2:$C$200,3,FALSE)+1000),0,VLOOKUP(BD19,Munkanapáthelyezés!$A$2:$C$200,3,FALSE)+1000))</f>
        <v>0</v>
      </c>
      <c r="DF19" s="77">
        <f ca="1">IF(BE19="",0,IF(ISERROR(VLOOKUP(BE19,Munkanapáthelyezés!$B$2:$C$200,2,FALSE)+10000),0,VLOOKUP(BE19,Munkanapáthelyezés!$B$2:$C$200,2,FALSE)+10000))+IF(BE19="",0,IF(ISERROR(VLOOKUP(BE19,Munkanapáthelyezés!$A$2:$C$200,3,FALSE)+1000),0,VLOOKUP(BE19,Munkanapáthelyezés!$A$2:$C$200,3,FALSE)+1000))</f>
        <v>0</v>
      </c>
      <c r="DG19" s="77">
        <f ca="1">IF(BF19="",0,IF(ISERROR(VLOOKUP(BF19,Munkanapáthelyezés!$B$2:$C$200,2,FALSE)+10000),0,VLOOKUP(BF19,Munkanapáthelyezés!$B$2:$C$200,2,FALSE)+10000))+IF(BF19="",0,IF(ISERROR(VLOOKUP(BF19,Munkanapáthelyezés!$A$2:$C$200,3,FALSE)+1000),0,VLOOKUP(BF19,Munkanapáthelyezés!$A$2:$C$200,3,FALSE)+1000))</f>
        <v>0</v>
      </c>
      <c r="DH19" s="77">
        <f ca="1">IF(BG19="",0,IF(ISERROR(VLOOKUP(BG19,Munkanapáthelyezés!$B$2:$C$200,2,FALSE)+10000),0,VLOOKUP(BG19,Munkanapáthelyezés!$B$2:$C$200,2,FALSE)+10000))+IF(BG19="",0,IF(ISERROR(VLOOKUP(BG19,Munkanapáthelyezés!$A$2:$C$200,3,FALSE)+1000),0,VLOOKUP(BG19,Munkanapáthelyezés!$A$2:$C$200,3,FALSE)+1000))</f>
        <v>0</v>
      </c>
      <c r="DI19" s="77">
        <f ca="1">IF(BH19="",0,IF(ISERROR(VLOOKUP(BH19,Munkanapáthelyezés!$B$2:$C$200,2,FALSE)+10000),0,VLOOKUP(BH19,Munkanapáthelyezés!$B$2:$C$200,2,FALSE)+10000))+IF(BH19="",0,IF(ISERROR(VLOOKUP(BH19,Munkanapáthelyezés!$A$2:$C$200,3,FALSE)+1000),0,VLOOKUP(BH19,Munkanapáthelyezés!$A$2:$C$200,3,FALSE)+1000))</f>
        <v>0</v>
      </c>
      <c r="DJ19" s="77">
        <f ca="1">IF(BI19="",0,IF(ISERROR(VLOOKUP(BI19,Munkanapáthelyezés!$B$2:$C$200,2,FALSE)+10000),0,VLOOKUP(BI19,Munkanapáthelyezés!$B$2:$C$200,2,FALSE)+10000))+IF(BI19="",0,IF(ISERROR(VLOOKUP(BI19,Munkanapáthelyezés!$A$2:$C$200,3,FALSE)+1000),0,VLOOKUP(BI19,Munkanapáthelyezés!$A$2:$C$200,3,FALSE)+1000))</f>
        <v>0</v>
      </c>
      <c r="DK19" s="77">
        <f ca="1">IF(BJ19="",0,IF(ISERROR(VLOOKUP(BJ19,Munkanapáthelyezés!$B$2:$C$200,2,FALSE)+10000),0,VLOOKUP(BJ19,Munkanapáthelyezés!$B$2:$C$200,2,FALSE)+10000))+IF(BJ19="",0,IF(ISERROR(VLOOKUP(BJ19,Munkanapáthelyezés!$A$2:$C$200,3,FALSE)+1000),0,VLOOKUP(BJ19,Munkanapáthelyezés!$A$2:$C$200,3,FALSE)+1000))</f>
        <v>0</v>
      </c>
    </row>
    <row r="20" spans="1:115" x14ac:dyDescent="0.25">
      <c r="A20" s="55">
        <f ca="1">IF(ISERROR(IF($I$1&lt;1600,'k1900'!J20,(IF($I$1=1600,'1600'!J20,(IF(AND($I$1&gt;1600,$I$1&lt;1700),'k1900'!J20,(IF($I$1=1700,'1700'!J20,(IF(AND($I$1&gt;1700,$I$1&lt;1800),'k1900'!J20,(IF($I$1=1800,'1800'!J20,(IF(AND($I$1&gt;1800,$I$1&lt;1900),'k1900'!J20,(IF($I$1=1900,'1900'!J20,(IF($I$1&gt;1900,'n1900'!J20,"")))))))))))))))))),"",IF($I$1&lt;1600,'k1900'!J20,(IF($I$1=1600,'1600'!J20,(IF(AND($I$1&gt;1600,$I$1&lt;1700),'k1900'!J20,(IF($I$1=1700,'1700'!J20,(IF(AND($I$1&gt;1700,$I$1&lt;1800),'k1900'!J20,(IF($I$1=1800,'1800'!J20,(IF(AND($I$1&gt;1800,$I$1&lt;1900),'k1900'!J20,(IF($I$1=1900,'1900'!J20,(IF($I$1&gt;1900,'n1900'!J20,""))))))))))))))))))</f>
        <v>19</v>
      </c>
      <c r="B20" s="19">
        <f ca="1">IF(IF($I$1&lt;1600,'k1900'!K20,(IF($I$1=1600,'1600'!K20,(IF(AND($I$1&gt;1600,$I$1&lt;1700),'k1900'!K20,(IF($I$1=1700,'1700'!K20,(IF(AND($I$1&gt;1700,$I$1&lt;1800),'k1900'!K20,(IF($I$1=1800,'1800'!K20,(IF(AND($I$1&gt;1800,$I$1&lt;1900),'k1900'!K20,(IF($I$1=1900,'1900'!K20,(IF($I$1&gt;1900,'n1900'!K20,"")))))))))))))))))="","",IF($I$1&lt;1600,'k1900'!K20,(IF($I$1=1600,'1600'!K20,(IF(AND($I$1&gt;1600,$I$1&lt;1700),'k1900'!K20,(IF($I$1=1700,'1700'!K20,(IF(AND($I$1&gt;1700,$I$1&lt;1800),'k1900'!K20,(IF($I$1=1800,'1800'!K20,(IF(AND($I$1&gt;1800,$I$1&lt;1900),'k1900'!K20,(IF($I$1=1900,'1900'!K20,(IF($I$1&gt;1900,'n1900'!K20,""))))))))))))))))))</f>
        <v>10</v>
      </c>
      <c r="C20" s="19">
        <f ca="1">IF(IF($I$1&lt;1600,'k1900'!L20,(IF($I$1=1600,'1600'!L20,(IF(AND($I$1&gt;1600,$I$1&lt;1700),'k1900'!L20,(IF($I$1=1700,'1700'!L20,(IF(AND($I$1&gt;1700,$I$1&lt;1800),'k1900'!L20,(IF($I$1=1800,'1800'!L20,(IF(AND($I$1&gt;1800,$I$1&lt;1900),'k1900'!L20,(IF($I$1=1900,'1900'!L20,(IF($I$1&gt;1900,'n1900'!L20,"")))))))))))))))))="","",IF($I$1&lt;1600,'k1900'!L20,(IF($I$1=1600,'1600'!L20,(IF(AND($I$1&gt;1600,$I$1&lt;1700),'k1900'!L20,(IF($I$1=1700,'1700'!L20,(IF(AND($I$1&gt;1700,$I$1&lt;1800),'k1900'!L20,(IF($I$1=1800,'1800'!L20,(IF(AND($I$1&gt;1800,$I$1&lt;1900),'k1900'!L20,(IF($I$1=1900,'1900'!L20,(IF($I$1&gt;1900,'n1900'!L20,""))))))))))))))))))</f>
        <v>11</v>
      </c>
      <c r="D20" s="19">
        <f ca="1">IF(IF($I$1&lt;1600,'k1900'!M20,(IF($I$1=1600,'1600'!M20,(IF(AND($I$1&gt;1600,$I$1&lt;1700),'k1900'!M20,(IF($I$1=1700,'1700'!M20,(IF(AND($I$1&gt;1700,$I$1&lt;1800),'k1900'!M20,(IF($I$1=1800,'1800'!M20,(IF(AND($I$1&gt;1800,$I$1&lt;1900),'k1900'!M20,(IF($I$1=1900,'1900'!M20,(IF($I$1&gt;1900,'n1900'!M20,"")))))))))))))))))="","",IF($I$1&lt;1600,'k1900'!M20,(IF($I$1=1600,'1600'!M20,(IF(AND($I$1&gt;1600,$I$1&lt;1700),'k1900'!M20,(IF($I$1=1700,'1700'!M20,(IF(AND($I$1&gt;1700,$I$1&lt;1800),'k1900'!M20,(IF($I$1=1800,'1800'!M20,(IF(AND($I$1&gt;1800,$I$1&lt;1900),'k1900'!M20,(IF($I$1=1900,'1900'!M20,(IF($I$1&gt;1900,'n1900'!M20,""))))))))))))))))))</f>
        <v>12</v>
      </c>
      <c r="E20" s="19">
        <f ca="1">IF(IF($I$1&lt;1600,'k1900'!N20,(IF($I$1=1600,'1600'!N20,(IF(AND($I$1&gt;1600,$I$1&lt;1700),'k1900'!N20,(IF($I$1=1700,'1700'!N20,(IF(AND($I$1&gt;1700,$I$1&lt;1800),'k1900'!N20,(IF($I$1=1800,'1800'!N20,(IF(AND($I$1&gt;1800,$I$1&lt;1900),'k1900'!N20,(IF($I$1=1900,'1900'!N20,(IF($I$1&gt;1900,'n1900'!N20,"")))))))))))))))))="","",IF($I$1&lt;1600,'k1900'!N20,(IF($I$1=1600,'1600'!N20,(IF(AND($I$1&gt;1600,$I$1&lt;1700),'k1900'!N20,(IF($I$1=1700,'1700'!N20,(IF(AND($I$1&gt;1700,$I$1&lt;1800),'k1900'!N20,(IF($I$1=1800,'1800'!N20,(IF(AND($I$1&gt;1800,$I$1&lt;1900),'k1900'!N20,(IF($I$1=1900,'1900'!N20,(IF($I$1&gt;1900,'n1900'!N20,""))))))))))))))))))</f>
        <v>13</v>
      </c>
      <c r="F20" s="19">
        <f ca="1">IF(IF($I$1&lt;1600,'k1900'!O20,(IF($I$1=1600,'1600'!O20,(IF(AND($I$1&gt;1600,$I$1&lt;1700),'k1900'!O20,(IF($I$1=1700,'1700'!O20,(IF(AND($I$1&gt;1700,$I$1&lt;1800),'k1900'!O20,(IF($I$1=1800,'1800'!O20,(IF(AND($I$1&gt;1800,$I$1&lt;1900),'k1900'!O20,(IF($I$1=1900,'1900'!O20,(IF($I$1&gt;1900,'n1900'!O20,"")))))))))))))))))="","",IF($I$1&lt;1600,'k1900'!O20,(IF($I$1=1600,'1600'!O20,(IF(AND($I$1&gt;1600,$I$1&lt;1700),'k1900'!O20,(IF($I$1=1700,'1700'!O20,(IF(AND($I$1&gt;1700,$I$1&lt;1800),'k1900'!O20,(IF($I$1=1800,'1800'!O20,(IF(AND($I$1&gt;1800,$I$1&lt;1900),'k1900'!O20,(IF($I$1=1900,'1900'!O20,(IF($I$1&gt;1900,'n1900'!O20,""))))))))))))))))))</f>
        <v>14</v>
      </c>
      <c r="G20" s="19">
        <f ca="1">IF(IF($I$1&lt;1600,'k1900'!P20,(IF($I$1=1600,'1600'!P20,(IF(AND($I$1&gt;1600,$I$1&lt;1700),'k1900'!P20,(IF($I$1=1700,'1700'!P20,(IF(AND($I$1&gt;1700,$I$1&lt;1800),'k1900'!P20,(IF($I$1=1800,'1800'!P20,(IF(AND($I$1&gt;1800,$I$1&lt;1900),'k1900'!P20,(IF($I$1=1900,'1900'!P20,(IF($I$1&gt;1900,'n1900'!P20,"")))))))))))))))))="","",IF($I$1&lt;1600,'k1900'!P20,(IF($I$1=1600,'1600'!P20,(IF(AND($I$1&gt;1600,$I$1&lt;1700),'k1900'!P20,(IF($I$1=1700,'1700'!P20,(IF(AND($I$1&gt;1700,$I$1&lt;1800),'k1900'!P20,(IF($I$1=1800,'1800'!P20,(IF(AND($I$1&gt;1800,$I$1&lt;1900),'k1900'!P20,(IF($I$1=1900,'1900'!P20,(IF($I$1&gt;1900,'n1900'!P20,""))))))))))))))))))</f>
        <v>15</v>
      </c>
      <c r="H20" s="19">
        <f ca="1">IF(IF($I$1&lt;1600,'k1900'!Q20,(IF($I$1=1600,'1600'!Q20,(IF(AND($I$1&gt;1600,$I$1&lt;1700),'k1900'!Q20,(IF($I$1=1700,'1700'!Q20,(IF(AND($I$1&gt;1700,$I$1&lt;1800),'k1900'!Q20,(IF($I$1=1800,'1800'!Q20,(IF(AND($I$1&gt;1800,$I$1&lt;1900),'k1900'!Q20,(IF($I$1=1900,'1900'!Q20,(IF($I$1&gt;1900,'n1900'!Q20,"")))))))))))))))))="","",IF($I$1&lt;1600,'k1900'!Q20,(IF($I$1=1600,'1600'!Q20,(IF(AND($I$1&gt;1600,$I$1&lt;1700),'k1900'!Q20,(IF($I$1=1700,'1700'!Q20,(IF(AND($I$1&gt;1700,$I$1&lt;1800),'k1900'!Q20,(IF($I$1=1800,'1800'!Q20,(IF(AND($I$1&gt;1800,$I$1&lt;1900),'k1900'!Q20,(IF($I$1=1900,'1900'!Q20,(IF($I$1&gt;1900,'n1900'!Q20,""))))))))))))))))))</f>
        <v>16</v>
      </c>
      <c r="J20" s="55">
        <f ca="1">IF(ISERROR(IF($I$1&lt;1600,'k1900'!S20,(IF($I$1=1600,'1600'!S20,(IF(AND($I$1&gt;1600,$I$1&lt;1700),'k1900'!S20,(IF($I$1=1700,'1700'!S20,(IF(AND($I$1&gt;1700,$I$1&lt;1800),'k1900'!S20,(IF($I$1=1800,'1800'!S20,(IF(AND($I$1&gt;1800,$I$1&lt;1900),'k1900'!S20,(IF($I$1=1900,'1900'!S20,(IF($I$1&gt;1900,'n1900'!S20,"")))))))))))))))))),"",IF($I$1&lt;1600,'k1900'!S20,(IF($I$1=1600,'1600'!S20,(IF(AND($I$1&gt;1600,$I$1&lt;1700),'k1900'!S20,(IF($I$1=1700,'1700'!S20,(IF(AND($I$1&gt;1700,$I$1&lt;1800),'k1900'!S20,(IF($I$1=1800,'1800'!S20,(IF(AND($I$1&gt;1800,$I$1&lt;1900),'k1900'!S20,(IF($I$1=1900,'1900'!S20,(IF($I$1&gt;1900,'n1900'!S20,""))))))))))))))))))</f>
        <v>24</v>
      </c>
      <c r="K20" s="19">
        <f ca="1">IF(IF($I$1&lt;1600,'k1900'!T20,(IF($I$1=1600,'1600'!T20,(IF(AND($I$1&gt;1600,$I$1&lt;1700),'k1900'!T20,(IF($I$1=1700,'1700'!T20,(IF(AND($I$1&gt;1700,$I$1&lt;1800),'k1900'!T20,(IF($I$1=1800,'1800'!T20,(IF(AND($I$1&gt;1800,$I$1&lt;1900),'k1900'!T20,(IF($I$1=1900,'1900'!T20,(IF($I$1&gt;1900,'n1900'!T20,"")))))))))))))))))="","",IF($I$1&lt;1600,'k1900'!T20,(IF($I$1=1600,'1600'!T20,(IF(AND($I$1&gt;1600,$I$1&lt;1700),'k1900'!T20,(IF($I$1=1700,'1700'!T20,(IF(AND($I$1&gt;1700,$I$1&lt;1800),'k1900'!T20,(IF($I$1=1800,'1800'!T20,(IF(AND($I$1&gt;1800,$I$1&lt;1900),'k1900'!T20,(IF($I$1=1900,'1900'!T20,(IF($I$1&gt;1900,'n1900'!T20,""))))))))))))))))))</f>
        <v>14</v>
      </c>
      <c r="L20" s="19">
        <f ca="1">IF(IF($I$1&lt;1600,'k1900'!U20,(IF($I$1=1600,'1600'!U20,(IF(AND($I$1&gt;1600,$I$1&lt;1700),'k1900'!U20,(IF($I$1=1700,'1700'!U20,(IF(AND($I$1&gt;1700,$I$1&lt;1800),'k1900'!U20,(IF($I$1=1800,'1800'!U20,(IF(AND($I$1&gt;1800,$I$1&lt;1900),'k1900'!U20,(IF($I$1=1900,'1900'!U20,(IF($I$1&gt;1900,'n1900'!U20,"")))))))))))))))))="","",IF($I$1&lt;1600,'k1900'!U20,(IF($I$1=1600,'1600'!U20,(IF(AND($I$1&gt;1600,$I$1&lt;1700),'k1900'!U20,(IF($I$1=1700,'1700'!U20,(IF(AND($I$1&gt;1700,$I$1&lt;1800),'k1900'!U20,(IF($I$1=1800,'1800'!U20,(IF(AND($I$1&gt;1800,$I$1&lt;1900),'k1900'!U20,(IF($I$1=1900,'1900'!U20,(IF($I$1&gt;1900,'n1900'!U20,""))))))))))))))))))</f>
        <v>15</v>
      </c>
      <c r="M20" s="19">
        <f ca="1">IF(IF($I$1&lt;1600,'k1900'!V20,(IF($I$1=1600,'1600'!V20,(IF(AND($I$1&gt;1600,$I$1&lt;1700),'k1900'!V20,(IF($I$1=1700,'1700'!V20,(IF(AND($I$1&gt;1700,$I$1&lt;1800),'k1900'!V20,(IF($I$1=1800,'1800'!V20,(IF(AND($I$1&gt;1800,$I$1&lt;1900),'k1900'!V20,(IF($I$1=1900,'1900'!V20,(IF($I$1&gt;1900,'n1900'!V20,"")))))))))))))))))="","",IF($I$1&lt;1600,'k1900'!V20,(IF($I$1=1600,'1600'!V20,(IF(AND($I$1&gt;1600,$I$1&lt;1700),'k1900'!V20,(IF($I$1=1700,'1700'!V20,(IF(AND($I$1&gt;1700,$I$1&lt;1800),'k1900'!V20,(IF($I$1=1800,'1800'!V20,(IF(AND($I$1&gt;1800,$I$1&lt;1900),'k1900'!V20,(IF($I$1=1900,'1900'!V20,(IF($I$1&gt;1900,'n1900'!V20,""))))))))))))))))))</f>
        <v>16</v>
      </c>
      <c r="N20" s="19">
        <f ca="1">IF(IF($I$1&lt;1600,'k1900'!W20,(IF($I$1=1600,'1600'!W20,(IF(AND($I$1&gt;1600,$I$1&lt;1700),'k1900'!W20,(IF($I$1=1700,'1700'!W20,(IF(AND($I$1&gt;1700,$I$1&lt;1800),'k1900'!W20,(IF($I$1=1800,'1800'!W20,(IF(AND($I$1&gt;1800,$I$1&lt;1900),'k1900'!W20,(IF($I$1=1900,'1900'!W20,(IF($I$1&gt;1900,'n1900'!W20,"")))))))))))))))))="","",IF($I$1&lt;1600,'k1900'!W20,(IF($I$1=1600,'1600'!W20,(IF(AND($I$1&gt;1600,$I$1&lt;1700),'k1900'!W20,(IF($I$1=1700,'1700'!W20,(IF(AND($I$1&gt;1700,$I$1&lt;1800),'k1900'!W20,(IF($I$1=1800,'1800'!W20,(IF(AND($I$1&gt;1800,$I$1&lt;1900),'k1900'!W20,(IF($I$1=1900,'1900'!W20,(IF($I$1&gt;1900,'n1900'!W20,""))))))))))))))))))</f>
        <v>17</v>
      </c>
      <c r="O20" s="19">
        <f ca="1">IF(IF($I$1&lt;1600,'k1900'!X20,(IF($I$1=1600,'1600'!X20,(IF(AND($I$1&gt;1600,$I$1&lt;1700),'k1900'!X20,(IF($I$1=1700,'1700'!X20,(IF(AND($I$1&gt;1700,$I$1&lt;1800),'k1900'!X20,(IF($I$1=1800,'1800'!X20,(IF(AND($I$1&gt;1800,$I$1&lt;1900),'k1900'!X20,(IF($I$1=1900,'1900'!X20,(IF($I$1&gt;1900,'n1900'!X20,"")))))))))))))))))="","",IF($I$1&lt;1600,'k1900'!X20,(IF($I$1=1600,'1600'!X20,(IF(AND($I$1&gt;1600,$I$1&lt;1700),'k1900'!X20,(IF($I$1=1700,'1700'!X20,(IF(AND($I$1&gt;1700,$I$1&lt;1800),'k1900'!X20,(IF($I$1=1800,'1800'!X20,(IF(AND($I$1&gt;1800,$I$1&lt;1900),'k1900'!X20,(IF($I$1=1900,'1900'!X20,(IF($I$1&gt;1900,'n1900'!X20,""))))))))))))))))))</f>
        <v>18</v>
      </c>
      <c r="P20" s="19">
        <f ca="1">IF(IF($I$1&lt;1600,'k1900'!Y20,(IF($I$1=1600,'1600'!Y20,(IF(AND($I$1&gt;1600,$I$1&lt;1700),'k1900'!Y20,(IF($I$1=1700,'1700'!Y20,(IF(AND($I$1&gt;1700,$I$1&lt;1800),'k1900'!Y20,(IF($I$1=1800,'1800'!Y20,(IF(AND($I$1&gt;1800,$I$1&lt;1900),'k1900'!Y20,(IF($I$1=1900,'1900'!Y20,(IF($I$1&gt;1900,'n1900'!Y20,"")))))))))))))))))="","",IF($I$1&lt;1600,'k1900'!Y20,(IF($I$1=1600,'1600'!Y20,(IF(AND($I$1&gt;1600,$I$1&lt;1700),'k1900'!Y20,(IF($I$1=1700,'1700'!Y20,(IF(AND($I$1&gt;1700,$I$1&lt;1800),'k1900'!Y20,(IF($I$1=1800,'1800'!Y20,(IF(AND($I$1&gt;1800,$I$1&lt;1900),'k1900'!Y20,(IF($I$1=1900,'1900'!Y20,(IF($I$1&gt;1900,'n1900'!Y20,""))))))))))))))))))</f>
        <v>19</v>
      </c>
      <c r="Q20" s="19">
        <f ca="1">IF(IF($I$1&lt;1600,'k1900'!Z20,(IF($I$1=1600,'1600'!Z20,(IF(AND($I$1&gt;1600,$I$1&lt;1700),'k1900'!Z20,(IF($I$1=1700,'1700'!Z20,(IF(AND($I$1&gt;1700,$I$1&lt;1800),'k1900'!Z20,(IF($I$1=1800,'1800'!Z20,(IF(AND($I$1&gt;1800,$I$1&lt;1900),'k1900'!Z20,(IF($I$1=1900,'1900'!Z20,(IF($I$1&gt;1900,'n1900'!Z20,"")))))))))))))))))="","",IF($I$1&lt;1600,'k1900'!Z20,(IF($I$1=1600,'1600'!Z20,(IF(AND($I$1&gt;1600,$I$1&lt;1700),'k1900'!Z20,(IF($I$1=1700,'1700'!Z20,(IF(AND($I$1&gt;1700,$I$1&lt;1800),'k1900'!Z20,(IF($I$1=1800,'1800'!Z20,(IF(AND($I$1&gt;1800,$I$1&lt;1900),'k1900'!Z20,(IF($I$1=1900,'1900'!Z20,(IF($I$1&gt;1900,'n1900'!Z20,""))))))))))))))))))</f>
        <v>20</v>
      </c>
      <c r="S20" s="55">
        <f ca="1">IF(ISERROR(IF($I$1&lt;1600,'k1900'!A29,(IF($I$1=1600,'1600'!A29,(IF(AND($I$1&gt;1600,$I$1&lt;1700),'k1900'!A29,(IF($I$1=1700,'1700'!A29,(IF(AND($I$1&gt;1700,$I$1&lt;1800),'k1900'!A29,(IF($I$1=1800,'1800'!A29,(IF(AND($I$1&gt;1800,$I$1&lt;1900),'k1900'!A29,(IF($I$1=1900,'1900'!A29,(IF($I$1&gt;1900,'n1900'!A29,"")))))))))))))))))),"",IF($I$1&lt;1600,'k1900'!A29,(IF($I$1=1600,'1600'!A29,(IF(AND($I$1&gt;1600,$I$1&lt;1700),'k1900'!A29,(IF($I$1=1700,'1700'!A29,(IF(AND($I$1&gt;1700,$I$1&lt;1800),'k1900'!A29,(IF($I$1=1800,'1800'!A29,(IF(AND($I$1&gt;1800,$I$1&lt;1900),'k1900'!A29,(IF($I$1=1900,'1900'!A29,(IF($I$1&gt;1900,'n1900'!A29,""))))))))))))))))))</f>
        <v>28</v>
      </c>
      <c r="T20" s="19">
        <f ca="1">IF(IF($I$1&lt;1600,'k1900'!B29,(IF($I$1=1600,'1600'!B29,(IF(AND($I$1&gt;1600,$I$1&lt;1700),'k1900'!B29,(IF($I$1=1700,'1700'!B29,(IF(AND($I$1&gt;1700,$I$1&lt;1800),'k1900'!B29,(IF($I$1=1800,'1800'!B29,(IF(AND($I$1&gt;1800,$I$1&lt;1900),'k1900'!B29,(IF($I$1=1900,'1900'!B29,(IF($I$1&gt;1900,'n1900'!B29,"")))))))))))))))))="","",IF($I$1&lt;1600,'k1900'!B29,(IF($I$1=1600,'1600'!B29,(IF(AND($I$1&gt;1600,$I$1&lt;1700),'k1900'!B29,(IF($I$1=1700,'1700'!B29,(IF(AND($I$1&gt;1700,$I$1&lt;1800),'k1900'!B29,(IF($I$1=1800,'1800'!B29,(IF(AND($I$1&gt;1800,$I$1&lt;1900),'k1900'!B29,(IF($I$1=1900,'1900'!B29,(IF($I$1&gt;1900,'n1900'!B29,""))))))))))))))))))</f>
        <v>12</v>
      </c>
      <c r="U20" s="19">
        <f ca="1">IF(IF($I$1&lt;1600,'k1900'!C29,(IF($I$1=1600,'1600'!C29,(IF(AND($I$1&gt;1600,$I$1&lt;1700),'k1900'!C29,(IF($I$1=1700,'1700'!C29,(IF(AND($I$1&gt;1700,$I$1&lt;1800),'k1900'!C29,(IF($I$1=1800,'1800'!C29,(IF(AND($I$1&gt;1800,$I$1&lt;1900),'k1900'!C29,(IF($I$1=1900,'1900'!C29,(IF($I$1&gt;1900,'n1900'!C29,"")))))))))))))))))="","",IF($I$1&lt;1600,'k1900'!C29,(IF($I$1=1600,'1600'!C29,(IF(AND($I$1&gt;1600,$I$1&lt;1700),'k1900'!C29,(IF($I$1=1700,'1700'!C29,(IF(AND($I$1&gt;1700,$I$1&lt;1800),'k1900'!C29,(IF($I$1=1800,'1800'!C29,(IF(AND($I$1&gt;1800,$I$1&lt;1900),'k1900'!C29,(IF($I$1=1900,'1900'!C29,(IF($I$1&gt;1900,'n1900'!C29,""))))))))))))))))))</f>
        <v>13</v>
      </c>
      <c r="V20" s="19">
        <f ca="1">IF(IF($I$1&lt;1600,'k1900'!D29,(IF($I$1=1600,'1600'!D29,(IF(AND($I$1&gt;1600,$I$1&lt;1700),'k1900'!D29,(IF($I$1=1700,'1700'!D29,(IF(AND($I$1&gt;1700,$I$1&lt;1800),'k1900'!D29,(IF($I$1=1800,'1800'!D29,(IF(AND($I$1&gt;1800,$I$1&lt;1900),'k1900'!D29,(IF($I$1=1900,'1900'!D29,(IF($I$1&gt;1900,'n1900'!D29,"")))))))))))))))))="","",IF($I$1&lt;1600,'k1900'!D29,(IF($I$1=1600,'1600'!D29,(IF(AND($I$1&gt;1600,$I$1&lt;1700),'k1900'!D29,(IF($I$1=1700,'1700'!D29,(IF(AND($I$1&gt;1700,$I$1&lt;1800),'k1900'!D29,(IF($I$1=1800,'1800'!D29,(IF(AND($I$1&gt;1800,$I$1&lt;1900),'k1900'!D29,(IF($I$1=1900,'1900'!D29,(IF($I$1&gt;1900,'n1900'!D29,""))))))))))))))))))</f>
        <v>14</v>
      </c>
      <c r="W20" s="19">
        <f ca="1">IF(IF($I$1&lt;1600,'k1900'!E29,(IF($I$1=1600,'1600'!E29,(IF(AND($I$1&gt;1600,$I$1&lt;1700),'k1900'!E29,(IF($I$1=1700,'1700'!E29,(IF(AND($I$1&gt;1700,$I$1&lt;1800),'k1900'!E29,(IF($I$1=1800,'1800'!E29,(IF(AND($I$1&gt;1800,$I$1&lt;1900),'k1900'!E29,(IF($I$1=1900,'1900'!E29,(IF($I$1&gt;1900,'n1900'!E29,"")))))))))))))))))="","",IF($I$1&lt;1600,'k1900'!E29,(IF($I$1=1600,'1600'!E29,(IF(AND($I$1&gt;1600,$I$1&lt;1700),'k1900'!E29,(IF($I$1=1700,'1700'!E29,(IF(AND($I$1&gt;1700,$I$1&lt;1800),'k1900'!E29,(IF($I$1=1800,'1800'!E29,(IF(AND($I$1&gt;1800,$I$1&lt;1900),'k1900'!E29,(IF($I$1=1900,'1900'!E29,(IF($I$1&gt;1900,'n1900'!E29,""))))))))))))))))))</f>
        <v>15</v>
      </c>
      <c r="X20" s="19">
        <f ca="1">IF(IF($I$1&lt;1600,'k1900'!F29,(IF($I$1=1600,'1600'!F29,(IF(AND($I$1&gt;1600,$I$1&lt;1700),'k1900'!F29,(IF($I$1=1700,'1700'!F29,(IF(AND($I$1&gt;1700,$I$1&lt;1800),'k1900'!F29,(IF($I$1=1800,'1800'!F29,(IF(AND($I$1&gt;1800,$I$1&lt;1900),'k1900'!F29,(IF($I$1=1900,'1900'!F29,(IF($I$1&gt;1900,'n1900'!F29,"")))))))))))))))))="","",IF($I$1&lt;1600,'k1900'!F29,(IF($I$1=1600,'1600'!F29,(IF(AND($I$1&gt;1600,$I$1&lt;1700),'k1900'!F29,(IF($I$1=1700,'1700'!F29,(IF(AND($I$1&gt;1700,$I$1&lt;1800),'k1900'!F29,(IF($I$1=1800,'1800'!F29,(IF(AND($I$1&gt;1800,$I$1&lt;1900),'k1900'!F29,(IF($I$1=1900,'1900'!F29,(IF($I$1&gt;1900,'n1900'!F29,""))))))))))))))))))</f>
        <v>16</v>
      </c>
      <c r="Y20" s="19">
        <f ca="1">IF(IF($I$1&lt;1600,'k1900'!G29,(IF($I$1=1600,'1600'!G29,(IF(AND($I$1&gt;1600,$I$1&lt;1700),'k1900'!G29,(IF($I$1=1700,'1700'!G29,(IF(AND($I$1&gt;1700,$I$1&lt;1800),'k1900'!G29,(IF($I$1=1800,'1800'!G29,(IF(AND($I$1&gt;1800,$I$1&lt;1900),'k1900'!G29,(IF($I$1=1900,'1900'!G29,(IF($I$1&gt;1900,'n1900'!G29,"")))))))))))))))))="","",IF($I$1&lt;1600,'k1900'!G29,(IF($I$1=1600,'1600'!G29,(IF(AND($I$1&gt;1600,$I$1&lt;1700),'k1900'!G29,(IF($I$1=1700,'1700'!G29,(IF(AND($I$1&gt;1700,$I$1&lt;1800),'k1900'!G29,(IF($I$1=1800,'1800'!G29,(IF(AND($I$1&gt;1800,$I$1&lt;1900),'k1900'!G29,(IF($I$1=1900,'1900'!G29,(IF($I$1&gt;1900,'n1900'!G29,""))))))))))))))))))</f>
        <v>17</v>
      </c>
      <c r="Z20" s="19">
        <f ca="1">IF(IF($I$1&lt;1600,'k1900'!H29,(IF($I$1=1600,'1600'!H29,(IF(AND($I$1&gt;1600,$I$1&lt;1700),'k1900'!H29,(IF($I$1=1700,'1700'!H29,(IF(AND($I$1&gt;1700,$I$1&lt;1800),'k1900'!H29,(IF($I$1=1800,'1800'!H29,(IF(AND($I$1&gt;1800,$I$1&lt;1900),'k1900'!H29,(IF($I$1=1900,'1900'!H29,(IF($I$1&gt;1900,'n1900'!H29,"")))))))))))))))))="","",IF($I$1&lt;1600,'k1900'!H29,(IF($I$1=1600,'1600'!H29,(IF(AND($I$1&gt;1600,$I$1&lt;1700),'k1900'!H29,(IF($I$1=1700,'1700'!H29,(IF(AND($I$1&gt;1700,$I$1&lt;1800),'k1900'!H29,(IF($I$1=1800,'1800'!H29,(IF(AND($I$1&gt;1800,$I$1&lt;1900),'k1900'!H29,(IF($I$1=1900,'1900'!H29,(IF($I$1&gt;1900,'n1900'!H29,""))))))))))))))))))</f>
        <v>18</v>
      </c>
      <c r="AB20" s="43">
        <f ca="1">IF(ISERROR(IF($I$1&lt;1600,'k1900'!J29,(IF($I$1=1600,'1600'!J29,(IF(AND($I$1&gt;1600,$I$1&lt;1700),'k1900'!J29,(IF($I$1=1700,'1700'!J29,(IF(AND($I$1&gt;1700,$I$1&lt;1800),'k1900'!J29,(IF($I$1=1800,'1800'!J29,(IF(AND($I$1&gt;1800,$I$1&lt;1900),'k1900'!J29,(IF($I$1=1900,'1900'!J29,(IF($I$1&gt;1900,'n1900'!J29,"")))))))))))))))))),"",IF($I$1&lt;1600,'k1900'!J29,(IF($I$1=1600,'1600'!J29,(IF(AND($I$1&gt;1600,$I$1&lt;1700),'k1900'!J29,(IF($I$1=1700,'1700'!J29,(IF(AND($I$1&gt;1700,$I$1&lt;1800),'k1900'!J29,(IF($I$1=1800,'1800'!J29,(IF(AND($I$1&gt;1800,$I$1&lt;1900),'k1900'!J29,(IF($I$1=1900,'1900'!J29,(IF($I$1&gt;1900,'n1900'!J29,""))))))))))))))))))</f>
        <v>32</v>
      </c>
      <c r="AC20" s="19">
        <f ca="1">IF(IF($I$1&lt;1600,'k1900'!K29,(IF($I$1=1600,'1600'!K29,(IF(AND($I$1&gt;1600,$I$1&lt;1700),'k1900'!K29,(IF($I$1=1700,'1700'!K29,(IF(AND($I$1&gt;1700,$I$1&lt;1800),'k1900'!K29,(IF($I$1=1800,'1800'!K29,(IF(AND($I$1&gt;1800,$I$1&lt;1900),'k1900'!K29,(IF($I$1=1900,'1900'!K29,(IF($I$1&gt;1900,'n1900'!K29,"")))))))))))))))))="","",IF($I$1&lt;1600,'k1900'!K29,(IF($I$1=1600,'1600'!K29,(IF(AND($I$1&gt;1600,$I$1&lt;1700),'k1900'!K29,(IF($I$1=1700,'1700'!K29,(IF(AND($I$1&gt;1700,$I$1&lt;1800),'k1900'!K29,(IF($I$1=1800,'1800'!K29,(IF(AND($I$1&gt;1800,$I$1&lt;1900),'k1900'!K29,(IF($I$1=1900,'1900'!K29,(IF($I$1&gt;1900,'n1900'!K29,""))))))))))))))))))</f>
        <v>9</v>
      </c>
      <c r="AD20" s="19">
        <f ca="1">IF(IF($I$1&lt;1600,'k1900'!L29,(IF($I$1=1600,'1600'!L29,(IF(AND($I$1&gt;1600,$I$1&lt;1700),'k1900'!L29,(IF($I$1=1700,'1700'!L29,(IF(AND($I$1&gt;1700,$I$1&lt;1800),'k1900'!L29,(IF($I$1=1800,'1800'!L29,(IF(AND($I$1&gt;1800,$I$1&lt;1900),'k1900'!L29,(IF($I$1=1900,'1900'!L29,(IF($I$1&gt;1900,'n1900'!L29,"")))))))))))))))))="","",IF($I$1&lt;1600,'k1900'!L29,(IF($I$1=1600,'1600'!L29,(IF(AND($I$1&gt;1600,$I$1&lt;1700),'k1900'!L29,(IF($I$1=1700,'1700'!L29,(IF(AND($I$1&gt;1700,$I$1&lt;1800),'k1900'!L29,(IF($I$1=1800,'1800'!L29,(IF(AND($I$1&gt;1800,$I$1&lt;1900),'k1900'!L29,(IF($I$1=1900,'1900'!L29,(IF($I$1&gt;1900,'n1900'!L29,""))))))))))))))))))</f>
        <v>10</v>
      </c>
      <c r="AE20" s="19">
        <f ca="1">IF(IF($I$1&lt;1600,'k1900'!M29,(IF($I$1=1600,'1600'!M29,(IF(AND($I$1&gt;1600,$I$1&lt;1700),'k1900'!M29,(IF($I$1=1700,'1700'!M29,(IF(AND($I$1&gt;1700,$I$1&lt;1800),'k1900'!M29,(IF($I$1=1800,'1800'!M29,(IF(AND($I$1&gt;1800,$I$1&lt;1900),'k1900'!M29,(IF($I$1=1900,'1900'!M29,(IF($I$1&gt;1900,'n1900'!M29,"")))))))))))))))))="","",IF($I$1&lt;1600,'k1900'!M29,(IF($I$1=1600,'1600'!M29,(IF(AND($I$1&gt;1600,$I$1&lt;1700),'k1900'!M29,(IF($I$1=1700,'1700'!M29,(IF(AND($I$1&gt;1700,$I$1&lt;1800),'k1900'!M29,(IF($I$1=1800,'1800'!M29,(IF(AND($I$1&gt;1800,$I$1&lt;1900),'k1900'!M29,(IF($I$1=1900,'1900'!M29,(IF($I$1&gt;1900,'n1900'!M29,""))))))))))))))))))</f>
        <v>11</v>
      </c>
      <c r="AF20" s="19">
        <f ca="1">IF(IF($I$1&lt;1600,'k1900'!N29,(IF($I$1=1600,'1600'!N29,(IF(AND($I$1&gt;1600,$I$1&lt;1700),'k1900'!N29,(IF($I$1=1700,'1700'!N29,(IF(AND($I$1&gt;1700,$I$1&lt;1800),'k1900'!N29,(IF($I$1=1800,'1800'!N29,(IF(AND($I$1&gt;1800,$I$1&lt;1900),'k1900'!N29,(IF($I$1=1900,'1900'!N29,(IF($I$1&gt;1900,'n1900'!N29,"")))))))))))))))))="","",IF($I$1&lt;1600,'k1900'!N29,(IF($I$1=1600,'1600'!N29,(IF(AND($I$1&gt;1600,$I$1&lt;1700),'k1900'!N29,(IF($I$1=1700,'1700'!N29,(IF(AND($I$1&gt;1700,$I$1&lt;1800),'k1900'!N29,(IF($I$1=1800,'1800'!N29,(IF(AND($I$1&gt;1800,$I$1&lt;1900),'k1900'!N29,(IF($I$1=1900,'1900'!N29,(IF($I$1&gt;1900,'n1900'!N29,""))))))))))))))))))</f>
        <v>12</v>
      </c>
      <c r="AG20" s="19">
        <f ca="1">IF(IF($I$1&lt;1600,'k1900'!O29,(IF($I$1=1600,'1600'!O29,(IF(AND($I$1&gt;1600,$I$1&lt;1700),'k1900'!O29,(IF($I$1=1700,'1700'!O29,(IF(AND($I$1&gt;1700,$I$1&lt;1800),'k1900'!O29,(IF($I$1=1800,'1800'!O29,(IF(AND($I$1&gt;1800,$I$1&lt;1900),'k1900'!O29,(IF($I$1=1900,'1900'!O29,(IF($I$1&gt;1900,'n1900'!O29,"")))))))))))))))))="","",IF($I$1&lt;1600,'k1900'!O29,(IF($I$1=1600,'1600'!O29,(IF(AND($I$1&gt;1600,$I$1&lt;1700),'k1900'!O29,(IF($I$1=1700,'1700'!O29,(IF(AND($I$1&gt;1700,$I$1&lt;1800),'k1900'!O29,(IF($I$1=1800,'1800'!O29,(IF(AND($I$1&gt;1800,$I$1&lt;1900),'k1900'!O29,(IF($I$1=1900,'1900'!O29,(IF($I$1&gt;1900,'n1900'!O29,""))))))))))))))))))</f>
        <v>13</v>
      </c>
      <c r="AH20" s="19">
        <f ca="1">IF(IF($I$1&lt;1600,'k1900'!P29,(IF($I$1=1600,'1600'!P29,(IF(AND($I$1&gt;1600,$I$1&lt;1700),'k1900'!P29,(IF($I$1=1700,'1700'!P29,(IF(AND($I$1&gt;1700,$I$1&lt;1800),'k1900'!P29,(IF($I$1=1800,'1800'!P29,(IF(AND($I$1&gt;1800,$I$1&lt;1900),'k1900'!P29,(IF($I$1=1900,'1900'!P29,(IF($I$1&gt;1900,'n1900'!P29,"")))))))))))))))))="","",IF($I$1&lt;1600,'k1900'!P29,(IF($I$1=1600,'1600'!P29,(IF(AND($I$1&gt;1600,$I$1&lt;1700),'k1900'!P29,(IF($I$1=1700,'1700'!P29,(IF(AND($I$1&gt;1700,$I$1&lt;1800),'k1900'!P29,(IF($I$1=1800,'1800'!P29,(IF(AND($I$1&gt;1800,$I$1&lt;1900),'k1900'!P29,(IF($I$1=1900,'1900'!P29,(IF($I$1&gt;1900,'n1900'!P29,""))))))))))))))))))</f>
        <v>14</v>
      </c>
      <c r="AI20" s="19">
        <f ca="1">IF(IF($I$1&lt;1600,'k1900'!Q29,(IF($I$1=1600,'1600'!Q29,(IF(AND($I$1&gt;1600,$I$1&lt;1700),'k1900'!Q29,(IF($I$1=1700,'1700'!Q29,(IF(AND($I$1&gt;1700,$I$1&lt;1800),'k1900'!Q29,(IF($I$1=1800,'1800'!Q29,(IF(AND($I$1&gt;1800,$I$1&lt;1900),'k1900'!Q29,(IF($I$1=1900,'1900'!Q29,(IF($I$1&gt;1900,'n1900'!Q29,"")))))))))))))))))="","",IF($I$1&lt;1600,'k1900'!Q29,(IF($I$1=1600,'1600'!Q29,(IF(AND($I$1&gt;1600,$I$1&lt;1700),'k1900'!Q29,(IF($I$1=1700,'1700'!Q29,(IF(AND($I$1&gt;1700,$I$1&lt;1800),'k1900'!Q29,(IF($I$1=1800,'1800'!Q29,(IF(AND($I$1&gt;1800,$I$1&lt;1900),'k1900'!Q29,(IF($I$1=1900,'1900'!Q29,(IF($I$1&gt;1900,'n1900'!Q29,""))))))))))))))))))</f>
        <v>15</v>
      </c>
      <c r="AK20" s="71"/>
      <c r="AL20" s="76">
        <f t="shared" ca="1" si="3"/>
        <v>44298</v>
      </c>
      <c r="AM20" s="76">
        <f t="shared" ca="1" si="3"/>
        <v>44299</v>
      </c>
      <c r="AN20" s="76">
        <f t="shared" ca="1" si="3"/>
        <v>44300</v>
      </c>
      <c r="AO20" s="76">
        <f t="shared" ca="1" si="3"/>
        <v>44301</v>
      </c>
      <c r="AP20" s="76">
        <f t="shared" ca="1" si="3"/>
        <v>44302</v>
      </c>
      <c r="AQ20" s="76">
        <f t="shared" ca="1" si="3"/>
        <v>44303</v>
      </c>
      <c r="AR20" s="76">
        <f t="shared" ca="1" si="3"/>
        <v>44304</v>
      </c>
      <c r="AS20" s="70">
        <v>1601</v>
      </c>
      <c r="AT20" s="71"/>
      <c r="AU20" s="76">
        <f t="shared" ca="1" si="4"/>
        <v>44326</v>
      </c>
      <c r="AV20" s="76">
        <f t="shared" ca="1" si="4"/>
        <v>44327</v>
      </c>
      <c r="AW20" s="76">
        <f t="shared" ca="1" si="4"/>
        <v>44328</v>
      </c>
      <c r="AX20" s="76">
        <f t="shared" ca="1" si="4"/>
        <v>44329</v>
      </c>
      <c r="AY20" s="76">
        <f t="shared" ca="1" si="4"/>
        <v>44330</v>
      </c>
      <c r="AZ20" s="76">
        <f t="shared" ca="1" si="4"/>
        <v>44331</v>
      </c>
      <c r="BA20" s="76">
        <f t="shared" ca="1" si="4"/>
        <v>44332</v>
      </c>
      <c r="BB20" s="70"/>
      <c r="BC20" s="71"/>
      <c r="BD20" s="76">
        <f t="shared" ca="1" si="5"/>
        <v>44361</v>
      </c>
      <c r="BE20" s="76">
        <f t="shared" ca="1" si="5"/>
        <v>44362</v>
      </c>
      <c r="BF20" s="76">
        <f t="shared" ca="1" si="5"/>
        <v>44363</v>
      </c>
      <c r="BG20" s="76">
        <f t="shared" ca="1" si="5"/>
        <v>44364</v>
      </c>
      <c r="BH20" s="76">
        <f t="shared" ca="1" si="5"/>
        <v>44365</v>
      </c>
      <c r="BI20" s="76">
        <f t="shared" ca="1" si="5"/>
        <v>44366</v>
      </c>
      <c r="BJ20" s="76">
        <f t="shared" ca="1" si="5"/>
        <v>44367</v>
      </c>
      <c r="BK20" s="70"/>
      <c r="BL20" s="71"/>
      <c r="BM20" s="77">
        <f ca="1">IF(TODAY()=AL20,-1,IF(AL20="",0,IF(ISERROR(VLOOKUP(AL20,Ünnepnapok!$AG$4:$AG$254,1,FALSE)),0,AC11)))</f>
        <v>0</v>
      </c>
      <c r="BN20" s="77">
        <f ca="1">IF(TODAY()=AM20,-1,IF(AM20="",0,IF(ISERROR(VLOOKUP(AM20,Ünnepnapok!$AG$4:$AG$254,1,FALSE)),0,AD11)))</f>
        <v>0</v>
      </c>
      <c r="BO20" s="77">
        <f ca="1">IF(TODAY()=AN20,-1,IF(AN20="",0,IF(ISERROR(VLOOKUP(AN20,Ünnepnapok!$AG$4:$AG$254,1,FALSE)),0,AE11)))</f>
        <v>0</v>
      </c>
      <c r="BP20" s="77">
        <f ca="1">IF(TODAY()=AO20,-1,IF(AO20="",0,IF(ISERROR(VLOOKUP(AO20,Ünnepnapok!$AG$4:$AG$254,1,FALSE)),0,AF11)))</f>
        <v>0</v>
      </c>
      <c r="BQ20" s="77">
        <f ca="1">IF(TODAY()=AP20,-1,IF(AP20="",0,IF(ISERROR(VLOOKUP(AP20,Ünnepnapok!$AG$4:$AG$254,1,FALSE)),0,AG11)))</f>
        <v>0</v>
      </c>
      <c r="BR20" s="77">
        <f ca="1">IF(ISERROR(VLOOKUP(AQ20,Munkanapáthelyezés!$A$2:$A$300,1,FALSE)),IF(TODAY()=AQ20,-1,IF(AQ20="",0,IF(ISERROR(VLOOKUP(AQ20,Ünnepnapok!$AG$4:$AG$254,1,FALSE)),0,G20))),"")</f>
        <v>0</v>
      </c>
      <c r="BS20" s="77">
        <f ca="1">IF(ISERROR(VLOOKUP(AR20,Munkanapáthelyezés!$A$2:$A$300,1,FALSE)),IF(TODAY()=AR20,-1,IF(AR20="",0,IF(ISERROR(VLOOKUP(AR20,Ünnepnapok!$AG$4:$AG$254,1,FALSE)),0,H20))),"")</f>
        <v>0</v>
      </c>
      <c r="BT20" s="70"/>
      <c r="BU20" s="71"/>
      <c r="BV20" s="77">
        <f ca="1">IF(TODAY()=AU20,-1,IF(AU20="",0,IF(ISERROR(VLOOKUP(AU20,Ünnepnapok!$AG$4:$AG$254,1,FALSE)),0,B20)))</f>
        <v>0</v>
      </c>
      <c r="BW20" s="77">
        <f ca="1">IF(TODAY()=AV20,-1,IF(AV20="",0,IF(ISERROR(VLOOKUP(AV20,Ünnepnapok!$AG$4:$AG$254,1,FALSE)),0,C20)))</f>
        <v>0</v>
      </c>
      <c r="BX20" s="77">
        <f ca="1">IF(TODAY()=AW20,-1,IF(AW20="",0,IF(ISERROR(VLOOKUP(AW20,Ünnepnapok!$AG$4:$AG$254,1,FALSE)),0,D20)))</f>
        <v>0</v>
      </c>
      <c r="BY20" s="77">
        <f ca="1">IF(TODAY()=AX20,-1,IF(AX20="",0,IF(ISERROR(VLOOKUP(AX20,Ünnepnapok!$AG$4:$AG$254,1,FALSE)),0,E20)))</f>
        <v>0</v>
      </c>
      <c r="BZ20" s="77">
        <f ca="1">IF(TODAY()=AY20,-1,IF(AY20="",0,IF(ISERROR(VLOOKUP(AY20,Ünnepnapok!$AG$4:$AG$254,1,FALSE)),0,F20)))</f>
        <v>0</v>
      </c>
      <c r="CA20" s="77">
        <f ca="1">IF(ISERROR(VLOOKUP(AZ20,Munkanapáthelyezés!$A$2:$A$300,1,FALSE)),IF(TODAY()=AZ20,-1,IF(AZ20="",0,IF(ISERROR(VLOOKUP(AZ20,Ünnepnapok!$AG$4:$AG$254,1,FALSE)),0,P20))),"")</f>
        <v>0</v>
      </c>
      <c r="CB20" s="77">
        <f ca="1">IF(ISERROR(VLOOKUP(BA20,Munkanapáthelyezés!$A$2:$A$300,1,FALSE)),IF(TODAY()=BA20,-1,IF(BA20="",0,IF(ISERROR(VLOOKUP(BA20,Ünnepnapok!$AG$4:$AG$254,1,FALSE)),0,Q20))),"")</f>
        <v>0</v>
      </c>
      <c r="CC20" s="70"/>
      <c r="CD20" s="71"/>
      <c r="CE20" s="77">
        <f ca="1">IF(TODAY()=BD20,-1,IF(BD20="",0,IF(ISERROR(VLOOKUP(BD20,Ünnepnapok!$AG$4:$AG$254,1,FALSE)),0,K20)))</f>
        <v>0</v>
      </c>
      <c r="CF20" s="77">
        <f ca="1">IF(TODAY()=BE20,-1,IF(BE20="",0,IF(ISERROR(VLOOKUP(BE20,Ünnepnapok!$AG$4:$AG$254,1,FALSE)),0,L20)))</f>
        <v>0</v>
      </c>
      <c r="CG20" s="77">
        <f ca="1">IF(TODAY()=BF20,-1,IF(BF20="",0,IF(ISERROR(VLOOKUP(BF20,Ünnepnapok!$AG$4:$AG$254,1,FALSE)),0,M20)))</f>
        <v>0</v>
      </c>
      <c r="CH20" s="77">
        <f ca="1">IF(TODAY()=BG20,-1,IF(BG20="",0,IF(ISERROR(VLOOKUP(BG20,Ünnepnapok!$AG$4:$AG$254,1,FALSE)),0,N20)))</f>
        <v>0</v>
      </c>
      <c r="CI20" s="77">
        <f ca="1">IF(TODAY()=BH20,-1,IF(BH20="",0,IF(ISERROR(VLOOKUP(BH20,Ünnepnapok!$AG$4:$AG$254,1,FALSE)),0,O20)))</f>
        <v>0</v>
      </c>
      <c r="CJ20" s="77">
        <f ca="1">IF(ISERROR(VLOOKUP(BI20,Munkanapáthelyezés!$A$2:$A$300,1,FALSE)),IF(TODAY()=BI20,-1,IF(BI20="",0,IF(ISERROR(VLOOKUP(BI20,Ünnepnapok!$AG$4:$AG$254,1,FALSE)),0,Y20))),"")</f>
        <v>0</v>
      </c>
      <c r="CK20" s="77">
        <f ca="1">IF(ISERROR(VLOOKUP(BJ20,Munkanapáthelyezés!$A$2:$A$300,1,FALSE)),IF(TODAY()=BJ20,-1,IF(BJ20="",0,IF(ISERROR(VLOOKUP(BJ20,Ünnepnapok!$AG$4:$AG$254,1,FALSE)),0,Z20))),"")</f>
        <v>0</v>
      </c>
      <c r="CM20" s="77">
        <f ca="1">IF(AL20="",0,IF(ISERROR(VLOOKUP(AL20,Munkanapáthelyezés!$B$2:$C$200,2,FALSE)+10000),0,VLOOKUP(AL20,Munkanapáthelyezés!$B$2:$C$200,2,FALSE)+10000))+IF(AL20="",0,IF(ISERROR(VLOOKUP(AL20,Munkanapáthelyezés!$A$2:$C$200,3,FALSE)+1000),0,VLOOKUP(AL20,Munkanapáthelyezés!$A$2:$C$200,3,FALSE)+1000))</f>
        <v>0</v>
      </c>
      <c r="CN20" s="77">
        <f ca="1">IF(AM20="",0,IF(ISERROR(VLOOKUP(AM20,Munkanapáthelyezés!$B$2:$C$200,2,FALSE)+10000),0,VLOOKUP(AM20,Munkanapáthelyezés!$B$2:$C$200,2,FALSE)+10000))+IF(AM20="",0,IF(ISERROR(VLOOKUP(AM20,Munkanapáthelyezés!$A$2:$C$200,3,FALSE)+1000),0,VLOOKUP(AM20,Munkanapáthelyezés!$A$2:$C$200,3,FALSE)+1000))</f>
        <v>0</v>
      </c>
      <c r="CO20" s="77">
        <f ca="1">IF(AN20="",0,IF(ISERROR(VLOOKUP(AN20,Munkanapáthelyezés!$B$2:$C$200,2,FALSE)+10000),0,VLOOKUP(AN20,Munkanapáthelyezés!$B$2:$C$200,2,FALSE)+10000))+IF(AN20="",0,IF(ISERROR(VLOOKUP(AN20,Munkanapáthelyezés!$A$2:$C$200,3,FALSE)+1000),0,VLOOKUP(AN20,Munkanapáthelyezés!$A$2:$C$200,3,FALSE)+1000))</f>
        <v>0</v>
      </c>
      <c r="CP20" s="77">
        <f ca="1">IF(AO20="",0,IF(ISERROR(VLOOKUP(AO20,Munkanapáthelyezés!$B$2:$C$200,2,FALSE)+10000),0,VLOOKUP(AO20,Munkanapáthelyezés!$B$2:$C$200,2,FALSE)+10000))+IF(AO20="",0,IF(ISERROR(VLOOKUP(AO20,Munkanapáthelyezés!$A$2:$C$200,3,FALSE)+1000),0,VLOOKUP(AO20,Munkanapáthelyezés!$A$2:$C$200,3,FALSE)+1000))</f>
        <v>0</v>
      </c>
      <c r="CQ20" s="77">
        <f ca="1">IF(AP20="",0,IF(ISERROR(VLOOKUP(AP20,Munkanapáthelyezés!$B$2:$C$200,2,FALSE)+10000),0,VLOOKUP(AP20,Munkanapáthelyezés!$B$2:$C$200,2,FALSE)+10000))+IF(AP20="",0,IF(ISERROR(VLOOKUP(AP20,Munkanapáthelyezés!$A$2:$C$200,3,FALSE)+1000),0,VLOOKUP(AP20,Munkanapáthelyezés!$A$2:$C$200,3,FALSE)+1000))</f>
        <v>0</v>
      </c>
      <c r="CR20" s="77">
        <f ca="1">IF(AQ20="",0,IF(ISERROR(VLOOKUP(AQ20,Munkanapáthelyezés!$B$2:$C$200,2,FALSE)+10000),0,VLOOKUP(AQ20,Munkanapáthelyezés!$B$2:$C$200,2,FALSE)+10000))+IF(AQ20="",0,IF(ISERROR(VLOOKUP(AQ20,Munkanapáthelyezés!$A$2:$C$200,3,FALSE)+1000),0,VLOOKUP(AQ20,Munkanapáthelyezés!$A$2:$C$200,3,FALSE)+1000))</f>
        <v>0</v>
      </c>
      <c r="CS20" s="77">
        <f ca="1">IF(AR20="",0,IF(ISERROR(VLOOKUP(AR20,Munkanapáthelyezés!$B$2:$C$200,2,FALSE)+10000),0,VLOOKUP(AR20,Munkanapáthelyezés!$B$2:$C$200,2,FALSE)+10000))+IF(AR20="",0,IF(ISERROR(VLOOKUP(AR20,Munkanapáthelyezés!$A$2:$C$200,3,FALSE)+1000),0,VLOOKUP(AR20,Munkanapáthelyezés!$A$2:$C$200,3,FALSE)+1000))</f>
        <v>0</v>
      </c>
      <c r="CT20" s="70"/>
      <c r="CU20" s="103"/>
      <c r="CV20" s="77">
        <f ca="1">IF(AU20="",0,IF(ISERROR(VLOOKUP(AU20,Munkanapáthelyezés!$B$2:$C$200,2,FALSE)+10000),0,VLOOKUP(AU20,Munkanapáthelyezés!$B$2:$C$200,2,FALSE)+10000))+IF(AU20="",0,IF(ISERROR(VLOOKUP(AU20,Munkanapáthelyezés!$A$2:$C$200,3,FALSE)+1000),0,VLOOKUP(AU20,Munkanapáthelyezés!$A$2:$C$200,3,FALSE)+1000))</f>
        <v>0</v>
      </c>
      <c r="CW20" s="77">
        <f ca="1">IF(AV20="",0,IF(ISERROR(VLOOKUP(AV20,Munkanapáthelyezés!$B$2:$C$200,2,FALSE)+10000),0,VLOOKUP(AV20,Munkanapáthelyezés!$B$2:$C$200,2,FALSE)+10000))+IF(AV20="",0,IF(ISERROR(VLOOKUP(AV20,Munkanapáthelyezés!$A$2:$C$200,3,FALSE)+1000),0,VLOOKUP(AV20,Munkanapáthelyezés!$A$2:$C$200,3,FALSE)+1000))</f>
        <v>0</v>
      </c>
      <c r="CX20" s="77">
        <f ca="1">IF(AW20="",0,IF(ISERROR(VLOOKUP(AW20,Munkanapáthelyezés!$B$2:$C$200,2,FALSE)+10000),0,VLOOKUP(AW20,Munkanapáthelyezés!$B$2:$C$200,2,FALSE)+10000))+IF(AW20="",0,IF(ISERROR(VLOOKUP(AW20,Munkanapáthelyezés!$A$2:$C$200,3,FALSE)+1000),0,VLOOKUP(AW20,Munkanapáthelyezés!$A$2:$C$200,3,FALSE)+1000))</f>
        <v>0</v>
      </c>
      <c r="CY20" s="77">
        <f ca="1">IF(AX20="",0,IF(ISERROR(VLOOKUP(AX20,Munkanapáthelyezés!$B$2:$C$200,2,FALSE)+10000),0,VLOOKUP(AX20,Munkanapáthelyezés!$B$2:$C$200,2,FALSE)+10000))+IF(AX20="",0,IF(ISERROR(VLOOKUP(AX20,Munkanapáthelyezés!$A$2:$C$200,3,FALSE)+1000),0,VLOOKUP(AX20,Munkanapáthelyezés!$A$2:$C$200,3,FALSE)+1000))</f>
        <v>0</v>
      </c>
      <c r="CZ20" s="77">
        <f ca="1">IF(AY20="",0,IF(ISERROR(VLOOKUP(AY20,Munkanapáthelyezés!$B$2:$C$200,2,FALSE)+10000),0,VLOOKUP(AY20,Munkanapáthelyezés!$B$2:$C$200,2,FALSE)+10000))+IF(AY20="",0,IF(ISERROR(VLOOKUP(AY20,Munkanapáthelyezés!$A$2:$C$200,3,FALSE)+1000),0,VLOOKUP(AY20,Munkanapáthelyezés!$A$2:$C$200,3,FALSE)+1000))</f>
        <v>0</v>
      </c>
      <c r="DA20" s="77">
        <f ca="1">IF(AZ20="",0,IF(ISERROR(VLOOKUP(AZ20,Munkanapáthelyezés!$B$2:$C$200,2,FALSE)+10000),0,VLOOKUP(AZ20,Munkanapáthelyezés!$B$2:$C$200,2,FALSE)+10000))+IF(AZ20="",0,IF(ISERROR(VLOOKUP(AZ20,Munkanapáthelyezés!$A$2:$C$200,3,FALSE)+1000),0,VLOOKUP(AZ20,Munkanapáthelyezés!$A$2:$C$200,3,FALSE)+1000))</f>
        <v>0</v>
      </c>
      <c r="DB20" s="77">
        <f ca="1">IF(BA20="",0,IF(ISERROR(VLOOKUP(BA20,Munkanapáthelyezés!$B$2:$C$200,2,FALSE)+10000),0,VLOOKUP(BA20,Munkanapáthelyezés!$B$2:$C$200,2,FALSE)+10000))+IF(BA20="",0,IF(ISERROR(VLOOKUP(BA20,Munkanapáthelyezés!$A$2:$C$200,3,FALSE)+1000),0,VLOOKUP(BA20,Munkanapáthelyezés!$A$2:$C$200,3,FALSE)+1000))</f>
        <v>0</v>
      </c>
      <c r="DC20" s="70"/>
      <c r="DD20" s="103"/>
      <c r="DE20" s="77">
        <f ca="1">IF(BD20="",0,IF(ISERROR(VLOOKUP(BD20,Munkanapáthelyezés!$B$2:$C$200,2,FALSE)+10000),0,VLOOKUP(BD20,Munkanapáthelyezés!$B$2:$C$200,2,FALSE)+10000))+IF(BD20="",0,IF(ISERROR(VLOOKUP(BD20,Munkanapáthelyezés!$A$2:$C$200,3,FALSE)+1000),0,VLOOKUP(BD20,Munkanapáthelyezés!$A$2:$C$200,3,FALSE)+1000))</f>
        <v>0</v>
      </c>
      <c r="DF20" s="77">
        <f ca="1">IF(BE20="",0,IF(ISERROR(VLOOKUP(BE20,Munkanapáthelyezés!$B$2:$C$200,2,FALSE)+10000),0,VLOOKUP(BE20,Munkanapáthelyezés!$B$2:$C$200,2,FALSE)+10000))+IF(BE20="",0,IF(ISERROR(VLOOKUP(BE20,Munkanapáthelyezés!$A$2:$C$200,3,FALSE)+1000),0,VLOOKUP(BE20,Munkanapáthelyezés!$A$2:$C$200,3,FALSE)+1000))</f>
        <v>0</v>
      </c>
      <c r="DG20" s="77">
        <f ca="1">IF(BF20="",0,IF(ISERROR(VLOOKUP(BF20,Munkanapáthelyezés!$B$2:$C$200,2,FALSE)+10000),0,VLOOKUP(BF20,Munkanapáthelyezés!$B$2:$C$200,2,FALSE)+10000))+IF(BF20="",0,IF(ISERROR(VLOOKUP(BF20,Munkanapáthelyezés!$A$2:$C$200,3,FALSE)+1000),0,VLOOKUP(BF20,Munkanapáthelyezés!$A$2:$C$200,3,FALSE)+1000))</f>
        <v>0</v>
      </c>
      <c r="DH20" s="77">
        <f ca="1">IF(BG20="",0,IF(ISERROR(VLOOKUP(BG20,Munkanapáthelyezés!$B$2:$C$200,2,FALSE)+10000),0,VLOOKUP(BG20,Munkanapáthelyezés!$B$2:$C$200,2,FALSE)+10000))+IF(BG20="",0,IF(ISERROR(VLOOKUP(BG20,Munkanapáthelyezés!$A$2:$C$200,3,FALSE)+1000),0,VLOOKUP(BG20,Munkanapáthelyezés!$A$2:$C$200,3,FALSE)+1000))</f>
        <v>0</v>
      </c>
      <c r="DI20" s="77">
        <f ca="1">IF(BH20="",0,IF(ISERROR(VLOOKUP(BH20,Munkanapáthelyezés!$B$2:$C$200,2,FALSE)+10000),0,VLOOKUP(BH20,Munkanapáthelyezés!$B$2:$C$200,2,FALSE)+10000))+IF(BH20="",0,IF(ISERROR(VLOOKUP(BH20,Munkanapáthelyezés!$A$2:$C$200,3,FALSE)+1000),0,VLOOKUP(BH20,Munkanapáthelyezés!$A$2:$C$200,3,FALSE)+1000))</f>
        <v>0</v>
      </c>
      <c r="DJ20" s="77">
        <f ca="1">IF(BI20="",0,IF(ISERROR(VLOOKUP(BI20,Munkanapáthelyezés!$B$2:$C$200,2,FALSE)+10000),0,VLOOKUP(BI20,Munkanapáthelyezés!$B$2:$C$200,2,FALSE)+10000))+IF(BI20="",0,IF(ISERROR(VLOOKUP(BI20,Munkanapáthelyezés!$A$2:$C$200,3,FALSE)+1000),0,VLOOKUP(BI20,Munkanapáthelyezés!$A$2:$C$200,3,FALSE)+1000))</f>
        <v>0</v>
      </c>
      <c r="DK20" s="77">
        <f ca="1">IF(BJ20="",0,IF(ISERROR(VLOOKUP(BJ20,Munkanapáthelyezés!$B$2:$C$200,2,FALSE)+10000),0,VLOOKUP(BJ20,Munkanapáthelyezés!$B$2:$C$200,2,FALSE)+10000))+IF(BJ20="",0,IF(ISERROR(VLOOKUP(BJ20,Munkanapáthelyezés!$A$2:$C$200,3,FALSE)+1000),0,VLOOKUP(BJ20,Munkanapáthelyezés!$A$2:$C$200,3,FALSE)+1000))</f>
        <v>0</v>
      </c>
    </row>
    <row r="21" spans="1:115" x14ac:dyDescent="0.25">
      <c r="A21" s="55">
        <f ca="1">IF(ISERROR(IF($I$1&lt;1600,'k1900'!J21,(IF($I$1=1600,'1600'!J21,(IF(AND($I$1&gt;1600,$I$1&lt;1700),'k1900'!J21,(IF($I$1=1700,'1700'!J21,(IF(AND($I$1&gt;1700,$I$1&lt;1800),'k1900'!J21,(IF($I$1=1800,'1800'!J21,(IF(AND($I$1&gt;1800,$I$1&lt;1900),'k1900'!J21,(IF($I$1=1900,'1900'!J21,(IF($I$1&gt;1900,'n1900'!J21,"")))))))))))))))))),"",IF($I$1&lt;1600,'k1900'!J21,(IF($I$1=1600,'1600'!J21,(IF(AND($I$1&gt;1600,$I$1&lt;1700),'k1900'!J21,(IF($I$1=1700,'1700'!J21,(IF(AND($I$1&gt;1700,$I$1&lt;1800),'k1900'!J21,(IF($I$1=1800,'1800'!J21,(IF(AND($I$1&gt;1800,$I$1&lt;1900),'k1900'!J21,(IF($I$1=1900,'1900'!J21,(IF($I$1&gt;1900,'n1900'!J21,""))))))))))))))))))</f>
        <v>20</v>
      </c>
      <c r="B21" s="19">
        <f ca="1">IF(IF($I$1&lt;1600,'k1900'!K21,(IF($I$1=1600,'1600'!K21,(IF(AND($I$1&gt;1600,$I$1&lt;1700),'k1900'!K21,(IF($I$1=1700,'1700'!K21,(IF(AND($I$1&gt;1700,$I$1&lt;1800),'k1900'!K21,(IF($I$1=1800,'1800'!K21,(IF(AND($I$1&gt;1800,$I$1&lt;1900),'k1900'!K21,(IF($I$1=1900,'1900'!K21,(IF($I$1&gt;1900,'n1900'!K21,"")))))))))))))))))="","",IF($I$1&lt;1600,'k1900'!K21,(IF($I$1=1600,'1600'!K21,(IF(AND($I$1&gt;1600,$I$1&lt;1700),'k1900'!K21,(IF($I$1=1700,'1700'!K21,(IF(AND($I$1&gt;1700,$I$1&lt;1800),'k1900'!K21,(IF($I$1=1800,'1800'!K21,(IF(AND($I$1&gt;1800,$I$1&lt;1900),'k1900'!K21,(IF($I$1=1900,'1900'!K21,(IF($I$1&gt;1900,'n1900'!K21,""))))))))))))))))))</f>
        <v>17</v>
      </c>
      <c r="C21" s="19">
        <f ca="1">IF(IF($I$1&lt;1600,'k1900'!L21,(IF($I$1=1600,'1600'!L21,(IF(AND($I$1&gt;1600,$I$1&lt;1700),'k1900'!L21,(IF($I$1=1700,'1700'!L21,(IF(AND($I$1&gt;1700,$I$1&lt;1800),'k1900'!L21,(IF($I$1=1800,'1800'!L21,(IF(AND($I$1&gt;1800,$I$1&lt;1900),'k1900'!L21,(IF($I$1=1900,'1900'!L21,(IF($I$1&gt;1900,'n1900'!L21,"")))))))))))))))))="","",IF($I$1&lt;1600,'k1900'!L21,(IF($I$1=1600,'1600'!L21,(IF(AND($I$1&gt;1600,$I$1&lt;1700),'k1900'!L21,(IF($I$1=1700,'1700'!L21,(IF(AND($I$1&gt;1700,$I$1&lt;1800),'k1900'!L21,(IF($I$1=1800,'1800'!L21,(IF(AND($I$1&gt;1800,$I$1&lt;1900),'k1900'!L21,(IF($I$1=1900,'1900'!L21,(IF($I$1&gt;1900,'n1900'!L21,""))))))))))))))))))</f>
        <v>18</v>
      </c>
      <c r="D21" s="19">
        <f ca="1">IF(IF($I$1&lt;1600,'k1900'!M21,(IF($I$1=1600,'1600'!M21,(IF(AND($I$1&gt;1600,$I$1&lt;1700),'k1900'!M21,(IF($I$1=1700,'1700'!M21,(IF(AND($I$1&gt;1700,$I$1&lt;1800),'k1900'!M21,(IF($I$1=1800,'1800'!M21,(IF(AND($I$1&gt;1800,$I$1&lt;1900),'k1900'!M21,(IF($I$1=1900,'1900'!M21,(IF($I$1&gt;1900,'n1900'!M21,"")))))))))))))))))="","",IF($I$1&lt;1600,'k1900'!M21,(IF($I$1=1600,'1600'!M21,(IF(AND($I$1&gt;1600,$I$1&lt;1700),'k1900'!M21,(IF($I$1=1700,'1700'!M21,(IF(AND($I$1&gt;1700,$I$1&lt;1800),'k1900'!M21,(IF($I$1=1800,'1800'!M21,(IF(AND($I$1&gt;1800,$I$1&lt;1900),'k1900'!M21,(IF($I$1=1900,'1900'!M21,(IF($I$1&gt;1900,'n1900'!M21,""))))))))))))))))))</f>
        <v>19</v>
      </c>
      <c r="E21" s="19">
        <f ca="1">IF(IF($I$1&lt;1600,'k1900'!N21,(IF($I$1=1600,'1600'!N21,(IF(AND($I$1&gt;1600,$I$1&lt;1700),'k1900'!N21,(IF($I$1=1700,'1700'!N21,(IF(AND($I$1&gt;1700,$I$1&lt;1800),'k1900'!N21,(IF($I$1=1800,'1800'!N21,(IF(AND($I$1&gt;1800,$I$1&lt;1900),'k1900'!N21,(IF($I$1=1900,'1900'!N21,(IF($I$1&gt;1900,'n1900'!N21,"")))))))))))))))))="","",IF($I$1&lt;1600,'k1900'!N21,(IF($I$1=1600,'1600'!N21,(IF(AND($I$1&gt;1600,$I$1&lt;1700),'k1900'!N21,(IF($I$1=1700,'1700'!N21,(IF(AND($I$1&gt;1700,$I$1&lt;1800),'k1900'!N21,(IF($I$1=1800,'1800'!N21,(IF(AND($I$1&gt;1800,$I$1&lt;1900),'k1900'!N21,(IF($I$1=1900,'1900'!N21,(IF($I$1&gt;1900,'n1900'!N21,""))))))))))))))))))</f>
        <v>20</v>
      </c>
      <c r="F21" s="19">
        <f ca="1">IF(IF($I$1&lt;1600,'k1900'!O21,(IF($I$1=1600,'1600'!O21,(IF(AND($I$1&gt;1600,$I$1&lt;1700),'k1900'!O21,(IF($I$1=1700,'1700'!O21,(IF(AND($I$1&gt;1700,$I$1&lt;1800),'k1900'!O21,(IF($I$1=1800,'1800'!O21,(IF(AND($I$1&gt;1800,$I$1&lt;1900),'k1900'!O21,(IF($I$1=1900,'1900'!O21,(IF($I$1&gt;1900,'n1900'!O21,"")))))))))))))))))="","",IF($I$1&lt;1600,'k1900'!O21,(IF($I$1=1600,'1600'!O21,(IF(AND($I$1&gt;1600,$I$1&lt;1700),'k1900'!O21,(IF($I$1=1700,'1700'!O21,(IF(AND($I$1&gt;1700,$I$1&lt;1800),'k1900'!O21,(IF($I$1=1800,'1800'!O21,(IF(AND($I$1&gt;1800,$I$1&lt;1900),'k1900'!O21,(IF($I$1=1900,'1900'!O21,(IF($I$1&gt;1900,'n1900'!O21,""))))))))))))))))))</f>
        <v>21</v>
      </c>
      <c r="G21" s="19">
        <f ca="1">IF(IF($I$1&lt;1600,'k1900'!P21,(IF($I$1=1600,'1600'!P21,(IF(AND($I$1&gt;1600,$I$1&lt;1700),'k1900'!P21,(IF($I$1=1700,'1700'!P21,(IF(AND($I$1&gt;1700,$I$1&lt;1800),'k1900'!P21,(IF($I$1=1800,'1800'!P21,(IF(AND($I$1&gt;1800,$I$1&lt;1900),'k1900'!P21,(IF($I$1=1900,'1900'!P21,(IF($I$1&gt;1900,'n1900'!P21,"")))))))))))))))))="","",IF($I$1&lt;1600,'k1900'!P21,(IF($I$1=1600,'1600'!P21,(IF(AND($I$1&gt;1600,$I$1&lt;1700),'k1900'!P21,(IF($I$1=1700,'1700'!P21,(IF(AND($I$1&gt;1700,$I$1&lt;1800),'k1900'!P21,(IF($I$1=1800,'1800'!P21,(IF(AND($I$1&gt;1800,$I$1&lt;1900),'k1900'!P21,(IF($I$1=1900,'1900'!P21,(IF($I$1&gt;1900,'n1900'!P21,""))))))))))))))))))</f>
        <v>22</v>
      </c>
      <c r="H21" s="19">
        <f ca="1">IF(IF($I$1&lt;1600,'k1900'!Q21,(IF($I$1=1600,'1600'!Q21,(IF(AND($I$1&gt;1600,$I$1&lt;1700),'k1900'!Q21,(IF($I$1=1700,'1700'!Q21,(IF(AND($I$1&gt;1700,$I$1&lt;1800),'k1900'!Q21,(IF($I$1=1800,'1800'!Q21,(IF(AND($I$1&gt;1800,$I$1&lt;1900),'k1900'!Q21,(IF($I$1=1900,'1900'!Q21,(IF($I$1&gt;1900,'n1900'!Q21,"")))))))))))))))))="","",IF($I$1&lt;1600,'k1900'!Q21,(IF($I$1=1600,'1600'!Q21,(IF(AND($I$1&gt;1600,$I$1&lt;1700),'k1900'!Q21,(IF($I$1=1700,'1700'!Q21,(IF(AND($I$1&gt;1700,$I$1&lt;1800),'k1900'!Q21,(IF($I$1=1800,'1800'!Q21,(IF(AND($I$1&gt;1800,$I$1&lt;1900),'k1900'!Q21,(IF($I$1=1900,'1900'!Q21,(IF($I$1&gt;1900,'n1900'!Q21,""))))))))))))))))))</f>
        <v>23</v>
      </c>
      <c r="J21" s="55">
        <f ca="1">IF(ISERROR(IF($I$1&lt;1600,'k1900'!S21,(IF($I$1=1600,'1600'!S21,(IF(AND($I$1&gt;1600,$I$1&lt;1700),'k1900'!S21,(IF($I$1=1700,'1700'!S21,(IF(AND($I$1&gt;1700,$I$1&lt;1800),'k1900'!S21,(IF($I$1=1800,'1800'!S21,(IF(AND($I$1&gt;1800,$I$1&lt;1900),'k1900'!S21,(IF($I$1=1900,'1900'!S21,(IF($I$1&gt;1900,'n1900'!S21,"")))))))))))))))))),"",IF($I$1&lt;1600,'k1900'!S21,(IF($I$1=1600,'1600'!S21,(IF(AND($I$1&gt;1600,$I$1&lt;1700),'k1900'!S21,(IF($I$1=1700,'1700'!S21,(IF(AND($I$1&gt;1700,$I$1&lt;1800),'k1900'!S21,(IF($I$1=1800,'1800'!S21,(IF(AND($I$1&gt;1800,$I$1&lt;1900),'k1900'!S21,(IF($I$1=1900,'1900'!S21,(IF($I$1&gt;1900,'n1900'!S21,""))))))))))))))))))</f>
        <v>25</v>
      </c>
      <c r="K21" s="19">
        <f ca="1">IF(IF($I$1&lt;1600,'k1900'!T21,(IF($I$1=1600,'1600'!T21,(IF(AND($I$1&gt;1600,$I$1&lt;1700),'k1900'!T21,(IF($I$1=1700,'1700'!T21,(IF(AND($I$1&gt;1700,$I$1&lt;1800),'k1900'!T21,(IF($I$1=1800,'1800'!T21,(IF(AND($I$1&gt;1800,$I$1&lt;1900),'k1900'!T21,(IF($I$1=1900,'1900'!T21,(IF($I$1&gt;1900,'n1900'!T21,"")))))))))))))))))="","",IF($I$1&lt;1600,'k1900'!T21,(IF($I$1=1600,'1600'!T21,(IF(AND($I$1&gt;1600,$I$1&lt;1700),'k1900'!T21,(IF($I$1=1700,'1700'!T21,(IF(AND($I$1&gt;1700,$I$1&lt;1800),'k1900'!T21,(IF($I$1=1800,'1800'!T21,(IF(AND($I$1&gt;1800,$I$1&lt;1900),'k1900'!T21,(IF($I$1=1900,'1900'!T21,(IF($I$1&gt;1900,'n1900'!T21,""))))))))))))))))))</f>
        <v>21</v>
      </c>
      <c r="L21" s="19">
        <f ca="1">IF(IF($I$1&lt;1600,'k1900'!U21,(IF($I$1=1600,'1600'!U21,(IF(AND($I$1&gt;1600,$I$1&lt;1700),'k1900'!U21,(IF($I$1=1700,'1700'!U21,(IF(AND($I$1&gt;1700,$I$1&lt;1800),'k1900'!U21,(IF($I$1=1800,'1800'!U21,(IF(AND($I$1&gt;1800,$I$1&lt;1900),'k1900'!U21,(IF($I$1=1900,'1900'!U21,(IF($I$1&gt;1900,'n1900'!U21,"")))))))))))))))))="","",IF($I$1&lt;1600,'k1900'!U21,(IF($I$1=1600,'1600'!U21,(IF(AND($I$1&gt;1600,$I$1&lt;1700),'k1900'!U21,(IF($I$1=1700,'1700'!U21,(IF(AND($I$1&gt;1700,$I$1&lt;1800),'k1900'!U21,(IF($I$1=1800,'1800'!U21,(IF(AND($I$1&gt;1800,$I$1&lt;1900),'k1900'!U21,(IF($I$1=1900,'1900'!U21,(IF($I$1&gt;1900,'n1900'!U21,""))))))))))))))))))</f>
        <v>22</v>
      </c>
      <c r="M21" s="19">
        <f ca="1">IF(IF($I$1&lt;1600,'k1900'!V21,(IF($I$1=1600,'1600'!V21,(IF(AND($I$1&gt;1600,$I$1&lt;1700),'k1900'!V21,(IF($I$1=1700,'1700'!V21,(IF(AND($I$1&gt;1700,$I$1&lt;1800),'k1900'!V21,(IF($I$1=1800,'1800'!V21,(IF(AND($I$1&gt;1800,$I$1&lt;1900),'k1900'!V21,(IF($I$1=1900,'1900'!V21,(IF($I$1&gt;1900,'n1900'!V21,"")))))))))))))))))="","",IF($I$1&lt;1600,'k1900'!V21,(IF($I$1=1600,'1600'!V21,(IF(AND($I$1&gt;1600,$I$1&lt;1700),'k1900'!V21,(IF($I$1=1700,'1700'!V21,(IF(AND($I$1&gt;1700,$I$1&lt;1800),'k1900'!V21,(IF($I$1=1800,'1800'!V21,(IF(AND($I$1&gt;1800,$I$1&lt;1900),'k1900'!V21,(IF($I$1=1900,'1900'!V21,(IF($I$1&gt;1900,'n1900'!V21,""))))))))))))))))))</f>
        <v>23</v>
      </c>
      <c r="N21" s="19">
        <f ca="1">IF(IF($I$1&lt;1600,'k1900'!W21,(IF($I$1=1600,'1600'!W21,(IF(AND($I$1&gt;1600,$I$1&lt;1700),'k1900'!W21,(IF($I$1=1700,'1700'!W21,(IF(AND($I$1&gt;1700,$I$1&lt;1800),'k1900'!W21,(IF($I$1=1800,'1800'!W21,(IF(AND($I$1&gt;1800,$I$1&lt;1900),'k1900'!W21,(IF($I$1=1900,'1900'!W21,(IF($I$1&gt;1900,'n1900'!W21,"")))))))))))))))))="","",IF($I$1&lt;1600,'k1900'!W21,(IF($I$1=1600,'1600'!W21,(IF(AND($I$1&gt;1600,$I$1&lt;1700),'k1900'!W21,(IF($I$1=1700,'1700'!W21,(IF(AND($I$1&gt;1700,$I$1&lt;1800),'k1900'!W21,(IF($I$1=1800,'1800'!W21,(IF(AND($I$1&gt;1800,$I$1&lt;1900),'k1900'!W21,(IF($I$1=1900,'1900'!W21,(IF($I$1&gt;1900,'n1900'!W21,""))))))))))))))))))</f>
        <v>24</v>
      </c>
      <c r="O21" s="19">
        <f ca="1">IF(IF($I$1&lt;1600,'k1900'!X21,(IF($I$1=1600,'1600'!X21,(IF(AND($I$1&gt;1600,$I$1&lt;1700),'k1900'!X21,(IF($I$1=1700,'1700'!X21,(IF(AND($I$1&gt;1700,$I$1&lt;1800),'k1900'!X21,(IF($I$1=1800,'1800'!X21,(IF(AND($I$1&gt;1800,$I$1&lt;1900),'k1900'!X21,(IF($I$1=1900,'1900'!X21,(IF($I$1&gt;1900,'n1900'!X21,"")))))))))))))))))="","",IF($I$1&lt;1600,'k1900'!X21,(IF($I$1=1600,'1600'!X21,(IF(AND($I$1&gt;1600,$I$1&lt;1700),'k1900'!X21,(IF($I$1=1700,'1700'!X21,(IF(AND($I$1&gt;1700,$I$1&lt;1800),'k1900'!X21,(IF($I$1=1800,'1800'!X21,(IF(AND($I$1&gt;1800,$I$1&lt;1900),'k1900'!X21,(IF($I$1=1900,'1900'!X21,(IF($I$1&gt;1900,'n1900'!X21,""))))))))))))))))))</f>
        <v>25</v>
      </c>
      <c r="P21" s="19">
        <f ca="1">IF(IF($I$1&lt;1600,'k1900'!Y21,(IF($I$1=1600,'1600'!Y21,(IF(AND($I$1&gt;1600,$I$1&lt;1700),'k1900'!Y21,(IF($I$1=1700,'1700'!Y21,(IF(AND($I$1&gt;1700,$I$1&lt;1800),'k1900'!Y21,(IF($I$1=1800,'1800'!Y21,(IF(AND($I$1&gt;1800,$I$1&lt;1900),'k1900'!Y21,(IF($I$1=1900,'1900'!Y21,(IF($I$1&gt;1900,'n1900'!Y21,"")))))))))))))))))="","",IF($I$1&lt;1600,'k1900'!Y21,(IF($I$1=1600,'1600'!Y21,(IF(AND($I$1&gt;1600,$I$1&lt;1700),'k1900'!Y21,(IF($I$1=1700,'1700'!Y21,(IF(AND($I$1&gt;1700,$I$1&lt;1800),'k1900'!Y21,(IF($I$1=1800,'1800'!Y21,(IF(AND($I$1&gt;1800,$I$1&lt;1900),'k1900'!Y21,(IF($I$1=1900,'1900'!Y21,(IF($I$1&gt;1900,'n1900'!Y21,""))))))))))))))))))</f>
        <v>26</v>
      </c>
      <c r="Q21" s="19">
        <f ca="1">IF(IF($I$1&lt;1600,'k1900'!Z21,(IF($I$1=1600,'1600'!Z21,(IF(AND($I$1&gt;1600,$I$1&lt;1700),'k1900'!Z21,(IF($I$1=1700,'1700'!Z21,(IF(AND($I$1&gt;1700,$I$1&lt;1800),'k1900'!Z21,(IF($I$1=1800,'1800'!Z21,(IF(AND($I$1&gt;1800,$I$1&lt;1900),'k1900'!Z21,(IF($I$1=1900,'1900'!Z21,(IF($I$1&gt;1900,'n1900'!Z21,"")))))))))))))))))="","",IF($I$1&lt;1600,'k1900'!Z21,(IF($I$1=1600,'1600'!Z21,(IF(AND($I$1&gt;1600,$I$1&lt;1700),'k1900'!Z21,(IF($I$1=1700,'1700'!Z21,(IF(AND($I$1&gt;1700,$I$1&lt;1800),'k1900'!Z21,(IF($I$1=1800,'1800'!Z21,(IF(AND($I$1&gt;1800,$I$1&lt;1900),'k1900'!Z21,(IF($I$1=1900,'1900'!Z21,(IF($I$1&gt;1900,'n1900'!Z21,""))))))))))))))))))</f>
        <v>27</v>
      </c>
      <c r="S21" s="55">
        <f ca="1">IF(ISERROR(IF($I$1&lt;1600,'k1900'!A30,(IF($I$1=1600,'1600'!A30,(IF(AND($I$1&gt;1600,$I$1&lt;1700),'k1900'!A30,(IF($I$1=1700,'1700'!A30,(IF(AND($I$1&gt;1700,$I$1&lt;1800),'k1900'!A30,(IF($I$1=1800,'1800'!A30,(IF(AND($I$1&gt;1800,$I$1&lt;1900),'k1900'!A30,(IF($I$1=1900,'1900'!A30,(IF($I$1&gt;1900,'n1900'!A30,"")))))))))))))))))),"",IF($I$1&lt;1600,'k1900'!A30,(IF($I$1=1600,'1600'!A30,(IF(AND($I$1&gt;1600,$I$1&lt;1700),'k1900'!A30,(IF($I$1=1700,'1700'!A30,(IF(AND($I$1&gt;1700,$I$1&lt;1800),'k1900'!A30,(IF($I$1=1800,'1800'!A30,(IF(AND($I$1&gt;1800,$I$1&lt;1900),'k1900'!A30,(IF($I$1=1900,'1900'!A30,(IF($I$1&gt;1900,'n1900'!A30,""))))))))))))))))))</f>
        <v>29</v>
      </c>
      <c r="T21" s="19">
        <f ca="1">IF(IF($I$1&lt;1600,'k1900'!B30,(IF($I$1=1600,'1600'!B30,(IF(AND($I$1&gt;1600,$I$1&lt;1700),'k1900'!B30,(IF($I$1=1700,'1700'!B30,(IF(AND($I$1&gt;1700,$I$1&lt;1800),'k1900'!B30,(IF($I$1=1800,'1800'!B30,(IF(AND($I$1&gt;1800,$I$1&lt;1900),'k1900'!B30,(IF($I$1=1900,'1900'!B30,(IF($I$1&gt;1900,'n1900'!B30,"")))))))))))))))))="","",IF($I$1&lt;1600,'k1900'!B30,(IF($I$1=1600,'1600'!B30,(IF(AND($I$1&gt;1600,$I$1&lt;1700),'k1900'!B30,(IF($I$1=1700,'1700'!B30,(IF(AND($I$1&gt;1700,$I$1&lt;1800),'k1900'!B30,(IF($I$1=1800,'1800'!B30,(IF(AND($I$1&gt;1800,$I$1&lt;1900),'k1900'!B30,(IF($I$1=1900,'1900'!B30,(IF($I$1&gt;1900,'n1900'!B30,""))))))))))))))))))</f>
        <v>19</v>
      </c>
      <c r="U21" s="19">
        <f ca="1">IF(IF($I$1&lt;1600,'k1900'!C30,(IF($I$1=1600,'1600'!C30,(IF(AND($I$1&gt;1600,$I$1&lt;1700),'k1900'!C30,(IF($I$1=1700,'1700'!C30,(IF(AND($I$1&gt;1700,$I$1&lt;1800),'k1900'!C30,(IF($I$1=1800,'1800'!C30,(IF(AND($I$1&gt;1800,$I$1&lt;1900),'k1900'!C30,(IF($I$1=1900,'1900'!C30,(IF($I$1&gt;1900,'n1900'!C30,"")))))))))))))))))="","",IF($I$1&lt;1600,'k1900'!C30,(IF($I$1=1600,'1600'!C30,(IF(AND($I$1&gt;1600,$I$1&lt;1700),'k1900'!C30,(IF($I$1=1700,'1700'!C30,(IF(AND($I$1&gt;1700,$I$1&lt;1800),'k1900'!C30,(IF($I$1=1800,'1800'!C30,(IF(AND($I$1&gt;1800,$I$1&lt;1900),'k1900'!C30,(IF($I$1=1900,'1900'!C30,(IF($I$1&gt;1900,'n1900'!C30,""))))))))))))))))))</f>
        <v>20</v>
      </c>
      <c r="V21" s="19">
        <f ca="1">IF(IF($I$1&lt;1600,'k1900'!D30,(IF($I$1=1600,'1600'!D30,(IF(AND($I$1&gt;1600,$I$1&lt;1700),'k1900'!D30,(IF($I$1=1700,'1700'!D30,(IF(AND($I$1&gt;1700,$I$1&lt;1800),'k1900'!D30,(IF($I$1=1800,'1800'!D30,(IF(AND($I$1&gt;1800,$I$1&lt;1900),'k1900'!D30,(IF($I$1=1900,'1900'!D30,(IF($I$1&gt;1900,'n1900'!D30,"")))))))))))))))))="","",IF($I$1&lt;1600,'k1900'!D30,(IF($I$1=1600,'1600'!D30,(IF(AND($I$1&gt;1600,$I$1&lt;1700),'k1900'!D30,(IF($I$1=1700,'1700'!D30,(IF(AND($I$1&gt;1700,$I$1&lt;1800),'k1900'!D30,(IF($I$1=1800,'1800'!D30,(IF(AND($I$1&gt;1800,$I$1&lt;1900),'k1900'!D30,(IF($I$1=1900,'1900'!D30,(IF($I$1&gt;1900,'n1900'!D30,""))))))))))))))))))</f>
        <v>21</v>
      </c>
      <c r="W21" s="19">
        <f ca="1">IF(IF($I$1&lt;1600,'k1900'!E30,(IF($I$1=1600,'1600'!E30,(IF(AND($I$1&gt;1600,$I$1&lt;1700),'k1900'!E30,(IF($I$1=1700,'1700'!E30,(IF(AND($I$1&gt;1700,$I$1&lt;1800),'k1900'!E30,(IF($I$1=1800,'1800'!E30,(IF(AND($I$1&gt;1800,$I$1&lt;1900),'k1900'!E30,(IF($I$1=1900,'1900'!E30,(IF($I$1&gt;1900,'n1900'!E30,"")))))))))))))))))="","",IF($I$1&lt;1600,'k1900'!E30,(IF($I$1=1600,'1600'!E30,(IF(AND($I$1&gt;1600,$I$1&lt;1700),'k1900'!E30,(IF($I$1=1700,'1700'!E30,(IF(AND($I$1&gt;1700,$I$1&lt;1800),'k1900'!E30,(IF($I$1=1800,'1800'!E30,(IF(AND($I$1&gt;1800,$I$1&lt;1900),'k1900'!E30,(IF($I$1=1900,'1900'!E30,(IF($I$1&gt;1900,'n1900'!E30,""))))))))))))))))))</f>
        <v>22</v>
      </c>
      <c r="X21" s="19">
        <f ca="1">IF(IF($I$1&lt;1600,'k1900'!F30,(IF($I$1=1600,'1600'!F30,(IF(AND($I$1&gt;1600,$I$1&lt;1700),'k1900'!F30,(IF($I$1=1700,'1700'!F30,(IF(AND($I$1&gt;1700,$I$1&lt;1800),'k1900'!F30,(IF($I$1=1800,'1800'!F30,(IF(AND($I$1&gt;1800,$I$1&lt;1900),'k1900'!F30,(IF($I$1=1900,'1900'!F30,(IF($I$1&gt;1900,'n1900'!F30,"")))))))))))))))))="","",IF($I$1&lt;1600,'k1900'!F30,(IF($I$1=1600,'1600'!F30,(IF(AND($I$1&gt;1600,$I$1&lt;1700),'k1900'!F30,(IF($I$1=1700,'1700'!F30,(IF(AND($I$1&gt;1700,$I$1&lt;1800),'k1900'!F30,(IF($I$1=1800,'1800'!F30,(IF(AND($I$1&gt;1800,$I$1&lt;1900),'k1900'!F30,(IF($I$1=1900,'1900'!F30,(IF($I$1&gt;1900,'n1900'!F30,""))))))))))))))))))</f>
        <v>23</v>
      </c>
      <c r="Y21" s="19">
        <f ca="1">IF(IF($I$1&lt;1600,'k1900'!G30,(IF($I$1=1600,'1600'!G30,(IF(AND($I$1&gt;1600,$I$1&lt;1700),'k1900'!G30,(IF($I$1=1700,'1700'!G30,(IF(AND($I$1&gt;1700,$I$1&lt;1800),'k1900'!G30,(IF($I$1=1800,'1800'!G30,(IF(AND($I$1&gt;1800,$I$1&lt;1900),'k1900'!G30,(IF($I$1=1900,'1900'!G30,(IF($I$1&gt;1900,'n1900'!G30,"")))))))))))))))))="","",IF($I$1&lt;1600,'k1900'!G30,(IF($I$1=1600,'1600'!G30,(IF(AND($I$1&gt;1600,$I$1&lt;1700),'k1900'!G30,(IF($I$1=1700,'1700'!G30,(IF(AND($I$1&gt;1700,$I$1&lt;1800),'k1900'!G30,(IF($I$1=1800,'1800'!G30,(IF(AND($I$1&gt;1800,$I$1&lt;1900),'k1900'!G30,(IF($I$1=1900,'1900'!G30,(IF($I$1&gt;1900,'n1900'!G30,""))))))))))))))))))</f>
        <v>24</v>
      </c>
      <c r="Z21" s="19">
        <f ca="1">IF(IF($I$1&lt;1600,'k1900'!H30,(IF($I$1=1600,'1600'!H30,(IF(AND($I$1&gt;1600,$I$1&lt;1700),'k1900'!H30,(IF($I$1=1700,'1700'!H30,(IF(AND($I$1&gt;1700,$I$1&lt;1800),'k1900'!H30,(IF($I$1=1800,'1800'!H30,(IF(AND($I$1&gt;1800,$I$1&lt;1900),'k1900'!H30,(IF($I$1=1900,'1900'!H30,(IF($I$1&gt;1900,'n1900'!H30,"")))))))))))))))))="","",IF($I$1&lt;1600,'k1900'!H30,(IF($I$1=1600,'1600'!H30,(IF(AND($I$1&gt;1600,$I$1&lt;1700),'k1900'!H30,(IF($I$1=1700,'1700'!H30,(IF(AND($I$1&gt;1700,$I$1&lt;1800),'k1900'!H30,(IF($I$1=1800,'1800'!H30,(IF(AND($I$1&gt;1800,$I$1&lt;1900),'k1900'!H30,(IF($I$1=1900,'1900'!H30,(IF($I$1&gt;1900,'n1900'!H30,""))))))))))))))))))</f>
        <v>25</v>
      </c>
      <c r="AB21" s="43">
        <f ca="1">IF(ISERROR(IF($I$1&lt;1600,'k1900'!J30,(IF($I$1=1600,'1600'!J30,(IF(AND($I$1&gt;1600,$I$1&lt;1700),'k1900'!J30,(IF($I$1=1700,'1700'!J30,(IF(AND($I$1&gt;1700,$I$1&lt;1800),'k1900'!J30,(IF($I$1=1800,'1800'!J30,(IF(AND($I$1&gt;1800,$I$1&lt;1900),'k1900'!J30,(IF($I$1=1900,'1900'!J30,(IF($I$1&gt;1900,'n1900'!J30,"")))))))))))))))))),"",IF($I$1&lt;1600,'k1900'!J30,(IF($I$1=1600,'1600'!J30,(IF(AND($I$1&gt;1600,$I$1&lt;1700),'k1900'!J30,(IF($I$1=1700,'1700'!J30,(IF(AND($I$1&gt;1700,$I$1&lt;1800),'k1900'!J30,(IF($I$1=1800,'1800'!J30,(IF(AND($I$1&gt;1800,$I$1&lt;1900),'k1900'!J30,(IF($I$1=1900,'1900'!J30,(IF($I$1&gt;1900,'n1900'!J30,""))))))))))))))))))</f>
        <v>33</v>
      </c>
      <c r="AC21" s="19">
        <f ca="1">IF(IF($I$1&lt;1600,'k1900'!K30,(IF($I$1=1600,'1600'!K30,(IF(AND($I$1&gt;1600,$I$1&lt;1700),'k1900'!K30,(IF($I$1=1700,'1700'!K30,(IF(AND($I$1&gt;1700,$I$1&lt;1800),'k1900'!K30,(IF($I$1=1800,'1800'!K30,(IF(AND($I$1&gt;1800,$I$1&lt;1900),'k1900'!K30,(IF($I$1=1900,'1900'!K30,(IF($I$1&gt;1900,'n1900'!K30,"")))))))))))))))))="","",IF($I$1&lt;1600,'k1900'!K30,(IF($I$1=1600,'1600'!K30,(IF(AND($I$1&gt;1600,$I$1&lt;1700),'k1900'!K30,(IF($I$1=1700,'1700'!K30,(IF(AND($I$1&gt;1700,$I$1&lt;1800),'k1900'!K30,(IF($I$1=1800,'1800'!K30,(IF(AND($I$1&gt;1800,$I$1&lt;1900),'k1900'!K30,(IF($I$1=1900,'1900'!K30,(IF($I$1&gt;1900,'n1900'!K30,""))))))))))))))))))</f>
        <v>16</v>
      </c>
      <c r="AD21" s="19">
        <f ca="1">IF(IF($I$1&lt;1600,'k1900'!L30,(IF($I$1=1600,'1600'!L30,(IF(AND($I$1&gt;1600,$I$1&lt;1700),'k1900'!L30,(IF($I$1=1700,'1700'!L30,(IF(AND($I$1&gt;1700,$I$1&lt;1800),'k1900'!L30,(IF($I$1=1800,'1800'!L30,(IF(AND($I$1&gt;1800,$I$1&lt;1900),'k1900'!L30,(IF($I$1=1900,'1900'!L30,(IF($I$1&gt;1900,'n1900'!L30,"")))))))))))))))))="","",IF($I$1&lt;1600,'k1900'!L30,(IF($I$1=1600,'1600'!L30,(IF(AND($I$1&gt;1600,$I$1&lt;1700),'k1900'!L30,(IF($I$1=1700,'1700'!L30,(IF(AND($I$1&gt;1700,$I$1&lt;1800),'k1900'!L30,(IF($I$1=1800,'1800'!L30,(IF(AND($I$1&gt;1800,$I$1&lt;1900),'k1900'!L30,(IF($I$1=1900,'1900'!L30,(IF($I$1&gt;1900,'n1900'!L30,""))))))))))))))))))</f>
        <v>17</v>
      </c>
      <c r="AE21" s="19">
        <f ca="1">IF(IF($I$1&lt;1600,'k1900'!M30,(IF($I$1=1600,'1600'!M30,(IF(AND($I$1&gt;1600,$I$1&lt;1700),'k1900'!M30,(IF($I$1=1700,'1700'!M30,(IF(AND($I$1&gt;1700,$I$1&lt;1800),'k1900'!M30,(IF($I$1=1800,'1800'!M30,(IF(AND($I$1&gt;1800,$I$1&lt;1900),'k1900'!M30,(IF($I$1=1900,'1900'!M30,(IF($I$1&gt;1900,'n1900'!M30,"")))))))))))))))))="","",IF($I$1&lt;1600,'k1900'!M30,(IF($I$1=1600,'1600'!M30,(IF(AND($I$1&gt;1600,$I$1&lt;1700),'k1900'!M30,(IF($I$1=1700,'1700'!M30,(IF(AND($I$1&gt;1700,$I$1&lt;1800),'k1900'!M30,(IF($I$1=1800,'1800'!M30,(IF(AND($I$1&gt;1800,$I$1&lt;1900),'k1900'!M30,(IF($I$1=1900,'1900'!M30,(IF($I$1&gt;1900,'n1900'!M30,""))))))))))))))))))</f>
        <v>18</v>
      </c>
      <c r="AF21" s="19">
        <f ca="1">IF(IF($I$1&lt;1600,'k1900'!N30,(IF($I$1=1600,'1600'!N30,(IF(AND($I$1&gt;1600,$I$1&lt;1700),'k1900'!N30,(IF($I$1=1700,'1700'!N30,(IF(AND($I$1&gt;1700,$I$1&lt;1800),'k1900'!N30,(IF($I$1=1800,'1800'!N30,(IF(AND($I$1&gt;1800,$I$1&lt;1900),'k1900'!N30,(IF($I$1=1900,'1900'!N30,(IF($I$1&gt;1900,'n1900'!N30,"")))))))))))))))))="","",IF($I$1&lt;1600,'k1900'!N30,(IF($I$1=1600,'1600'!N30,(IF(AND($I$1&gt;1600,$I$1&lt;1700),'k1900'!N30,(IF($I$1=1700,'1700'!N30,(IF(AND($I$1&gt;1700,$I$1&lt;1800),'k1900'!N30,(IF($I$1=1800,'1800'!N30,(IF(AND($I$1&gt;1800,$I$1&lt;1900),'k1900'!N30,(IF($I$1=1900,'1900'!N30,(IF($I$1&gt;1900,'n1900'!N30,""))))))))))))))))))</f>
        <v>19</v>
      </c>
      <c r="AG21" s="19">
        <f ca="1">IF(IF($I$1&lt;1600,'k1900'!O30,(IF($I$1=1600,'1600'!O30,(IF(AND($I$1&gt;1600,$I$1&lt;1700),'k1900'!O30,(IF($I$1=1700,'1700'!O30,(IF(AND($I$1&gt;1700,$I$1&lt;1800),'k1900'!O30,(IF($I$1=1800,'1800'!O30,(IF(AND($I$1&gt;1800,$I$1&lt;1900),'k1900'!O30,(IF($I$1=1900,'1900'!O30,(IF($I$1&gt;1900,'n1900'!O30,"")))))))))))))))))="","",IF($I$1&lt;1600,'k1900'!O30,(IF($I$1=1600,'1600'!O30,(IF(AND($I$1&gt;1600,$I$1&lt;1700),'k1900'!O30,(IF($I$1=1700,'1700'!O30,(IF(AND($I$1&gt;1700,$I$1&lt;1800),'k1900'!O30,(IF($I$1=1800,'1800'!O30,(IF(AND($I$1&gt;1800,$I$1&lt;1900),'k1900'!O30,(IF($I$1=1900,'1900'!O30,(IF($I$1&gt;1900,'n1900'!O30,""))))))))))))))))))</f>
        <v>20</v>
      </c>
      <c r="AH21" s="19">
        <f ca="1">IF(IF($I$1&lt;1600,'k1900'!P30,(IF($I$1=1600,'1600'!P30,(IF(AND($I$1&gt;1600,$I$1&lt;1700),'k1900'!P30,(IF($I$1=1700,'1700'!P30,(IF(AND($I$1&gt;1700,$I$1&lt;1800),'k1900'!P30,(IF($I$1=1800,'1800'!P30,(IF(AND($I$1&gt;1800,$I$1&lt;1900),'k1900'!P30,(IF($I$1=1900,'1900'!P30,(IF($I$1&gt;1900,'n1900'!P30,"")))))))))))))))))="","",IF($I$1&lt;1600,'k1900'!P30,(IF($I$1=1600,'1600'!P30,(IF(AND($I$1&gt;1600,$I$1&lt;1700),'k1900'!P30,(IF($I$1=1700,'1700'!P30,(IF(AND($I$1&gt;1700,$I$1&lt;1800),'k1900'!P30,(IF($I$1=1800,'1800'!P30,(IF(AND($I$1&gt;1800,$I$1&lt;1900),'k1900'!P30,(IF($I$1=1900,'1900'!P30,(IF($I$1&gt;1900,'n1900'!P30,""))))))))))))))))))</f>
        <v>21</v>
      </c>
      <c r="AI21" s="19">
        <f ca="1">IF(IF($I$1&lt;1600,'k1900'!Q30,(IF($I$1=1600,'1600'!Q30,(IF(AND($I$1&gt;1600,$I$1&lt;1700),'k1900'!Q30,(IF($I$1=1700,'1700'!Q30,(IF(AND($I$1&gt;1700,$I$1&lt;1800),'k1900'!Q30,(IF($I$1=1800,'1800'!Q30,(IF(AND($I$1&gt;1800,$I$1&lt;1900),'k1900'!Q30,(IF($I$1=1900,'1900'!Q30,(IF($I$1&gt;1900,'n1900'!Q30,"")))))))))))))))))="","",IF($I$1&lt;1600,'k1900'!Q30,(IF($I$1=1600,'1600'!Q30,(IF(AND($I$1&gt;1600,$I$1&lt;1700),'k1900'!Q30,(IF($I$1=1700,'1700'!Q30,(IF(AND($I$1&gt;1700,$I$1&lt;1800),'k1900'!Q30,(IF($I$1=1800,'1800'!Q30,(IF(AND($I$1&gt;1800,$I$1&lt;1900),'k1900'!Q30,(IF($I$1=1900,'1900'!Q30,(IF($I$1&gt;1900,'n1900'!Q30,""))))))))))))))))))</f>
        <v>22</v>
      </c>
      <c r="AK21" s="71"/>
      <c r="AL21" s="76">
        <f t="shared" ca="1" si="3"/>
        <v>44305</v>
      </c>
      <c r="AM21" s="76">
        <f t="shared" ca="1" si="3"/>
        <v>44306</v>
      </c>
      <c r="AN21" s="76">
        <f t="shared" ca="1" si="3"/>
        <v>44307</v>
      </c>
      <c r="AO21" s="76">
        <f t="shared" ca="1" si="3"/>
        <v>44308</v>
      </c>
      <c r="AP21" s="76">
        <f t="shared" ca="1" si="3"/>
        <v>44309</v>
      </c>
      <c r="AQ21" s="76">
        <f t="shared" ca="1" si="3"/>
        <v>44310</v>
      </c>
      <c r="AR21" s="76">
        <f t="shared" ca="1" si="3"/>
        <v>44311</v>
      </c>
      <c r="AS21" s="70">
        <v>1602</v>
      </c>
      <c r="AT21" s="71"/>
      <c r="AU21" s="76">
        <f t="shared" ca="1" si="4"/>
        <v>44333</v>
      </c>
      <c r="AV21" s="76">
        <f t="shared" ca="1" si="4"/>
        <v>44334</v>
      </c>
      <c r="AW21" s="76">
        <f t="shared" ca="1" si="4"/>
        <v>44335</v>
      </c>
      <c r="AX21" s="76">
        <f t="shared" ca="1" si="4"/>
        <v>44336</v>
      </c>
      <c r="AY21" s="76">
        <f t="shared" ca="1" si="4"/>
        <v>44337</v>
      </c>
      <c r="AZ21" s="76">
        <f t="shared" ca="1" si="4"/>
        <v>44338</v>
      </c>
      <c r="BA21" s="76">
        <f t="shared" ca="1" si="4"/>
        <v>44339</v>
      </c>
      <c r="BB21" s="70"/>
      <c r="BC21" s="71"/>
      <c r="BD21" s="76">
        <f t="shared" ca="1" si="5"/>
        <v>44368</v>
      </c>
      <c r="BE21" s="76">
        <f t="shared" ca="1" si="5"/>
        <v>44369</v>
      </c>
      <c r="BF21" s="76">
        <f t="shared" ca="1" si="5"/>
        <v>44370</v>
      </c>
      <c r="BG21" s="76">
        <f t="shared" ca="1" si="5"/>
        <v>44371</v>
      </c>
      <c r="BH21" s="76">
        <f t="shared" ca="1" si="5"/>
        <v>44372</v>
      </c>
      <c r="BI21" s="76">
        <f t="shared" ca="1" si="5"/>
        <v>44373</v>
      </c>
      <c r="BJ21" s="76">
        <f t="shared" ca="1" si="5"/>
        <v>44374</v>
      </c>
      <c r="BK21" s="70"/>
      <c r="BL21" s="71"/>
      <c r="BM21" s="77">
        <f ca="1">IF(TODAY()=AL21,-1,IF(AL21="",0,IF(ISERROR(VLOOKUP(AL21,Ünnepnapok!$AG$4:$AG$254,1,FALSE)),0,AC12)))</f>
        <v>0</v>
      </c>
      <c r="BN21" s="77">
        <f ca="1">IF(TODAY()=AM21,-1,IF(AM21="",0,IF(ISERROR(VLOOKUP(AM21,Ünnepnapok!$AG$4:$AG$254,1,FALSE)),0,AD12)))</f>
        <v>0</v>
      </c>
      <c r="BO21" s="77">
        <f ca="1">IF(TODAY()=AN21,-1,IF(AN21="",0,IF(ISERROR(VLOOKUP(AN21,Ünnepnapok!$AG$4:$AG$254,1,FALSE)),0,AE12)))</f>
        <v>0</v>
      </c>
      <c r="BP21" s="77">
        <f ca="1">IF(TODAY()=AO21,-1,IF(AO21="",0,IF(ISERROR(VLOOKUP(AO21,Ünnepnapok!$AG$4:$AG$254,1,FALSE)),0,AF12)))</f>
        <v>0</v>
      </c>
      <c r="BQ21" s="77">
        <f ca="1">IF(TODAY()=AP21,-1,IF(AP21="",0,IF(ISERROR(VLOOKUP(AP21,Ünnepnapok!$AG$4:$AG$254,1,FALSE)),0,AG12)))</f>
        <v>0</v>
      </c>
      <c r="BR21" s="77">
        <f ca="1">IF(ISERROR(VLOOKUP(AQ21,Munkanapáthelyezés!$A$2:$A$300,1,FALSE)),IF(TODAY()=AQ21,-1,IF(AQ21="",0,IF(ISERROR(VLOOKUP(AQ21,Ünnepnapok!$AG$4:$AG$254,1,FALSE)),0,G21))),"")</f>
        <v>0</v>
      </c>
      <c r="BS21" s="77">
        <f ca="1">IF(ISERROR(VLOOKUP(AR21,Munkanapáthelyezés!$A$2:$A$300,1,FALSE)),IF(TODAY()=AR21,-1,IF(AR21="",0,IF(ISERROR(VLOOKUP(AR21,Ünnepnapok!$AG$4:$AG$254,1,FALSE)),0,H21))),"")</f>
        <v>0</v>
      </c>
      <c r="BT21" s="70"/>
      <c r="BU21" s="71"/>
      <c r="BV21" s="77">
        <f ca="1">IF(TODAY()=AU21,-1,IF(AU21="",0,IF(ISERROR(VLOOKUP(AU21,Ünnepnapok!$AG$4:$AG$254,1,FALSE)),0,B21)))</f>
        <v>0</v>
      </c>
      <c r="BW21" s="77">
        <f ca="1">IF(TODAY()=AV21,-1,IF(AV21="",0,IF(ISERROR(VLOOKUP(AV21,Ünnepnapok!$AG$4:$AG$254,1,FALSE)),0,C21)))</f>
        <v>0</v>
      </c>
      <c r="BX21" s="77">
        <f ca="1">IF(TODAY()=AW21,-1,IF(AW21="",0,IF(ISERROR(VLOOKUP(AW21,Ünnepnapok!$AG$4:$AG$254,1,FALSE)),0,D21)))</f>
        <v>0</v>
      </c>
      <c r="BY21" s="77">
        <f ca="1">IF(TODAY()=AX21,-1,IF(AX21="",0,IF(ISERROR(VLOOKUP(AX21,Ünnepnapok!$AG$4:$AG$254,1,FALSE)),0,E21)))</f>
        <v>0</v>
      </c>
      <c r="BZ21" s="77">
        <f ca="1">IF(TODAY()=AY21,-1,IF(AY21="",0,IF(ISERROR(VLOOKUP(AY21,Ünnepnapok!$AG$4:$AG$254,1,FALSE)),0,F21)))</f>
        <v>0</v>
      </c>
      <c r="CA21" s="77">
        <f ca="1">IF(ISERROR(VLOOKUP(AZ21,Munkanapáthelyezés!$A$2:$A$300,1,FALSE)),IF(TODAY()=AZ21,-1,IF(AZ21="",0,IF(ISERROR(VLOOKUP(AZ21,Ünnepnapok!$AG$4:$AG$254,1,FALSE)),0,P21))),"")</f>
        <v>0</v>
      </c>
      <c r="CB21" s="77">
        <f ca="1">IF(ISERROR(VLOOKUP(BA21,Munkanapáthelyezés!$A$2:$A$300,1,FALSE)),IF(TODAY()=BA21,-1,IF(BA21="",0,IF(ISERROR(VLOOKUP(BA21,Ünnepnapok!$AG$4:$AG$254,1,FALSE)),0,Q21))),"")</f>
        <v>0</v>
      </c>
      <c r="CC21" s="70"/>
      <c r="CD21" s="71"/>
      <c r="CE21" s="77">
        <f ca="1">IF(TODAY()=BD21,-1,IF(BD21="",0,IF(ISERROR(VLOOKUP(BD21,Ünnepnapok!$AG$4:$AG$254,1,FALSE)),0,K21)))</f>
        <v>0</v>
      </c>
      <c r="CF21" s="77">
        <f ca="1">IF(TODAY()=BE21,-1,IF(BE21="",0,IF(ISERROR(VLOOKUP(BE21,Ünnepnapok!$AG$4:$AG$254,1,FALSE)),0,L21)))</f>
        <v>0</v>
      </c>
      <c r="CG21" s="77">
        <f ca="1">IF(TODAY()=BF21,-1,IF(BF21="",0,IF(ISERROR(VLOOKUP(BF21,Ünnepnapok!$AG$4:$AG$254,1,FALSE)),0,M21)))</f>
        <v>0</v>
      </c>
      <c r="CH21" s="77">
        <f ca="1">IF(TODAY()=BG21,-1,IF(BG21="",0,IF(ISERROR(VLOOKUP(BG21,Ünnepnapok!$AG$4:$AG$254,1,FALSE)),0,N21)))</f>
        <v>0</v>
      </c>
      <c r="CI21" s="77">
        <f ca="1">IF(TODAY()=BH21,-1,IF(BH21="",0,IF(ISERROR(VLOOKUP(BH21,Ünnepnapok!$AG$4:$AG$254,1,FALSE)),0,O21)))</f>
        <v>0</v>
      </c>
      <c r="CJ21" s="77">
        <f ca="1">IF(ISERROR(VLOOKUP(BI21,Munkanapáthelyezés!$A$2:$A$300,1,FALSE)),IF(TODAY()=BI21,-1,IF(BI21="",0,IF(ISERROR(VLOOKUP(BI21,Ünnepnapok!$AG$4:$AG$254,1,FALSE)),0,Y21))),"")</f>
        <v>0</v>
      </c>
      <c r="CK21" s="77">
        <f ca="1">IF(ISERROR(VLOOKUP(BJ21,Munkanapáthelyezés!$A$2:$A$300,1,FALSE)),IF(TODAY()=BJ21,-1,IF(BJ21="",0,IF(ISERROR(VLOOKUP(BJ21,Ünnepnapok!$AG$4:$AG$254,1,FALSE)),0,Z21))),"")</f>
        <v>0</v>
      </c>
      <c r="CM21" s="77">
        <f ca="1">IF(AL21="",0,IF(ISERROR(VLOOKUP(AL21,Munkanapáthelyezés!$B$2:$C$200,2,FALSE)+10000),0,VLOOKUP(AL21,Munkanapáthelyezés!$B$2:$C$200,2,FALSE)+10000))+IF(AL21="",0,IF(ISERROR(VLOOKUP(AL21,Munkanapáthelyezés!$A$2:$C$200,3,FALSE)+1000),0,VLOOKUP(AL21,Munkanapáthelyezés!$A$2:$C$200,3,FALSE)+1000))</f>
        <v>0</v>
      </c>
      <c r="CN21" s="77">
        <f ca="1">IF(AM21="",0,IF(ISERROR(VLOOKUP(AM21,Munkanapáthelyezés!$B$2:$C$200,2,FALSE)+10000),0,VLOOKUP(AM21,Munkanapáthelyezés!$B$2:$C$200,2,FALSE)+10000))+IF(AM21="",0,IF(ISERROR(VLOOKUP(AM21,Munkanapáthelyezés!$A$2:$C$200,3,FALSE)+1000),0,VLOOKUP(AM21,Munkanapáthelyezés!$A$2:$C$200,3,FALSE)+1000))</f>
        <v>0</v>
      </c>
      <c r="CO21" s="77">
        <f ca="1">IF(AN21="",0,IF(ISERROR(VLOOKUP(AN21,Munkanapáthelyezés!$B$2:$C$200,2,FALSE)+10000),0,VLOOKUP(AN21,Munkanapáthelyezés!$B$2:$C$200,2,FALSE)+10000))+IF(AN21="",0,IF(ISERROR(VLOOKUP(AN21,Munkanapáthelyezés!$A$2:$C$200,3,FALSE)+1000),0,VLOOKUP(AN21,Munkanapáthelyezés!$A$2:$C$200,3,FALSE)+1000))</f>
        <v>0</v>
      </c>
      <c r="CP21" s="77">
        <f ca="1">IF(AO21="",0,IF(ISERROR(VLOOKUP(AO21,Munkanapáthelyezés!$B$2:$C$200,2,FALSE)+10000),0,VLOOKUP(AO21,Munkanapáthelyezés!$B$2:$C$200,2,FALSE)+10000))+IF(AO21="",0,IF(ISERROR(VLOOKUP(AO21,Munkanapáthelyezés!$A$2:$C$200,3,FALSE)+1000),0,VLOOKUP(AO21,Munkanapáthelyezés!$A$2:$C$200,3,FALSE)+1000))</f>
        <v>0</v>
      </c>
      <c r="CQ21" s="77">
        <f ca="1">IF(AP21="",0,IF(ISERROR(VLOOKUP(AP21,Munkanapáthelyezés!$B$2:$C$200,2,FALSE)+10000),0,VLOOKUP(AP21,Munkanapáthelyezés!$B$2:$C$200,2,FALSE)+10000))+IF(AP21="",0,IF(ISERROR(VLOOKUP(AP21,Munkanapáthelyezés!$A$2:$C$200,3,FALSE)+1000),0,VLOOKUP(AP21,Munkanapáthelyezés!$A$2:$C$200,3,FALSE)+1000))</f>
        <v>0</v>
      </c>
      <c r="CR21" s="77">
        <f ca="1">IF(AQ21="",0,IF(ISERROR(VLOOKUP(AQ21,Munkanapáthelyezés!$B$2:$C$200,2,FALSE)+10000),0,VLOOKUP(AQ21,Munkanapáthelyezés!$B$2:$C$200,2,FALSE)+10000))+IF(AQ21="",0,IF(ISERROR(VLOOKUP(AQ21,Munkanapáthelyezés!$A$2:$C$200,3,FALSE)+1000),0,VLOOKUP(AQ21,Munkanapáthelyezés!$A$2:$C$200,3,FALSE)+1000))</f>
        <v>0</v>
      </c>
      <c r="CS21" s="77">
        <f ca="1">IF(AR21="",0,IF(ISERROR(VLOOKUP(AR21,Munkanapáthelyezés!$B$2:$C$200,2,FALSE)+10000),0,VLOOKUP(AR21,Munkanapáthelyezés!$B$2:$C$200,2,FALSE)+10000))+IF(AR21="",0,IF(ISERROR(VLOOKUP(AR21,Munkanapáthelyezés!$A$2:$C$200,3,FALSE)+1000),0,VLOOKUP(AR21,Munkanapáthelyezés!$A$2:$C$200,3,FALSE)+1000))</f>
        <v>0</v>
      </c>
      <c r="CT21" s="70"/>
      <c r="CU21" s="103"/>
      <c r="CV21" s="77">
        <f ca="1">IF(AU21="",0,IF(ISERROR(VLOOKUP(AU21,Munkanapáthelyezés!$B$2:$C$200,2,FALSE)+10000),0,VLOOKUP(AU21,Munkanapáthelyezés!$B$2:$C$200,2,FALSE)+10000))+IF(AU21="",0,IF(ISERROR(VLOOKUP(AU21,Munkanapáthelyezés!$A$2:$C$200,3,FALSE)+1000),0,VLOOKUP(AU21,Munkanapáthelyezés!$A$2:$C$200,3,FALSE)+1000))</f>
        <v>0</v>
      </c>
      <c r="CW21" s="77">
        <f ca="1">IF(AV21="",0,IF(ISERROR(VLOOKUP(AV21,Munkanapáthelyezés!$B$2:$C$200,2,FALSE)+10000),0,VLOOKUP(AV21,Munkanapáthelyezés!$B$2:$C$200,2,FALSE)+10000))+IF(AV21="",0,IF(ISERROR(VLOOKUP(AV21,Munkanapáthelyezés!$A$2:$C$200,3,FALSE)+1000),0,VLOOKUP(AV21,Munkanapáthelyezés!$A$2:$C$200,3,FALSE)+1000))</f>
        <v>0</v>
      </c>
      <c r="CX21" s="77">
        <f ca="1">IF(AW21="",0,IF(ISERROR(VLOOKUP(AW21,Munkanapáthelyezés!$B$2:$C$200,2,FALSE)+10000),0,VLOOKUP(AW21,Munkanapáthelyezés!$B$2:$C$200,2,FALSE)+10000))+IF(AW21="",0,IF(ISERROR(VLOOKUP(AW21,Munkanapáthelyezés!$A$2:$C$200,3,FALSE)+1000),0,VLOOKUP(AW21,Munkanapáthelyezés!$A$2:$C$200,3,FALSE)+1000))</f>
        <v>0</v>
      </c>
      <c r="CY21" s="77">
        <f ca="1">IF(AX21="",0,IF(ISERROR(VLOOKUP(AX21,Munkanapáthelyezés!$B$2:$C$200,2,FALSE)+10000),0,VLOOKUP(AX21,Munkanapáthelyezés!$B$2:$C$200,2,FALSE)+10000))+IF(AX21="",0,IF(ISERROR(VLOOKUP(AX21,Munkanapáthelyezés!$A$2:$C$200,3,FALSE)+1000),0,VLOOKUP(AX21,Munkanapáthelyezés!$A$2:$C$200,3,FALSE)+1000))</f>
        <v>0</v>
      </c>
      <c r="CZ21" s="77">
        <f ca="1">IF(AY21="",0,IF(ISERROR(VLOOKUP(AY21,Munkanapáthelyezés!$B$2:$C$200,2,FALSE)+10000),0,VLOOKUP(AY21,Munkanapáthelyezés!$B$2:$C$200,2,FALSE)+10000))+IF(AY21="",0,IF(ISERROR(VLOOKUP(AY21,Munkanapáthelyezés!$A$2:$C$200,3,FALSE)+1000),0,VLOOKUP(AY21,Munkanapáthelyezés!$A$2:$C$200,3,FALSE)+1000))</f>
        <v>0</v>
      </c>
      <c r="DA21" s="77">
        <f ca="1">IF(AZ21="",0,IF(ISERROR(VLOOKUP(AZ21,Munkanapáthelyezés!$B$2:$C$200,2,FALSE)+10000),0,VLOOKUP(AZ21,Munkanapáthelyezés!$B$2:$C$200,2,FALSE)+10000))+IF(AZ21="",0,IF(ISERROR(VLOOKUP(AZ21,Munkanapáthelyezés!$A$2:$C$200,3,FALSE)+1000),0,VLOOKUP(AZ21,Munkanapáthelyezés!$A$2:$C$200,3,FALSE)+1000))</f>
        <v>0</v>
      </c>
      <c r="DB21" s="77">
        <f ca="1">IF(BA21="",0,IF(ISERROR(VLOOKUP(BA21,Munkanapáthelyezés!$B$2:$C$200,2,FALSE)+10000),0,VLOOKUP(BA21,Munkanapáthelyezés!$B$2:$C$200,2,FALSE)+10000))+IF(BA21="",0,IF(ISERROR(VLOOKUP(BA21,Munkanapáthelyezés!$A$2:$C$200,3,FALSE)+1000),0,VLOOKUP(BA21,Munkanapáthelyezés!$A$2:$C$200,3,FALSE)+1000))</f>
        <v>0</v>
      </c>
      <c r="DC21" s="70"/>
      <c r="DD21" s="103"/>
      <c r="DE21" s="77">
        <f ca="1">IF(BD21="",0,IF(ISERROR(VLOOKUP(BD21,Munkanapáthelyezés!$B$2:$C$200,2,FALSE)+10000),0,VLOOKUP(BD21,Munkanapáthelyezés!$B$2:$C$200,2,FALSE)+10000))+IF(BD21="",0,IF(ISERROR(VLOOKUP(BD21,Munkanapáthelyezés!$A$2:$C$200,3,FALSE)+1000),0,VLOOKUP(BD21,Munkanapáthelyezés!$A$2:$C$200,3,FALSE)+1000))</f>
        <v>0</v>
      </c>
      <c r="DF21" s="77">
        <f ca="1">IF(BE21="",0,IF(ISERROR(VLOOKUP(BE21,Munkanapáthelyezés!$B$2:$C$200,2,FALSE)+10000),0,VLOOKUP(BE21,Munkanapáthelyezés!$B$2:$C$200,2,FALSE)+10000))+IF(BE21="",0,IF(ISERROR(VLOOKUP(BE21,Munkanapáthelyezés!$A$2:$C$200,3,FALSE)+1000),0,VLOOKUP(BE21,Munkanapáthelyezés!$A$2:$C$200,3,FALSE)+1000))</f>
        <v>0</v>
      </c>
      <c r="DG21" s="77">
        <f ca="1">IF(BF21="",0,IF(ISERROR(VLOOKUP(BF21,Munkanapáthelyezés!$B$2:$C$200,2,FALSE)+10000),0,VLOOKUP(BF21,Munkanapáthelyezés!$B$2:$C$200,2,FALSE)+10000))+IF(BF21="",0,IF(ISERROR(VLOOKUP(BF21,Munkanapáthelyezés!$A$2:$C$200,3,FALSE)+1000),0,VLOOKUP(BF21,Munkanapáthelyezés!$A$2:$C$200,3,FALSE)+1000))</f>
        <v>0</v>
      </c>
      <c r="DH21" s="77">
        <f ca="1">IF(BG21="",0,IF(ISERROR(VLOOKUP(BG21,Munkanapáthelyezés!$B$2:$C$200,2,FALSE)+10000),0,VLOOKUP(BG21,Munkanapáthelyezés!$B$2:$C$200,2,FALSE)+10000))+IF(BG21="",0,IF(ISERROR(VLOOKUP(BG21,Munkanapáthelyezés!$A$2:$C$200,3,FALSE)+1000),0,VLOOKUP(BG21,Munkanapáthelyezés!$A$2:$C$200,3,FALSE)+1000))</f>
        <v>0</v>
      </c>
      <c r="DI21" s="77">
        <f ca="1">IF(BH21="",0,IF(ISERROR(VLOOKUP(BH21,Munkanapáthelyezés!$B$2:$C$200,2,FALSE)+10000),0,VLOOKUP(BH21,Munkanapáthelyezés!$B$2:$C$200,2,FALSE)+10000))+IF(BH21="",0,IF(ISERROR(VLOOKUP(BH21,Munkanapáthelyezés!$A$2:$C$200,3,FALSE)+1000),0,VLOOKUP(BH21,Munkanapáthelyezés!$A$2:$C$200,3,FALSE)+1000))</f>
        <v>0</v>
      </c>
      <c r="DJ21" s="77">
        <f ca="1">IF(BI21="",0,IF(ISERROR(VLOOKUP(BI21,Munkanapáthelyezés!$B$2:$C$200,2,FALSE)+10000),0,VLOOKUP(BI21,Munkanapáthelyezés!$B$2:$C$200,2,FALSE)+10000))+IF(BI21="",0,IF(ISERROR(VLOOKUP(BI21,Munkanapáthelyezés!$A$2:$C$200,3,FALSE)+1000),0,VLOOKUP(BI21,Munkanapáthelyezés!$A$2:$C$200,3,FALSE)+1000))</f>
        <v>0</v>
      </c>
      <c r="DK21" s="77">
        <f ca="1">IF(BJ21="",0,IF(ISERROR(VLOOKUP(BJ21,Munkanapáthelyezés!$B$2:$C$200,2,FALSE)+10000),0,VLOOKUP(BJ21,Munkanapáthelyezés!$B$2:$C$200,2,FALSE)+10000))+IF(BJ21="",0,IF(ISERROR(VLOOKUP(BJ21,Munkanapáthelyezés!$A$2:$C$200,3,FALSE)+1000),0,VLOOKUP(BJ21,Munkanapáthelyezés!$A$2:$C$200,3,FALSE)+1000))</f>
        <v>0</v>
      </c>
    </row>
    <row r="22" spans="1:115" x14ac:dyDescent="0.25">
      <c r="A22" s="55">
        <f ca="1">IF(ISERROR(IF($I$1&lt;1600,'k1900'!J22,(IF($I$1=1600,'1600'!J22,(IF(AND($I$1&gt;1600,$I$1&lt;1700),'k1900'!J22,(IF($I$1=1700,'1700'!J22,(IF(AND($I$1&gt;1700,$I$1&lt;1800),'k1900'!J22,(IF($I$1=1800,'1800'!J22,(IF(AND($I$1&gt;1800,$I$1&lt;1900),'k1900'!J22,(IF($I$1=1900,'1900'!J22,(IF($I$1&gt;1900,'n1900'!J22,"")))))))))))))))))),"",IF($I$1&lt;1600,'k1900'!J22,(IF($I$1=1600,'1600'!J22,(IF(AND($I$1&gt;1600,$I$1&lt;1700),'k1900'!J22,(IF($I$1=1700,'1700'!J22,(IF(AND($I$1&gt;1700,$I$1&lt;1800),'k1900'!J22,(IF($I$1=1800,'1800'!J22,(IF(AND($I$1&gt;1800,$I$1&lt;1900),'k1900'!J22,(IF($I$1=1900,'1900'!J22,(IF($I$1&gt;1900,'n1900'!J22,""))))))))))))))))))</f>
        <v>21</v>
      </c>
      <c r="B22" s="19">
        <f ca="1">IF(IF($I$1&lt;1600,'k1900'!K22,(IF($I$1=1600,'1600'!K22,(IF(AND($I$1&gt;1600,$I$1&lt;1700),'k1900'!K22,(IF($I$1=1700,'1700'!K22,(IF(AND($I$1&gt;1700,$I$1&lt;1800),'k1900'!K22,(IF($I$1=1800,'1800'!K22,(IF(AND($I$1&gt;1800,$I$1&lt;1900),'k1900'!K22,(IF($I$1=1900,'1900'!K22,(IF($I$1&gt;1900,'n1900'!K22,"")))))))))))))))))="","",IF($I$1&lt;1600,'k1900'!K22,(IF($I$1=1600,'1600'!K22,(IF(AND($I$1&gt;1600,$I$1&lt;1700),'k1900'!K22,(IF($I$1=1700,'1700'!K22,(IF(AND($I$1&gt;1700,$I$1&lt;1800),'k1900'!K22,(IF($I$1=1800,'1800'!K22,(IF(AND($I$1&gt;1800,$I$1&lt;1900),'k1900'!K22,(IF($I$1=1900,'1900'!K22,(IF($I$1&gt;1900,'n1900'!K22,""))))))))))))))))))</f>
        <v>24</v>
      </c>
      <c r="C22" s="19">
        <f ca="1">IF(IF($I$1&lt;1600,'k1900'!L22,(IF($I$1=1600,'1600'!L22,(IF(AND($I$1&gt;1600,$I$1&lt;1700),'k1900'!L22,(IF($I$1=1700,'1700'!L22,(IF(AND($I$1&gt;1700,$I$1&lt;1800),'k1900'!L22,(IF($I$1=1800,'1800'!L22,(IF(AND($I$1&gt;1800,$I$1&lt;1900),'k1900'!L22,(IF($I$1=1900,'1900'!L22,(IF($I$1&gt;1900,'n1900'!L22,"")))))))))))))))))="","",IF($I$1&lt;1600,'k1900'!L22,(IF($I$1=1600,'1600'!L22,(IF(AND($I$1&gt;1600,$I$1&lt;1700),'k1900'!L22,(IF($I$1=1700,'1700'!L22,(IF(AND($I$1&gt;1700,$I$1&lt;1800),'k1900'!L22,(IF($I$1=1800,'1800'!L22,(IF(AND($I$1&gt;1800,$I$1&lt;1900),'k1900'!L22,(IF($I$1=1900,'1900'!L22,(IF($I$1&gt;1900,'n1900'!L22,""))))))))))))))))))</f>
        <v>25</v>
      </c>
      <c r="D22" s="19">
        <f ca="1">IF(IF($I$1&lt;1600,'k1900'!M22,(IF($I$1=1600,'1600'!M22,(IF(AND($I$1&gt;1600,$I$1&lt;1700),'k1900'!M22,(IF($I$1=1700,'1700'!M22,(IF(AND($I$1&gt;1700,$I$1&lt;1800),'k1900'!M22,(IF($I$1=1800,'1800'!M22,(IF(AND($I$1&gt;1800,$I$1&lt;1900),'k1900'!M22,(IF($I$1=1900,'1900'!M22,(IF($I$1&gt;1900,'n1900'!M22,"")))))))))))))))))="","",IF($I$1&lt;1600,'k1900'!M22,(IF($I$1=1600,'1600'!M22,(IF(AND($I$1&gt;1600,$I$1&lt;1700),'k1900'!M22,(IF($I$1=1700,'1700'!M22,(IF(AND($I$1&gt;1700,$I$1&lt;1800),'k1900'!M22,(IF($I$1=1800,'1800'!M22,(IF(AND($I$1&gt;1800,$I$1&lt;1900),'k1900'!M22,(IF($I$1=1900,'1900'!M22,(IF($I$1&gt;1900,'n1900'!M22,""))))))))))))))))))</f>
        <v>26</v>
      </c>
      <c r="E22" s="19">
        <f ca="1">IF(IF($I$1&lt;1600,'k1900'!N22,(IF($I$1=1600,'1600'!N22,(IF(AND($I$1&gt;1600,$I$1&lt;1700),'k1900'!N22,(IF($I$1=1700,'1700'!N22,(IF(AND($I$1&gt;1700,$I$1&lt;1800),'k1900'!N22,(IF($I$1=1800,'1800'!N22,(IF(AND($I$1&gt;1800,$I$1&lt;1900),'k1900'!N22,(IF($I$1=1900,'1900'!N22,(IF($I$1&gt;1900,'n1900'!N22,"")))))))))))))))))="","",IF($I$1&lt;1600,'k1900'!N22,(IF($I$1=1600,'1600'!N22,(IF(AND($I$1&gt;1600,$I$1&lt;1700),'k1900'!N22,(IF($I$1=1700,'1700'!N22,(IF(AND($I$1&gt;1700,$I$1&lt;1800),'k1900'!N22,(IF($I$1=1800,'1800'!N22,(IF(AND($I$1&gt;1800,$I$1&lt;1900),'k1900'!N22,(IF($I$1=1900,'1900'!N22,(IF($I$1&gt;1900,'n1900'!N22,""))))))))))))))))))</f>
        <v>27</v>
      </c>
      <c r="F22" s="19">
        <f ca="1">IF(IF($I$1&lt;1600,'k1900'!O22,(IF($I$1=1600,'1600'!O22,(IF(AND($I$1&gt;1600,$I$1&lt;1700),'k1900'!O22,(IF($I$1=1700,'1700'!O22,(IF(AND($I$1&gt;1700,$I$1&lt;1800),'k1900'!O22,(IF($I$1=1800,'1800'!O22,(IF(AND($I$1&gt;1800,$I$1&lt;1900),'k1900'!O22,(IF($I$1=1900,'1900'!O22,(IF($I$1&gt;1900,'n1900'!O22,"")))))))))))))))))="","",IF($I$1&lt;1600,'k1900'!O22,(IF($I$1=1600,'1600'!O22,(IF(AND($I$1&gt;1600,$I$1&lt;1700),'k1900'!O22,(IF($I$1=1700,'1700'!O22,(IF(AND($I$1&gt;1700,$I$1&lt;1800),'k1900'!O22,(IF($I$1=1800,'1800'!O22,(IF(AND($I$1&gt;1800,$I$1&lt;1900),'k1900'!O22,(IF($I$1=1900,'1900'!O22,(IF($I$1&gt;1900,'n1900'!O22,""))))))))))))))))))</f>
        <v>28</v>
      </c>
      <c r="G22" s="19">
        <f ca="1">IF(IF($I$1&lt;1600,'k1900'!P22,(IF($I$1=1600,'1600'!P22,(IF(AND($I$1&gt;1600,$I$1&lt;1700),'k1900'!P22,(IF($I$1=1700,'1700'!P22,(IF(AND($I$1&gt;1700,$I$1&lt;1800),'k1900'!P22,(IF($I$1=1800,'1800'!P22,(IF(AND($I$1&gt;1800,$I$1&lt;1900),'k1900'!P22,(IF($I$1=1900,'1900'!P22,(IF($I$1&gt;1900,'n1900'!P22,"")))))))))))))))))="","",IF($I$1&lt;1600,'k1900'!P22,(IF($I$1=1600,'1600'!P22,(IF(AND($I$1&gt;1600,$I$1&lt;1700),'k1900'!P22,(IF($I$1=1700,'1700'!P22,(IF(AND($I$1&gt;1700,$I$1&lt;1800),'k1900'!P22,(IF($I$1=1800,'1800'!P22,(IF(AND($I$1&gt;1800,$I$1&lt;1900),'k1900'!P22,(IF($I$1=1900,'1900'!P22,(IF($I$1&gt;1900,'n1900'!P22,""))))))))))))))))))</f>
        <v>29</v>
      </c>
      <c r="H22" s="19">
        <f ca="1">IF(IF($I$1&lt;1600,'k1900'!Q22,(IF($I$1=1600,'1600'!Q22,(IF(AND($I$1&gt;1600,$I$1&lt;1700),'k1900'!Q22,(IF($I$1=1700,'1700'!Q22,(IF(AND($I$1&gt;1700,$I$1&lt;1800),'k1900'!Q22,(IF($I$1=1800,'1800'!Q22,(IF(AND($I$1&gt;1800,$I$1&lt;1900),'k1900'!Q22,(IF($I$1=1900,'1900'!Q22,(IF($I$1&gt;1900,'n1900'!Q22,"")))))))))))))))))="","",IF($I$1&lt;1600,'k1900'!Q22,(IF($I$1=1600,'1600'!Q22,(IF(AND($I$1&gt;1600,$I$1&lt;1700),'k1900'!Q22,(IF($I$1=1700,'1700'!Q22,(IF(AND($I$1&gt;1700,$I$1&lt;1800),'k1900'!Q22,(IF($I$1=1800,'1800'!Q22,(IF(AND($I$1&gt;1800,$I$1&lt;1900),'k1900'!Q22,(IF($I$1=1900,'1900'!Q22,(IF($I$1&gt;1900,'n1900'!Q22,""))))))))))))))))))</f>
        <v>30</v>
      </c>
      <c r="J22" s="55">
        <f ca="1">IF(ISERROR(IF($I$1&lt;1600,'k1900'!S22,(IF($I$1=1600,'1600'!S22,(IF(AND($I$1&gt;1600,$I$1&lt;1700),'k1900'!S22,(IF($I$1=1700,'1700'!S22,(IF(AND($I$1&gt;1700,$I$1&lt;1800),'k1900'!S22,(IF($I$1=1800,'1800'!S22,(IF(AND($I$1&gt;1800,$I$1&lt;1900),'k1900'!S22,(IF($I$1=1900,'1900'!S22,(IF($I$1&gt;1900,'n1900'!S22,"")))))))))))))))))),"",IF($I$1&lt;1600,'k1900'!S22,(IF($I$1=1600,'1600'!S22,(IF(AND($I$1&gt;1600,$I$1&lt;1700),'k1900'!S22,(IF($I$1=1700,'1700'!S22,(IF(AND($I$1&gt;1700,$I$1&lt;1800),'k1900'!S22,(IF($I$1=1800,'1800'!S22,(IF(AND($I$1&gt;1800,$I$1&lt;1900),'k1900'!S22,(IF($I$1=1900,'1900'!S22,(IF($I$1&gt;1900,'n1900'!S22,""))))))))))))))))))</f>
        <v>26</v>
      </c>
      <c r="K22" s="19">
        <f ca="1">IF(IF($I$1&lt;1600,'k1900'!T22,(IF($I$1=1600,'1600'!T22,(IF(AND($I$1&gt;1600,$I$1&lt;1700),'k1900'!T22,(IF($I$1=1700,'1700'!T22,(IF(AND($I$1&gt;1700,$I$1&lt;1800),'k1900'!T22,(IF($I$1=1800,'1800'!T22,(IF(AND($I$1&gt;1800,$I$1&lt;1900),'k1900'!T22,(IF($I$1=1900,'1900'!T22,(IF($I$1&gt;1900,'n1900'!T22,"")))))))))))))))))="","",IF($I$1&lt;1600,'k1900'!T22,(IF($I$1=1600,'1600'!T22,(IF(AND($I$1&gt;1600,$I$1&lt;1700),'k1900'!T22,(IF($I$1=1700,'1700'!T22,(IF(AND($I$1&gt;1700,$I$1&lt;1800),'k1900'!T22,(IF($I$1=1800,'1800'!T22,(IF(AND($I$1&gt;1800,$I$1&lt;1900),'k1900'!T22,(IF($I$1=1900,'1900'!T22,(IF($I$1&gt;1900,'n1900'!T22,""))))))))))))))))))</f>
        <v>28</v>
      </c>
      <c r="L22" s="19">
        <f ca="1">IF(IF($I$1&lt;1600,'k1900'!U22,(IF($I$1=1600,'1600'!U22,(IF(AND($I$1&gt;1600,$I$1&lt;1700),'k1900'!U22,(IF($I$1=1700,'1700'!U22,(IF(AND($I$1&gt;1700,$I$1&lt;1800),'k1900'!U22,(IF($I$1=1800,'1800'!U22,(IF(AND($I$1&gt;1800,$I$1&lt;1900),'k1900'!U22,(IF($I$1=1900,'1900'!U22,(IF($I$1&gt;1900,'n1900'!U22,"")))))))))))))))))="","",IF($I$1&lt;1600,'k1900'!U22,(IF($I$1=1600,'1600'!U22,(IF(AND($I$1&gt;1600,$I$1&lt;1700),'k1900'!U22,(IF($I$1=1700,'1700'!U22,(IF(AND($I$1&gt;1700,$I$1&lt;1800),'k1900'!U22,(IF($I$1=1800,'1800'!U22,(IF(AND($I$1&gt;1800,$I$1&lt;1900),'k1900'!U22,(IF($I$1=1900,'1900'!U22,(IF($I$1&gt;1900,'n1900'!U22,""))))))))))))))))))</f>
        <v>29</v>
      </c>
      <c r="M22" s="19">
        <f ca="1">IF(IF($I$1&lt;1600,'k1900'!V22,(IF($I$1=1600,'1600'!V22,(IF(AND($I$1&gt;1600,$I$1&lt;1700),'k1900'!V22,(IF($I$1=1700,'1700'!V22,(IF(AND($I$1&gt;1700,$I$1&lt;1800),'k1900'!V22,(IF($I$1=1800,'1800'!V22,(IF(AND($I$1&gt;1800,$I$1&lt;1900),'k1900'!V22,(IF($I$1=1900,'1900'!V22,(IF($I$1&gt;1900,'n1900'!V22,"")))))))))))))))))="","",IF($I$1&lt;1600,'k1900'!V22,(IF($I$1=1600,'1600'!V22,(IF(AND($I$1&gt;1600,$I$1&lt;1700),'k1900'!V22,(IF($I$1=1700,'1700'!V22,(IF(AND($I$1&gt;1700,$I$1&lt;1800),'k1900'!V22,(IF($I$1=1800,'1800'!V22,(IF(AND($I$1&gt;1800,$I$1&lt;1900),'k1900'!V22,(IF($I$1=1900,'1900'!V22,(IF($I$1&gt;1900,'n1900'!V22,""))))))))))))))))))</f>
        <v>30</v>
      </c>
      <c r="N22" s="19" t="str">
        <f ca="1">IF(IF($I$1&lt;1600,'k1900'!W22,(IF($I$1=1600,'1600'!W22,(IF(AND($I$1&gt;1600,$I$1&lt;1700),'k1900'!W22,(IF($I$1=1700,'1700'!W22,(IF(AND($I$1&gt;1700,$I$1&lt;1800),'k1900'!W22,(IF($I$1=1800,'1800'!W22,(IF(AND($I$1&gt;1800,$I$1&lt;1900),'k1900'!W22,(IF($I$1=1900,'1900'!W22,(IF($I$1&gt;1900,'n1900'!W22,"")))))))))))))))))="","",IF($I$1&lt;1600,'k1900'!W22,(IF($I$1=1600,'1600'!W22,(IF(AND($I$1&gt;1600,$I$1&lt;1700),'k1900'!W22,(IF($I$1=1700,'1700'!W22,(IF(AND($I$1&gt;1700,$I$1&lt;1800),'k1900'!W22,(IF($I$1=1800,'1800'!W22,(IF(AND($I$1&gt;1800,$I$1&lt;1900),'k1900'!W22,(IF($I$1=1900,'1900'!W22,(IF($I$1&gt;1900,'n1900'!W22,""))))))))))))))))))</f>
        <v/>
      </c>
      <c r="O22" s="19" t="str">
        <f ca="1">IF(IF($I$1&lt;1600,'k1900'!X22,(IF($I$1=1600,'1600'!X22,(IF(AND($I$1&gt;1600,$I$1&lt;1700),'k1900'!X22,(IF($I$1=1700,'1700'!X22,(IF(AND($I$1&gt;1700,$I$1&lt;1800),'k1900'!X22,(IF($I$1=1800,'1800'!X22,(IF(AND($I$1&gt;1800,$I$1&lt;1900),'k1900'!X22,(IF($I$1=1900,'1900'!X22,(IF($I$1&gt;1900,'n1900'!X22,"")))))))))))))))))="","",IF($I$1&lt;1600,'k1900'!X22,(IF($I$1=1600,'1600'!X22,(IF(AND($I$1&gt;1600,$I$1&lt;1700),'k1900'!X22,(IF($I$1=1700,'1700'!X22,(IF(AND($I$1&gt;1700,$I$1&lt;1800),'k1900'!X22,(IF($I$1=1800,'1800'!X22,(IF(AND($I$1&gt;1800,$I$1&lt;1900),'k1900'!X22,(IF($I$1=1900,'1900'!X22,(IF($I$1&gt;1900,'n1900'!X22,""))))))))))))))))))</f>
        <v/>
      </c>
      <c r="P22" s="19" t="str">
        <f ca="1">IF(IF($I$1&lt;1600,'k1900'!Y22,(IF($I$1=1600,'1600'!Y22,(IF(AND($I$1&gt;1600,$I$1&lt;1700),'k1900'!Y22,(IF($I$1=1700,'1700'!Y22,(IF(AND($I$1&gt;1700,$I$1&lt;1800),'k1900'!Y22,(IF($I$1=1800,'1800'!Y22,(IF(AND($I$1&gt;1800,$I$1&lt;1900),'k1900'!Y22,(IF($I$1=1900,'1900'!Y22,(IF($I$1&gt;1900,'n1900'!Y22,"")))))))))))))))))="","",IF($I$1&lt;1600,'k1900'!Y22,(IF($I$1=1600,'1600'!Y22,(IF(AND($I$1&gt;1600,$I$1&lt;1700),'k1900'!Y22,(IF($I$1=1700,'1700'!Y22,(IF(AND($I$1&gt;1700,$I$1&lt;1800),'k1900'!Y22,(IF($I$1=1800,'1800'!Y22,(IF(AND($I$1&gt;1800,$I$1&lt;1900),'k1900'!Y22,(IF($I$1=1900,'1900'!Y22,(IF($I$1&gt;1900,'n1900'!Y22,""))))))))))))))))))</f>
        <v/>
      </c>
      <c r="Q22" s="19" t="str">
        <f ca="1">IF(IF($I$1&lt;1600,'k1900'!Z22,(IF($I$1=1600,'1600'!Z22,(IF(AND($I$1&gt;1600,$I$1&lt;1700),'k1900'!Z22,(IF($I$1=1700,'1700'!Z22,(IF(AND($I$1&gt;1700,$I$1&lt;1800),'k1900'!Z22,(IF($I$1=1800,'1800'!Z22,(IF(AND($I$1&gt;1800,$I$1&lt;1900),'k1900'!Z22,(IF($I$1=1900,'1900'!Z22,(IF($I$1&gt;1900,'n1900'!Z22,"")))))))))))))))))="","",IF($I$1&lt;1600,'k1900'!Z22,(IF($I$1=1600,'1600'!Z22,(IF(AND($I$1&gt;1600,$I$1&lt;1700),'k1900'!Z22,(IF($I$1=1700,'1700'!Z22,(IF(AND($I$1&gt;1700,$I$1&lt;1800),'k1900'!Z22,(IF($I$1=1800,'1800'!Z22,(IF(AND($I$1&gt;1800,$I$1&lt;1900),'k1900'!Z22,(IF($I$1=1900,'1900'!Z22,(IF($I$1&gt;1900,'n1900'!Z22,""))))))))))))))))))</f>
        <v/>
      </c>
      <c r="S22" s="55">
        <f ca="1">IF(ISERROR(IF($I$1&lt;1600,'k1900'!A31,(IF($I$1=1600,'1600'!A31,(IF(AND($I$1&gt;1600,$I$1&lt;1700),'k1900'!A31,(IF($I$1=1700,'1700'!A31,(IF(AND($I$1&gt;1700,$I$1&lt;1800),'k1900'!A31,(IF($I$1=1800,'1800'!A31,(IF(AND($I$1&gt;1800,$I$1&lt;1900),'k1900'!A31,(IF($I$1=1900,'1900'!A31,(IF($I$1&gt;1900,'n1900'!A31,"")))))))))))))))))),"",IF($I$1&lt;1600,'k1900'!A31,(IF($I$1=1600,'1600'!A31,(IF(AND($I$1&gt;1600,$I$1&lt;1700),'k1900'!A31,(IF($I$1=1700,'1700'!A31,(IF(AND($I$1&gt;1700,$I$1&lt;1800),'k1900'!A31,(IF($I$1=1800,'1800'!A31,(IF(AND($I$1&gt;1800,$I$1&lt;1900),'k1900'!A31,(IF($I$1=1900,'1900'!A31,(IF($I$1&gt;1900,'n1900'!A31,""))))))))))))))))))</f>
        <v>30</v>
      </c>
      <c r="T22" s="19">
        <f ca="1">IF(IF($I$1&lt;1600,'k1900'!B31,(IF($I$1=1600,'1600'!B31,(IF(AND($I$1&gt;1600,$I$1&lt;1700),'k1900'!B31,(IF($I$1=1700,'1700'!B31,(IF(AND($I$1&gt;1700,$I$1&lt;1800),'k1900'!B31,(IF($I$1=1800,'1800'!B31,(IF(AND($I$1&gt;1800,$I$1&lt;1900),'k1900'!B31,(IF($I$1=1900,'1900'!B31,(IF($I$1&gt;1900,'n1900'!B31,"")))))))))))))))))="","",IF($I$1&lt;1600,'k1900'!B31,(IF($I$1=1600,'1600'!B31,(IF(AND($I$1&gt;1600,$I$1&lt;1700),'k1900'!B31,(IF($I$1=1700,'1700'!B31,(IF(AND($I$1&gt;1700,$I$1&lt;1800),'k1900'!B31,(IF($I$1=1800,'1800'!B31,(IF(AND($I$1&gt;1800,$I$1&lt;1900),'k1900'!B31,(IF($I$1=1900,'1900'!B31,(IF($I$1&gt;1900,'n1900'!B31,""))))))))))))))))))</f>
        <v>26</v>
      </c>
      <c r="U22" s="19">
        <f ca="1">IF(IF($I$1&lt;1600,'k1900'!C31,(IF($I$1=1600,'1600'!C31,(IF(AND($I$1&gt;1600,$I$1&lt;1700),'k1900'!C31,(IF($I$1=1700,'1700'!C31,(IF(AND($I$1&gt;1700,$I$1&lt;1800),'k1900'!C31,(IF($I$1=1800,'1800'!C31,(IF(AND($I$1&gt;1800,$I$1&lt;1900),'k1900'!C31,(IF($I$1=1900,'1900'!C31,(IF($I$1&gt;1900,'n1900'!C31,"")))))))))))))))))="","",IF($I$1&lt;1600,'k1900'!C31,(IF($I$1=1600,'1600'!C31,(IF(AND($I$1&gt;1600,$I$1&lt;1700),'k1900'!C31,(IF($I$1=1700,'1700'!C31,(IF(AND($I$1&gt;1700,$I$1&lt;1800),'k1900'!C31,(IF($I$1=1800,'1800'!C31,(IF(AND($I$1&gt;1800,$I$1&lt;1900),'k1900'!C31,(IF($I$1=1900,'1900'!C31,(IF($I$1&gt;1900,'n1900'!C31,""))))))))))))))))))</f>
        <v>27</v>
      </c>
      <c r="V22" s="19">
        <f ca="1">IF(IF($I$1&lt;1600,'k1900'!D31,(IF($I$1=1600,'1600'!D31,(IF(AND($I$1&gt;1600,$I$1&lt;1700),'k1900'!D31,(IF($I$1=1700,'1700'!D31,(IF(AND($I$1&gt;1700,$I$1&lt;1800),'k1900'!D31,(IF($I$1=1800,'1800'!D31,(IF(AND($I$1&gt;1800,$I$1&lt;1900),'k1900'!D31,(IF($I$1=1900,'1900'!D31,(IF($I$1&gt;1900,'n1900'!D31,"")))))))))))))))))="","",IF($I$1&lt;1600,'k1900'!D31,(IF($I$1=1600,'1600'!D31,(IF(AND($I$1&gt;1600,$I$1&lt;1700),'k1900'!D31,(IF($I$1=1700,'1700'!D31,(IF(AND($I$1&gt;1700,$I$1&lt;1800),'k1900'!D31,(IF($I$1=1800,'1800'!D31,(IF(AND($I$1&gt;1800,$I$1&lt;1900),'k1900'!D31,(IF($I$1=1900,'1900'!D31,(IF($I$1&gt;1900,'n1900'!D31,""))))))))))))))))))</f>
        <v>28</v>
      </c>
      <c r="W22" s="19">
        <f ca="1">IF(IF($I$1&lt;1600,'k1900'!E31,(IF($I$1=1600,'1600'!E31,(IF(AND($I$1&gt;1600,$I$1&lt;1700),'k1900'!E31,(IF($I$1=1700,'1700'!E31,(IF(AND($I$1&gt;1700,$I$1&lt;1800),'k1900'!E31,(IF($I$1=1800,'1800'!E31,(IF(AND($I$1&gt;1800,$I$1&lt;1900),'k1900'!E31,(IF($I$1=1900,'1900'!E31,(IF($I$1&gt;1900,'n1900'!E31,"")))))))))))))))))="","",IF($I$1&lt;1600,'k1900'!E31,(IF($I$1=1600,'1600'!E31,(IF(AND($I$1&gt;1600,$I$1&lt;1700),'k1900'!E31,(IF($I$1=1700,'1700'!E31,(IF(AND($I$1&gt;1700,$I$1&lt;1800),'k1900'!E31,(IF($I$1=1800,'1800'!E31,(IF(AND($I$1&gt;1800,$I$1&lt;1900),'k1900'!E31,(IF($I$1=1900,'1900'!E31,(IF($I$1&gt;1900,'n1900'!E31,""))))))))))))))))))</f>
        <v>29</v>
      </c>
      <c r="X22" s="19">
        <f ca="1">IF(IF($I$1&lt;1600,'k1900'!F31,(IF($I$1=1600,'1600'!F31,(IF(AND($I$1&gt;1600,$I$1&lt;1700),'k1900'!F31,(IF($I$1=1700,'1700'!F31,(IF(AND($I$1&gt;1700,$I$1&lt;1800),'k1900'!F31,(IF($I$1=1800,'1800'!F31,(IF(AND($I$1&gt;1800,$I$1&lt;1900),'k1900'!F31,(IF($I$1=1900,'1900'!F31,(IF($I$1&gt;1900,'n1900'!F31,"")))))))))))))))))="","",IF($I$1&lt;1600,'k1900'!F31,(IF($I$1=1600,'1600'!F31,(IF(AND($I$1&gt;1600,$I$1&lt;1700),'k1900'!F31,(IF($I$1=1700,'1700'!F31,(IF(AND($I$1&gt;1700,$I$1&lt;1800),'k1900'!F31,(IF($I$1=1800,'1800'!F31,(IF(AND($I$1&gt;1800,$I$1&lt;1900),'k1900'!F31,(IF($I$1=1900,'1900'!F31,(IF($I$1&gt;1900,'n1900'!F31,""))))))))))))))))))</f>
        <v>30</v>
      </c>
      <c r="Y22" s="19">
        <f ca="1">IF(IF($I$1&lt;1600,'k1900'!G31,(IF($I$1=1600,'1600'!G31,(IF(AND($I$1&gt;1600,$I$1&lt;1700),'k1900'!G31,(IF($I$1=1700,'1700'!G31,(IF(AND($I$1&gt;1700,$I$1&lt;1800),'k1900'!G31,(IF($I$1=1800,'1800'!G31,(IF(AND($I$1&gt;1800,$I$1&lt;1900),'k1900'!G31,(IF($I$1=1900,'1900'!G31,(IF($I$1&gt;1900,'n1900'!G31,"")))))))))))))))))="","",IF($I$1&lt;1600,'k1900'!G31,(IF($I$1=1600,'1600'!G31,(IF(AND($I$1&gt;1600,$I$1&lt;1700),'k1900'!G31,(IF($I$1=1700,'1700'!G31,(IF(AND($I$1&gt;1700,$I$1&lt;1800),'k1900'!G31,(IF($I$1=1800,'1800'!G31,(IF(AND($I$1&gt;1800,$I$1&lt;1900),'k1900'!G31,(IF($I$1=1900,'1900'!G31,(IF($I$1&gt;1900,'n1900'!G31,""))))))))))))))))))</f>
        <v>31</v>
      </c>
      <c r="Z22" s="19" t="str">
        <f ca="1">IF(IF($I$1&lt;1600,'k1900'!H31,(IF($I$1=1600,'1600'!H31,(IF(AND($I$1&gt;1600,$I$1&lt;1700),'k1900'!H31,(IF($I$1=1700,'1700'!H31,(IF(AND($I$1&gt;1700,$I$1&lt;1800),'k1900'!H31,(IF($I$1=1800,'1800'!H31,(IF(AND($I$1&gt;1800,$I$1&lt;1900),'k1900'!H31,(IF($I$1=1900,'1900'!H31,(IF($I$1&gt;1900,'n1900'!H31,"")))))))))))))))))="","",IF($I$1&lt;1600,'k1900'!H31,(IF($I$1=1600,'1600'!H31,(IF(AND($I$1&gt;1600,$I$1&lt;1700),'k1900'!H31,(IF($I$1=1700,'1700'!H31,(IF(AND($I$1&gt;1700,$I$1&lt;1800),'k1900'!H31,(IF($I$1=1800,'1800'!H31,(IF(AND($I$1&gt;1800,$I$1&lt;1900),'k1900'!H31,(IF($I$1=1900,'1900'!H31,(IF($I$1&gt;1900,'n1900'!H31,""))))))))))))))))))</f>
        <v/>
      </c>
      <c r="AB22" s="43">
        <f ca="1">IF(ISERROR(IF($I$1&lt;1600,'k1900'!J31,(IF($I$1=1600,'1600'!J31,(IF(AND($I$1&gt;1600,$I$1&lt;1700),'k1900'!J31,(IF($I$1=1700,'1700'!J31,(IF(AND($I$1&gt;1700,$I$1&lt;1800),'k1900'!J31,(IF($I$1=1800,'1800'!J31,(IF(AND($I$1&gt;1800,$I$1&lt;1900),'k1900'!J31,(IF($I$1=1900,'1900'!J31,(IF($I$1&gt;1900,'n1900'!J31,"")))))))))))))))))),"",IF($I$1&lt;1600,'k1900'!J31,(IF($I$1=1600,'1600'!J31,(IF(AND($I$1&gt;1600,$I$1&lt;1700),'k1900'!J31,(IF($I$1=1700,'1700'!J31,(IF(AND($I$1&gt;1700,$I$1&lt;1800),'k1900'!J31,(IF($I$1=1800,'1800'!J31,(IF(AND($I$1&gt;1800,$I$1&lt;1900),'k1900'!J31,(IF($I$1=1900,'1900'!J31,(IF($I$1&gt;1900,'n1900'!J31,""))))))))))))))))))</f>
        <v>34</v>
      </c>
      <c r="AC22" s="19">
        <f ca="1">IF(IF($I$1&lt;1600,'k1900'!K31,(IF($I$1=1600,'1600'!K31,(IF(AND($I$1&gt;1600,$I$1&lt;1700),'k1900'!K31,(IF($I$1=1700,'1700'!K31,(IF(AND($I$1&gt;1700,$I$1&lt;1800),'k1900'!K31,(IF($I$1=1800,'1800'!K31,(IF(AND($I$1&gt;1800,$I$1&lt;1900),'k1900'!K31,(IF($I$1=1900,'1900'!K31,(IF($I$1&gt;1900,'n1900'!K31,"")))))))))))))))))="","",IF($I$1&lt;1600,'k1900'!K31,(IF($I$1=1600,'1600'!K31,(IF(AND($I$1&gt;1600,$I$1&lt;1700),'k1900'!K31,(IF($I$1=1700,'1700'!K31,(IF(AND($I$1&gt;1700,$I$1&lt;1800),'k1900'!K31,(IF($I$1=1800,'1800'!K31,(IF(AND($I$1&gt;1800,$I$1&lt;1900),'k1900'!K31,(IF($I$1=1900,'1900'!K31,(IF($I$1&gt;1900,'n1900'!K31,""))))))))))))))))))</f>
        <v>23</v>
      </c>
      <c r="AD22" s="19">
        <f ca="1">IF(IF($I$1&lt;1600,'k1900'!L31,(IF($I$1=1600,'1600'!L31,(IF(AND($I$1&gt;1600,$I$1&lt;1700),'k1900'!L31,(IF($I$1=1700,'1700'!L31,(IF(AND($I$1&gt;1700,$I$1&lt;1800),'k1900'!L31,(IF($I$1=1800,'1800'!L31,(IF(AND($I$1&gt;1800,$I$1&lt;1900),'k1900'!L31,(IF($I$1=1900,'1900'!L31,(IF($I$1&gt;1900,'n1900'!L31,"")))))))))))))))))="","",IF($I$1&lt;1600,'k1900'!L31,(IF($I$1=1600,'1600'!L31,(IF(AND($I$1&gt;1600,$I$1&lt;1700),'k1900'!L31,(IF($I$1=1700,'1700'!L31,(IF(AND($I$1&gt;1700,$I$1&lt;1800),'k1900'!L31,(IF($I$1=1800,'1800'!L31,(IF(AND($I$1&gt;1800,$I$1&lt;1900),'k1900'!L31,(IF($I$1=1900,'1900'!L31,(IF($I$1&gt;1900,'n1900'!L31,""))))))))))))))))))</f>
        <v>24</v>
      </c>
      <c r="AE22" s="19">
        <f ca="1">IF(IF($I$1&lt;1600,'k1900'!M31,(IF($I$1=1600,'1600'!M31,(IF(AND($I$1&gt;1600,$I$1&lt;1700),'k1900'!M31,(IF($I$1=1700,'1700'!M31,(IF(AND($I$1&gt;1700,$I$1&lt;1800),'k1900'!M31,(IF($I$1=1800,'1800'!M31,(IF(AND($I$1&gt;1800,$I$1&lt;1900),'k1900'!M31,(IF($I$1=1900,'1900'!M31,(IF($I$1&gt;1900,'n1900'!M31,"")))))))))))))))))="","",IF($I$1&lt;1600,'k1900'!M31,(IF($I$1=1600,'1600'!M31,(IF(AND($I$1&gt;1600,$I$1&lt;1700),'k1900'!M31,(IF($I$1=1700,'1700'!M31,(IF(AND($I$1&gt;1700,$I$1&lt;1800),'k1900'!M31,(IF($I$1=1800,'1800'!M31,(IF(AND($I$1&gt;1800,$I$1&lt;1900),'k1900'!M31,(IF($I$1=1900,'1900'!M31,(IF($I$1&gt;1900,'n1900'!M31,""))))))))))))))))))</f>
        <v>25</v>
      </c>
      <c r="AF22" s="19">
        <f ca="1">IF(IF($I$1&lt;1600,'k1900'!N31,(IF($I$1=1600,'1600'!N31,(IF(AND($I$1&gt;1600,$I$1&lt;1700),'k1900'!N31,(IF($I$1=1700,'1700'!N31,(IF(AND($I$1&gt;1700,$I$1&lt;1800),'k1900'!N31,(IF($I$1=1800,'1800'!N31,(IF(AND($I$1&gt;1800,$I$1&lt;1900),'k1900'!N31,(IF($I$1=1900,'1900'!N31,(IF($I$1&gt;1900,'n1900'!N31,"")))))))))))))))))="","",IF($I$1&lt;1600,'k1900'!N31,(IF($I$1=1600,'1600'!N31,(IF(AND($I$1&gt;1600,$I$1&lt;1700),'k1900'!N31,(IF($I$1=1700,'1700'!N31,(IF(AND($I$1&gt;1700,$I$1&lt;1800),'k1900'!N31,(IF($I$1=1800,'1800'!N31,(IF(AND($I$1&gt;1800,$I$1&lt;1900),'k1900'!N31,(IF($I$1=1900,'1900'!N31,(IF($I$1&gt;1900,'n1900'!N31,""))))))))))))))))))</f>
        <v>26</v>
      </c>
      <c r="AG22" s="19">
        <f ca="1">IF(IF($I$1&lt;1600,'k1900'!O31,(IF($I$1=1600,'1600'!O31,(IF(AND($I$1&gt;1600,$I$1&lt;1700),'k1900'!O31,(IF($I$1=1700,'1700'!O31,(IF(AND($I$1&gt;1700,$I$1&lt;1800),'k1900'!O31,(IF($I$1=1800,'1800'!O31,(IF(AND($I$1&gt;1800,$I$1&lt;1900),'k1900'!O31,(IF($I$1=1900,'1900'!O31,(IF($I$1&gt;1900,'n1900'!O31,"")))))))))))))))))="","",IF($I$1&lt;1600,'k1900'!O31,(IF($I$1=1600,'1600'!O31,(IF(AND($I$1&gt;1600,$I$1&lt;1700),'k1900'!O31,(IF($I$1=1700,'1700'!O31,(IF(AND($I$1&gt;1700,$I$1&lt;1800),'k1900'!O31,(IF($I$1=1800,'1800'!O31,(IF(AND($I$1&gt;1800,$I$1&lt;1900),'k1900'!O31,(IF($I$1=1900,'1900'!O31,(IF($I$1&gt;1900,'n1900'!O31,""))))))))))))))))))</f>
        <v>27</v>
      </c>
      <c r="AH22" s="19">
        <f ca="1">IF(IF($I$1&lt;1600,'k1900'!P31,(IF($I$1=1600,'1600'!P31,(IF(AND($I$1&gt;1600,$I$1&lt;1700),'k1900'!P31,(IF($I$1=1700,'1700'!P31,(IF(AND($I$1&gt;1700,$I$1&lt;1800),'k1900'!P31,(IF($I$1=1800,'1800'!P31,(IF(AND($I$1&gt;1800,$I$1&lt;1900),'k1900'!P31,(IF($I$1=1900,'1900'!P31,(IF($I$1&gt;1900,'n1900'!P31,"")))))))))))))))))="","",IF($I$1&lt;1600,'k1900'!P31,(IF($I$1=1600,'1600'!P31,(IF(AND($I$1&gt;1600,$I$1&lt;1700),'k1900'!P31,(IF($I$1=1700,'1700'!P31,(IF(AND($I$1&gt;1700,$I$1&lt;1800),'k1900'!P31,(IF($I$1=1800,'1800'!P31,(IF(AND($I$1&gt;1800,$I$1&lt;1900),'k1900'!P31,(IF($I$1=1900,'1900'!P31,(IF($I$1&gt;1900,'n1900'!P31,""))))))))))))))))))</f>
        <v>28</v>
      </c>
      <c r="AI22" s="19">
        <f ca="1">IF(IF($I$1&lt;1600,'k1900'!Q31,(IF($I$1=1600,'1600'!Q31,(IF(AND($I$1&gt;1600,$I$1&lt;1700),'k1900'!Q31,(IF($I$1=1700,'1700'!Q31,(IF(AND($I$1&gt;1700,$I$1&lt;1800),'k1900'!Q31,(IF($I$1=1800,'1800'!Q31,(IF(AND($I$1&gt;1800,$I$1&lt;1900),'k1900'!Q31,(IF($I$1=1900,'1900'!Q31,(IF($I$1&gt;1900,'n1900'!Q31,"")))))))))))))))))="","",IF($I$1&lt;1600,'k1900'!Q31,(IF($I$1=1600,'1600'!Q31,(IF(AND($I$1&gt;1600,$I$1&lt;1700),'k1900'!Q31,(IF($I$1=1700,'1700'!Q31,(IF(AND($I$1&gt;1700,$I$1&lt;1800),'k1900'!Q31,(IF($I$1=1800,'1800'!Q31,(IF(AND($I$1&gt;1800,$I$1&lt;1900),'k1900'!Q31,(IF($I$1=1900,'1900'!Q31,(IF($I$1&gt;1900,'n1900'!Q31,""))))))))))))))))))</f>
        <v>29</v>
      </c>
      <c r="AK22" s="71"/>
      <c r="AL22" s="76">
        <f t="shared" ca="1" si="3"/>
        <v>44312</v>
      </c>
      <c r="AM22" s="76">
        <f t="shared" ca="1" si="3"/>
        <v>44313</v>
      </c>
      <c r="AN22" s="76">
        <f t="shared" ca="1" si="3"/>
        <v>44314</v>
      </c>
      <c r="AO22" s="76">
        <f t="shared" ca="1" si="3"/>
        <v>44315</v>
      </c>
      <c r="AP22" s="76">
        <f t="shared" ca="1" si="3"/>
        <v>44316</v>
      </c>
      <c r="AQ22" s="76" t="str">
        <f t="shared" ca="1" si="3"/>
        <v/>
      </c>
      <c r="AR22" s="76" t="str">
        <f t="shared" ca="1" si="3"/>
        <v/>
      </c>
      <c r="AS22" s="70">
        <v>1603</v>
      </c>
      <c r="AT22" s="71"/>
      <c r="AU22" s="76">
        <f t="shared" ca="1" si="4"/>
        <v>44340</v>
      </c>
      <c r="AV22" s="76">
        <f t="shared" ca="1" si="4"/>
        <v>44341</v>
      </c>
      <c r="AW22" s="76">
        <f t="shared" ca="1" si="4"/>
        <v>44342</v>
      </c>
      <c r="AX22" s="76">
        <f t="shared" ca="1" si="4"/>
        <v>44343</v>
      </c>
      <c r="AY22" s="76">
        <f t="shared" ca="1" si="4"/>
        <v>44344</v>
      </c>
      <c r="AZ22" s="76">
        <f t="shared" ca="1" si="4"/>
        <v>44345</v>
      </c>
      <c r="BA22" s="76">
        <f t="shared" ca="1" si="4"/>
        <v>44346</v>
      </c>
      <c r="BB22" s="70"/>
      <c r="BC22" s="71"/>
      <c r="BD22" s="76">
        <f t="shared" ca="1" si="5"/>
        <v>44375</v>
      </c>
      <c r="BE22" s="76">
        <f t="shared" ca="1" si="5"/>
        <v>44376</v>
      </c>
      <c r="BF22" s="76">
        <f t="shared" ca="1" si="5"/>
        <v>44377</v>
      </c>
      <c r="BG22" s="76" t="str">
        <f t="shared" ca="1" si="5"/>
        <v/>
      </c>
      <c r="BH22" s="76" t="str">
        <f t="shared" ca="1" si="5"/>
        <v/>
      </c>
      <c r="BI22" s="76" t="str">
        <f t="shared" ca="1" si="5"/>
        <v/>
      </c>
      <c r="BJ22" s="76" t="str">
        <f t="shared" ca="1" si="5"/>
        <v/>
      </c>
      <c r="BK22" s="70"/>
      <c r="BL22" s="71"/>
      <c r="BM22" s="77">
        <f ca="1">IF(TODAY()=AL22,-1,IF(AL22="",0,IF(ISERROR(VLOOKUP(AL22,Ünnepnapok!$AG$4:$AG$254,1,FALSE)),0,AC13)))</f>
        <v>0</v>
      </c>
      <c r="BN22" s="77">
        <f ca="1">IF(TODAY()=AM22,-1,IF(AM22="",0,IF(ISERROR(VLOOKUP(AM22,Ünnepnapok!$AG$4:$AG$254,1,FALSE)),0,AD13)))</f>
        <v>0</v>
      </c>
      <c r="BO22" s="77">
        <f ca="1">IF(TODAY()=AN22,-1,IF(AN22="",0,IF(ISERROR(VLOOKUP(AN22,Ünnepnapok!$AG$4:$AG$254,1,FALSE)),0,AE13)))</f>
        <v>0</v>
      </c>
      <c r="BP22" s="77">
        <f ca="1">IF(TODAY()=AO22,-1,IF(AO22="",0,IF(ISERROR(VLOOKUP(AO22,Ünnepnapok!$AG$4:$AG$254,1,FALSE)),0,AF13)))</f>
        <v>0</v>
      </c>
      <c r="BQ22" s="77">
        <f ca="1">IF(TODAY()=AP22,-1,IF(AP22="",0,IF(ISERROR(VLOOKUP(AP22,Ünnepnapok!$AG$4:$AG$254,1,FALSE)),0,AG13)))</f>
        <v>0</v>
      </c>
      <c r="BR22" s="77" t="str">
        <f ca="1">IF(ISERROR(VLOOKUP(AQ22,Munkanapáthelyezés!$A$2:$A$300,1,FALSE)),IF(TODAY()=AQ22,-1,IF(AQ22="",0,IF(ISERROR(VLOOKUP(AQ22,Ünnepnapok!$AG$4:$AG$254,1,FALSE)),0,G22))),"")</f>
        <v/>
      </c>
      <c r="BS22" s="77" t="str">
        <f ca="1">IF(ISERROR(VLOOKUP(AR22,Munkanapáthelyezés!$A$2:$A$300,1,FALSE)),IF(TODAY()=AR22,-1,IF(AR22="",0,IF(ISERROR(VLOOKUP(AR22,Ünnepnapok!$AG$4:$AG$254,1,FALSE)),0,H22))),"")</f>
        <v/>
      </c>
      <c r="BT22" s="70"/>
      <c r="BU22" s="71"/>
      <c r="BV22" s="77">
        <f ca="1">IF(TODAY()=AU22,-1,IF(AU22="",0,IF(ISERROR(VLOOKUP(AU22,Ünnepnapok!$AG$4:$AG$254,1,FALSE)),0,B22)))</f>
        <v>24</v>
      </c>
      <c r="BW22" s="77">
        <f ca="1">IF(TODAY()=AV22,-1,IF(AV22="",0,IF(ISERROR(VLOOKUP(AV22,Ünnepnapok!$AG$4:$AG$254,1,FALSE)),0,C22)))</f>
        <v>0</v>
      </c>
      <c r="BX22" s="77">
        <f ca="1">IF(TODAY()=AW22,-1,IF(AW22="",0,IF(ISERROR(VLOOKUP(AW22,Ünnepnapok!$AG$4:$AG$254,1,FALSE)),0,D22)))</f>
        <v>0</v>
      </c>
      <c r="BY22" s="77">
        <f ca="1">IF(TODAY()=AX22,-1,IF(AX22="",0,IF(ISERROR(VLOOKUP(AX22,Ünnepnapok!$AG$4:$AG$254,1,FALSE)),0,E22)))</f>
        <v>0</v>
      </c>
      <c r="BZ22" s="77">
        <f ca="1">IF(TODAY()=AY22,-1,IF(AY22="",0,IF(ISERROR(VLOOKUP(AY22,Ünnepnapok!$AG$4:$AG$254,1,FALSE)),0,F22)))</f>
        <v>0</v>
      </c>
      <c r="CA22" s="77">
        <f ca="1">IF(ISERROR(VLOOKUP(AZ22,Munkanapáthelyezés!$A$2:$A$300,1,FALSE)),IF(TODAY()=AZ22,-1,IF(AZ22="",0,IF(ISERROR(VLOOKUP(AZ22,Ünnepnapok!$AG$4:$AG$254,1,FALSE)),0,P22))),"")</f>
        <v>0</v>
      </c>
      <c r="CB22" s="77">
        <f ca="1">IF(ISERROR(VLOOKUP(BA22,Munkanapáthelyezés!$A$2:$A$300,1,FALSE)),IF(TODAY()=BA22,-1,IF(BA22="",0,IF(ISERROR(VLOOKUP(BA22,Ünnepnapok!$AG$4:$AG$254,1,FALSE)),0,Q22))),"")</f>
        <v>0</v>
      </c>
      <c r="CC22" s="70"/>
      <c r="CD22" s="71"/>
      <c r="CE22" s="77">
        <f ca="1">IF(TODAY()=BD22,-1,IF(BD22="",0,IF(ISERROR(VLOOKUP(BD22,Ünnepnapok!$AG$4:$AG$254,1,FALSE)),0,K22)))</f>
        <v>0</v>
      </c>
      <c r="CF22" s="77">
        <f ca="1">IF(TODAY()=BE22,-1,IF(BE22="",0,IF(ISERROR(VLOOKUP(BE22,Ünnepnapok!$AG$4:$AG$254,1,FALSE)),0,L22)))</f>
        <v>0</v>
      </c>
      <c r="CG22" s="77">
        <f ca="1">IF(TODAY()=BF22,-1,IF(BF22="",0,IF(ISERROR(VLOOKUP(BF22,Ünnepnapok!$AG$4:$AG$254,1,FALSE)),0,M22)))</f>
        <v>0</v>
      </c>
      <c r="CH22" s="77">
        <f ca="1">IF(TODAY()=BG22,-1,IF(BG22="",0,IF(ISERROR(VLOOKUP(BG22,Ünnepnapok!$AG$4:$AG$254,1,FALSE)),0,N22)))</f>
        <v>0</v>
      </c>
      <c r="CI22" s="77">
        <f ca="1">IF(TODAY()=BH22,-1,IF(BH22="",0,IF(ISERROR(VLOOKUP(BH22,Ünnepnapok!$AG$4:$AG$254,1,FALSE)),0,O22)))</f>
        <v>0</v>
      </c>
      <c r="CJ22" s="77" t="str">
        <f ca="1">IF(ISERROR(VLOOKUP(BI22,Munkanapáthelyezés!$A$2:$A$300,1,FALSE)),IF(TODAY()=BI22,-1,IF(BI22="",0,IF(ISERROR(VLOOKUP(BI22,Ünnepnapok!$AG$4:$AG$254,1,FALSE)),0,Y22))),"")</f>
        <v/>
      </c>
      <c r="CK22" s="77" t="str">
        <f ca="1">IF(ISERROR(VLOOKUP(BJ22,Munkanapáthelyezés!$A$2:$A$300,1,FALSE)),IF(TODAY()=BJ22,-1,IF(BJ22="",0,IF(ISERROR(VLOOKUP(BJ22,Ünnepnapok!$AG$4:$AG$254,1,FALSE)),0,Z22))),"")</f>
        <v/>
      </c>
      <c r="CM22" s="77">
        <f ca="1">IF(AL22="",0,IF(ISERROR(VLOOKUP(AL22,Munkanapáthelyezés!$B$2:$C$200,2,FALSE)+10000),0,VLOOKUP(AL22,Munkanapáthelyezés!$B$2:$C$200,2,FALSE)+10000))+IF(AL22="",0,IF(ISERROR(VLOOKUP(AL22,Munkanapáthelyezés!$A$2:$C$200,3,FALSE)+1000),0,VLOOKUP(AL22,Munkanapáthelyezés!$A$2:$C$200,3,FALSE)+1000))</f>
        <v>0</v>
      </c>
      <c r="CN22" s="77">
        <f ca="1">IF(AM22="",0,IF(ISERROR(VLOOKUP(AM22,Munkanapáthelyezés!$B$2:$C$200,2,FALSE)+10000),0,VLOOKUP(AM22,Munkanapáthelyezés!$B$2:$C$200,2,FALSE)+10000))+IF(AM22="",0,IF(ISERROR(VLOOKUP(AM22,Munkanapáthelyezés!$A$2:$C$200,3,FALSE)+1000),0,VLOOKUP(AM22,Munkanapáthelyezés!$A$2:$C$200,3,FALSE)+1000))</f>
        <v>0</v>
      </c>
      <c r="CO22" s="77">
        <f ca="1">IF(AN22="",0,IF(ISERROR(VLOOKUP(AN22,Munkanapáthelyezés!$B$2:$C$200,2,FALSE)+10000),0,VLOOKUP(AN22,Munkanapáthelyezés!$B$2:$C$200,2,FALSE)+10000))+IF(AN22="",0,IF(ISERROR(VLOOKUP(AN22,Munkanapáthelyezés!$A$2:$C$200,3,FALSE)+1000),0,VLOOKUP(AN22,Munkanapáthelyezés!$A$2:$C$200,3,FALSE)+1000))</f>
        <v>0</v>
      </c>
      <c r="CP22" s="77">
        <f ca="1">IF(AO22="",0,IF(ISERROR(VLOOKUP(AO22,Munkanapáthelyezés!$B$2:$C$200,2,FALSE)+10000),0,VLOOKUP(AO22,Munkanapáthelyezés!$B$2:$C$200,2,FALSE)+10000))+IF(AO22="",0,IF(ISERROR(VLOOKUP(AO22,Munkanapáthelyezés!$A$2:$C$200,3,FALSE)+1000),0,VLOOKUP(AO22,Munkanapáthelyezés!$A$2:$C$200,3,FALSE)+1000))</f>
        <v>0</v>
      </c>
      <c r="CQ22" s="77">
        <f ca="1">IF(AP22="",0,IF(ISERROR(VLOOKUP(AP22,Munkanapáthelyezés!$B$2:$C$200,2,FALSE)+10000),0,VLOOKUP(AP22,Munkanapáthelyezés!$B$2:$C$200,2,FALSE)+10000))+IF(AP22="",0,IF(ISERROR(VLOOKUP(AP22,Munkanapáthelyezés!$A$2:$C$200,3,FALSE)+1000),0,VLOOKUP(AP22,Munkanapáthelyezés!$A$2:$C$200,3,FALSE)+1000))</f>
        <v>0</v>
      </c>
      <c r="CR22" s="77">
        <f ca="1">IF(AQ22="",0,IF(ISERROR(VLOOKUP(AQ22,Munkanapáthelyezés!$B$2:$C$200,2,FALSE)+10000),0,VLOOKUP(AQ22,Munkanapáthelyezés!$B$2:$C$200,2,FALSE)+10000))+IF(AQ22="",0,IF(ISERROR(VLOOKUP(AQ22,Munkanapáthelyezés!$A$2:$C$200,3,FALSE)+1000),0,VLOOKUP(AQ22,Munkanapáthelyezés!$A$2:$C$200,3,FALSE)+1000))</f>
        <v>0</v>
      </c>
      <c r="CS22" s="77">
        <f ca="1">IF(AR22="",0,IF(ISERROR(VLOOKUP(AR22,Munkanapáthelyezés!$B$2:$C$200,2,FALSE)+10000),0,VLOOKUP(AR22,Munkanapáthelyezés!$B$2:$C$200,2,FALSE)+10000))+IF(AR22="",0,IF(ISERROR(VLOOKUP(AR22,Munkanapáthelyezés!$A$2:$C$200,3,FALSE)+1000),0,VLOOKUP(AR22,Munkanapáthelyezés!$A$2:$C$200,3,FALSE)+1000))</f>
        <v>0</v>
      </c>
      <c r="CT22" s="70"/>
      <c r="CU22" s="103"/>
      <c r="CV22" s="77">
        <f ca="1">IF(AU22="",0,IF(ISERROR(VLOOKUP(AU22,Munkanapáthelyezés!$B$2:$C$200,2,FALSE)+10000),0,VLOOKUP(AU22,Munkanapáthelyezés!$B$2:$C$200,2,FALSE)+10000))+IF(AU22="",0,IF(ISERROR(VLOOKUP(AU22,Munkanapáthelyezés!$A$2:$C$200,3,FALSE)+1000),0,VLOOKUP(AU22,Munkanapáthelyezés!$A$2:$C$200,3,FALSE)+1000))</f>
        <v>0</v>
      </c>
      <c r="CW22" s="77">
        <f ca="1">IF(AV22="",0,IF(ISERROR(VLOOKUP(AV22,Munkanapáthelyezés!$B$2:$C$200,2,FALSE)+10000),0,VLOOKUP(AV22,Munkanapáthelyezés!$B$2:$C$200,2,FALSE)+10000))+IF(AV22="",0,IF(ISERROR(VLOOKUP(AV22,Munkanapáthelyezés!$A$2:$C$200,3,FALSE)+1000),0,VLOOKUP(AV22,Munkanapáthelyezés!$A$2:$C$200,3,FALSE)+1000))</f>
        <v>0</v>
      </c>
      <c r="CX22" s="77">
        <f ca="1">IF(AW22="",0,IF(ISERROR(VLOOKUP(AW22,Munkanapáthelyezés!$B$2:$C$200,2,FALSE)+10000),0,VLOOKUP(AW22,Munkanapáthelyezés!$B$2:$C$200,2,FALSE)+10000))+IF(AW22="",0,IF(ISERROR(VLOOKUP(AW22,Munkanapáthelyezés!$A$2:$C$200,3,FALSE)+1000),0,VLOOKUP(AW22,Munkanapáthelyezés!$A$2:$C$200,3,FALSE)+1000))</f>
        <v>0</v>
      </c>
      <c r="CY22" s="77">
        <f ca="1">IF(AX22="",0,IF(ISERROR(VLOOKUP(AX22,Munkanapáthelyezés!$B$2:$C$200,2,FALSE)+10000),0,VLOOKUP(AX22,Munkanapáthelyezés!$B$2:$C$200,2,FALSE)+10000))+IF(AX22="",0,IF(ISERROR(VLOOKUP(AX22,Munkanapáthelyezés!$A$2:$C$200,3,FALSE)+1000),0,VLOOKUP(AX22,Munkanapáthelyezés!$A$2:$C$200,3,FALSE)+1000))</f>
        <v>0</v>
      </c>
      <c r="CZ22" s="77">
        <f ca="1">IF(AY22="",0,IF(ISERROR(VLOOKUP(AY22,Munkanapáthelyezés!$B$2:$C$200,2,FALSE)+10000),0,VLOOKUP(AY22,Munkanapáthelyezés!$B$2:$C$200,2,FALSE)+10000))+IF(AY22="",0,IF(ISERROR(VLOOKUP(AY22,Munkanapáthelyezés!$A$2:$C$200,3,FALSE)+1000),0,VLOOKUP(AY22,Munkanapáthelyezés!$A$2:$C$200,3,FALSE)+1000))</f>
        <v>0</v>
      </c>
      <c r="DA22" s="77">
        <f ca="1">IF(AZ22="",0,IF(ISERROR(VLOOKUP(AZ22,Munkanapáthelyezés!$B$2:$C$200,2,FALSE)+10000),0,VLOOKUP(AZ22,Munkanapáthelyezés!$B$2:$C$200,2,FALSE)+10000))+IF(AZ22="",0,IF(ISERROR(VLOOKUP(AZ22,Munkanapáthelyezés!$A$2:$C$200,3,FALSE)+1000),0,VLOOKUP(AZ22,Munkanapáthelyezés!$A$2:$C$200,3,FALSE)+1000))</f>
        <v>0</v>
      </c>
      <c r="DB22" s="77">
        <f ca="1">IF(BA22="",0,IF(ISERROR(VLOOKUP(BA22,Munkanapáthelyezés!$B$2:$C$200,2,FALSE)+10000),0,VLOOKUP(BA22,Munkanapáthelyezés!$B$2:$C$200,2,FALSE)+10000))+IF(BA22="",0,IF(ISERROR(VLOOKUP(BA22,Munkanapáthelyezés!$A$2:$C$200,3,FALSE)+1000),0,VLOOKUP(BA22,Munkanapáthelyezés!$A$2:$C$200,3,FALSE)+1000))</f>
        <v>0</v>
      </c>
      <c r="DC22" s="70"/>
      <c r="DD22" s="103"/>
      <c r="DE22" s="77">
        <f ca="1">IF(BD22="",0,IF(ISERROR(VLOOKUP(BD22,Munkanapáthelyezés!$B$2:$C$200,2,FALSE)+10000),0,VLOOKUP(BD22,Munkanapáthelyezés!$B$2:$C$200,2,FALSE)+10000))+IF(BD22="",0,IF(ISERROR(VLOOKUP(BD22,Munkanapáthelyezés!$A$2:$C$200,3,FALSE)+1000),0,VLOOKUP(BD22,Munkanapáthelyezés!$A$2:$C$200,3,FALSE)+1000))</f>
        <v>0</v>
      </c>
      <c r="DF22" s="77">
        <f ca="1">IF(BE22="",0,IF(ISERROR(VLOOKUP(BE22,Munkanapáthelyezés!$B$2:$C$200,2,FALSE)+10000),0,VLOOKUP(BE22,Munkanapáthelyezés!$B$2:$C$200,2,FALSE)+10000))+IF(BE22="",0,IF(ISERROR(VLOOKUP(BE22,Munkanapáthelyezés!$A$2:$C$200,3,FALSE)+1000),0,VLOOKUP(BE22,Munkanapáthelyezés!$A$2:$C$200,3,FALSE)+1000))</f>
        <v>0</v>
      </c>
      <c r="DG22" s="77">
        <f ca="1">IF(BF22="",0,IF(ISERROR(VLOOKUP(BF22,Munkanapáthelyezés!$B$2:$C$200,2,FALSE)+10000),0,VLOOKUP(BF22,Munkanapáthelyezés!$B$2:$C$200,2,FALSE)+10000))+IF(BF22="",0,IF(ISERROR(VLOOKUP(BF22,Munkanapáthelyezés!$A$2:$C$200,3,FALSE)+1000),0,VLOOKUP(BF22,Munkanapáthelyezés!$A$2:$C$200,3,FALSE)+1000))</f>
        <v>0</v>
      </c>
      <c r="DH22" s="77">
        <f ca="1">IF(BG22="",0,IF(ISERROR(VLOOKUP(BG22,Munkanapáthelyezés!$B$2:$C$200,2,FALSE)+10000),0,VLOOKUP(BG22,Munkanapáthelyezés!$B$2:$C$200,2,FALSE)+10000))+IF(BG22="",0,IF(ISERROR(VLOOKUP(BG22,Munkanapáthelyezés!$A$2:$C$200,3,FALSE)+1000),0,VLOOKUP(BG22,Munkanapáthelyezés!$A$2:$C$200,3,FALSE)+1000))</f>
        <v>0</v>
      </c>
      <c r="DI22" s="77">
        <f ca="1">IF(BH22="",0,IF(ISERROR(VLOOKUP(BH22,Munkanapáthelyezés!$B$2:$C$200,2,FALSE)+10000),0,VLOOKUP(BH22,Munkanapáthelyezés!$B$2:$C$200,2,FALSE)+10000))+IF(BH22="",0,IF(ISERROR(VLOOKUP(BH22,Munkanapáthelyezés!$A$2:$C$200,3,FALSE)+1000),0,VLOOKUP(BH22,Munkanapáthelyezés!$A$2:$C$200,3,FALSE)+1000))</f>
        <v>0</v>
      </c>
      <c r="DJ22" s="77">
        <f ca="1">IF(BI22="",0,IF(ISERROR(VLOOKUP(BI22,Munkanapáthelyezés!$B$2:$C$200,2,FALSE)+10000),0,VLOOKUP(BI22,Munkanapáthelyezés!$B$2:$C$200,2,FALSE)+10000))+IF(BI22="",0,IF(ISERROR(VLOOKUP(BI22,Munkanapáthelyezés!$A$2:$C$200,3,FALSE)+1000),0,VLOOKUP(BI22,Munkanapáthelyezés!$A$2:$C$200,3,FALSE)+1000))</f>
        <v>0</v>
      </c>
      <c r="DK22" s="77">
        <f ca="1">IF(BJ22="",0,IF(ISERROR(VLOOKUP(BJ22,Munkanapáthelyezés!$B$2:$C$200,2,FALSE)+10000),0,VLOOKUP(BJ22,Munkanapáthelyezés!$B$2:$C$200,2,FALSE)+10000))+IF(BJ22="",0,IF(ISERROR(VLOOKUP(BJ22,Munkanapáthelyezés!$A$2:$C$200,3,FALSE)+1000),0,VLOOKUP(BJ22,Munkanapáthelyezés!$A$2:$C$200,3,FALSE)+1000))</f>
        <v>0</v>
      </c>
    </row>
    <row r="23" spans="1:115" x14ac:dyDescent="0.25">
      <c r="A23" s="55">
        <f ca="1">IF(ISERROR(IF($I$1&lt;1600,'k1900'!J23,(IF($I$1=1600,'1600'!J23,(IF(AND($I$1&gt;1600,$I$1&lt;1700),'k1900'!J23,(IF($I$1=1700,'1700'!J23,(IF(AND($I$1&gt;1700,$I$1&lt;1800),'k1900'!J23,(IF($I$1=1800,'1800'!J23,(IF(AND($I$1&gt;1800,$I$1&lt;1900),'k1900'!J23,(IF($I$1=1900,'1900'!J23,(IF($I$1&gt;1900,'n1900'!J23,"")))))))))))))))))),"",IF($I$1&lt;1600,'k1900'!J23,(IF($I$1=1600,'1600'!J23,(IF(AND($I$1&gt;1600,$I$1&lt;1700),'k1900'!J23,(IF($I$1=1700,'1700'!J23,(IF(AND($I$1&gt;1700,$I$1&lt;1800),'k1900'!J23,(IF($I$1=1800,'1800'!J23,(IF(AND($I$1&gt;1800,$I$1&lt;1900),'k1900'!J23,(IF($I$1=1900,'1900'!J23,(IF($I$1&gt;1900,'n1900'!J23,""))))))))))))))))))</f>
        <v>22</v>
      </c>
      <c r="B23" s="19">
        <f ca="1">IF(IF($I$1&lt;1600,'k1900'!K23,(IF($I$1=1600,'1600'!K23,(IF(AND($I$1&gt;1600,$I$1&lt;1700),'k1900'!K23,(IF($I$1=1700,'1700'!K23,(IF(AND($I$1&gt;1700,$I$1&lt;1800),'k1900'!K23,(IF($I$1=1800,'1800'!K23,(IF(AND($I$1&gt;1800,$I$1&lt;1900),'k1900'!K23,(IF($I$1=1900,'1900'!K23,(IF($I$1&gt;1900,'n1900'!K23,"")))))))))))))))))="","",IF($I$1&lt;1600,'k1900'!K23,(IF($I$1=1600,'1600'!K23,(IF(AND($I$1&gt;1600,$I$1&lt;1700),'k1900'!K23,(IF($I$1=1700,'1700'!K23,(IF(AND($I$1&gt;1700,$I$1&lt;1800),'k1900'!K23,(IF($I$1=1800,'1800'!K23,(IF(AND($I$1&gt;1800,$I$1&lt;1900),'k1900'!K23,(IF($I$1=1900,'1900'!K23,(IF($I$1&gt;1900,'n1900'!K23,""))))))))))))))))))</f>
        <v>31</v>
      </c>
      <c r="C23" s="19" t="str">
        <f ca="1">IF(IF($I$1&lt;1600,'k1900'!L23,(IF($I$1=1600,'1600'!L23,(IF(AND($I$1&gt;1600,$I$1&lt;1700),'k1900'!L23,(IF($I$1=1700,'1700'!L23,(IF(AND($I$1&gt;1700,$I$1&lt;1800),'k1900'!L23,(IF($I$1=1800,'1800'!L23,(IF(AND($I$1&gt;1800,$I$1&lt;1900),'k1900'!L23,(IF($I$1=1900,'1900'!L23,(IF($I$1&gt;1900,'n1900'!L23,"")))))))))))))))))="","",IF($I$1&lt;1600,'k1900'!L23,(IF($I$1=1600,'1600'!L23,(IF(AND($I$1&gt;1600,$I$1&lt;1700),'k1900'!L23,(IF($I$1=1700,'1700'!L23,(IF(AND($I$1&gt;1700,$I$1&lt;1800),'k1900'!L23,(IF($I$1=1800,'1800'!L23,(IF(AND($I$1&gt;1800,$I$1&lt;1900),'k1900'!L23,(IF($I$1=1900,'1900'!L23,(IF($I$1&gt;1900,'n1900'!L23,""))))))))))))))))))</f>
        <v/>
      </c>
      <c r="D23" s="19" t="str">
        <f ca="1">IF(IF($I$1&lt;1600,'k1900'!M23,(IF($I$1=1600,'1600'!M23,(IF(AND($I$1&gt;1600,$I$1&lt;1700),'k1900'!M23,(IF($I$1=1700,'1700'!M23,(IF(AND($I$1&gt;1700,$I$1&lt;1800),'k1900'!M23,(IF($I$1=1800,'1800'!M23,(IF(AND($I$1&gt;1800,$I$1&lt;1900),'k1900'!M23,(IF($I$1=1900,'1900'!M23,(IF($I$1&gt;1900,'n1900'!M23,"")))))))))))))))))="","",IF($I$1&lt;1600,'k1900'!M23,(IF($I$1=1600,'1600'!M23,(IF(AND($I$1&gt;1600,$I$1&lt;1700),'k1900'!M23,(IF($I$1=1700,'1700'!M23,(IF(AND($I$1&gt;1700,$I$1&lt;1800),'k1900'!M23,(IF($I$1=1800,'1800'!M23,(IF(AND($I$1&gt;1800,$I$1&lt;1900),'k1900'!M23,(IF($I$1=1900,'1900'!M23,(IF($I$1&gt;1900,'n1900'!M23,""))))))))))))))))))</f>
        <v/>
      </c>
      <c r="E23" s="19" t="str">
        <f ca="1">IF(IF($I$1&lt;1600,'k1900'!N23,(IF($I$1=1600,'1600'!N23,(IF(AND($I$1&gt;1600,$I$1&lt;1700),'k1900'!N23,(IF($I$1=1700,'1700'!N23,(IF(AND($I$1&gt;1700,$I$1&lt;1800),'k1900'!N23,(IF($I$1=1800,'1800'!N23,(IF(AND($I$1&gt;1800,$I$1&lt;1900),'k1900'!N23,(IF($I$1=1900,'1900'!N23,(IF($I$1&gt;1900,'n1900'!N23,"")))))))))))))))))="","",IF($I$1&lt;1600,'k1900'!N23,(IF($I$1=1600,'1600'!N23,(IF(AND($I$1&gt;1600,$I$1&lt;1700),'k1900'!N23,(IF($I$1=1700,'1700'!N23,(IF(AND($I$1&gt;1700,$I$1&lt;1800),'k1900'!N23,(IF($I$1=1800,'1800'!N23,(IF(AND($I$1&gt;1800,$I$1&lt;1900),'k1900'!N23,(IF($I$1=1900,'1900'!N23,(IF($I$1&gt;1900,'n1900'!N23,""))))))))))))))))))</f>
        <v/>
      </c>
      <c r="F23" s="19" t="str">
        <f ca="1">IF(IF($I$1&lt;1600,'k1900'!O23,(IF($I$1=1600,'1600'!O23,(IF(AND($I$1&gt;1600,$I$1&lt;1700),'k1900'!O23,(IF($I$1=1700,'1700'!O23,(IF(AND($I$1&gt;1700,$I$1&lt;1800),'k1900'!O23,(IF($I$1=1800,'1800'!O23,(IF(AND($I$1&gt;1800,$I$1&lt;1900),'k1900'!O23,(IF($I$1=1900,'1900'!O23,(IF($I$1&gt;1900,'n1900'!O23,"")))))))))))))))))="","",IF($I$1&lt;1600,'k1900'!O23,(IF($I$1=1600,'1600'!O23,(IF(AND($I$1&gt;1600,$I$1&lt;1700),'k1900'!O23,(IF($I$1=1700,'1700'!O23,(IF(AND($I$1&gt;1700,$I$1&lt;1800),'k1900'!O23,(IF($I$1=1800,'1800'!O23,(IF(AND($I$1&gt;1800,$I$1&lt;1900),'k1900'!O23,(IF($I$1=1900,'1900'!O23,(IF($I$1&gt;1900,'n1900'!O23,""))))))))))))))))))</f>
        <v/>
      </c>
      <c r="G23" s="19" t="str">
        <f ca="1">IF(IF($I$1&lt;1600,'k1900'!P23,(IF($I$1=1600,'1600'!P23,(IF(AND($I$1&gt;1600,$I$1&lt;1700),'k1900'!P23,(IF($I$1=1700,'1700'!P23,(IF(AND($I$1&gt;1700,$I$1&lt;1800),'k1900'!P23,(IF($I$1=1800,'1800'!P23,(IF(AND($I$1&gt;1800,$I$1&lt;1900),'k1900'!P23,(IF($I$1=1900,'1900'!P23,(IF($I$1&gt;1900,'n1900'!P23,"")))))))))))))))))="","",IF($I$1&lt;1600,'k1900'!P23,(IF($I$1=1600,'1600'!P23,(IF(AND($I$1&gt;1600,$I$1&lt;1700),'k1900'!P23,(IF($I$1=1700,'1700'!P23,(IF(AND($I$1&gt;1700,$I$1&lt;1800),'k1900'!P23,(IF($I$1=1800,'1800'!P23,(IF(AND($I$1&gt;1800,$I$1&lt;1900),'k1900'!P23,(IF($I$1=1900,'1900'!P23,(IF($I$1&gt;1900,'n1900'!P23,""))))))))))))))))))</f>
        <v/>
      </c>
      <c r="H23" s="19" t="str">
        <f ca="1">IF(IF($I$1&lt;1600,'k1900'!Q23,(IF($I$1=1600,'1600'!Q23,(IF(AND($I$1&gt;1600,$I$1&lt;1700),'k1900'!Q23,(IF($I$1=1700,'1700'!Q23,(IF(AND($I$1&gt;1700,$I$1&lt;1800),'k1900'!Q23,(IF($I$1=1800,'1800'!Q23,(IF(AND($I$1&gt;1800,$I$1&lt;1900),'k1900'!Q23,(IF($I$1=1900,'1900'!Q23,(IF($I$1&gt;1900,'n1900'!Q23,"")))))))))))))))))="","",IF($I$1&lt;1600,'k1900'!Q23,(IF($I$1=1600,'1600'!Q23,(IF(AND($I$1&gt;1600,$I$1&lt;1700),'k1900'!Q23,(IF($I$1=1700,'1700'!Q23,(IF(AND($I$1&gt;1700,$I$1&lt;1800),'k1900'!Q23,(IF($I$1=1800,'1800'!Q23,(IF(AND($I$1&gt;1800,$I$1&lt;1900),'k1900'!Q23,(IF($I$1=1900,'1900'!Q23,(IF($I$1&gt;1900,'n1900'!Q23,""))))))))))))))))))</f>
        <v/>
      </c>
      <c r="J23" s="55" t="str">
        <f ca="1">IF(ISERROR(IF($I$1&lt;1600,'k1900'!S23,(IF($I$1=1600,'1600'!S23,(IF(AND($I$1&gt;1600,$I$1&lt;1700),'k1900'!S23,(IF($I$1=1700,'1700'!S23,(IF(AND($I$1&gt;1700,$I$1&lt;1800),'k1900'!S23,(IF($I$1=1800,'1800'!S23,(IF(AND($I$1&gt;1800,$I$1&lt;1900),'k1900'!S23,(IF($I$1=1900,'1900'!S23,(IF($I$1&gt;1900,'n1900'!S23,"")))))))))))))))))),"",IF($I$1&lt;1600,'k1900'!S23,(IF($I$1=1600,'1600'!S23,(IF(AND($I$1&gt;1600,$I$1&lt;1700),'k1900'!S23,(IF($I$1=1700,'1700'!S23,(IF(AND($I$1&gt;1700,$I$1&lt;1800),'k1900'!S23,(IF($I$1=1800,'1800'!S23,(IF(AND($I$1&gt;1800,$I$1&lt;1900),'k1900'!S23,(IF($I$1=1900,'1900'!S23,(IF($I$1&gt;1900,'n1900'!S23,""))))))))))))))))))</f>
        <v/>
      </c>
      <c r="K23" s="19" t="str">
        <f ca="1">IF(Q22=29,30,IF(IF($I$1&lt;1600,'k1900'!T23,(IF($I$1=1600,'1600'!T23,(IF(AND($I$1&gt;1600,$I$1&lt;1700),'k1900'!T23,(IF($I$1=1700,'1700'!T23,(IF(AND($I$1&gt;1700,$I$1&lt;1800),'k1900'!T23,(IF($I$1=1800,'1800'!T23,(IF(AND($I$1&gt;1800,$I$1&lt;1900),'k1900'!T23,(IF($I$1=1900,'1900'!T23,(IF($I$1&gt;1900,'n1900'!T23,"")))))))))))))))))="","",IF($I$1&lt;1600,'k1900'!T23,(IF($I$1=1600,'1600'!T23,(IF(AND($I$1&gt;1600,$I$1&lt;1700),'k1900'!T23,(IF($I$1=1700,'1700'!T23,(IF(AND($I$1&gt;1700,$I$1&lt;1800),'k1900'!T23,(IF($I$1=1800,'1800'!T23,(IF(AND($I$1&gt;1800,$I$1&lt;1900),'k1900'!T23,(IF($I$1=1900,'1900'!T23,(IF($I$1&gt;1900,'n1900'!T23,"")))))))))))))))))))</f>
        <v/>
      </c>
      <c r="L23" s="19" t="str">
        <f ca="1">IF(K23=30,"",IF(IF($I$1&lt;1600,'k1900'!U23,(IF($I$1=1600,'1600'!U23,(IF(AND($I$1&gt;1600,$I$1&lt;1700),'k1900'!U23,(IF($I$1=1700,'1700'!U23,(IF(AND($I$1&gt;1700,$I$1&lt;1800),'k1900'!U23,(IF($I$1=1800,'1800'!U23,(IF(AND($I$1&gt;1800,$I$1&lt;1900),'k1900'!U23,(IF($I$1=1900,'1900'!U23,(IF($I$1&gt;1900,'n1900'!U23,"")))))))))))))))))="","",IF($I$1&lt;1600,'k1900'!U23,(IF($I$1=1600,'1600'!U23,(IF(AND($I$1&gt;1600,$I$1&lt;1700),'k1900'!U23,(IF($I$1=1700,'1700'!U23,(IF(AND($I$1&gt;1700,$I$1&lt;1800),'k1900'!U23,(IF($I$1=1800,'1800'!U23,(IF(AND($I$1&gt;1800,$I$1&lt;1900),'k1900'!U23,(IF($I$1=1900,'1900'!U23,(IF($I$1&gt;1900,'n1900'!U23,"")))))))))))))))))))</f>
        <v/>
      </c>
      <c r="M23" s="19" t="str">
        <f ca="1">IF(IF($I$1&lt;1600,'k1900'!V23,(IF($I$1=1600,'1600'!V23,(IF(AND($I$1&gt;1600,$I$1&lt;1700),'k1900'!V23,(IF($I$1=1700,'1700'!V23,(IF(AND($I$1&gt;1700,$I$1&lt;1800),'k1900'!V23,(IF($I$1=1800,'1800'!V23,(IF(AND($I$1&gt;1800,$I$1&lt;1900),'k1900'!V23,(IF($I$1=1900,'1900'!V23,(IF($I$1&gt;1900,'n1900'!V23,"")))))))))))))))))="","",IF($I$1&lt;1600,'k1900'!V23,(IF($I$1=1600,'1600'!V23,(IF(AND($I$1&gt;1600,$I$1&lt;1700),'k1900'!V23,(IF($I$1=1700,'1700'!V23,(IF(AND($I$1&gt;1700,$I$1&lt;1800),'k1900'!V23,(IF($I$1=1800,'1800'!V23,(IF(AND($I$1&gt;1800,$I$1&lt;1900),'k1900'!V23,(IF($I$1=1900,'1900'!V23,(IF($I$1&gt;1900,'n1900'!V23,""))))))))))))))))))</f>
        <v/>
      </c>
      <c r="N23" s="19" t="str">
        <f ca="1">IF(IF($I$1&lt;1600,'k1900'!W23,(IF($I$1=1600,'1600'!W23,(IF(AND($I$1&gt;1600,$I$1&lt;1700),'k1900'!W23,(IF($I$1=1700,'1700'!W23,(IF(AND($I$1&gt;1700,$I$1&lt;1800),'k1900'!W23,(IF($I$1=1800,'1800'!W23,(IF(AND($I$1&gt;1800,$I$1&lt;1900),'k1900'!W23,(IF($I$1=1900,'1900'!W23,(IF($I$1&gt;1900,'n1900'!W23,"")))))))))))))))))="","",IF($I$1&lt;1600,'k1900'!W23,(IF($I$1=1600,'1600'!W23,(IF(AND($I$1&gt;1600,$I$1&lt;1700),'k1900'!W23,(IF($I$1=1700,'1700'!W23,(IF(AND($I$1&gt;1700,$I$1&lt;1800),'k1900'!W23,(IF($I$1=1800,'1800'!W23,(IF(AND($I$1&gt;1800,$I$1&lt;1900),'k1900'!W23,(IF($I$1=1900,'1900'!W23,(IF($I$1&gt;1900,'n1900'!W23,""))))))))))))))))))</f>
        <v/>
      </c>
      <c r="O23" s="19" t="str">
        <f ca="1">IF(IF($I$1&lt;1600,'k1900'!X23,(IF($I$1=1600,'1600'!X23,(IF(AND($I$1&gt;1600,$I$1&lt;1700),'k1900'!X23,(IF($I$1=1700,'1700'!X23,(IF(AND($I$1&gt;1700,$I$1&lt;1800),'k1900'!X23,(IF($I$1=1800,'1800'!X23,(IF(AND($I$1&gt;1800,$I$1&lt;1900),'k1900'!X23,(IF($I$1=1900,'1900'!X23,(IF($I$1&gt;1900,'n1900'!X23,"")))))))))))))))))="","",IF($I$1&lt;1600,'k1900'!X23,(IF($I$1=1600,'1600'!X23,(IF(AND($I$1&gt;1600,$I$1&lt;1700),'k1900'!X23,(IF($I$1=1700,'1700'!X23,(IF(AND($I$1&gt;1700,$I$1&lt;1800),'k1900'!X23,(IF($I$1=1800,'1800'!X23,(IF(AND($I$1&gt;1800,$I$1&lt;1900),'k1900'!X23,(IF($I$1=1900,'1900'!X23,(IF($I$1&gt;1900,'n1900'!X23,""))))))))))))))))))</f>
        <v/>
      </c>
      <c r="P23" s="19" t="str">
        <f ca="1">IF(IF($I$1&lt;1600,'k1900'!Y23,(IF($I$1=1600,'1600'!Y23,(IF(AND($I$1&gt;1600,$I$1&lt;1700),'k1900'!Y23,(IF($I$1=1700,'1700'!Y23,(IF(AND($I$1&gt;1700,$I$1&lt;1800),'k1900'!Y23,(IF($I$1=1800,'1800'!Y23,(IF(AND($I$1&gt;1800,$I$1&lt;1900),'k1900'!Y23,(IF($I$1=1900,'1900'!Y23,(IF($I$1&gt;1900,'n1900'!Y23,"")))))))))))))))))="","",IF($I$1&lt;1600,'k1900'!Y23,(IF($I$1=1600,'1600'!Y23,(IF(AND($I$1&gt;1600,$I$1&lt;1700),'k1900'!Y23,(IF($I$1=1700,'1700'!Y23,(IF(AND($I$1&gt;1700,$I$1&lt;1800),'k1900'!Y23,(IF($I$1=1800,'1800'!Y23,(IF(AND($I$1&gt;1800,$I$1&lt;1900),'k1900'!Y23,(IF($I$1=1900,'1900'!Y23,(IF($I$1&gt;1900,'n1900'!Y23,""))))))))))))))))))</f>
        <v/>
      </c>
      <c r="Q23" s="19" t="str">
        <f ca="1">IF(IF($I$1&lt;1600,'k1900'!Z23,(IF($I$1=1600,'1600'!Z23,(IF(AND($I$1&gt;1600,$I$1&lt;1700),'k1900'!Z23,(IF($I$1=1700,'1700'!Z23,(IF(AND($I$1&gt;1700,$I$1&lt;1800),'k1900'!Z23,(IF($I$1=1800,'1800'!Z23,(IF(AND($I$1&gt;1800,$I$1&lt;1900),'k1900'!Z23,(IF($I$1=1900,'1900'!Z23,(IF($I$1&gt;1900,'n1900'!Z23,"")))))))))))))))))="","",IF($I$1&lt;1600,'k1900'!Z23,(IF($I$1=1600,'1600'!Z23,(IF(AND($I$1&gt;1600,$I$1&lt;1700),'k1900'!Z23,(IF($I$1=1700,'1700'!Z23,(IF(AND($I$1&gt;1700,$I$1&lt;1800),'k1900'!Z23,(IF($I$1=1800,'1800'!Z23,(IF(AND($I$1&gt;1800,$I$1&lt;1900),'k1900'!Z23,(IF($I$1=1900,'1900'!Z23,(IF($I$1&gt;1900,'n1900'!Z23,""))))))))))))))))))</f>
        <v/>
      </c>
      <c r="S23" s="55" t="str">
        <f ca="1">IF(ISERROR(IF($I$1&lt;1600,'k1900'!A32,(IF($I$1=1600,'1600'!A32,(IF(AND($I$1&gt;1600,$I$1&lt;1700),'k1900'!A32,(IF($I$1=1700,'1700'!A32,(IF(AND($I$1&gt;1700,$I$1&lt;1800),'k1900'!A32,(IF($I$1=1800,'1800'!A32,(IF(AND($I$1&gt;1800,$I$1&lt;1900),'k1900'!A32,(IF($I$1=1900,'1900'!A32,(IF($I$1&gt;1900,'n1900'!A32,"")))))))))))))))))),"",IF($I$1&lt;1600,'k1900'!A32,(IF($I$1=1600,'1600'!A32,(IF(AND($I$1&gt;1600,$I$1&lt;1700),'k1900'!A32,(IF($I$1=1700,'1700'!A32,(IF(AND($I$1&gt;1700,$I$1&lt;1800),'k1900'!A32,(IF($I$1=1800,'1800'!A32,(IF(AND($I$1&gt;1800,$I$1&lt;1900),'k1900'!A32,(IF($I$1=1900,'1900'!A32,(IF($I$1&gt;1900,'n1900'!A32,""))))))))))))))))))</f>
        <v/>
      </c>
      <c r="T23" s="19" t="str">
        <f ca="1">IF(IF($I$1&lt;1600,'k1900'!B32,(IF($I$1=1600,'1600'!B32,(IF(AND($I$1&gt;1600,$I$1&lt;1700),'k1900'!B32,(IF($I$1=1700,'1700'!B32,(IF(AND($I$1&gt;1700,$I$1&lt;1800),'k1900'!B32,(IF($I$1=1800,'1800'!B32,(IF(AND($I$1&gt;1800,$I$1&lt;1900),'k1900'!B32,(IF($I$1=1900,'1900'!B32,(IF($I$1&gt;1900,'n1900'!B32,"")))))))))))))))))="","",IF($I$1&lt;1600,'k1900'!B32,(IF($I$1=1600,'1600'!B32,(IF(AND($I$1&gt;1600,$I$1&lt;1700),'k1900'!B32,(IF($I$1=1700,'1700'!B32,(IF(AND($I$1&gt;1700,$I$1&lt;1800),'k1900'!B32,(IF($I$1=1800,'1800'!B32,(IF(AND($I$1&gt;1800,$I$1&lt;1900),'k1900'!B32,(IF($I$1=1900,'1900'!B32,(IF($I$1&gt;1900,'n1900'!B32,""))))))))))))))))))</f>
        <v/>
      </c>
      <c r="U23" s="19" t="str">
        <f ca="1">IF(T23=31,"",IF(IF($I$1&lt;1600,'k1900'!C32,(IF($I$1=1600,'1600'!C32,(IF(AND($I$1&gt;1600,$I$1&lt;1700),'k1900'!C32,(IF($I$1=1700,'1700'!C32,(IF(AND($I$1&gt;1700,$I$1&lt;1800),'k1900'!C32,(IF($I$1=1800,'1800'!C32,(IF(AND($I$1&gt;1800,$I$1&lt;1900),'k1900'!C32,(IF($I$1=1900,'1900'!C32,(IF($I$1&gt;1900,'n1900'!C32,"")))))))))))))))))="","",IF($I$1&lt;1600,'k1900'!C32,(IF($I$1=1600,'1600'!C32,(IF(AND($I$1&gt;1600,$I$1&lt;1700),'k1900'!C32,(IF($I$1=1700,'1700'!C32,(IF(AND($I$1&gt;1700,$I$1&lt;1800),'k1900'!C32,(IF($I$1=1800,'1800'!C32,(IF(AND($I$1&gt;1800,$I$1&lt;1900),'k1900'!C32,(IF($I$1=1900,'1900'!C32,(IF($I$1&gt;1900,'n1900'!C32,"")))))))))))))))))))</f>
        <v/>
      </c>
      <c r="V23" s="19" t="str">
        <f ca="1">IF(IF($I$1&lt;1600,'k1900'!D32,(IF($I$1=1600,'1600'!D32,(IF(AND($I$1&gt;1600,$I$1&lt;1700),'k1900'!D32,(IF($I$1=1700,'1700'!D32,(IF(AND($I$1&gt;1700,$I$1&lt;1800),'k1900'!D32,(IF($I$1=1800,'1800'!D32,(IF(AND($I$1&gt;1800,$I$1&lt;1900),'k1900'!D32,(IF($I$1=1900,'1900'!D32,(IF($I$1&gt;1900,'n1900'!D32,"")))))))))))))))))="","",IF($I$1&lt;1600,'k1900'!D32,(IF($I$1=1600,'1600'!D32,(IF(AND($I$1&gt;1600,$I$1&lt;1700),'k1900'!D32,(IF($I$1=1700,'1700'!D32,(IF(AND($I$1&gt;1700,$I$1&lt;1800),'k1900'!D32,(IF($I$1=1800,'1800'!D32,(IF(AND($I$1&gt;1800,$I$1&lt;1900),'k1900'!D32,(IF($I$1=1900,'1900'!D32,(IF($I$1&gt;1900,'n1900'!D32,""))))))))))))))))))</f>
        <v/>
      </c>
      <c r="W23" s="19" t="str">
        <f ca="1">IF(IF($I$1&lt;1600,'k1900'!E32,(IF($I$1=1600,'1600'!E32,(IF(AND($I$1&gt;1600,$I$1&lt;1700),'k1900'!E32,(IF($I$1=1700,'1700'!E32,(IF(AND($I$1&gt;1700,$I$1&lt;1800),'k1900'!E32,(IF($I$1=1800,'1800'!E32,(IF(AND($I$1&gt;1800,$I$1&lt;1900),'k1900'!E32,(IF($I$1=1900,'1900'!E32,(IF($I$1&gt;1900,'n1900'!E32,"")))))))))))))))))="","",IF($I$1&lt;1600,'k1900'!E32,(IF($I$1=1600,'1600'!E32,(IF(AND($I$1&gt;1600,$I$1&lt;1700),'k1900'!E32,(IF($I$1=1700,'1700'!E32,(IF(AND($I$1&gt;1700,$I$1&lt;1800),'k1900'!E32,(IF($I$1=1800,'1800'!E32,(IF(AND($I$1&gt;1800,$I$1&lt;1900),'k1900'!E32,(IF($I$1=1900,'1900'!E32,(IF($I$1&gt;1900,'n1900'!E32,""))))))))))))))))))</f>
        <v/>
      </c>
      <c r="X23" s="19" t="str">
        <f ca="1">IF(IF($I$1&lt;1600,'k1900'!F32,(IF($I$1=1600,'1600'!F32,(IF(AND($I$1&gt;1600,$I$1&lt;1700),'k1900'!F32,(IF($I$1=1700,'1700'!F32,(IF(AND($I$1&gt;1700,$I$1&lt;1800),'k1900'!F32,(IF($I$1=1800,'1800'!F32,(IF(AND($I$1&gt;1800,$I$1&lt;1900),'k1900'!F32,(IF($I$1=1900,'1900'!F32,(IF($I$1&gt;1900,'n1900'!F32,"")))))))))))))))))="","",IF($I$1&lt;1600,'k1900'!F32,(IF($I$1=1600,'1600'!F32,(IF(AND($I$1&gt;1600,$I$1&lt;1700),'k1900'!F32,(IF($I$1=1700,'1700'!F32,(IF(AND($I$1&gt;1700,$I$1&lt;1800),'k1900'!F32,(IF($I$1=1800,'1800'!F32,(IF(AND($I$1&gt;1800,$I$1&lt;1900),'k1900'!F32,(IF($I$1=1900,'1900'!F32,(IF($I$1&gt;1900,'n1900'!F32,""))))))))))))))))))</f>
        <v/>
      </c>
      <c r="Y23" s="19" t="str">
        <f ca="1">IF(IF($I$1&lt;1600,'k1900'!G32,(IF($I$1=1600,'1600'!G32,(IF(AND($I$1&gt;1600,$I$1&lt;1700),'k1900'!G32,(IF($I$1=1700,'1700'!G32,(IF(AND($I$1&gt;1700,$I$1&lt;1800),'k1900'!G32,(IF($I$1=1800,'1800'!G32,(IF(AND($I$1&gt;1800,$I$1&lt;1900),'k1900'!G32,(IF($I$1=1900,'1900'!G32,(IF($I$1&gt;1900,'n1900'!G32,"")))))))))))))))))="","",IF($I$1&lt;1600,'k1900'!G32,(IF($I$1=1600,'1600'!G32,(IF(AND($I$1&gt;1600,$I$1&lt;1700),'k1900'!G32,(IF($I$1=1700,'1700'!G32,(IF(AND($I$1&gt;1700,$I$1&lt;1800),'k1900'!G32,(IF($I$1=1800,'1800'!G32,(IF(AND($I$1&gt;1800,$I$1&lt;1900),'k1900'!G32,(IF($I$1=1900,'1900'!G32,(IF($I$1&gt;1900,'n1900'!G32,""))))))))))))))))))</f>
        <v/>
      </c>
      <c r="Z23" s="19" t="str">
        <f ca="1">IF(IF($I$1&lt;1600,'k1900'!H32,(IF($I$1=1600,'1600'!H32,(IF(AND($I$1&gt;1600,$I$1&lt;1700),'k1900'!H32,(IF($I$1=1700,'1700'!H32,(IF(AND($I$1&gt;1700,$I$1&lt;1800),'k1900'!H32,(IF($I$1=1800,'1800'!H32,(IF(AND($I$1&gt;1800,$I$1&lt;1900),'k1900'!H32,(IF($I$1=1900,'1900'!H32,(IF($I$1&gt;1900,'n1900'!H32,"")))))))))))))))))="","",IF($I$1&lt;1600,'k1900'!H32,(IF($I$1=1600,'1600'!H32,(IF(AND($I$1&gt;1600,$I$1&lt;1700),'k1900'!H32,(IF($I$1=1700,'1700'!H32,(IF(AND($I$1&gt;1700,$I$1&lt;1800),'k1900'!H32,(IF($I$1=1800,'1800'!H32,(IF(AND($I$1&gt;1800,$I$1&lt;1900),'k1900'!H32,(IF($I$1=1900,'1900'!H32,(IF($I$1&gt;1900,'n1900'!H32,""))))))))))))))))))</f>
        <v/>
      </c>
      <c r="AB23" s="43">
        <f ca="1">IF(ISERROR(IF($I$1&lt;1600,'k1900'!J32,(IF($I$1=1600,'1600'!J32,(IF(AND($I$1&gt;1600,$I$1&lt;1700),'k1900'!J32,(IF($I$1=1700,'1700'!J32,(IF(AND($I$1&gt;1700,$I$1&lt;1800),'k1900'!J32,(IF($I$1=1800,'1800'!J32,(IF(AND($I$1&gt;1800,$I$1&lt;1900),'k1900'!J32,(IF($I$1=1900,'1900'!J32,(IF($I$1&gt;1900,'n1900'!J32,"")))))))))))))))))),"",IF($I$1&lt;1600,'k1900'!J32,(IF($I$1=1600,'1600'!J32,(IF(AND($I$1&gt;1600,$I$1&lt;1700),'k1900'!J32,(IF($I$1=1700,'1700'!J32,(IF(AND($I$1&gt;1700,$I$1&lt;1800),'k1900'!J32,(IF($I$1=1800,'1800'!J32,(IF(AND($I$1&gt;1800,$I$1&lt;1900),'k1900'!J32,(IF($I$1=1900,'1900'!J32,(IF($I$1&gt;1900,'n1900'!J32,""))))))))))))))))))</f>
        <v>35</v>
      </c>
      <c r="AC23" s="19">
        <f ca="1">IF(IF($I$1&lt;1600,'k1900'!K32,(IF($I$1=1600,'1600'!K32,(IF(AND($I$1&gt;1600,$I$1&lt;1700),'k1900'!K32,(IF($I$1=1700,'1700'!K32,(IF(AND($I$1&gt;1700,$I$1&lt;1800),'k1900'!K32,(IF($I$1=1800,'1800'!K32,(IF(AND($I$1&gt;1800,$I$1&lt;1900),'k1900'!K32,(IF($I$1=1900,'1900'!K32,(IF($I$1&gt;1900,'n1900'!K32,"")))))))))))))))))="","",IF($I$1&lt;1600,'k1900'!K32,(IF($I$1=1600,'1600'!K32,(IF(AND($I$1&gt;1600,$I$1&lt;1700),'k1900'!K32,(IF($I$1=1700,'1700'!K32,(IF(AND($I$1&gt;1700,$I$1&lt;1800),'k1900'!K32,(IF($I$1=1800,'1800'!K32,(IF(AND($I$1&gt;1800,$I$1&lt;1900),'k1900'!K32,(IF($I$1=1900,'1900'!K32,(IF($I$1&gt;1900,'n1900'!K32,""))))))))))))))))))</f>
        <v>30</v>
      </c>
      <c r="AD23" s="19">
        <f ca="1">IF(IF($I$1&lt;1600,'k1900'!L32,(IF($I$1=1600,'1600'!L32,(IF(AND($I$1&gt;1600,$I$1&lt;1700),'k1900'!L32,(IF($I$1=1700,'1700'!L32,(IF(AND($I$1&gt;1700,$I$1&lt;1800),'k1900'!L32,(IF($I$1=1800,'1800'!L32,(IF(AND($I$1&gt;1800,$I$1&lt;1900),'k1900'!L32,(IF($I$1=1900,'1900'!L32,(IF($I$1&gt;1900,'n1900'!L32,"")))))))))))))))))="","",IF($I$1&lt;1600,'k1900'!L32,(IF($I$1=1600,'1600'!L32,(IF(AND($I$1&gt;1600,$I$1&lt;1700),'k1900'!L32,(IF($I$1=1700,'1700'!L32,(IF(AND($I$1&gt;1700,$I$1&lt;1800),'k1900'!L32,(IF($I$1=1800,'1800'!L32,(IF(AND($I$1&gt;1800,$I$1&lt;1900),'k1900'!L32,(IF($I$1=1900,'1900'!L32,(IF($I$1&gt;1900,'n1900'!L32,""))))))))))))))))))</f>
        <v>31</v>
      </c>
      <c r="AE23" s="19" t="str">
        <f ca="1">IF(IF($I$1&lt;1600,'k1900'!M32,(IF($I$1=1600,'1600'!M32,(IF(AND($I$1&gt;1600,$I$1&lt;1700),'k1900'!M32,(IF($I$1=1700,'1700'!M32,(IF(AND($I$1&gt;1700,$I$1&lt;1800),'k1900'!M32,(IF($I$1=1800,'1800'!M32,(IF(AND($I$1&gt;1800,$I$1&lt;1900),'k1900'!M32,(IF($I$1=1900,'1900'!M32,(IF($I$1&gt;1900,'n1900'!M32,"")))))))))))))))))="","",IF($I$1&lt;1600,'k1900'!M32,(IF($I$1=1600,'1600'!M32,(IF(AND($I$1&gt;1600,$I$1&lt;1700),'k1900'!M32,(IF($I$1=1700,'1700'!M32,(IF(AND($I$1&gt;1700,$I$1&lt;1800),'k1900'!M32,(IF($I$1=1800,'1800'!M32,(IF(AND($I$1&gt;1800,$I$1&lt;1900),'k1900'!M32,(IF($I$1=1900,'1900'!M32,(IF($I$1&gt;1900,'n1900'!M32,""))))))))))))))))))</f>
        <v/>
      </c>
      <c r="AF23" s="19" t="str">
        <f ca="1">IF(IF($I$1&lt;1600,'k1900'!N32,(IF($I$1=1600,'1600'!N32,(IF(AND($I$1&gt;1600,$I$1&lt;1700),'k1900'!N32,(IF($I$1=1700,'1700'!N32,(IF(AND($I$1&gt;1700,$I$1&lt;1800),'k1900'!N32,(IF($I$1=1800,'1800'!N32,(IF(AND($I$1&gt;1800,$I$1&lt;1900),'k1900'!N32,(IF($I$1=1900,'1900'!N32,(IF($I$1&gt;1900,'n1900'!N32,"")))))))))))))))))="","",IF($I$1&lt;1600,'k1900'!N32,(IF($I$1=1600,'1600'!N32,(IF(AND($I$1&gt;1600,$I$1&lt;1700),'k1900'!N32,(IF($I$1=1700,'1700'!N32,(IF(AND($I$1&gt;1700,$I$1&lt;1800),'k1900'!N32,(IF($I$1=1800,'1800'!N32,(IF(AND($I$1&gt;1800,$I$1&lt;1900),'k1900'!N32,(IF($I$1=1900,'1900'!N32,(IF($I$1&gt;1900,'n1900'!N32,""))))))))))))))))))</f>
        <v/>
      </c>
      <c r="AG23" s="19" t="str">
        <f ca="1">IF(IF($I$1&lt;1600,'k1900'!O32,(IF($I$1=1600,'1600'!O32,(IF(AND($I$1&gt;1600,$I$1&lt;1700),'k1900'!O32,(IF($I$1=1700,'1700'!O32,(IF(AND($I$1&gt;1700,$I$1&lt;1800),'k1900'!O32,(IF($I$1=1800,'1800'!O32,(IF(AND($I$1&gt;1800,$I$1&lt;1900),'k1900'!O32,(IF($I$1=1900,'1900'!O32,(IF($I$1&gt;1900,'n1900'!O32,"")))))))))))))))))="","",IF($I$1&lt;1600,'k1900'!O32,(IF($I$1=1600,'1600'!O32,(IF(AND($I$1&gt;1600,$I$1&lt;1700),'k1900'!O32,(IF($I$1=1700,'1700'!O32,(IF(AND($I$1&gt;1700,$I$1&lt;1800),'k1900'!O32,(IF($I$1=1800,'1800'!O32,(IF(AND($I$1&gt;1800,$I$1&lt;1900),'k1900'!O32,(IF($I$1=1900,'1900'!O32,(IF($I$1&gt;1900,'n1900'!O32,""))))))))))))))))))</f>
        <v/>
      </c>
      <c r="AH23" s="19" t="str">
        <f ca="1">IF(IF($I$1&lt;1600,'k1900'!P32,(IF($I$1=1600,'1600'!P32,(IF(AND($I$1&gt;1600,$I$1&lt;1700),'k1900'!P32,(IF($I$1=1700,'1700'!P32,(IF(AND($I$1&gt;1700,$I$1&lt;1800),'k1900'!P32,(IF($I$1=1800,'1800'!P32,(IF(AND($I$1&gt;1800,$I$1&lt;1900),'k1900'!P32,(IF($I$1=1900,'1900'!P32,(IF($I$1&gt;1900,'n1900'!P32,"")))))))))))))))))="","",IF($I$1&lt;1600,'k1900'!P32,(IF($I$1=1600,'1600'!P32,(IF(AND($I$1&gt;1600,$I$1&lt;1700),'k1900'!P32,(IF($I$1=1700,'1700'!P32,(IF(AND($I$1&gt;1700,$I$1&lt;1800),'k1900'!P32,(IF($I$1=1800,'1800'!P32,(IF(AND($I$1&gt;1800,$I$1&lt;1900),'k1900'!P32,(IF($I$1=1900,'1900'!P32,(IF($I$1&gt;1900,'n1900'!P32,""))))))))))))))))))</f>
        <v/>
      </c>
      <c r="AI23" s="19" t="str">
        <f ca="1">IF(IF($I$1&lt;1600,'k1900'!Q32,(IF($I$1=1600,'1600'!Q32,(IF(AND($I$1&gt;1600,$I$1&lt;1700),'k1900'!Q32,(IF($I$1=1700,'1700'!Q32,(IF(AND($I$1&gt;1700,$I$1&lt;1800),'k1900'!Q32,(IF($I$1=1800,'1800'!Q32,(IF(AND($I$1&gt;1800,$I$1&lt;1900),'k1900'!Q32,(IF($I$1=1900,'1900'!Q32,(IF($I$1&gt;1900,'n1900'!Q32,"")))))))))))))))))="","",IF($I$1&lt;1600,'k1900'!Q32,(IF($I$1=1600,'1600'!Q32,(IF(AND($I$1&gt;1600,$I$1&lt;1700),'k1900'!Q32,(IF($I$1=1700,'1700'!Q32,(IF(AND($I$1&gt;1700,$I$1&lt;1800),'k1900'!Q32,(IF($I$1=1800,'1800'!Q32,(IF(AND($I$1&gt;1800,$I$1&lt;1900),'k1900'!Q32,(IF($I$1=1900,'1900'!Q32,(IF($I$1&gt;1900,'n1900'!Q32,""))))))))))))))))))</f>
        <v/>
      </c>
      <c r="AK23" s="71"/>
      <c r="AL23" s="76" t="str">
        <f t="shared" ca="1" si="3"/>
        <v/>
      </c>
      <c r="AM23" s="76" t="str">
        <f t="shared" ca="1" si="3"/>
        <v/>
      </c>
      <c r="AN23" s="76" t="str">
        <f t="shared" ca="1" si="3"/>
        <v/>
      </c>
      <c r="AO23" s="76" t="str">
        <f t="shared" ca="1" si="3"/>
        <v/>
      </c>
      <c r="AP23" s="76" t="str">
        <f t="shared" ca="1" si="3"/>
        <v/>
      </c>
      <c r="AQ23" s="76" t="str">
        <f t="shared" ca="1" si="3"/>
        <v/>
      </c>
      <c r="AR23" s="76" t="str">
        <f t="shared" ca="1" si="3"/>
        <v/>
      </c>
      <c r="AS23" s="70">
        <v>1604</v>
      </c>
      <c r="AT23" s="71"/>
      <c r="AU23" s="76">
        <f t="shared" ca="1" si="4"/>
        <v>44347</v>
      </c>
      <c r="AV23" s="76" t="str">
        <f t="shared" ca="1" si="4"/>
        <v/>
      </c>
      <c r="AW23" s="76" t="str">
        <f t="shared" ca="1" si="4"/>
        <v/>
      </c>
      <c r="AX23" s="76" t="str">
        <f t="shared" ca="1" si="4"/>
        <v/>
      </c>
      <c r="AY23" s="76" t="str">
        <f t="shared" ca="1" si="4"/>
        <v/>
      </c>
      <c r="AZ23" s="76" t="str">
        <f t="shared" ca="1" si="4"/>
        <v/>
      </c>
      <c r="BA23" s="76" t="str">
        <f t="shared" ca="1" si="4"/>
        <v/>
      </c>
      <c r="BB23" s="70"/>
      <c r="BC23" s="71"/>
      <c r="BD23" s="76" t="str">
        <f t="shared" ca="1" si="5"/>
        <v/>
      </c>
      <c r="BE23" s="76" t="str">
        <f t="shared" ca="1" si="5"/>
        <v/>
      </c>
      <c r="BF23" s="76" t="str">
        <f t="shared" ca="1" si="5"/>
        <v/>
      </c>
      <c r="BG23" s="76" t="str">
        <f t="shared" ca="1" si="5"/>
        <v/>
      </c>
      <c r="BH23" s="76" t="str">
        <f t="shared" ca="1" si="5"/>
        <v/>
      </c>
      <c r="BI23" s="76" t="str">
        <f t="shared" ca="1" si="5"/>
        <v/>
      </c>
      <c r="BJ23" s="76" t="str">
        <f t="shared" ca="1" si="5"/>
        <v/>
      </c>
      <c r="BK23" s="70"/>
      <c r="BL23" s="71"/>
      <c r="BM23" s="77">
        <f ca="1">IF(TODAY()=AL23,-1,IF(AL23="",0,IF(ISERROR(VLOOKUP(AL23,Ünnepnapok!$AG$4:$AG$254,1,FALSE)),0,AC14)))</f>
        <v>0</v>
      </c>
      <c r="BN23" s="77">
        <f ca="1">IF(TODAY()=AM23,-1,IF(AM23="",0,IF(ISERROR(VLOOKUP(AM23,Ünnepnapok!$AG$4:$AG$254,1,FALSE)),0,AD14)))</f>
        <v>0</v>
      </c>
      <c r="BO23" s="77">
        <f ca="1">IF(TODAY()=AN23,-1,IF(AN23="",0,IF(ISERROR(VLOOKUP(AN23,Ünnepnapok!$AG$4:$AG$254,1,FALSE)),0,AE14)))</f>
        <v>0</v>
      </c>
      <c r="BP23" s="77">
        <f ca="1">IF(TODAY()=AO23,-1,IF(AO23="",0,IF(ISERROR(VLOOKUP(AO23,Ünnepnapok!$AG$4:$AG$254,1,FALSE)),0,AF14)))</f>
        <v>0</v>
      </c>
      <c r="BQ23" s="77">
        <f ca="1">IF(TODAY()=AP23,-1,IF(AP23="",0,IF(ISERROR(VLOOKUP(AP23,Ünnepnapok!$AG$4:$AG$254,1,FALSE)),0,AG14)))</f>
        <v>0</v>
      </c>
      <c r="BR23" s="77" t="str">
        <f ca="1">IF(ISERROR(VLOOKUP(AQ23,Munkanapáthelyezés!$A$2:$A$300,1,FALSE)),IF(TODAY()=AQ23,-1,IF(AQ23="",0,IF(ISERROR(VLOOKUP(AQ23,Ünnepnapok!$AG$4:$AG$254,1,FALSE)),0,G23))),"")</f>
        <v/>
      </c>
      <c r="BS23" s="77" t="str">
        <f ca="1">IF(ISERROR(VLOOKUP(AR23,Munkanapáthelyezés!$A$2:$A$300,1,FALSE)),IF(TODAY()=AR23,-1,IF(AR23="",0,IF(ISERROR(VLOOKUP(AR23,Ünnepnapok!$AG$4:$AG$254,1,FALSE)),0,H23))),"")</f>
        <v/>
      </c>
      <c r="BT23" s="70"/>
      <c r="BU23" s="71"/>
      <c r="BV23" s="77">
        <f ca="1">IF(TODAY()=AU23,-1,IF(AU23="",0,IF(ISERROR(VLOOKUP(AU23,Ünnepnapok!$AG$4:$AG$254,1,FALSE)),0,B23)))</f>
        <v>0</v>
      </c>
      <c r="BW23" s="77">
        <f ca="1">IF(TODAY()=AV23,-1,IF(AV23="",0,IF(ISERROR(VLOOKUP(AV23,Ünnepnapok!$AG$4:$AG$254,1,FALSE)),0,C23)))</f>
        <v>0</v>
      </c>
      <c r="BX23" s="77">
        <f ca="1">IF(TODAY()=AW23,-1,IF(AW23="",0,IF(ISERROR(VLOOKUP(AW23,Ünnepnapok!$AG$4:$AG$254,1,FALSE)),0,D23)))</f>
        <v>0</v>
      </c>
      <c r="BY23" s="77">
        <f ca="1">IF(TODAY()=AX23,-1,IF(AX23="",0,IF(ISERROR(VLOOKUP(AX23,Ünnepnapok!$AG$4:$AG$254,1,FALSE)),0,E23)))</f>
        <v>0</v>
      </c>
      <c r="BZ23" s="77">
        <f ca="1">IF(TODAY()=AY23,-1,IF(AY23="",0,IF(ISERROR(VLOOKUP(AY23,Ünnepnapok!$AG$4:$AG$254,1,FALSE)),0,F23)))</f>
        <v>0</v>
      </c>
      <c r="CA23" s="77" t="str">
        <f ca="1">IF(ISERROR(VLOOKUP(AZ23,Munkanapáthelyezés!$A$2:$A$300,1,FALSE)),IF(TODAY()=AZ23,-1,IF(AZ23="",0,IF(ISERROR(VLOOKUP(AZ23,Ünnepnapok!$AG$4:$AG$254,1,FALSE)),0,P23))),"")</f>
        <v/>
      </c>
      <c r="CB23" s="77" t="str">
        <f ca="1">IF(ISERROR(VLOOKUP(BA23,Munkanapáthelyezés!$A$2:$A$300,1,FALSE)),IF(TODAY()=BA23,-1,IF(BA23="",0,IF(ISERROR(VLOOKUP(BA23,Ünnepnapok!$AG$4:$AG$254,1,FALSE)),0,Q23))),"")</f>
        <v/>
      </c>
      <c r="CC23" s="70"/>
      <c r="CD23" s="71"/>
      <c r="CE23" s="77">
        <f ca="1">IF(TODAY()=BD23,-1,IF(BD23="",0,IF(ISERROR(VLOOKUP(BD23,Ünnepnapok!$AG$4:$AG$254,1,FALSE)),0,K23)))</f>
        <v>0</v>
      </c>
      <c r="CF23" s="77">
        <f ca="1">IF(TODAY()=BE23,-1,IF(BE23="",0,IF(ISERROR(VLOOKUP(BE23,Ünnepnapok!$AG$4:$AG$254,1,FALSE)),0,L23)))</f>
        <v>0</v>
      </c>
      <c r="CG23" s="77">
        <f ca="1">IF(TODAY()=BF23,-1,IF(BF23="",0,IF(ISERROR(VLOOKUP(BF23,Ünnepnapok!$AG$4:$AG$254,1,FALSE)),0,M23)))</f>
        <v>0</v>
      </c>
      <c r="CH23" s="77">
        <f ca="1">IF(TODAY()=BG23,-1,IF(BG23="",0,IF(ISERROR(VLOOKUP(BG23,Ünnepnapok!$AG$4:$AG$254,1,FALSE)),0,N23)))</f>
        <v>0</v>
      </c>
      <c r="CI23" s="77">
        <f ca="1">IF(TODAY()=BH23,-1,IF(BH23="",0,IF(ISERROR(VLOOKUP(BH23,Ünnepnapok!$AG$4:$AG$254,1,FALSE)),0,O23)))</f>
        <v>0</v>
      </c>
      <c r="CJ23" s="77" t="str">
        <f ca="1">IF(ISERROR(VLOOKUP(BI23,Munkanapáthelyezés!$A$2:$A$300,1,FALSE)),IF(TODAY()=BI23,-1,IF(BI23="",0,IF(ISERROR(VLOOKUP(BI23,Ünnepnapok!$AG$4:$AG$254,1,FALSE)),0,Y23))),"")</f>
        <v/>
      </c>
      <c r="CK23" s="77" t="str">
        <f ca="1">IF(ISERROR(VLOOKUP(BJ23,Munkanapáthelyezés!$A$2:$A$300,1,FALSE)),IF(TODAY()=BJ23,-1,IF(BJ23="",0,IF(ISERROR(VLOOKUP(BJ23,Ünnepnapok!$AG$4:$AG$254,1,FALSE)),0,Z23))),"")</f>
        <v/>
      </c>
      <c r="CM23" s="77">
        <f ca="1">IF(AL23="",0,IF(ISERROR(VLOOKUP(AL23,Munkanapáthelyezés!$B$2:$C$200,2,FALSE)+10000),0,VLOOKUP(AL23,Munkanapáthelyezés!$B$2:$C$200,2,FALSE)+10000))+IF(AL23="",0,IF(ISERROR(VLOOKUP(AL23,Munkanapáthelyezés!$A$2:$C$200,3,FALSE)+1000),0,VLOOKUP(AL23,Munkanapáthelyezés!$A$2:$C$200,3,FALSE)+1000))</f>
        <v>0</v>
      </c>
      <c r="CN23" s="77">
        <f ca="1">IF(AM23="",0,IF(ISERROR(VLOOKUP(AM23,Munkanapáthelyezés!$B$2:$C$200,2,FALSE)+10000),0,VLOOKUP(AM23,Munkanapáthelyezés!$B$2:$C$200,2,FALSE)+10000))+IF(AM23="",0,IF(ISERROR(VLOOKUP(AM23,Munkanapáthelyezés!$A$2:$C$200,3,FALSE)+1000),0,VLOOKUP(AM23,Munkanapáthelyezés!$A$2:$C$200,3,FALSE)+1000))</f>
        <v>0</v>
      </c>
      <c r="CO23" s="77">
        <f ca="1">IF(AN23="",0,IF(ISERROR(VLOOKUP(AN23,Munkanapáthelyezés!$B$2:$C$200,2,FALSE)+10000),0,VLOOKUP(AN23,Munkanapáthelyezés!$B$2:$C$200,2,FALSE)+10000))+IF(AN23="",0,IF(ISERROR(VLOOKUP(AN23,Munkanapáthelyezés!$A$2:$C$200,3,FALSE)+1000),0,VLOOKUP(AN23,Munkanapáthelyezés!$A$2:$C$200,3,FALSE)+1000))</f>
        <v>0</v>
      </c>
      <c r="CP23" s="77">
        <f ca="1">IF(AO23="",0,IF(ISERROR(VLOOKUP(AO23,Munkanapáthelyezés!$B$2:$C$200,2,FALSE)+10000),0,VLOOKUP(AO23,Munkanapáthelyezés!$B$2:$C$200,2,FALSE)+10000))+IF(AO23="",0,IF(ISERROR(VLOOKUP(AO23,Munkanapáthelyezés!$A$2:$C$200,3,FALSE)+1000),0,VLOOKUP(AO23,Munkanapáthelyezés!$A$2:$C$200,3,FALSE)+1000))</f>
        <v>0</v>
      </c>
      <c r="CQ23" s="77">
        <f ca="1">IF(AP23="",0,IF(ISERROR(VLOOKUP(AP23,Munkanapáthelyezés!$B$2:$C$200,2,FALSE)+10000),0,VLOOKUP(AP23,Munkanapáthelyezés!$B$2:$C$200,2,FALSE)+10000))+IF(AP23="",0,IF(ISERROR(VLOOKUP(AP23,Munkanapáthelyezés!$A$2:$C$200,3,FALSE)+1000),0,VLOOKUP(AP23,Munkanapáthelyezés!$A$2:$C$200,3,FALSE)+1000))</f>
        <v>0</v>
      </c>
      <c r="CR23" s="77">
        <f ca="1">IF(AQ23="",0,IF(ISERROR(VLOOKUP(AQ23,Munkanapáthelyezés!$B$2:$C$200,2,FALSE)+10000),0,VLOOKUP(AQ23,Munkanapáthelyezés!$B$2:$C$200,2,FALSE)+10000))+IF(AQ23="",0,IF(ISERROR(VLOOKUP(AQ23,Munkanapáthelyezés!$A$2:$C$200,3,FALSE)+1000),0,VLOOKUP(AQ23,Munkanapáthelyezés!$A$2:$C$200,3,FALSE)+1000))</f>
        <v>0</v>
      </c>
      <c r="CS23" s="77">
        <f ca="1">IF(AR23="",0,IF(ISERROR(VLOOKUP(AR23,Munkanapáthelyezés!$B$2:$C$200,2,FALSE)+10000),0,VLOOKUP(AR23,Munkanapáthelyezés!$B$2:$C$200,2,FALSE)+10000))+IF(AR23="",0,IF(ISERROR(VLOOKUP(AR23,Munkanapáthelyezés!$A$2:$C$200,3,FALSE)+1000),0,VLOOKUP(AR23,Munkanapáthelyezés!$A$2:$C$200,3,FALSE)+1000))</f>
        <v>0</v>
      </c>
      <c r="CT23" s="70"/>
      <c r="CU23" s="103"/>
      <c r="CV23" s="77">
        <f ca="1">IF(AU23="",0,IF(ISERROR(VLOOKUP(AU23,Munkanapáthelyezés!$B$2:$C$200,2,FALSE)+10000),0,VLOOKUP(AU23,Munkanapáthelyezés!$B$2:$C$200,2,FALSE)+10000))+IF(AU23="",0,IF(ISERROR(VLOOKUP(AU23,Munkanapáthelyezés!$A$2:$C$200,3,FALSE)+1000),0,VLOOKUP(AU23,Munkanapáthelyezés!$A$2:$C$200,3,FALSE)+1000))</f>
        <v>0</v>
      </c>
      <c r="CW23" s="77">
        <f ca="1">IF(AV23="",0,IF(ISERROR(VLOOKUP(AV23,Munkanapáthelyezés!$B$2:$C$200,2,FALSE)+10000),0,VLOOKUP(AV23,Munkanapáthelyezés!$B$2:$C$200,2,FALSE)+10000))+IF(AV23="",0,IF(ISERROR(VLOOKUP(AV23,Munkanapáthelyezés!$A$2:$C$200,3,FALSE)+1000),0,VLOOKUP(AV23,Munkanapáthelyezés!$A$2:$C$200,3,FALSE)+1000))</f>
        <v>0</v>
      </c>
      <c r="CX23" s="77">
        <f ca="1">IF(AW23="",0,IF(ISERROR(VLOOKUP(AW23,Munkanapáthelyezés!$B$2:$C$200,2,FALSE)+10000),0,VLOOKUP(AW23,Munkanapáthelyezés!$B$2:$C$200,2,FALSE)+10000))+IF(AW23="",0,IF(ISERROR(VLOOKUP(AW23,Munkanapáthelyezés!$A$2:$C$200,3,FALSE)+1000),0,VLOOKUP(AW23,Munkanapáthelyezés!$A$2:$C$200,3,FALSE)+1000))</f>
        <v>0</v>
      </c>
      <c r="CY23" s="77">
        <f ca="1">IF(AX23="",0,IF(ISERROR(VLOOKUP(AX23,Munkanapáthelyezés!$B$2:$C$200,2,FALSE)+10000),0,VLOOKUP(AX23,Munkanapáthelyezés!$B$2:$C$200,2,FALSE)+10000))+IF(AX23="",0,IF(ISERROR(VLOOKUP(AX23,Munkanapáthelyezés!$A$2:$C$200,3,FALSE)+1000),0,VLOOKUP(AX23,Munkanapáthelyezés!$A$2:$C$200,3,FALSE)+1000))</f>
        <v>0</v>
      </c>
      <c r="CZ23" s="77">
        <f ca="1">IF(AY23="",0,IF(ISERROR(VLOOKUP(AY23,Munkanapáthelyezés!$B$2:$C$200,2,FALSE)+10000),0,VLOOKUP(AY23,Munkanapáthelyezés!$B$2:$C$200,2,FALSE)+10000))+IF(AY23="",0,IF(ISERROR(VLOOKUP(AY23,Munkanapáthelyezés!$A$2:$C$200,3,FALSE)+1000),0,VLOOKUP(AY23,Munkanapáthelyezés!$A$2:$C$200,3,FALSE)+1000))</f>
        <v>0</v>
      </c>
      <c r="DA23" s="77">
        <f ca="1">IF(AZ23="",0,IF(ISERROR(VLOOKUP(AZ23,Munkanapáthelyezés!$B$2:$C$200,2,FALSE)+10000),0,VLOOKUP(AZ23,Munkanapáthelyezés!$B$2:$C$200,2,FALSE)+10000))+IF(AZ23="",0,IF(ISERROR(VLOOKUP(AZ23,Munkanapáthelyezés!$A$2:$C$200,3,FALSE)+1000),0,VLOOKUP(AZ23,Munkanapáthelyezés!$A$2:$C$200,3,FALSE)+1000))</f>
        <v>0</v>
      </c>
      <c r="DB23" s="77">
        <f ca="1">IF(BA23="",0,IF(ISERROR(VLOOKUP(BA23,Munkanapáthelyezés!$B$2:$C$200,2,FALSE)+10000),0,VLOOKUP(BA23,Munkanapáthelyezés!$B$2:$C$200,2,FALSE)+10000))+IF(BA23="",0,IF(ISERROR(VLOOKUP(BA23,Munkanapáthelyezés!$A$2:$C$200,3,FALSE)+1000),0,VLOOKUP(BA23,Munkanapáthelyezés!$A$2:$C$200,3,FALSE)+1000))</f>
        <v>0</v>
      </c>
      <c r="DC23" s="70"/>
      <c r="DD23" s="103"/>
      <c r="DE23" s="77">
        <f ca="1">IF(BD23="",0,IF(ISERROR(VLOOKUP(BD23,Munkanapáthelyezés!$B$2:$C$200,2,FALSE)+10000),0,VLOOKUP(BD23,Munkanapáthelyezés!$B$2:$C$200,2,FALSE)+10000))+IF(BD23="",0,IF(ISERROR(VLOOKUP(BD23,Munkanapáthelyezés!$A$2:$C$200,3,FALSE)+1000),0,VLOOKUP(BD23,Munkanapáthelyezés!$A$2:$C$200,3,FALSE)+1000))</f>
        <v>0</v>
      </c>
      <c r="DF23" s="77">
        <f ca="1">IF(BE23="",0,IF(ISERROR(VLOOKUP(BE23,Munkanapáthelyezés!$B$2:$C$200,2,FALSE)+10000),0,VLOOKUP(BE23,Munkanapáthelyezés!$B$2:$C$200,2,FALSE)+10000))+IF(BE23="",0,IF(ISERROR(VLOOKUP(BE23,Munkanapáthelyezés!$A$2:$C$200,3,FALSE)+1000),0,VLOOKUP(BE23,Munkanapáthelyezés!$A$2:$C$200,3,FALSE)+1000))</f>
        <v>0</v>
      </c>
      <c r="DG23" s="77">
        <f ca="1">IF(BF23="",0,IF(ISERROR(VLOOKUP(BF23,Munkanapáthelyezés!$B$2:$C$200,2,FALSE)+10000),0,VLOOKUP(BF23,Munkanapáthelyezés!$B$2:$C$200,2,FALSE)+10000))+IF(BF23="",0,IF(ISERROR(VLOOKUP(BF23,Munkanapáthelyezés!$A$2:$C$200,3,FALSE)+1000),0,VLOOKUP(BF23,Munkanapáthelyezés!$A$2:$C$200,3,FALSE)+1000))</f>
        <v>0</v>
      </c>
      <c r="DH23" s="77">
        <f ca="1">IF(BG23="",0,IF(ISERROR(VLOOKUP(BG23,Munkanapáthelyezés!$B$2:$C$200,2,FALSE)+10000),0,VLOOKUP(BG23,Munkanapáthelyezés!$B$2:$C$200,2,FALSE)+10000))+IF(BG23="",0,IF(ISERROR(VLOOKUP(BG23,Munkanapáthelyezés!$A$2:$C$200,3,FALSE)+1000),0,VLOOKUP(BG23,Munkanapáthelyezés!$A$2:$C$200,3,FALSE)+1000))</f>
        <v>0</v>
      </c>
      <c r="DI23" s="77">
        <f ca="1">IF(BH23="",0,IF(ISERROR(VLOOKUP(BH23,Munkanapáthelyezés!$B$2:$C$200,2,FALSE)+10000),0,VLOOKUP(BH23,Munkanapáthelyezés!$B$2:$C$200,2,FALSE)+10000))+IF(BH23="",0,IF(ISERROR(VLOOKUP(BH23,Munkanapáthelyezés!$A$2:$C$200,3,FALSE)+1000),0,VLOOKUP(BH23,Munkanapáthelyezés!$A$2:$C$200,3,FALSE)+1000))</f>
        <v>0</v>
      </c>
      <c r="DJ23" s="77">
        <f ca="1">IF(BI23="",0,IF(ISERROR(VLOOKUP(BI23,Munkanapáthelyezés!$B$2:$C$200,2,FALSE)+10000),0,VLOOKUP(BI23,Munkanapáthelyezés!$B$2:$C$200,2,FALSE)+10000))+IF(BI23="",0,IF(ISERROR(VLOOKUP(BI23,Munkanapáthelyezés!$A$2:$C$200,3,FALSE)+1000),0,VLOOKUP(BI23,Munkanapáthelyezés!$A$2:$C$200,3,FALSE)+1000))</f>
        <v>0</v>
      </c>
      <c r="DK23" s="77">
        <f ca="1">IF(BJ23="",0,IF(ISERROR(VLOOKUP(BJ23,Munkanapáthelyezés!$B$2:$C$200,2,FALSE)+10000),0,VLOOKUP(BJ23,Munkanapáthelyezés!$B$2:$C$200,2,FALSE)+10000))+IF(BJ23="",0,IF(ISERROR(VLOOKUP(BJ23,Munkanapáthelyezés!$A$2:$C$200,3,FALSE)+1000),0,VLOOKUP(BJ23,Munkanapáthelyezés!$A$2:$C$200,3,FALSE)+1000))</f>
        <v>0</v>
      </c>
    </row>
    <row r="24" spans="1:115" ht="14.1" customHeight="1" x14ac:dyDescent="0.25">
      <c r="AK24" s="70"/>
      <c r="AL24" s="70"/>
      <c r="AM24" s="70"/>
      <c r="AN24" s="70"/>
      <c r="AO24" s="70"/>
      <c r="AP24" s="70"/>
      <c r="AQ24" s="70"/>
      <c r="AR24" s="70"/>
      <c r="AS24" s="70">
        <v>1605</v>
      </c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</row>
    <row r="25" spans="1:115" x14ac:dyDescent="0.25">
      <c r="B25" s="120" t="str">
        <f ca="1">IF(F4="","",CONCATENATE($I$1," - ",IF($F$4="","Szeptember",VLOOKUP("Szeptember",Trans!$A$2:$N$34,VLOOKUP($F$4,$BB$2:$BC$25,2,FALSE)+2,FALSE))))</f>
        <v>2021 - Szeptember</v>
      </c>
      <c r="C25" s="121"/>
      <c r="D25" s="121"/>
      <c r="E25" s="121"/>
      <c r="F25" s="121"/>
      <c r="G25" s="121"/>
      <c r="H25" s="122"/>
      <c r="K25" s="120" t="str">
        <f ca="1">IF(F4="","",CONCATENATE($I$1," - ",IF($F$4="","Október",VLOOKUP("Október",Trans!$A$2:$N$34,VLOOKUP($F$4,$BB$2:$BC$25,2,FALSE)+2,FALSE))))</f>
        <v>2021 - Október</v>
      </c>
      <c r="L25" s="121"/>
      <c r="M25" s="121"/>
      <c r="N25" s="121"/>
      <c r="O25" s="121"/>
      <c r="P25" s="121"/>
      <c r="Q25" s="122"/>
      <c r="T25" s="120" t="str">
        <f ca="1">IF(F4="","",CONCATENATE($I$1," - ",IF($F$4="","November",VLOOKUP("November",Trans!$A$2:$N$34,VLOOKUP($F$4,$BB$2:$BC$25,2,FALSE)+2,FALSE))))</f>
        <v>2021 - November</v>
      </c>
      <c r="U25" s="121"/>
      <c r="V25" s="121"/>
      <c r="W25" s="121"/>
      <c r="X25" s="121"/>
      <c r="Y25" s="121"/>
      <c r="Z25" s="122"/>
      <c r="AC25" s="120" t="str">
        <f ca="1">IF(F4="","",CONCATENATE($I$1," - ",IF($F$4="","December",VLOOKUP("December",Trans!$A$2:$N$34,VLOOKUP($F$4,$BB$2:$BC$25,2,FALSE)+2,FALSE))))</f>
        <v>2021 - December</v>
      </c>
      <c r="AD25" s="121"/>
      <c r="AE25" s="121"/>
      <c r="AF25" s="121"/>
      <c r="AG25" s="121"/>
      <c r="AH25" s="121"/>
      <c r="AI25" s="122"/>
      <c r="AK25" s="70"/>
      <c r="AL25" s="159"/>
      <c r="AM25" s="159"/>
      <c r="AN25" s="159"/>
      <c r="AO25" s="159"/>
      <c r="AP25" s="159"/>
      <c r="AQ25" s="159"/>
      <c r="AR25" s="159"/>
      <c r="AS25" s="70">
        <v>1606</v>
      </c>
      <c r="AT25" s="70"/>
      <c r="AU25" s="159"/>
      <c r="AV25" s="159"/>
      <c r="AW25" s="159"/>
      <c r="AX25" s="159"/>
      <c r="AY25" s="159"/>
      <c r="AZ25" s="159"/>
      <c r="BA25" s="159"/>
      <c r="BB25" s="70"/>
      <c r="BC25" s="70"/>
      <c r="BD25" s="159"/>
      <c r="BE25" s="159"/>
      <c r="BF25" s="159"/>
      <c r="BG25" s="159"/>
      <c r="BH25" s="159"/>
      <c r="BI25" s="159"/>
      <c r="BJ25" s="159"/>
      <c r="BK25" s="70"/>
      <c r="BL25" s="70"/>
      <c r="BM25" s="158">
        <v>7</v>
      </c>
      <c r="BN25" s="158"/>
      <c r="BO25" s="158"/>
      <c r="BP25" s="158"/>
      <c r="BQ25" s="158"/>
      <c r="BR25" s="158"/>
      <c r="BS25" s="158"/>
      <c r="BT25" s="70"/>
      <c r="BU25" s="70"/>
      <c r="BV25" s="158">
        <v>8</v>
      </c>
      <c r="BW25" s="158"/>
      <c r="BX25" s="158"/>
      <c r="BY25" s="158"/>
      <c r="BZ25" s="158"/>
      <c r="CA25" s="158"/>
      <c r="CB25" s="158"/>
      <c r="CC25" s="70"/>
      <c r="CD25" s="70"/>
      <c r="CE25" s="158">
        <v>9</v>
      </c>
      <c r="CF25" s="158"/>
      <c r="CG25" s="158"/>
      <c r="CH25" s="158"/>
      <c r="CI25" s="158"/>
      <c r="CJ25" s="158"/>
      <c r="CK25" s="158"/>
      <c r="CM25" s="158">
        <v>7</v>
      </c>
      <c r="CN25" s="158"/>
      <c r="CO25" s="158"/>
      <c r="CP25" s="158"/>
      <c r="CQ25" s="158"/>
      <c r="CR25" s="158"/>
      <c r="CS25" s="158"/>
      <c r="CT25" s="70"/>
      <c r="CU25" s="70"/>
      <c r="CV25" s="158">
        <v>8</v>
      </c>
      <c r="CW25" s="158"/>
      <c r="CX25" s="158"/>
      <c r="CY25" s="158"/>
      <c r="CZ25" s="158"/>
      <c r="DA25" s="158"/>
      <c r="DB25" s="158"/>
      <c r="DC25" s="70"/>
      <c r="DD25" s="70"/>
      <c r="DE25" s="158">
        <v>9</v>
      </c>
      <c r="DF25" s="158"/>
      <c r="DG25" s="158"/>
      <c r="DH25" s="158"/>
      <c r="DI25" s="158"/>
      <c r="DJ25" s="158"/>
      <c r="DK25" s="158"/>
    </row>
    <row r="26" spans="1:115" x14ac:dyDescent="0.25">
      <c r="A26" s="43" t="str">
        <f>IF(F4="","","#")</f>
        <v>#</v>
      </c>
      <c r="B26" s="55" t="str">
        <f>IF(F4="","",IF($F$4="","H",VLOOKUP("H",Trans!$A$2:$N$34,VLOOKUP($F$4,$BB$2:$BC$25,2,FALSE)+2,FALSE)))</f>
        <v>H</v>
      </c>
      <c r="C26" s="55" t="str">
        <f>IF(F4="","",IF($F$4="","K",VLOOKUP("K",Trans!$A$2:$N$34,VLOOKUP($F$4,$BB$2:$BC$25,2,FALSE)+2,FALSE)))</f>
        <v>K</v>
      </c>
      <c r="D26" s="55" t="str">
        <f>IF(F4="","",IF($F$4="","Sze",VLOOKUP("Sze",Trans!$A$2:$N$34,VLOOKUP($F$4,$BB$2:$BC$25,2,FALSE)+2,FALSE)))</f>
        <v>Sze</v>
      </c>
      <c r="E26" s="55" t="str">
        <f>IF(F4="","",IF($F$4="","Cs",VLOOKUP("Cs",Trans!$A$2:$N$34,VLOOKUP($F$4,$BB$2:$BC$25,2,FALSE)+2,FALSE)))</f>
        <v>Cs</v>
      </c>
      <c r="F26" s="55" t="str">
        <f>IF(F4="","",IF($F$4="","P",VLOOKUP("P",Trans!$A$2:$N$34,VLOOKUP($F$4,$BB$2:$BC$25,2,FALSE)+2,FALSE)))</f>
        <v>P</v>
      </c>
      <c r="G26" s="55" t="str">
        <f>IF(F4="","",IF($F$4="","Szo",VLOOKUP("Szo",Trans!$A$2:$N$34,VLOOKUP($F$4,$BB$2:$BC$25,2,FALSE)+2,FALSE)))</f>
        <v>Szo</v>
      </c>
      <c r="H26" s="55" t="str">
        <f>IF(F4="","",IF($F$4="","V",VLOOKUP("V",Trans!$A$2:$N$34,VLOOKUP($F$4,$BB$2:$BC$25,2,FALSE)+2,FALSE)))</f>
        <v>V</v>
      </c>
      <c r="J26" s="43" t="str">
        <f>IF(F4="","","#")</f>
        <v>#</v>
      </c>
      <c r="K26" s="55" t="str">
        <f>IF(F4="","",IF($F$4="","H",VLOOKUP("H",Trans!$A$2:$N$34,VLOOKUP($F$4,$BB$2:$BC$25,2,FALSE)+2,FALSE)))</f>
        <v>H</v>
      </c>
      <c r="L26" s="55" t="str">
        <f>IF(F4="","",IF($F$4="","K",VLOOKUP("K",Trans!$A$2:$N$34,VLOOKUP($F$4,$BB$2:$BC$25,2,FALSE)+2,FALSE)))</f>
        <v>K</v>
      </c>
      <c r="M26" s="55" t="str">
        <f>IF(F4="","",IF($F$4="","Sze",VLOOKUP("Sze",Trans!$A$2:$N$34,VLOOKUP($F$4,$BB$2:$BC$25,2,FALSE)+2,FALSE)))</f>
        <v>Sze</v>
      </c>
      <c r="N26" s="55" t="str">
        <f>IF(F4="","",IF($F$4="","Cs",VLOOKUP("Cs",Trans!$A$2:$N$34,VLOOKUP($F$4,$BB$2:$BC$25,2,FALSE)+2,FALSE)))</f>
        <v>Cs</v>
      </c>
      <c r="O26" s="55" t="str">
        <f>IF(F4="","",IF($F$4="","P",VLOOKUP("P",Trans!$A$2:$N$34,VLOOKUP($F$4,$BB$2:$BC$25,2,FALSE)+2,FALSE)))</f>
        <v>P</v>
      </c>
      <c r="P26" s="55" t="str">
        <f>IF(F4="","",IF($F$4="","Szo",VLOOKUP("Szo",Trans!$A$2:$N$34,VLOOKUP($F$4,$BB$2:$BC$25,2,FALSE)+2,FALSE)))</f>
        <v>Szo</v>
      </c>
      <c r="Q26" s="55" t="str">
        <f>IF(F4="","",IF($F$4="","V",VLOOKUP("V",Trans!$A$2:$N$34,VLOOKUP($F$4,$BB$2:$BC$25,2,FALSE)+2,FALSE)))</f>
        <v>V</v>
      </c>
      <c r="S26" s="43" t="str">
        <f>IF(F4="","","#")</f>
        <v>#</v>
      </c>
      <c r="T26" s="55" t="str">
        <f>IF(F4="","",IF($F$4="","H",VLOOKUP("H",Trans!$A$2:$N$34,VLOOKUP($F$4,$BB$2:$BC$25,2,FALSE)+2,FALSE)))</f>
        <v>H</v>
      </c>
      <c r="U26" s="55" t="str">
        <f>IF(F4="","",IF($F$4="","K",VLOOKUP("K",Trans!$A$2:$N$34,VLOOKUP($F$4,$BB$2:$BC$25,2,FALSE)+2,FALSE)))</f>
        <v>K</v>
      </c>
      <c r="V26" s="55" t="str">
        <f>IF(F4="","",IF($F$4="","Sze",VLOOKUP("Sze",Trans!$A$2:$N$34,VLOOKUP($F$4,$BB$2:$BC$25,2,FALSE)+2,FALSE)))</f>
        <v>Sze</v>
      </c>
      <c r="W26" s="55" t="str">
        <f>IF(F4="","",IF($F$4="","Cs",VLOOKUP("Cs",Trans!$A$2:$N$34,VLOOKUP($F$4,$BB$2:$BC$25,2,FALSE)+2,FALSE)))</f>
        <v>Cs</v>
      </c>
      <c r="X26" s="55" t="str">
        <f>IF(F4="","",IF($F$4="","P",VLOOKUP("P",Trans!$A$2:$N$34,VLOOKUP($F$4,$BB$2:$BC$25,2,FALSE)+2,FALSE)))</f>
        <v>P</v>
      </c>
      <c r="Y26" s="55" t="str">
        <f>IF(F4="","",IF($F$4="","Szo",VLOOKUP("Szo",Trans!$A$2:$N$34,VLOOKUP($F$4,$BB$2:$BC$25,2,FALSE)+2,FALSE)))</f>
        <v>Szo</v>
      </c>
      <c r="Z26" s="55" t="str">
        <f>IF(F4="","",IF($F$4="","V",VLOOKUP("V",Trans!$A$2:$N$34,VLOOKUP($F$4,$BB$2:$BC$25,2,FALSE)+2,FALSE)))</f>
        <v>V</v>
      </c>
      <c r="AB26" s="43" t="str">
        <f>IF(F4="","","#")</f>
        <v>#</v>
      </c>
      <c r="AC26" s="55" t="str">
        <f>IF(F4="","",IF($F$4="","H",VLOOKUP("H",Trans!$A$2:$N$34,VLOOKUP($F$4,$BB$2:$BC$25,2,FALSE)+2,FALSE)))</f>
        <v>H</v>
      </c>
      <c r="AD26" s="55" t="str">
        <f>IF(F4="","",IF($F$4="","K",VLOOKUP("K",Trans!$A$2:$N$34,VLOOKUP($F$4,$BB$2:$BC$25,2,FALSE)+2,FALSE)))</f>
        <v>K</v>
      </c>
      <c r="AE26" s="55" t="str">
        <f>IF(F4="","",IF($F$4="","Sze",VLOOKUP("Sze",Trans!$A$2:$N$34,VLOOKUP($F$4,$BB$2:$BC$25,2,FALSE)+2,FALSE)))</f>
        <v>Sze</v>
      </c>
      <c r="AF26" s="55" t="str">
        <f>IF(F4="","",IF($F$4="","Cs",VLOOKUP("Cs",Trans!$A$2:$N$34,VLOOKUP($F$4,$BB$2:$BC$25,2,FALSE)+2,FALSE)))</f>
        <v>Cs</v>
      </c>
      <c r="AG26" s="55" t="str">
        <f>IF(F4="","",IF($F$4="","P",VLOOKUP("P",Trans!$A$2:$N$34,VLOOKUP($F$4,$BB$2:$BC$25,2,FALSE)+2,FALSE)))</f>
        <v>P</v>
      </c>
      <c r="AH26" s="55" t="str">
        <f>IF(F4="","",IF($F$4="","Szo",VLOOKUP("Szo",Trans!$A$2:$N$34,VLOOKUP($F$4,$BB$2:$BC$25,2,FALSE)+2,FALSE)))</f>
        <v>Szo</v>
      </c>
      <c r="AI26" s="55" t="str">
        <f>IF(F4="","",IF($F$4="","V",VLOOKUP("V",Trans!$A$2:$N$34,VLOOKUP($F$4,$BB$2:$BC$25,2,FALSE)+2,FALSE)))</f>
        <v>V</v>
      </c>
      <c r="AK26" s="71"/>
      <c r="AL26" s="71"/>
      <c r="AM26" s="71"/>
      <c r="AN26" s="71"/>
      <c r="AO26" s="71"/>
      <c r="AP26" s="71"/>
      <c r="AQ26" s="71"/>
      <c r="AR26" s="71"/>
      <c r="AS26" s="70">
        <v>1607</v>
      </c>
      <c r="AT26" s="71"/>
      <c r="AU26" s="71"/>
      <c r="AV26" s="71"/>
      <c r="AW26" s="71"/>
      <c r="AX26" s="71"/>
      <c r="AY26" s="71"/>
      <c r="AZ26" s="71"/>
      <c r="BA26" s="71"/>
      <c r="BB26" s="70"/>
      <c r="BC26" s="71"/>
      <c r="BD26" s="71"/>
      <c r="BE26" s="71"/>
      <c r="BF26" s="71"/>
      <c r="BG26" s="71"/>
      <c r="BH26" s="71"/>
      <c r="BI26" s="71"/>
      <c r="BJ26" s="71"/>
      <c r="BK26" s="70"/>
      <c r="BL26" s="71"/>
      <c r="BM26" s="71"/>
      <c r="BN26" s="71"/>
      <c r="BO26" s="71"/>
      <c r="BP26" s="71"/>
      <c r="BQ26" s="71"/>
      <c r="BR26" s="71"/>
      <c r="BS26" s="71"/>
      <c r="BT26" s="70"/>
      <c r="BU26" s="71"/>
      <c r="BV26" s="71"/>
      <c r="BW26" s="71"/>
      <c r="BX26" s="71"/>
      <c r="BY26" s="71"/>
      <c r="BZ26" s="71"/>
      <c r="CA26" s="71"/>
      <c r="CB26" s="71"/>
      <c r="CC26" s="70"/>
      <c r="CD26" s="71"/>
      <c r="CE26" s="71"/>
      <c r="CF26" s="71"/>
      <c r="CG26" s="71"/>
      <c r="CH26" s="71"/>
      <c r="CI26" s="71"/>
      <c r="CJ26" s="71"/>
      <c r="CK26" s="71"/>
      <c r="CM26" s="103"/>
      <c r="CN26" s="103"/>
      <c r="CO26" s="103"/>
      <c r="CP26" s="103"/>
      <c r="CQ26" s="103"/>
      <c r="CR26" s="103"/>
      <c r="CS26" s="103"/>
      <c r="CT26" s="70"/>
      <c r="CU26" s="103"/>
      <c r="CV26" s="103"/>
      <c r="CW26" s="103"/>
      <c r="CX26" s="103"/>
      <c r="CY26" s="103"/>
      <c r="CZ26" s="103"/>
      <c r="DA26" s="103"/>
      <c r="DB26" s="103"/>
      <c r="DC26" s="70"/>
      <c r="DD26" s="103"/>
      <c r="DE26" s="103"/>
      <c r="DF26" s="103"/>
      <c r="DG26" s="103"/>
      <c r="DH26" s="103"/>
      <c r="DI26" s="103"/>
      <c r="DJ26" s="103"/>
      <c r="DK26" s="103"/>
    </row>
    <row r="27" spans="1:115" x14ac:dyDescent="0.25">
      <c r="A27" s="55">
        <f ca="1">IF(ISERROR(IF($I$1&lt;1600,'k1900'!S27,(IF($I$1=1600,'1600'!S27,(IF(AND($I$1&gt;1600,$I$1&lt;1700),'k1900'!S27,(IF($I$1=1700,'1700'!S27,(IF(AND($I$1&gt;1700,$I$1&lt;1800),'k1900'!S27,(IF($I$1=1800,'1800'!S27,(IF(AND($I$1&gt;1800,$I$1&lt;1900),'k1900'!S27,(IF($I$1=1900,'1900'!S27,(IF($I$1&gt;1900,'n1900'!S27,"")))))))))))))))))),"",IF($I$1&lt;1600,'k1900'!S27,(IF($I$1=1600,'1600'!S27,(IF(AND($I$1&gt;1600,$I$1&lt;1700),'k1900'!S27,(IF($I$1=1700,'1700'!S27,(IF(AND($I$1&gt;1700,$I$1&lt;1800),'k1900'!S27,(IF($I$1=1800,'1800'!S27,(IF(AND($I$1&gt;1800,$I$1&lt;1900),'k1900'!S27,(IF($I$1=1900,'1900'!S27,(IF($I$1&gt;1900,'n1900'!S27,""))))))))))))))))))</f>
        <v>35</v>
      </c>
      <c r="B27" s="19" t="str">
        <f ca="1">IF(IF($I$1&lt;1600,'k1900'!T27,(IF($I$1=1600,'1600'!T27,(IF(AND($I$1&gt;1600,$I$1&lt;1700),'k1900'!T27,(IF($I$1=1700,'1700'!T27,(IF(AND($I$1&gt;1700,$I$1&lt;1800),'k1900'!T27,(IF($I$1=1800,'1800'!T27,(IF(AND($I$1&gt;1800,$I$1&lt;1900),'k1900'!T27,(IF($I$1=1900,'1900'!T27,(IF($I$1&gt;1900,'n1900'!T27,"")))))))))))))))))="","",IF($I$1&lt;1600,'k1900'!T27,(IF($I$1=1600,'1600'!T27,(IF(AND($I$1&gt;1600,$I$1&lt;1700),'k1900'!T27,(IF($I$1=1700,'1700'!T27,(IF(AND($I$1&gt;1700,$I$1&lt;1800),'k1900'!T27,(IF($I$1=1800,'1800'!T27,(IF(AND($I$1&gt;1800,$I$1&lt;1900),'k1900'!T27,(IF($I$1=1900,'1900'!T27,(IF($I$1&gt;1900,'n1900'!T27,""))))))))))))))))))</f>
        <v/>
      </c>
      <c r="C27" s="19" t="str">
        <f ca="1">IF(IF($I$1&lt;1600,'k1900'!U27,(IF($I$1=1600,'1600'!U27,(IF(AND($I$1&gt;1600,$I$1&lt;1700),'k1900'!U27,(IF($I$1=1700,'1700'!U27,(IF(AND($I$1&gt;1700,$I$1&lt;1800),'k1900'!U27,(IF($I$1=1800,'1800'!U27,(IF(AND($I$1&gt;1800,$I$1&lt;1900),'k1900'!U27,(IF($I$1=1900,'1900'!U27,(IF($I$1&gt;1900,'n1900'!U27,"")))))))))))))))))="","",IF($I$1&lt;1600,'k1900'!U27,(IF($I$1=1600,'1600'!U27,(IF(AND($I$1&gt;1600,$I$1&lt;1700),'k1900'!U27,(IF($I$1=1700,'1700'!U27,(IF(AND($I$1&gt;1700,$I$1&lt;1800),'k1900'!U27,(IF($I$1=1800,'1800'!U27,(IF(AND($I$1&gt;1800,$I$1&lt;1900),'k1900'!U27,(IF($I$1=1900,'1900'!U27,(IF($I$1&gt;1900,'n1900'!U27,""))))))))))))))))))</f>
        <v/>
      </c>
      <c r="D27" s="19">
        <f ca="1">IF(IF($I$1&lt;1600,'k1900'!V27,(IF($I$1=1600,'1600'!V27,(IF(AND($I$1&gt;1600,$I$1&lt;1700),'k1900'!V27,(IF($I$1=1700,'1700'!V27,(IF(AND($I$1&gt;1700,$I$1&lt;1800),'k1900'!V27,(IF($I$1=1800,'1800'!V27,(IF(AND($I$1&gt;1800,$I$1&lt;1900),'k1900'!V27,(IF($I$1=1900,'1900'!V27,(IF($I$1&gt;1900,'n1900'!V27,"")))))))))))))))))="","",IF($I$1&lt;1600,'k1900'!V27,(IF($I$1=1600,'1600'!V27,(IF(AND($I$1&gt;1600,$I$1&lt;1700),'k1900'!V27,(IF($I$1=1700,'1700'!V27,(IF(AND($I$1&gt;1700,$I$1&lt;1800),'k1900'!V27,(IF($I$1=1800,'1800'!V27,(IF(AND($I$1&gt;1800,$I$1&lt;1900),'k1900'!V27,(IF($I$1=1900,'1900'!V27,(IF($I$1&gt;1900,'n1900'!V27,""))))))))))))))))))</f>
        <v>1</v>
      </c>
      <c r="E27" s="19">
        <f ca="1">IF(IF($I$1&lt;1600,'k1900'!W27,(IF($I$1=1600,'1600'!W27,(IF(AND($I$1&gt;1600,$I$1&lt;1700),'k1900'!W27,(IF($I$1=1700,'1700'!W27,(IF(AND($I$1&gt;1700,$I$1&lt;1800),'k1900'!W27,(IF($I$1=1800,'1800'!W27,(IF(AND($I$1&gt;1800,$I$1&lt;1900),'k1900'!W27,(IF($I$1=1900,'1900'!W27,(IF($I$1&gt;1900,'n1900'!W27,"")))))))))))))))))="","",IF($I$1&lt;1600,'k1900'!W27,(IF($I$1=1600,'1600'!W27,(IF(AND($I$1&gt;1600,$I$1&lt;1700),'k1900'!W27,(IF($I$1=1700,'1700'!W27,(IF(AND($I$1&gt;1700,$I$1&lt;1800),'k1900'!W27,(IF($I$1=1800,'1800'!W27,(IF(AND($I$1&gt;1800,$I$1&lt;1900),'k1900'!W27,(IF($I$1=1900,'1900'!W27,(IF($I$1&gt;1900,'n1900'!W27,""))))))))))))))))))</f>
        <v>2</v>
      </c>
      <c r="F27" s="19">
        <f ca="1">IF(IF($I$1&lt;1600,'k1900'!X27,(IF($I$1=1600,'1600'!X27,(IF(AND($I$1&gt;1600,$I$1&lt;1700),'k1900'!X27,(IF($I$1=1700,'1700'!X27,(IF(AND($I$1&gt;1700,$I$1&lt;1800),'k1900'!X27,(IF($I$1=1800,'1800'!X27,(IF(AND($I$1&gt;1800,$I$1&lt;1900),'k1900'!X27,(IF($I$1=1900,'1900'!X27,(IF($I$1&gt;1900,'n1900'!X27,"")))))))))))))))))="","",IF($I$1&lt;1600,'k1900'!X27,(IF($I$1=1600,'1600'!X27,(IF(AND($I$1&gt;1600,$I$1&lt;1700),'k1900'!X27,(IF($I$1=1700,'1700'!X27,(IF(AND($I$1&gt;1700,$I$1&lt;1800),'k1900'!X27,(IF($I$1=1800,'1800'!X27,(IF(AND($I$1&gt;1800,$I$1&lt;1900),'k1900'!X27,(IF($I$1=1900,'1900'!X27,(IF($I$1&gt;1900,'n1900'!X27,""))))))))))))))))))</f>
        <v>3</v>
      </c>
      <c r="G27" s="19">
        <f ca="1">IF(IF($I$1&lt;1600,'k1900'!Y27,(IF($I$1=1600,'1600'!Y27,(IF(AND($I$1&gt;1600,$I$1&lt;1700),'k1900'!Y27,(IF($I$1=1700,'1700'!Y27,(IF(AND($I$1&gt;1700,$I$1&lt;1800),'k1900'!Y27,(IF($I$1=1800,'1800'!Y27,(IF(AND($I$1&gt;1800,$I$1&lt;1900),'k1900'!Y27,(IF($I$1=1900,'1900'!Y27,(IF($I$1&gt;1900,'n1900'!Y27,"")))))))))))))))))="","",IF($I$1&lt;1600,'k1900'!Y27,(IF($I$1=1600,'1600'!Y27,(IF(AND($I$1&gt;1600,$I$1&lt;1700),'k1900'!Y27,(IF($I$1=1700,'1700'!Y27,(IF(AND($I$1&gt;1700,$I$1&lt;1800),'k1900'!Y27,(IF($I$1=1800,'1800'!Y27,(IF(AND($I$1&gt;1800,$I$1&lt;1900),'k1900'!Y27,(IF($I$1=1900,'1900'!Y27,(IF($I$1&gt;1900,'n1900'!Y27,""))))))))))))))))))</f>
        <v>4</v>
      </c>
      <c r="H27" s="19">
        <f ca="1">IF(IF($I$1&lt;1600,'k1900'!Z27,(IF($I$1=1600,'1600'!Z27,(IF(AND($I$1&gt;1600,$I$1&lt;1700),'k1900'!Z27,(IF($I$1=1700,'1700'!Z27,(IF(AND($I$1&gt;1700,$I$1&lt;1800),'k1900'!Z27,(IF($I$1=1800,'1800'!Z27,(IF(AND($I$1&gt;1800,$I$1&lt;1900),'k1900'!Z27,(IF($I$1=1900,'1900'!Z27,(IF($I$1&gt;1900,'n1900'!Z27,"")))))))))))))))))="","",IF($I$1&lt;1600,'k1900'!Z27,(IF($I$1=1600,'1600'!Z27,(IF(AND($I$1&gt;1600,$I$1&lt;1700),'k1900'!Z27,(IF($I$1=1700,'1700'!Z27,(IF(AND($I$1&gt;1700,$I$1&lt;1800),'k1900'!Z27,(IF($I$1=1800,'1800'!Z27,(IF(AND($I$1&gt;1800,$I$1&lt;1900),'k1900'!Z27,(IF($I$1=1900,'1900'!Z27,(IF($I$1&gt;1900,'n1900'!Z27,""))))))))))))))))))</f>
        <v>5</v>
      </c>
      <c r="J27" s="55">
        <f ca="1">IF(ISERROR(IF($I$1&lt;1600,'k1900'!A36,(IF($I$1=1600,'1600'!A36,(IF(AND($I$1&gt;1600,$I$1&lt;1700),'k1900'!A36,(IF($I$1=1700,'1700'!A36,(IF(AND($I$1&gt;1700,$I$1&lt;1800),'k1900'!A36,(IF($I$1=1800,'1800'!A36,(IF(AND($I$1&gt;1800,$I$1&lt;1900),'k1900'!A36,(IF($I$1=1900,'1900'!A36,(IF($I$1&gt;1900,'n1900'!A36,"")))))))))))))))))),"",IF($I$1&lt;1600,'k1900'!A36,(IF($I$1=1600,'1600'!A36,(IF(AND($I$1&gt;1600,$I$1&lt;1700),'k1900'!A36,(IF($I$1=1700,'1700'!A36,(IF(AND($I$1&gt;1700,$I$1&lt;1800),'k1900'!A36,(IF($I$1=1800,'1800'!A36,(IF(AND($I$1&gt;1800,$I$1&lt;1900),'k1900'!A36,(IF($I$1=1900,'1900'!A36,(IF($I$1&gt;1900,'n1900'!A36,""))))))))))))))))))</f>
        <v>39</v>
      </c>
      <c r="K27" s="19" t="str">
        <f ca="1">IF(IF($I$1&lt;1600,'k1900'!B36,(IF($I$1=1600,'1600'!B36,(IF(AND($I$1&gt;1600,$I$1&lt;1700),'k1900'!B36,(IF($I$1=1700,'1700'!B36,(IF(AND($I$1&gt;1700,$I$1&lt;1800),'k1900'!B36,(IF($I$1=1800,'1800'!B36,(IF(AND($I$1&gt;1800,$I$1&lt;1900),'k1900'!B36,(IF($I$1=1900,'1900'!B36,(IF($I$1&gt;1900,'n1900'!B36,"")))))))))))))))))="","",IF($I$1&lt;1600,'k1900'!B36,(IF($I$1=1600,'1600'!B36,(IF(AND($I$1&gt;1600,$I$1&lt;1700),'k1900'!B36,(IF($I$1=1700,'1700'!B36,(IF(AND($I$1&gt;1700,$I$1&lt;1800),'k1900'!B36,(IF($I$1=1800,'1800'!B36,(IF(AND($I$1&gt;1800,$I$1&lt;1900),'k1900'!B36,(IF($I$1=1900,'1900'!B36,(IF($I$1&gt;1900,'n1900'!B36,""))))))))))))))))))</f>
        <v/>
      </c>
      <c r="L27" s="19" t="str">
        <f ca="1">IF(IF($I$1&lt;1600,'k1900'!C36,(IF($I$1=1600,'1600'!C36,(IF(AND($I$1&gt;1600,$I$1&lt;1700),'k1900'!C36,(IF($I$1=1700,'1700'!C36,(IF(AND($I$1&gt;1700,$I$1&lt;1800),'k1900'!C36,(IF($I$1=1800,'1800'!C36,(IF(AND($I$1&gt;1800,$I$1&lt;1900),'k1900'!C36,(IF($I$1=1900,'1900'!C36,(IF($I$1&gt;1900,'n1900'!C36,"")))))))))))))))))="","",IF($I$1&lt;1600,'k1900'!C36,(IF($I$1=1600,'1600'!C36,(IF(AND($I$1&gt;1600,$I$1&lt;1700),'k1900'!C36,(IF($I$1=1700,'1700'!C36,(IF(AND($I$1&gt;1700,$I$1&lt;1800),'k1900'!C36,(IF($I$1=1800,'1800'!C36,(IF(AND($I$1&gt;1800,$I$1&lt;1900),'k1900'!C36,(IF($I$1=1900,'1900'!C36,(IF($I$1&gt;1900,'n1900'!C36,""))))))))))))))))))</f>
        <v/>
      </c>
      <c r="M27" s="19" t="str">
        <f ca="1">IF(IF($I$1&lt;1600,'k1900'!D36,(IF($I$1=1600,'1600'!D36,(IF(AND($I$1&gt;1600,$I$1&lt;1700),'k1900'!D36,(IF($I$1=1700,'1700'!D36,(IF(AND($I$1&gt;1700,$I$1&lt;1800),'k1900'!D36,(IF($I$1=1800,'1800'!D36,(IF(AND($I$1&gt;1800,$I$1&lt;1900),'k1900'!D36,(IF($I$1=1900,'1900'!D36,(IF($I$1&gt;1900,'n1900'!D36,"")))))))))))))))))="","",IF($I$1&lt;1600,'k1900'!D36,(IF($I$1=1600,'1600'!D36,(IF(AND($I$1&gt;1600,$I$1&lt;1700),'k1900'!D36,(IF($I$1=1700,'1700'!D36,(IF(AND($I$1&gt;1700,$I$1&lt;1800),'k1900'!D36,(IF($I$1=1800,'1800'!D36,(IF(AND($I$1&gt;1800,$I$1&lt;1900),'k1900'!D36,(IF($I$1=1900,'1900'!D36,(IF($I$1&gt;1900,'n1900'!D36,""))))))))))))))))))</f>
        <v/>
      </c>
      <c r="N27" s="19" t="str">
        <f ca="1">IF(IF($I$1&lt;1600,'k1900'!E36,(IF($I$1=1600,'1600'!E36,(IF(AND($I$1&gt;1600,$I$1&lt;1700),'k1900'!E36,(IF($I$1=1700,'1700'!E36,(IF(AND($I$1&gt;1700,$I$1&lt;1800),'k1900'!E36,(IF($I$1=1800,'1800'!E36,(IF(AND($I$1&gt;1800,$I$1&lt;1900),'k1900'!E36,(IF($I$1=1900,'1900'!E36,(IF($I$1&gt;1900,'n1900'!E36,"")))))))))))))))))="","",IF($I$1&lt;1600,'k1900'!E36,(IF($I$1=1600,'1600'!E36,(IF(AND($I$1&gt;1600,$I$1&lt;1700),'k1900'!E36,(IF($I$1=1700,'1700'!E36,(IF(AND($I$1&gt;1700,$I$1&lt;1800),'k1900'!E36,(IF($I$1=1800,'1800'!E36,(IF(AND($I$1&gt;1800,$I$1&lt;1900),'k1900'!E36,(IF($I$1=1900,'1900'!E36,(IF($I$1&gt;1900,'n1900'!E36,""))))))))))))))))))</f>
        <v/>
      </c>
      <c r="O27" s="19">
        <f ca="1">IF(IF($I$1&lt;1600,'k1900'!F36,(IF($I$1=1600,'1600'!F36,(IF(AND($I$1&gt;1600,$I$1&lt;1700),'k1900'!F36,(IF($I$1=1700,'1700'!F36,(IF(AND($I$1&gt;1700,$I$1&lt;1800),'k1900'!F36,(IF($I$1=1800,'1800'!F36,(IF(AND($I$1&gt;1800,$I$1&lt;1900),'k1900'!F36,(IF($I$1=1900,'1900'!F36,(IF($I$1&gt;1900,'n1900'!F36,"")))))))))))))))))="","",IF($I$1&lt;1600,'k1900'!F36,(IF($I$1=1600,'1600'!F36,(IF(AND($I$1&gt;1600,$I$1&lt;1700),'k1900'!F36,(IF($I$1=1700,'1700'!F36,(IF(AND($I$1&gt;1700,$I$1&lt;1800),'k1900'!F36,(IF($I$1=1800,'1800'!F36,(IF(AND($I$1&gt;1800,$I$1&lt;1900),'k1900'!F36,(IF($I$1=1900,'1900'!F36,(IF($I$1&gt;1900,'n1900'!F36,""))))))))))))))))))</f>
        <v>1</v>
      </c>
      <c r="P27" s="19">
        <f ca="1">IF(IF($I$1&lt;1600,'k1900'!G36,(IF($I$1=1600,'1600'!G36,(IF(AND($I$1&gt;1600,$I$1&lt;1700),'k1900'!G36,(IF($I$1=1700,'1700'!G36,(IF(AND($I$1&gt;1700,$I$1&lt;1800),'k1900'!G36,(IF($I$1=1800,'1800'!G36,(IF(AND($I$1&gt;1800,$I$1&lt;1900),'k1900'!G36,(IF($I$1=1900,'1900'!G36,(IF($I$1&gt;1900,'n1900'!G36,"")))))))))))))))))="","",IF($I$1&lt;1600,'k1900'!G36,(IF($I$1=1600,'1600'!G36,(IF(AND($I$1&gt;1600,$I$1&lt;1700),'k1900'!G36,(IF($I$1=1700,'1700'!G36,(IF(AND($I$1&gt;1700,$I$1&lt;1800),'k1900'!G36,(IF($I$1=1800,'1800'!G36,(IF(AND($I$1&gt;1800,$I$1&lt;1900),'k1900'!G36,(IF($I$1=1900,'1900'!G36,(IF($I$1&gt;1900,'n1900'!G36,""))))))))))))))))))</f>
        <v>2</v>
      </c>
      <c r="Q27" s="19">
        <f ca="1">IF(IF($I$1&lt;1600,'k1900'!H36,(IF($I$1=1600,'1600'!H36,(IF(AND($I$1&gt;1600,$I$1&lt;1700),'k1900'!H36,(IF($I$1=1700,'1700'!H36,(IF(AND($I$1&gt;1700,$I$1&lt;1800),'k1900'!H36,(IF($I$1=1800,'1800'!H36,(IF(AND($I$1&gt;1800,$I$1&lt;1900),'k1900'!H36,(IF($I$1=1900,'1900'!H36,(IF($I$1&gt;1900,'n1900'!H36,"")))))))))))))))))="","",IF($I$1&lt;1600,'k1900'!H36,(IF($I$1=1600,'1600'!H36,(IF(AND($I$1&gt;1600,$I$1&lt;1700),'k1900'!H36,(IF($I$1=1700,'1700'!H36,(IF(AND($I$1&gt;1700,$I$1&lt;1800),'k1900'!H36,(IF($I$1=1800,'1800'!H36,(IF(AND($I$1&gt;1800,$I$1&lt;1900),'k1900'!H36,(IF($I$1=1900,'1900'!H36,(IF($I$1&gt;1900,'n1900'!H36,""))))))))))))))))))</f>
        <v>3</v>
      </c>
      <c r="S27" s="55">
        <f ca="1">IF(ISERROR(IF($I$1&lt;1600,'k1900'!J36,(IF($I$1=1600,'1600'!J36,(IF(AND($I$1&gt;1600,$I$1&lt;1700),'k1900'!J36,(IF($I$1=1700,'1700'!J36,(IF(AND($I$1&gt;1700,$I$1&lt;1800),'k1900'!J36,(IF($I$1=1800,'1800'!J36,(IF(AND($I$1&gt;1800,$I$1&lt;1900),'k1900'!J36,(IF($I$1=1900,'1900'!J36,(IF($I$1&gt;1900,'n1900'!J36,"")))))))))))))))))),"",IF($I$1&lt;1600,'k1900'!J36,(IF($I$1=1600,'1600'!J36,(IF(AND($I$1&gt;1600,$I$1&lt;1700),'k1900'!J36,(IF($I$1=1700,'1700'!J36,(IF(AND($I$1&gt;1700,$I$1&lt;1800),'k1900'!J36,(IF($I$1=1800,'1800'!J36,(IF(AND($I$1&gt;1800,$I$1&lt;1900),'k1900'!J36,(IF($I$1=1900,'1900'!J36,(IF($I$1&gt;1900,'n1900'!J36,""))))))))))))))))))</f>
        <v>44</v>
      </c>
      <c r="T27" s="19">
        <f ca="1">IF(IF($I$1&lt;1600,'k1900'!K36,(IF($I$1=1600,'1600'!K36,(IF(AND($I$1&gt;1600,$I$1&lt;1700),'k1900'!K36,(IF($I$1=1700,'1700'!K36,(IF(AND($I$1&gt;1700,$I$1&lt;1800),'k1900'!K36,(IF($I$1=1800,'1800'!K36,(IF(AND($I$1&gt;1800,$I$1&lt;1900),'k1900'!K36,(IF($I$1=1900,'1900'!K36,(IF($I$1&gt;1900,'n1900'!K36,"")))))))))))))))))="","",IF($I$1&lt;1600,'k1900'!K36,(IF($I$1=1600,'1600'!K36,(IF(AND($I$1&gt;1600,$I$1&lt;1700),'k1900'!K36,(IF($I$1=1700,'1700'!K36,(IF(AND($I$1&gt;1700,$I$1&lt;1800),'k1900'!K36,(IF($I$1=1800,'1800'!K36,(IF(AND($I$1&gt;1800,$I$1&lt;1900),'k1900'!K36,(IF($I$1=1900,'1900'!K36,(IF($I$1&gt;1900,'n1900'!K36,""))))))))))))))))))</f>
        <v>1</v>
      </c>
      <c r="U27" s="19">
        <f ca="1">IF(IF($I$1&lt;1600,'k1900'!L36,(IF($I$1=1600,'1600'!L36,(IF(AND($I$1&gt;1600,$I$1&lt;1700),'k1900'!L36,(IF($I$1=1700,'1700'!L36,(IF(AND($I$1&gt;1700,$I$1&lt;1800),'k1900'!L36,(IF($I$1=1800,'1800'!L36,(IF(AND($I$1&gt;1800,$I$1&lt;1900),'k1900'!L36,(IF($I$1=1900,'1900'!L36,(IF($I$1&gt;1900,'n1900'!L36,"")))))))))))))))))="","",IF($I$1&lt;1600,'k1900'!L36,(IF($I$1=1600,'1600'!L36,(IF(AND($I$1&gt;1600,$I$1&lt;1700),'k1900'!L36,(IF($I$1=1700,'1700'!L36,(IF(AND($I$1&gt;1700,$I$1&lt;1800),'k1900'!L36,(IF($I$1=1800,'1800'!L36,(IF(AND($I$1&gt;1800,$I$1&lt;1900),'k1900'!L36,(IF($I$1=1900,'1900'!L36,(IF($I$1&gt;1900,'n1900'!L36,""))))))))))))))))))</f>
        <v>2</v>
      </c>
      <c r="V27" s="19">
        <f ca="1">IF(IF($I$1&lt;1600,'k1900'!M36,(IF($I$1=1600,'1600'!M36,(IF(AND($I$1&gt;1600,$I$1&lt;1700),'k1900'!M36,(IF($I$1=1700,'1700'!M36,(IF(AND($I$1&gt;1700,$I$1&lt;1800),'k1900'!M36,(IF($I$1=1800,'1800'!M36,(IF(AND($I$1&gt;1800,$I$1&lt;1900),'k1900'!M36,(IF($I$1=1900,'1900'!M36,(IF($I$1&gt;1900,'n1900'!M36,"")))))))))))))))))="","",IF($I$1&lt;1600,'k1900'!M36,(IF($I$1=1600,'1600'!M36,(IF(AND($I$1&gt;1600,$I$1&lt;1700),'k1900'!M36,(IF($I$1=1700,'1700'!M36,(IF(AND($I$1&gt;1700,$I$1&lt;1800),'k1900'!M36,(IF($I$1=1800,'1800'!M36,(IF(AND($I$1&gt;1800,$I$1&lt;1900),'k1900'!M36,(IF($I$1=1900,'1900'!M36,(IF($I$1&gt;1900,'n1900'!M36,""))))))))))))))))))</f>
        <v>3</v>
      </c>
      <c r="W27" s="19">
        <f ca="1">IF(IF($I$1&lt;1600,'k1900'!N36,(IF($I$1=1600,'1600'!N36,(IF(AND($I$1&gt;1600,$I$1&lt;1700),'k1900'!N36,(IF($I$1=1700,'1700'!N36,(IF(AND($I$1&gt;1700,$I$1&lt;1800),'k1900'!N36,(IF($I$1=1800,'1800'!N36,(IF(AND($I$1&gt;1800,$I$1&lt;1900),'k1900'!N36,(IF($I$1=1900,'1900'!N36,(IF($I$1&gt;1900,'n1900'!N36,"")))))))))))))))))="","",IF($I$1&lt;1600,'k1900'!N36,(IF($I$1=1600,'1600'!N36,(IF(AND($I$1&gt;1600,$I$1&lt;1700),'k1900'!N36,(IF($I$1=1700,'1700'!N36,(IF(AND($I$1&gt;1700,$I$1&lt;1800),'k1900'!N36,(IF($I$1=1800,'1800'!N36,(IF(AND($I$1&gt;1800,$I$1&lt;1900),'k1900'!N36,(IF($I$1=1900,'1900'!N36,(IF($I$1&gt;1900,'n1900'!N36,""))))))))))))))))))</f>
        <v>4</v>
      </c>
      <c r="X27" s="19">
        <f ca="1">IF(IF($I$1&lt;1600,'k1900'!O36,(IF($I$1=1600,'1600'!O36,(IF(AND($I$1&gt;1600,$I$1&lt;1700),'k1900'!O36,(IF($I$1=1700,'1700'!O36,(IF(AND($I$1&gt;1700,$I$1&lt;1800),'k1900'!O36,(IF($I$1=1800,'1800'!O36,(IF(AND($I$1&gt;1800,$I$1&lt;1900),'k1900'!O36,(IF($I$1=1900,'1900'!O36,(IF($I$1&gt;1900,'n1900'!O36,"")))))))))))))))))="","",IF($I$1&lt;1600,'k1900'!O36,(IF($I$1=1600,'1600'!O36,(IF(AND($I$1&gt;1600,$I$1&lt;1700),'k1900'!O36,(IF($I$1=1700,'1700'!O36,(IF(AND($I$1&gt;1700,$I$1&lt;1800),'k1900'!O36,(IF($I$1=1800,'1800'!O36,(IF(AND($I$1&gt;1800,$I$1&lt;1900),'k1900'!O36,(IF($I$1=1900,'1900'!O36,(IF($I$1&gt;1900,'n1900'!O36,""))))))))))))))))))</f>
        <v>5</v>
      </c>
      <c r="Y27" s="19">
        <f ca="1">IF(IF($I$1&lt;1600,'k1900'!P36,(IF($I$1=1600,'1600'!P36,(IF(AND($I$1&gt;1600,$I$1&lt;1700),'k1900'!P36,(IF($I$1=1700,'1700'!P36,(IF(AND($I$1&gt;1700,$I$1&lt;1800),'k1900'!P36,(IF($I$1=1800,'1800'!P36,(IF(AND($I$1&gt;1800,$I$1&lt;1900),'k1900'!P36,(IF($I$1=1900,'1900'!P36,(IF($I$1&gt;1900,'n1900'!P36,"")))))))))))))))))="","",IF($I$1&lt;1600,'k1900'!P36,(IF($I$1=1600,'1600'!P36,(IF(AND($I$1&gt;1600,$I$1&lt;1700),'k1900'!P36,(IF($I$1=1700,'1700'!P36,(IF(AND($I$1&gt;1700,$I$1&lt;1800),'k1900'!P36,(IF($I$1=1800,'1800'!P36,(IF(AND($I$1&gt;1800,$I$1&lt;1900),'k1900'!P36,(IF($I$1=1900,'1900'!P36,(IF($I$1&gt;1900,'n1900'!P36,""))))))))))))))))))</f>
        <v>6</v>
      </c>
      <c r="Z27" s="19">
        <f ca="1">IF(IF($I$1&lt;1600,'k1900'!Q36,(IF($I$1=1600,'1600'!Q36,(IF(AND($I$1&gt;1600,$I$1&lt;1700),'k1900'!Q36,(IF($I$1=1700,'1700'!Q36,(IF(AND($I$1&gt;1700,$I$1&lt;1800),'k1900'!Q36,(IF($I$1=1800,'1800'!Q36,(IF(AND($I$1&gt;1800,$I$1&lt;1900),'k1900'!Q36,(IF($I$1=1900,'1900'!Q36,(IF($I$1&gt;1900,'n1900'!Q36,"")))))))))))))))))="","",IF($I$1&lt;1600,'k1900'!Q36,(IF($I$1=1600,'1600'!Q36,(IF(AND($I$1&gt;1600,$I$1&lt;1700),'k1900'!Q36,(IF($I$1=1700,'1700'!Q36,(IF(AND($I$1&gt;1700,$I$1&lt;1800),'k1900'!Q36,(IF($I$1=1800,'1800'!Q36,(IF(AND($I$1&gt;1800,$I$1&lt;1900),'k1900'!Q36,(IF($I$1=1900,'1900'!Q36,(IF($I$1&gt;1900,'n1900'!Q36,""))))))))))))))))))</f>
        <v>7</v>
      </c>
      <c r="AB27" s="55">
        <f ca="1">IF(ISERROR(IF($I$1&lt;1600,'k1900'!S36,(IF($I$1=1600,'1600'!S36,(IF(AND($I$1&gt;1600,$I$1&lt;1700),'k1900'!S36,(IF($I$1=1700,'1700'!S36,(IF(AND($I$1&gt;1700,$I$1&lt;1800),'k1900'!S36,(IF($I$1=1800,'1800'!S36,(IF(AND($I$1&gt;1800,$I$1&lt;1900),'k1900'!S36,(IF($I$1=1900,'1900'!S36,(IF($I$1&gt;1900,'n1900'!S36,"")))))))))))))))))),"",IF($I$1&lt;1600,'k1900'!S36,(IF($I$1=1600,'1600'!S36,(IF(AND($I$1&gt;1600,$I$1&lt;1700),'k1900'!S36,(IF($I$1=1700,'1700'!S36,(IF(AND($I$1&gt;1700,$I$1&lt;1800),'k1900'!S36,(IF($I$1=1800,'1800'!S36,(IF(AND($I$1&gt;1800,$I$1&lt;1900),'k1900'!S36,(IF($I$1=1900,'1900'!S36,(IF($I$1&gt;1900,'n1900'!S36,""))))))))))))))))))</f>
        <v>48</v>
      </c>
      <c r="AC27" s="19" t="str">
        <f ca="1">IF(IF($I$1&lt;1600,'k1900'!T36,(IF($I$1=1600,'1600'!T36,(IF(AND($I$1&gt;1600,$I$1&lt;1700),'k1900'!T36,(IF($I$1=1700,'1700'!T36,(IF(AND($I$1&gt;1700,$I$1&lt;1800),'k1900'!T36,(IF($I$1=1800,'1800'!T36,(IF(AND($I$1&gt;1800,$I$1&lt;1900),'k1900'!T36,(IF($I$1=1900,'1900'!T36,(IF($I$1&gt;1900,'n1900'!T36,"")))))))))))))))))="","",IF($I$1&lt;1600,'k1900'!T36,(IF($I$1=1600,'1600'!T36,(IF(AND($I$1&gt;1600,$I$1&lt;1700),'k1900'!T36,(IF($I$1=1700,'1700'!T36,(IF(AND($I$1&gt;1700,$I$1&lt;1800),'k1900'!T36,(IF($I$1=1800,'1800'!T36,(IF(AND($I$1&gt;1800,$I$1&lt;1900),'k1900'!T36,(IF($I$1=1900,'1900'!T36,(IF($I$1&gt;1900,'n1900'!T36,""))))))))))))))))))</f>
        <v/>
      </c>
      <c r="AD27" s="19" t="str">
        <f ca="1">IF(IF($I$1&lt;1600,'k1900'!U36,(IF($I$1=1600,'1600'!U36,(IF(AND($I$1&gt;1600,$I$1&lt;1700),'k1900'!U36,(IF($I$1=1700,'1700'!U36,(IF(AND($I$1&gt;1700,$I$1&lt;1800),'k1900'!U36,(IF($I$1=1800,'1800'!U36,(IF(AND($I$1&gt;1800,$I$1&lt;1900),'k1900'!U36,(IF($I$1=1900,'1900'!U36,(IF($I$1&gt;1900,'n1900'!U36,"")))))))))))))))))="","",IF($I$1&lt;1600,'k1900'!U36,(IF($I$1=1600,'1600'!U36,(IF(AND($I$1&gt;1600,$I$1&lt;1700),'k1900'!U36,(IF($I$1=1700,'1700'!U36,(IF(AND($I$1&gt;1700,$I$1&lt;1800),'k1900'!U36,(IF($I$1=1800,'1800'!U36,(IF(AND($I$1&gt;1800,$I$1&lt;1900),'k1900'!U36,(IF($I$1=1900,'1900'!U36,(IF($I$1&gt;1900,'n1900'!U36,""))))))))))))))))))</f>
        <v/>
      </c>
      <c r="AE27" s="19">
        <f ca="1">IF(IF($I$1&lt;1600,'k1900'!V36,(IF($I$1=1600,'1600'!V36,(IF(AND($I$1&gt;1600,$I$1&lt;1700),'k1900'!V36,(IF($I$1=1700,'1700'!V36,(IF(AND($I$1&gt;1700,$I$1&lt;1800),'k1900'!V36,(IF($I$1=1800,'1800'!V36,(IF(AND($I$1&gt;1800,$I$1&lt;1900),'k1900'!V36,(IF($I$1=1900,'1900'!V36,(IF($I$1&gt;1900,'n1900'!V36,"")))))))))))))))))="","",IF($I$1&lt;1600,'k1900'!V36,(IF($I$1=1600,'1600'!V36,(IF(AND($I$1&gt;1600,$I$1&lt;1700),'k1900'!V36,(IF($I$1=1700,'1700'!V36,(IF(AND($I$1&gt;1700,$I$1&lt;1800),'k1900'!V36,(IF($I$1=1800,'1800'!V36,(IF(AND($I$1&gt;1800,$I$1&lt;1900),'k1900'!V36,(IF($I$1=1900,'1900'!V36,(IF($I$1&gt;1900,'n1900'!V36,""))))))))))))))))))</f>
        <v>1</v>
      </c>
      <c r="AF27" s="19">
        <f ca="1">IF(IF($I$1&lt;1600,'k1900'!W36,(IF($I$1=1600,'1600'!W36,(IF(AND($I$1&gt;1600,$I$1&lt;1700),'k1900'!W36,(IF($I$1=1700,'1700'!W36,(IF(AND($I$1&gt;1700,$I$1&lt;1800),'k1900'!W36,(IF($I$1=1800,'1800'!W36,(IF(AND($I$1&gt;1800,$I$1&lt;1900),'k1900'!W36,(IF($I$1=1900,'1900'!W36,(IF($I$1&gt;1900,'n1900'!W36,"")))))))))))))))))="","",IF($I$1&lt;1600,'k1900'!W36,(IF($I$1=1600,'1600'!W36,(IF(AND($I$1&gt;1600,$I$1&lt;1700),'k1900'!W36,(IF($I$1=1700,'1700'!W36,(IF(AND($I$1&gt;1700,$I$1&lt;1800),'k1900'!W36,(IF($I$1=1800,'1800'!W36,(IF(AND($I$1&gt;1800,$I$1&lt;1900),'k1900'!W36,(IF($I$1=1900,'1900'!W36,(IF($I$1&gt;1900,'n1900'!W36,""))))))))))))))))))</f>
        <v>2</v>
      </c>
      <c r="AG27" s="19">
        <f ca="1">IF(IF($I$1&lt;1600,'k1900'!X36,(IF($I$1=1600,'1600'!X36,(IF(AND($I$1&gt;1600,$I$1&lt;1700),'k1900'!X36,(IF($I$1=1700,'1700'!X36,(IF(AND($I$1&gt;1700,$I$1&lt;1800),'k1900'!X36,(IF($I$1=1800,'1800'!X36,(IF(AND($I$1&gt;1800,$I$1&lt;1900),'k1900'!X36,(IF($I$1=1900,'1900'!X36,(IF($I$1&gt;1900,'n1900'!X36,"")))))))))))))))))="","",IF($I$1&lt;1600,'k1900'!X36,(IF($I$1=1600,'1600'!X36,(IF(AND($I$1&gt;1600,$I$1&lt;1700),'k1900'!X36,(IF($I$1=1700,'1700'!X36,(IF(AND($I$1&gt;1700,$I$1&lt;1800),'k1900'!X36,(IF($I$1=1800,'1800'!X36,(IF(AND($I$1&gt;1800,$I$1&lt;1900),'k1900'!X36,(IF($I$1=1900,'1900'!X36,(IF($I$1&gt;1900,'n1900'!X36,""))))))))))))))))))</f>
        <v>3</v>
      </c>
      <c r="AH27" s="19">
        <f ca="1">IF(IF($I$1&lt;1600,'k1900'!Y36,(IF($I$1=1600,'1600'!Y36,(IF(AND($I$1&gt;1600,$I$1&lt;1700),'k1900'!Y36,(IF($I$1=1700,'1700'!Y36,(IF(AND($I$1&gt;1700,$I$1&lt;1800),'k1900'!Y36,(IF($I$1=1800,'1800'!Y36,(IF(AND($I$1&gt;1800,$I$1&lt;1900),'k1900'!Y36,(IF($I$1=1900,'1900'!Y36,(IF($I$1&gt;1900,'n1900'!Y36,"")))))))))))))))))="","",IF($I$1&lt;1600,'k1900'!Y36,(IF($I$1=1600,'1600'!Y36,(IF(AND($I$1&gt;1600,$I$1&lt;1700),'k1900'!Y36,(IF($I$1=1700,'1700'!Y36,(IF(AND($I$1&gt;1700,$I$1&lt;1800),'k1900'!Y36,(IF($I$1=1800,'1800'!Y36,(IF(AND($I$1&gt;1800,$I$1&lt;1900),'k1900'!Y36,(IF($I$1=1900,'1900'!Y36,(IF($I$1&gt;1900,'n1900'!Y36,""))))))))))))))))))</f>
        <v>4</v>
      </c>
      <c r="AI27" s="19">
        <f ca="1">IF(IF($I$1&lt;1600,'k1900'!Z36,(IF($I$1=1600,'1600'!Z36,(IF(AND($I$1&gt;1600,$I$1&lt;1700),'k1900'!Z36,(IF($I$1=1700,'1700'!Z36,(IF(AND($I$1&gt;1700,$I$1&lt;1800),'k1900'!Z36,(IF($I$1=1800,'1800'!Z36,(IF(AND($I$1&gt;1800,$I$1&lt;1900),'k1900'!Z36,(IF($I$1=1900,'1900'!Z36,(IF($I$1&gt;1900,'n1900'!Z36,"")))))))))))))))))="","",IF($I$1&lt;1600,'k1900'!Z36,(IF($I$1=1600,'1600'!Z36,(IF(AND($I$1&gt;1600,$I$1&lt;1700),'k1900'!Z36,(IF($I$1=1700,'1700'!Z36,(IF(AND($I$1&gt;1700,$I$1&lt;1800),'k1900'!Z36,(IF($I$1=1800,'1800'!Z36,(IF(AND($I$1&gt;1800,$I$1&lt;1900),'k1900'!Z36,(IF($I$1=1900,'1900'!Z36,(IF($I$1&gt;1900,'n1900'!Z36,""))))))))))))))))))</f>
        <v>5</v>
      </c>
      <c r="AK27" s="71"/>
      <c r="AL27" s="76" t="str">
        <f t="shared" ref="AL27:AR32" ca="1" si="6">IF(T18="","",IF($I$1&gt;1900,CONCATENATE($I$1,".","07",".",IF(T18&lt;10,CONCATENATE(0,T18),T18))+1-1,CONCATENATE($I$1,".","07",".",IF(T18&lt;10,CONCATENATE(0,T18),T18))))</f>
        <v/>
      </c>
      <c r="AM27" s="76" t="str">
        <f t="shared" ca="1" si="6"/>
        <v/>
      </c>
      <c r="AN27" s="76" t="str">
        <f t="shared" ca="1" si="6"/>
        <v/>
      </c>
      <c r="AO27" s="76">
        <f t="shared" ca="1" si="6"/>
        <v>44378</v>
      </c>
      <c r="AP27" s="76">
        <f t="shared" ca="1" si="6"/>
        <v>44379</v>
      </c>
      <c r="AQ27" s="76">
        <f t="shared" ca="1" si="6"/>
        <v>44380</v>
      </c>
      <c r="AR27" s="76">
        <f t="shared" ca="1" si="6"/>
        <v>44381</v>
      </c>
      <c r="AS27" s="70">
        <v>1608</v>
      </c>
      <c r="AT27" s="71"/>
      <c r="AU27" s="76" t="str">
        <f t="shared" ref="AU27:BA32" ca="1" si="7">IF(AC18="","",IF($I$1&gt;1900,CONCATENATE($I$1,".","08",".",IF(AC18&lt;10,CONCATENATE(0,AC18),AC18))+1-1,CONCATENATE($I$1,".","08",".",IF(AC18&lt;10,CONCATENATE(0,AC18),AC18))))</f>
        <v/>
      </c>
      <c r="AV27" s="76" t="str">
        <f t="shared" ca="1" si="7"/>
        <v/>
      </c>
      <c r="AW27" s="76" t="str">
        <f t="shared" ca="1" si="7"/>
        <v/>
      </c>
      <c r="AX27" s="76" t="str">
        <f t="shared" ca="1" si="7"/>
        <v/>
      </c>
      <c r="AY27" s="76" t="str">
        <f t="shared" ca="1" si="7"/>
        <v/>
      </c>
      <c r="AZ27" s="76" t="str">
        <f t="shared" ca="1" si="7"/>
        <v/>
      </c>
      <c r="BA27" s="76">
        <f t="shared" ca="1" si="7"/>
        <v>44409</v>
      </c>
      <c r="BB27" s="70"/>
      <c r="BC27" s="71"/>
      <c r="BD27" s="76" t="str">
        <f t="shared" ref="BD27:BJ32" ca="1" si="8">IF(B27="","",IF($I$1&gt;1900,CONCATENATE($I$1,".","09",".",IF(B27&lt;10,CONCATENATE(0,B27),B27))+1-1,CONCATENATE($I$1,".","09",".",IF(B27&lt;10,CONCATENATE(0,B27),B27))))</f>
        <v/>
      </c>
      <c r="BE27" s="76" t="str">
        <f t="shared" ca="1" si="8"/>
        <v/>
      </c>
      <c r="BF27" s="76">
        <f t="shared" ca="1" si="8"/>
        <v>44440</v>
      </c>
      <c r="BG27" s="76">
        <f t="shared" ca="1" si="8"/>
        <v>44441</v>
      </c>
      <c r="BH27" s="76">
        <f t="shared" ca="1" si="8"/>
        <v>44442</v>
      </c>
      <c r="BI27" s="76">
        <f t="shared" ca="1" si="8"/>
        <v>44443</v>
      </c>
      <c r="BJ27" s="76">
        <f t="shared" ca="1" si="8"/>
        <v>44444</v>
      </c>
      <c r="BK27" s="70"/>
      <c r="BL27" s="71"/>
      <c r="BM27" s="77">
        <f ca="1">IF(TODAY()=AL27,-1,IF(AL27="",0,IF(ISERROR(VLOOKUP(AL27,Ünnepnapok!$AG$4:$AG$254,1,FALSE)),0,T18)))</f>
        <v>0</v>
      </c>
      <c r="BN27" s="77">
        <f ca="1">IF(TODAY()=AM27,-1,IF(AM27="",0,IF(ISERROR(VLOOKUP(AM27,Ünnepnapok!$AG$4:$AG$254,1,FALSE)),0,U18)))</f>
        <v>0</v>
      </c>
      <c r="BO27" s="77">
        <f ca="1">IF(TODAY()=AN27,-1,IF(AN27="",0,IF(ISERROR(VLOOKUP(AN27,Ünnepnapok!$AG$4:$AG$254,1,FALSE)),0,V18)))</f>
        <v>0</v>
      </c>
      <c r="BP27" s="77">
        <f ca="1">IF(TODAY()=AO27,-1,IF(AO27="",0,IF(ISERROR(VLOOKUP(AO27,Ünnepnapok!$AG$4:$AG$254,1,FALSE)),0,W18)))</f>
        <v>0</v>
      </c>
      <c r="BQ27" s="77">
        <f ca="1">IF(TODAY()=AP27,-1,IF(AP27="",0,IF(ISERROR(VLOOKUP(AP27,Ünnepnapok!$AG$4:$AG$254,1,FALSE)),0,X18)))</f>
        <v>0</v>
      </c>
      <c r="BR27" s="77">
        <f ca="1">IF(ISERROR(VLOOKUP(AQ27,Munkanapáthelyezés!$A$2:$A$300,1,FALSE)),IF(TODAY()=AQ27,-1,IF(AQ27="",0,IF(ISERROR(VLOOKUP(AQ27,Ünnepnapok!$AG$4:$AG$254,1,FALSE)),0,G27))),"")</f>
        <v>0</v>
      </c>
      <c r="BS27" s="77">
        <f ca="1">IF(ISERROR(VLOOKUP(AR27,Munkanapáthelyezés!$A$2:$A$300,1,FALSE)),IF(TODAY()=AR27,-1,IF(AR27="",0,IF(ISERROR(VLOOKUP(AR27,Ünnepnapok!$AG$4:$AG$254,1,FALSE)),0,H27))),"")</f>
        <v>0</v>
      </c>
      <c r="BT27" s="70"/>
      <c r="BU27" s="71"/>
      <c r="BV27" s="77">
        <f ca="1">IF(TODAY()=AU27,-1,IF(AU27="",0,IF(ISERROR(VLOOKUP(AU27,Ünnepnapok!$AG$4:$AG$254,1,FALSE)),0,AC18)))</f>
        <v>0</v>
      </c>
      <c r="BW27" s="77">
        <f ca="1">IF(TODAY()=AV27,-1,IF(AV27="",0,IF(ISERROR(VLOOKUP(AV27,Ünnepnapok!$AG$4:$AG$254,1,FALSE)),0,AD18)))</f>
        <v>0</v>
      </c>
      <c r="BX27" s="77">
        <f ca="1">IF(TODAY()=AW27,-1,IF(AW27="",0,IF(ISERROR(VLOOKUP(AW27,Ünnepnapok!$AG$4:$AG$254,1,FALSE)),0,AE18)))</f>
        <v>0</v>
      </c>
      <c r="BY27" s="77">
        <f ca="1">IF(TODAY()=AX27,-1,IF(AX27="",0,IF(ISERROR(VLOOKUP(AX27,Ünnepnapok!$AG$4:$AG$254,1,FALSE)),0,AF18)))</f>
        <v>0</v>
      </c>
      <c r="BZ27" s="77">
        <f ca="1">IF(TODAY()=AY27,-1,IF(AY27="",0,IF(ISERROR(VLOOKUP(AY27,Ünnepnapok!$AG$4:$AG$254,1,FALSE)),0,AG18)))</f>
        <v>0</v>
      </c>
      <c r="CA27" s="77" t="str">
        <f ca="1">IF(ISERROR(VLOOKUP(AZ27,Munkanapáthelyezés!$A$2:$A$300,1,FALSE)),IF(TODAY()=AZ27,-1,IF(AZ27="",0,IF(ISERROR(VLOOKUP(AZ27,Ünnepnapok!$AG$4:$AG$254,1,FALSE)),0,P27))),"")</f>
        <v/>
      </c>
      <c r="CB27" s="77">
        <f ca="1">IF(ISERROR(VLOOKUP(BA27,Munkanapáthelyezés!$A$2:$A$300,1,FALSE)),IF(TODAY()=BA27,-1,IF(BA27="",0,IF(ISERROR(VLOOKUP(BA27,Ünnepnapok!$AG$4:$AG$254,1,FALSE)),0,Q27))),"")</f>
        <v>0</v>
      </c>
      <c r="CC27" s="70"/>
      <c r="CD27" s="71"/>
      <c r="CE27" s="77">
        <f ca="1">IF(TODAY()=BD27,-1,IF(BD27="",0,IF(ISERROR(VLOOKUP(BD27,Ünnepnapok!$AG$4:$AG$254,1,FALSE)),0,B27)))</f>
        <v>0</v>
      </c>
      <c r="CF27" s="77">
        <f ca="1">IF(TODAY()=BE27,-1,IF(BE27="",0,IF(ISERROR(VLOOKUP(BE27,Ünnepnapok!$AG$4:$AG$254,1,FALSE)),0,C27)))</f>
        <v>0</v>
      </c>
      <c r="CG27" s="77">
        <f ca="1">IF(TODAY()=BF27,-1,IF(BF27="",0,IF(ISERROR(VLOOKUP(BF27,Ünnepnapok!$AG$4:$AG$254,1,FALSE)),0,D27)))</f>
        <v>0</v>
      </c>
      <c r="CH27" s="77">
        <f ca="1">IF(TODAY()=BG27,-1,IF(BG27="",0,IF(ISERROR(VLOOKUP(BG27,Ünnepnapok!$AG$4:$AG$254,1,FALSE)),0,E27)))</f>
        <v>0</v>
      </c>
      <c r="CI27" s="77">
        <f ca="1">IF(TODAY()=BH27,-1,IF(BH27="",0,IF(ISERROR(VLOOKUP(BH27,Ünnepnapok!$AG$4:$AG$254,1,FALSE)),0,F27)))</f>
        <v>0</v>
      </c>
      <c r="CJ27" s="77">
        <f ca="1">IF(ISERROR(VLOOKUP(BI27,Munkanapáthelyezés!$A$2:$A$300,1,FALSE)),IF(TODAY()=BI27,-1,IF(BI27="",0,IF(ISERROR(VLOOKUP(BI27,Ünnepnapok!$AG$4:$AG$254,1,FALSE)),0,Y27))),"")</f>
        <v>0</v>
      </c>
      <c r="CK27" s="77">
        <f ca="1">IF(ISERROR(VLOOKUP(BJ27,Munkanapáthelyezés!$A$2:$A$300,1,FALSE)),IF(TODAY()=BJ27,-1,IF(BJ27="",0,IF(ISERROR(VLOOKUP(BJ27,Ünnepnapok!$AG$4:$AG$254,1,FALSE)),0,Z27))),"")</f>
        <v>0</v>
      </c>
      <c r="CM27" s="77">
        <f ca="1">IF(AL27="",0,IF(ISERROR(VLOOKUP(AL27,Munkanapáthelyezés!$B$2:$C$200,2,FALSE)+10000),0,VLOOKUP(AL27,Munkanapáthelyezés!$B$2:$C$200,2,FALSE)+10000))+IF(AL27="",0,IF(ISERROR(VLOOKUP(AL27,Munkanapáthelyezés!$A$2:$C$200,3,FALSE)+1000),0,VLOOKUP(AL27,Munkanapáthelyezés!$A$2:$C$200,3,FALSE)+1000))</f>
        <v>0</v>
      </c>
      <c r="CN27" s="77">
        <f ca="1">IF(AM27="",0,IF(ISERROR(VLOOKUP(AM27,Munkanapáthelyezés!$B$2:$C$200,2,FALSE)+10000),0,VLOOKUP(AM27,Munkanapáthelyezés!$B$2:$C$200,2,FALSE)+10000))+IF(AM27="",0,IF(ISERROR(VLOOKUP(AM27,Munkanapáthelyezés!$A$2:$C$200,3,FALSE)+1000),0,VLOOKUP(AM27,Munkanapáthelyezés!$A$2:$C$200,3,FALSE)+1000))</f>
        <v>0</v>
      </c>
      <c r="CO27" s="77">
        <f ca="1">IF(AN27="",0,IF(ISERROR(VLOOKUP(AN27,Munkanapáthelyezés!$B$2:$C$200,2,FALSE)+10000),0,VLOOKUP(AN27,Munkanapáthelyezés!$B$2:$C$200,2,FALSE)+10000))+IF(AN27="",0,IF(ISERROR(VLOOKUP(AN27,Munkanapáthelyezés!$A$2:$C$200,3,FALSE)+1000),0,VLOOKUP(AN27,Munkanapáthelyezés!$A$2:$C$200,3,FALSE)+1000))</f>
        <v>0</v>
      </c>
      <c r="CP27" s="77">
        <f ca="1">IF(AO27="",0,IF(ISERROR(VLOOKUP(AO27,Munkanapáthelyezés!$B$2:$C$200,2,FALSE)+10000),0,VLOOKUP(AO27,Munkanapáthelyezés!$B$2:$C$200,2,FALSE)+10000))+IF(AO27="",0,IF(ISERROR(VLOOKUP(AO27,Munkanapáthelyezés!$A$2:$C$200,3,FALSE)+1000),0,VLOOKUP(AO27,Munkanapáthelyezés!$A$2:$C$200,3,FALSE)+1000))</f>
        <v>0</v>
      </c>
      <c r="CQ27" s="77">
        <f ca="1">IF(AP27="",0,IF(ISERROR(VLOOKUP(AP27,Munkanapáthelyezés!$B$2:$C$200,2,FALSE)+10000),0,VLOOKUP(AP27,Munkanapáthelyezés!$B$2:$C$200,2,FALSE)+10000))+IF(AP27="",0,IF(ISERROR(VLOOKUP(AP27,Munkanapáthelyezés!$A$2:$C$200,3,FALSE)+1000),0,VLOOKUP(AP27,Munkanapáthelyezés!$A$2:$C$200,3,FALSE)+1000))</f>
        <v>0</v>
      </c>
      <c r="CR27" s="77">
        <f ca="1">IF(AQ27="",0,IF(ISERROR(VLOOKUP(AQ27,Munkanapáthelyezés!$B$2:$C$200,2,FALSE)+10000),0,VLOOKUP(AQ27,Munkanapáthelyezés!$B$2:$C$200,2,FALSE)+10000))+IF(AQ27="",0,IF(ISERROR(VLOOKUP(AQ27,Munkanapáthelyezés!$A$2:$C$200,3,FALSE)+1000),0,VLOOKUP(AQ27,Munkanapáthelyezés!$A$2:$C$200,3,FALSE)+1000))</f>
        <v>0</v>
      </c>
      <c r="CS27" s="77">
        <f ca="1">IF(AR27="",0,IF(ISERROR(VLOOKUP(AR27,Munkanapáthelyezés!$B$2:$C$200,2,FALSE)+10000),0,VLOOKUP(AR27,Munkanapáthelyezés!$B$2:$C$200,2,FALSE)+10000))+IF(AR27="",0,IF(ISERROR(VLOOKUP(AR27,Munkanapáthelyezés!$A$2:$C$200,3,FALSE)+1000),0,VLOOKUP(AR27,Munkanapáthelyezés!$A$2:$C$200,3,FALSE)+1000))</f>
        <v>0</v>
      </c>
      <c r="CT27" s="70"/>
      <c r="CU27" s="103"/>
      <c r="CV27" s="77">
        <f ca="1">IF(AU27="",0,IF(ISERROR(VLOOKUP(AU27,Munkanapáthelyezés!$B$2:$C$200,2,FALSE)+10000),0,VLOOKUP(AU27,Munkanapáthelyezés!$B$2:$C$200,2,FALSE)+10000))+IF(AU27="",0,IF(ISERROR(VLOOKUP(AU27,Munkanapáthelyezés!$A$2:$C$200,3,FALSE)+1000),0,VLOOKUP(AU27,Munkanapáthelyezés!$A$2:$C$200,3,FALSE)+1000))</f>
        <v>0</v>
      </c>
      <c r="CW27" s="77">
        <f ca="1">IF(AV27="",0,IF(ISERROR(VLOOKUP(AV27,Munkanapáthelyezés!$B$2:$C$200,2,FALSE)+10000),0,VLOOKUP(AV27,Munkanapáthelyezés!$B$2:$C$200,2,FALSE)+10000))+IF(AV27="",0,IF(ISERROR(VLOOKUP(AV27,Munkanapáthelyezés!$A$2:$C$200,3,FALSE)+1000),0,VLOOKUP(AV27,Munkanapáthelyezés!$A$2:$C$200,3,FALSE)+1000))</f>
        <v>0</v>
      </c>
      <c r="CX27" s="77">
        <f ca="1">IF(AW27="",0,IF(ISERROR(VLOOKUP(AW27,Munkanapáthelyezés!$B$2:$C$200,2,FALSE)+10000),0,VLOOKUP(AW27,Munkanapáthelyezés!$B$2:$C$200,2,FALSE)+10000))+IF(AW27="",0,IF(ISERROR(VLOOKUP(AW27,Munkanapáthelyezés!$A$2:$C$200,3,FALSE)+1000),0,VLOOKUP(AW27,Munkanapáthelyezés!$A$2:$C$200,3,FALSE)+1000))</f>
        <v>0</v>
      </c>
      <c r="CY27" s="77">
        <f ca="1">IF(AX27="",0,IF(ISERROR(VLOOKUP(AX27,Munkanapáthelyezés!$B$2:$C$200,2,FALSE)+10000),0,VLOOKUP(AX27,Munkanapáthelyezés!$B$2:$C$200,2,FALSE)+10000))+IF(AX27="",0,IF(ISERROR(VLOOKUP(AX27,Munkanapáthelyezés!$A$2:$C$200,3,FALSE)+1000),0,VLOOKUP(AX27,Munkanapáthelyezés!$A$2:$C$200,3,FALSE)+1000))</f>
        <v>0</v>
      </c>
      <c r="CZ27" s="77">
        <f ca="1">IF(AY27="",0,IF(ISERROR(VLOOKUP(AY27,Munkanapáthelyezés!$B$2:$C$200,2,FALSE)+10000),0,VLOOKUP(AY27,Munkanapáthelyezés!$B$2:$C$200,2,FALSE)+10000))+IF(AY27="",0,IF(ISERROR(VLOOKUP(AY27,Munkanapáthelyezés!$A$2:$C$200,3,FALSE)+1000),0,VLOOKUP(AY27,Munkanapáthelyezés!$A$2:$C$200,3,FALSE)+1000))</f>
        <v>0</v>
      </c>
      <c r="DA27" s="77">
        <f ca="1">IF(AZ27="",0,IF(ISERROR(VLOOKUP(AZ27,Munkanapáthelyezés!$B$2:$C$200,2,FALSE)+10000),0,VLOOKUP(AZ27,Munkanapáthelyezés!$B$2:$C$200,2,FALSE)+10000))+IF(AZ27="",0,IF(ISERROR(VLOOKUP(AZ27,Munkanapáthelyezés!$A$2:$C$200,3,FALSE)+1000),0,VLOOKUP(AZ27,Munkanapáthelyezés!$A$2:$C$200,3,FALSE)+1000))</f>
        <v>0</v>
      </c>
      <c r="DB27" s="77">
        <f ca="1">IF(BA27="",0,IF(ISERROR(VLOOKUP(BA27,Munkanapáthelyezés!$B$2:$C$200,2,FALSE)+10000),0,VLOOKUP(BA27,Munkanapáthelyezés!$B$2:$C$200,2,FALSE)+10000))+IF(BA27="",0,IF(ISERROR(VLOOKUP(BA27,Munkanapáthelyezés!$A$2:$C$200,3,FALSE)+1000),0,VLOOKUP(BA27,Munkanapáthelyezés!$A$2:$C$200,3,FALSE)+1000))</f>
        <v>0</v>
      </c>
      <c r="DC27" s="70"/>
      <c r="DD27" s="103"/>
      <c r="DE27" s="77">
        <f ca="1">IF(BD27="",0,IF(ISERROR(VLOOKUP(BD27,Munkanapáthelyezés!$B$2:$C$200,2,FALSE)+10000),0,VLOOKUP(BD27,Munkanapáthelyezés!$B$2:$C$200,2,FALSE)+10000))+IF(BD27="",0,IF(ISERROR(VLOOKUP(BD27,Munkanapáthelyezés!$A$2:$C$200,3,FALSE)+1000),0,VLOOKUP(BD27,Munkanapáthelyezés!$A$2:$C$200,3,FALSE)+1000))</f>
        <v>0</v>
      </c>
      <c r="DF27" s="77">
        <f ca="1">IF(BE27="",0,IF(ISERROR(VLOOKUP(BE27,Munkanapáthelyezés!$B$2:$C$200,2,FALSE)+10000),0,VLOOKUP(BE27,Munkanapáthelyezés!$B$2:$C$200,2,FALSE)+10000))+IF(BE27="",0,IF(ISERROR(VLOOKUP(BE27,Munkanapáthelyezés!$A$2:$C$200,3,FALSE)+1000),0,VLOOKUP(BE27,Munkanapáthelyezés!$A$2:$C$200,3,FALSE)+1000))</f>
        <v>0</v>
      </c>
      <c r="DG27" s="77">
        <f ca="1">IF(BF27="",0,IF(ISERROR(VLOOKUP(BF27,Munkanapáthelyezés!$B$2:$C$200,2,FALSE)+10000),0,VLOOKUP(BF27,Munkanapáthelyezés!$B$2:$C$200,2,FALSE)+10000))+IF(BF27="",0,IF(ISERROR(VLOOKUP(BF27,Munkanapáthelyezés!$A$2:$C$200,3,FALSE)+1000),0,VLOOKUP(BF27,Munkanapáthelyezés!$A$2:$C$200,3,FALSE)+1000))</f>
        <v>0</v>
      </c>
      <c r="DH27" s="77">
        <f ca="1">IF(BG27="",0,IF(ISERROR(VLOOKUP(BG27,Munkanapáthelyezés!$B$2:$C$200,2,FALSE)+10000),0,VLOOKUP(BG27,Munkanapáthelyezés!$B$2:$C$200,2,FALSE)+10000))+IF(BG27="",0,IF(ISERROR(VLOOKUP(BG27,Munkanapáthelyezés!$A$2:$C$200,3,FALSE)+1000),0,VLOOKUP(BG27,Munkanapáthelyezés!$A$2:$C$200,3,FALSE)+1000))</f>
        <v>0</v>
      </c>
      <c r="DI27" s="77">
        <f ca="1">IF(BH27="",0,IF(ISERROR(VLOOKUP(BH27,Munkanapáthelyezés!$B$2:$C$200,2,FALSE)+10000),0,VLOOKUP(BH27,Munkanapáthelyezés!$B$2:$C$200,2,FALSE)+10000))+IF(BH27="",0,IF(ISERROR(VLOOKUP(BH27,Munkanapáthelyezés!$A$2:$C$200,3,FALSE)+1000),0,VLOOKUP(BH27,Munkanapáthelyezés!$A$2:$C$200,3,FALSE)+1000))</f>
        <v>0</v>
      </c>
      <c r="DJ27" s="77">
        <f ca="1">IF(BI27="",0,IF(ISERROR(VLOOKUP(BI27,Munkanapáthelyezés!$B$2:$C$200,2,FALSE)+10000),0,VLOOKUP(BI27,Munkanapáthelyezés!$B$2:$C$200,2,FALSE)+10000))+IF(BI27="",0,IF(ISERROR(VLOOKUP(BI27,Munkanapáthelyezés!$A$2:$C$200,3,FALSE)+1000),0,VLOOKUP(BI27,Munkanapáthelyezés!$A$2:$C$200,3,FALSE)+1000))</f>
        <v>0</v>
      </c>
      <c r="DK27" s="77">
        <f ca="1">IF(BJ27="",0,IF(ISERROR(VLOOKUP(BJ27,Munkanapáthelyezés!$B$2:$C$200,2,FALSE)+10000),0,VLOOKUP(BJ27,Munkanapáthelyezés!$B$2:$C$200,2,FALSE)+10000))+IF(BJ27="",0,IF(ISERROR(VLOOKUP(BJ27,Munkanapáthelyezés!$A$2:$C$200,3,FALSE)+1000),0,VLOOKUP(BJ27,Munkanapáthelyezés!$A$2:$C$200,3,FALSE)+1000))</f>
        <v>0</v>
      </c>
    </row>
    <row r="28" spans="1:115" x14ac:dyDescent="0.25">
      <c r="A28" s="55">
        <f ca="1">IF(ISERROR(IF($I$1&lt;1600,'k1900'!S28,(IF($I$1=1600,'1600'!S28,(IF(AND($I$1&gt;1600,$I$1&lt;1700),'k1900'!S28,(IF($I$1=1700,'1700'!S28,(IF(AND($I$1&gt;1700,$I$1&lt;1800),'k1900'!S28,(IF($I$1=1800,'1800'!S28,(IF(AND($I$1&gt;1800,$I$1&lt;1900),'k1900'!S28,(IF($I$1=1900,'1900'!S28,(IF($I$1&gt;1900,'n1900'!S28,"")))))))))))))))))),"",IF($I$1&lt;1600,'k1900'!S28,(IF($I$1=1600,'1600'!S28,(IF(AND($I$1&gt;1600,$I$1&lt;1700),'k1900'!S28,(IF($I$1=1700,'1700'!S28,(IF(AND($I$1&gt;1700,$I$1&lt;1800),'k1900'!S28,(IF($I$1=1800,'1800'!S28,(IF(AND($I$1&gt;1800,$I$1&lt;1900),'k1900'!S28,(IF($I$1=1900,'1900'!S28,(IF($I$1&gt;1900,'n1900'!S28,""))))))))))))))))))</f>
        <v>36</v>
      </c>
      <c r="B28" s="19">
        <f ca="1">IF(IF($I$1&lt;1600,'k1900'!T28,(IF($I$1=1600,'1600'!T28,(IF(AND($I$1&gt;1600,$I$1&lt;1700),'k1900'!T28,(IF($I$1=1700,'1700'!T28,(IF(AND($I$1&gt;1700,$I$1&lt;1800),'k1900'!T28,(IF($I$1=1800,'1800'!T28,(IF(AND($I$1&gt;1800,$I$1&lt;1900),'k1900'!T28,(IF($I$1=1900,'1900'!T28,(IF($I$1&gt;1900,'n1900'!T28,"")))))))))))))))))="","",IF($I$1&lt;1600,'k1900'!T28,(IF($I$1=1600,'1600'!T28,(IF(AND($I$1&gt;1600,$I$1&lt;1700),'k1900'!T28,(IF($I$1=1700,'1700'!T28,(IF(AND($I$1&gt;1700,$I$1&lt;1800),'k1900'!T28,(IF($I$1=1800,'1800'!T28,(IF(AND($I$1&gt;1800,$I$1&lt;1900),'k1900'!T28,(IF($I$1=1900,'1900'!T28,(IF($I$1&gt;1900,'n1900'!T28,""))))))))))))))))))</f>
        <v>6</v>
      </c>
      <c r="C28" s="19">
        <f ca="1">IF(IF($I$1&lt;1600,'k1900'!U28,(IF($I$1=1600,'1600'!U28,(IF(AND($I$1&gt;1600,$I$1&lt;1700),'k1900'!U28,(IF($I$1=1700,'1700'!U28,(IF(AND($I$1&gt;1700,$I$1&lt;1800),'k1900'!U28,(IF($I$1=1800,'1800'!U28,(IF(AND($I$1&gt;1800,$I$1&lt;1900),'k1900'!U28,(IF($I$1=1900,'1900'!U28,(IF($I$1&gt;1900,'n1900'!U28,"")))))))))))))))))="","",IF($I$1&lt;1600,'k1900'!U28,(IF($I$1=1600,'1600'!U28,(IF(AND($I$1&gt;1600,$I$1&lt;1700),'k1900'!U28,(IF($I$1=1700,'1700'!U28,(IF(AND($I$1&gt;1700,$I$1&lt;1800),'k1900'!U28,(IF($I$1=1800,'1800'!U28,(IF(AND($I$1&gt;1800,$I$1&lt;1900),'k1900'!U28,(IF($I$1=1900,'1900'!U28,(IF($I$1&gt;1900,'n1900'!U28,""))))))))))))))))))</f>
        <v>7</v>
      </c>
      <c r="D28" s="19">
        <f ca="1">IF(IF($I$1&lt;1600,'k1900'!V28,(IF($I$1=1600,'1600'!V28,(IF(AND($I$1&gt;1600,$I$1&lt;1700),'k1900'!V28,(IF($I$1=1700,'1700'!V28,(IF(AND($I$1&gt;1700,$I$1&lt;1800),'k1900'!V28,(IF($I$1=1800,'1800'!V28,(IF(AND($I$1&gt;1800,$I$1&lt;1900),'k1900'!V28,(IF($I$1=1900,'1900'!V28,(IF($I$1&gt;1900,'n1900'!V28,"")))))))))))))))))="","",IF($I$1&lt;1600,'k1900'!V28,(IF($I$1=1600,'1600'!V28,(IF(AND($I$1&gt;1600,$I$1&lt;1700),'k1900'!V28,(IF($I$1=1700,'1700'!V28,(IF(AND($I$1&gt;1700,$I$1&lt;1800),'k1900'!V28,(IF($I$1=1800,'1800'!V28,(IF(AND($I$1&gt;1800,$I$1&lt;1900),'k1900'!V28,(IF($I$1=1900,'1900'!V28,(IF($I$1&gt;1900,'n1900'!V28,""))))))))))))))))))</f>
        <v>8</v>
      </c>
      <c r="E28" s="19">
        <f ca="1">IF(IF($I$1&lt;1600,'k1900'!W28,(IF($I$1=1600,'1600'!W28,(IF(AND($I$1&gt;1600,$I$1&lt;1700),'k1900'!W28,(IF($I$1=1700,'1700'!W28,(IF(AND($I$1&gt;1700,$I$1&lt;1800),'k1900'!W28,(IF($I$1=1800,'1800'!W28,(IF(AND($I$1&gt;1800,$I$1&lt;1900),'k1900'!W28,(IF($I$1=1900,'1900'!W28,(IF($I$1&gt;1900,'n1900'!W28,"")))))))))))))))))="","",IF($I$1&lt;1600,'k1900'!W28,(IF($I$1=1600,'1600'!W28,(IF(AND($I$1&gt;1600,$I$1&lt;1700),'k1900'!W28,(IF($I$1=1700,'1700'!W28,(IF(AND($I$1&gt;1700,$I$1&lt;1800),'k1900'!W28,(IF($I$1=1800,'1800'!W28,(IF(AND($I$1&gt;1800,$I$1&lt;1900),'k1900'!W28,(IF($I$1=1900,'1900'!W28,(IF($I$1&gt;1900,'n1900'!W28,""))))))))))))))))))</f>
        <v>9</v>
      </c>
      <c r="F28" s="19">
        <f ca="1">IF(IF($I$1&lt;1600,'k1900'!X28,(IF($I$1=1600,'1600'!X28,(IF(AND($I$1&gt;1600,$I$1&lt;1700),'k1900'!X28,(IF($I$1=1700,'1700'!X28,(IF(AND($I$1&gt;1700,$I$1&lt;1800),'k1900'!X28,(IF($I$1=1800,'1800'!X28,(IF(AND($I$1&gt;1800,$I$1&lt;1900),'k1900'!X28,(IF($I$1=1900,'1900'!X28,(IF($I$1&gt;1900,'n1900'!X28,"")))))))))))))))))="","",IF($I$1&lt;1600,'k1900'!X28,(IF($I$1=1600,'1600'!X28,(IF(AND($I$1&gt;1600,$I$1&lt;1700),'k1900'!X28,(IF($I$1=1700,'1700'!X28,(IF(AND($I$1&gt;1700,$I$1&lt;1800),'k1900'!X28,(IF($I$1=1800,'1800'!X28,(IF(AND($I$1&gt;1800,$I$1&lt;1900),'k1900'!X28,(IF($I$1=1900,'1900'!X28,(IF($I$1&gt;1900,'n1900'!X28,""))))))))))))))))))</f>
        <v>10</v>
      </c>
      <c r="G28" s="19">
        <f ca="1">IF(IF($I$1&lt;1600,'k1900'!Y28,(IF($I$1=1600,'1600'!Y28,(IF(AND($I$1&gt;1600,$I$1&lt;1700),'k1900'!Y28,(IF($I$1=1700,'1700'!Y28,(IF(AND($I$1&gt;1700,$I$1&lt;1800),'k1900'!Y28,(IF($I$1=1800,'1800'!Y28,(IF(AND($I$1&gt;1800,$I$1&lt;1900),'k1900'!Y28,(IF($I$1=1900,'1900'!Y28,(IF($I$1&gt;1900,'n1900'!Y28,"")))))))))))))))))="","",IF($I$1&lt;1600,'k1900'!Y28,(IF($I$1=1600,'1600'!Y28,(IF(AND($I$1&gt;1600,$I$1&lt;1700),'k1900'!Y28,(IF($I$1=1700,'1700'!Y28,(IF(AND($I$1&gt;1700,$I$1&lt;1800),'k1900'!Y28,(IF($I$1=1800,'1800'!Y28,(IF(AND($I$1&gt;1800,$I$1&lt;1900),'k1900'!Y28,(IF($I$1=1900,'1900'!Y28,(IF($I$1&gt;1900,'n1900'!Y28,""))))))))))))))))))</f>
        <v>11</v>
      </c>
      <c r="H28" s="19">
        <f ca="1">IF(IF($I$1&lt;1600,'k1900'!Z28,(IF($I$1=1600,'1600'!Z28,(IF(AND($I$1&gt;1600,$I$1&lt;1700),'k1900'!Z28,(IF($I$1=1700,'1700'!Z28,(IF(AND($I$1&gt;1700,$I$1&lt;1800),'k1900'!Z28,(IF($I$1=1800,'1800'!Z28,(IF(AND($I$1&gt;1800,$I$1&lt;1900),'k1900'!Z28,(IF($I$1=1900,'1900'!Z28,(IF($I$1&gt;1900,'n1900'!Z28,"")))))))))))))))))="","",IF($I$1&lt;1600,'k1900'!Z28,(IF($I$1=1600,'1600'!Z28,(IF(AND($I$1&gt;1600,$I$1&lt;1700),'k1900'!Z28,(IF($I$1=1700,'1700'!Z28,(IF(AND($I$1&gt;1700,$I$1&lt;1800),'k1900'!Z28,(IF($I$1=1800,'1800'!Z28,(IF(AND($I$1&gt;1800,$I$1&lt;1900),'k1900'!Z28,(IF($I$1=1900,'1900'!Z28,(IF($I$1&gt;1900,'n1900'!Z28,""))))))))))))))))))</f>
        <v>12</v>
      </c>
      <c r="J28" s="55">
        <f ca="1">IF(ISERROR(IF($I$1&lt;1600,'k1900'!A37,(IF($I$1=1600,'1600'!A37,(IF(AND($I$1&gt;1600,$I$1&lt;1700),'k1900'!A37,(IF($I$1=1700,'1700'!A37,(IF(AND($I$1&gt;1700,$I$1&lt;1800),'k1900'!A37,(IF($I$1=1800,'1800'!A37,(IF(AND($I$1&gt;1800,$I$1&lt;1900),'k1900'!A37,(IF($I$1=1900,'1900'!A37,(IF($I$1&gt;1900,'n1900'!A37,"")))))))))))))))))),"",IF($I$1&lt;1600,'k1900'!A37,(IF($I$1=1600,'1600'!A37,(IF(AND($I$1&gt;1600,$I$1&lt;1700),'k1900'!A37,(IF($I$1=1700,'1700'!A37,(IF(AND($I$1&gt;1700,$I$1&lt;1800),'k1900'!A37,(IF($I$1=1800,'1800'!A37,(IF(AND($I$1&gt;1800,$I$1&lt;1900),'k1900'!A37,(IF($I$1=1900,'1900'!A37,(IF($I$1&gt;1900,'n1900'!A37,""))))))))))))))))))</f>
        <v>40</v>
      </c>
      <c r="K28" s="19">
        <f ca="1">IF(IF($I$1&lt;1600,'k1900'!B37,(IF($I$1=1600,'1600'!B37,(IF(AND($I$1&gt;1600,$I$1&lt;1700),'k1900'!B37,(IF($I$1=1700,'1700'!B37,(IF(AND($I$1&gt;1700,$I$1&lt;1800),'k1900'!B37,(IF($I$1=1800,'1800'!B37,(IF(AND($I$1&gt;1800,$I$1&lt;1900),'k1900'!B37,(IF($I$1=1900,'1900'!B37,(IF($I$1&gt;1900,'n1900'!B37,"")))))))))))))))))="","",IF($I$1&lt;1600,'k1900'!B37,(IF($I$1=1600,'1600'!B37,(IF(AND($I$1&gt;1600,$I$1&lt;1700),'k1900'!B37,(IF($I$1=1700,'1700'!B37,(IF(AND($I$1&gt;1700,$I$1&lt;1800),'k1900'!B37,(IF($I$1=1800,'1800'!B37,(IF(AND($I$1&gt;1800,$I$1&lt;1900),'k1900'!B37,(IF($I$1=1900,'1900'!B37,(IF($I$1&gt;1900,'n1900'!B37,""))))))))))))))))))</f>
        <v>4</v>
      </c>
      <c r="L28" s="19">
        <f ca="1">IF(IF($I$1&lt;1600,'k1900'!C37,(IF($I$1=1600,'1600'!C37,(IF(AND($I$1&gt;1600,$I$1&lt;1700),'k1900'!C37,(IF($I$1=1700,'1700'!C37,(IF(AND($I$1&gt;1700,$I$1&lt;1800),'k1900'!C37,(IF($I$1=1800,'1800'!C37,(IF(AND($I$1&gt;1800,$I$1&lt;1900),'k1900'!C37,(IF($I$1=1900,'1900'!C37,(IF($I$1&gt;1900,'n1900'!C37,"")))))))))))))))))="","",IF($I$1&lt;1600,'k1900'!C37,(IF($I$1=1600,'1600'!C37,(IF(AND($I$1&gt;1600,$I$1&lt;1700),'k1900'!C37,(IF($I$1=1700,'1700'!C37,(IF(AND($I$1&gt;1700,$I$1&lt;1800),'k1900'!C37,(IF($I$1=1800,'1800'!C37,(IF(AND($I$1&gt;1800,$I$1&lt;1900),'k1900'!C37,(IF($I$1=1900,'1900'!C37,(IF($I$1&gt;1900,'n1900'!C37,""))))))))))))))))))</f>
        <v>5</v>
      </c>
      <c r="M28" s="19">
        <f ca="1">IF(IF($I$1&lt;1600,'k1900'!D37,(IF($I$1=1600,'1600'!D37,(IF(AND($I$1&gt;1600,$I$1&lt;1700),'k1900'!D37,(IF($I$1=1700,'1700'!D37,(IF(AND($I$1&gt;1700,$I$1&lt;1800),'k1900'!D37,(IF($I$1=1800,'1800'!D37,(IF(AND($I$1&gt;1800,$I$1&lt;1900),'k1900'!D37,(IF($I$1=1900,'1900'!D37,(IF($I$1&gt;1900,'n1900'!D37,"")))))))))))))))))="","",IF($I$1&lt;1600,'k1900'!D37,(IF($I$1=1600,'1600'!D37,(IF(AND($I$1&gt;1600,$I$1&lt;1700),'k1900'!D37,(IF($I$1=1700,'1700'!D37,(IF(AND($I$1&gt;1700,$I$1&lt;1800),'k1900'!D37,(IF($I$1=1800,'1800'!D37,(IF(AND($I$1&gt;1800,$I$1&lt;1900),'k1900'!D37,(IF($I$1=1900,'1900'!D37,(IF($I$1&gt;1900,'n1900'!D37,""))))))))))))))))))</f>
        <v>6</v>
      </c>
      <c r="N28" s="19">
        <f ca="1">IF(IF($I$1&lt;1600,'k1900'!E37,(IF($I$1=1600,'1600'!E37,(IF(AND($I$1&gt;1600,$I$1&lt;1700),'k1900'!E37,(IF($I$1=1700,'1700'!E37,(IF(AND($I$1&gt;1700,$I$1&lt;1800),'k1900'!E37,(IF($I$1=1800,'1800'!E37,(IF(AND($I$1&gt;1800,$I$1&lt;1900),'k1900'!E37,(IF($I$1=1900,'1900'!E37,(IF($I$1&gt;1900,'n1900'!E37,"")))))))))))))))))="","",IF($I$1&lt;1600,'k1900'!E37,(IF($I$1=1600,'1600'!E37,(IF(AND($I$1&gt;1600,$I$1&lt;1700),'k1900'!E37,(IF($I$1=1700,'1700'!E37,(IF(AND($I$1&gt;1700,$I$1&lt;1800),'k1900'!E37,(IF($I$1=1800,'1800'!E37,(IF(AND($I$1&gt;1800,$I$1&lt;1900),'k1900'!E37,(IF($I$1=1900,'1900'!E37,(IF($I$1&gt;1900,'n1900'!E37,""))))))))))))))))))</f>
        <v>7</v>
      </c>
      <c r="O28" s="19">
        <f ca="1">IF(IF($I$1&lt;1600,'k1900'!F37,(IF($I$1=1600,'1600'!F37,(IF(AND($I$1&gt;1600,$I$1&lt;1700),'k1900'!F37,(IF($I$1=1700,'1700'!F37,(IF(AND($I$1&gt;1700,$I$1&lt;1800),'k1900'!F37,(IF($I$1=1800,'1800'!F37,(IF(AND($I$1&gt;1800,$I$1&lt;1900),'k1900'!F37,(IF($I$1=1900,'1900'!F37,(IF($I$1&gt;1900,'n1900'!F37,"")))))))))))))))))="","",IF($I$1&lt;1600,'k1900'!F37,(IF($I$1=1600,'1600'!F37,(IF(AND($I$1&gt;1600,$I$1&lt;1700),'k1900'!F37,(IF($I$1=1700,'1700'!F37,(IF(AND($I$1&gt;1700,$I$1&lt;1800),'k1900'!F37,(IF($I$1=1800,'1800'!F37,(IF(AND($I$1&gt;1800,$I$1&lt;1900),'k1900'!F37,(IF($I$1=1900,'1900'!F37,(IF($I$1&gt;1900,'n1900'!F37,""))))))))))))))))))</f>
        <v>8</v>
      </c>
      <c r="P28" s="19">
        <f ca="1">IF(IF($I$1&lt;1600,'k1900'!G37,(IF($I$1=1600,'1600'!G37,(IF(AND($I$1&gt;1600,$I$1&lt;1700),'k1900'!G37,(IF($I$1=1700,'1700'!G37,(IF(AND($I$1&gt;1700,$I$1&lt;1800),'k1900'!G37,(IF($I$1=1800,'1800'!G37,(IF(AND($I$1&gt;1800,$I$1&lt;1900),'k1900'!G37,(IF($I$1=1900,'1900'!G37,(IF($I$1&gt;1900,'n1900'!G37,"")))))))))))))))))="","",IF($I$1&lt;1600,'k1900'!G37,(IF($I$1=1600,'1600'!G37,(IF(AND($I$1&gt;1600,$I$1&lt;1700),'k1900'!G37,(IF($I$1=1700,'1700'!G37,(IF(AND($I$1&gt;1700,$I$1&lt;1800),'k1900'!G37,(IF($I$1=1800,'1800'!G37,(IF(AND($I$1&gt;1800,$I$1&lt;1900),'k1900'!G37,(IF($I$1=1900,'1900'!G37,(IF($I$1&gt;1900,'n1900'!G37,""))))))))))))))))))</f>
        <v>9</v>
      </c>
      <c r="Q28" s="19">
        <f ca="1">IF(IF($I$1&lt;1600,'k1900'!H37,(IF($I$1=1600,'1600'!H37,(IF(AND($I$1&gt;1600,$I$1&lt;1700),'k1900'!H37,(IF($I$1=1700,'1700'!H37,(IF(AND($I$1&gt;1700,$I$1&lt;1800),'k1900'!H37,(IF($I$1=1800,'1800'!H37,(IF(AND($I$1&gt;1800,$I$1&lt;1900),'k1900'!H37,(IF($I$1=1900,'1900'!H37,(IF($I$1&gt;1900,'n1900'!H37,"")))))))))))))))))="","",IF($I$1&lt;1600,'k1900'!H37,(IF($I$1=1600,'1600'!H37,(IF(AND($I$1&gt;1600,$I$1&lt;1700),'k1900'!H37,(IF($I$1=1700,'1700'!H37,(IF(AND($I$1&gt;1700,$I$1&lt;1800),'k1900'!H37,(IF($I$1=1800,'1800'!H37,(IF(AND($I$1&gt;1800,$I$1&lt;1900),'k1900'!H37,(IF($I$1=1900,'1900'!H37,(IF($I$1&gt;1900,'n1900'!H37,""))))))))))))))))))</f>
        <v>10</v>
      </c>
      <c r="S28" s="55">
        <f ca="1">IF(ISERROR(IF($I$1&lt;1600,'k1900'!J37,(IF($I$1=1600,'1600'!J37,(IF(AND($I$1&gt;1600,$I$1&lt;1700),'k1900'!J37,(IF($I$1=1700,'1700'!J37,(IF(AND($I$1&gt;1700,$I$1&lt;1800),'k1900'!J37,(IF($I$1=1800,'1800'!J37,(IF(AND($I$1&gt;1800,$I$1&lt;1900),'k1900'!J37,(IF($I$1=1900,'1900'!J37,(IF($I$1&gt;1900,'n1900'!J37,"")))))))))))))))))),"",IF($I$1&lt;1600,'k1900'!J37,(IF($I$1=1600,'1600'!J37,(IF(AND($I$1&gt;1600,$I$1&lt;1700),'k1900'!J37,(IF($I$1=1700,'1700'!J37,(IF(AND($I$1&gt;1700,$I$1&lt;1800),'k1900'!J37,(IF($I$1=1800,'1800'!J37,(IF(AND($I$1&gt;1800,$I$1&lt;1900),'k1900'!J37,(IF($I$1=1900,'1900'!J37,(IF($I$1&gt;1900,'n1900'!J37,""))))))))))))))))))</f>
        <v>45</v>
      </c>
      <c r="T28" s="19">
        <f ca="1">IF(IF($I$1&lt;1600,'k1900'!K37,(IF($I$1=1600,'1600'!K37,(IF(AND($I$1&gt;1600,$I$1&lt;1700),'k1900'!K37,(IF($I$1=1700,'1700'!K37,(IF(AND($I$1&gt;1700,$I$1&lt;1800),'k1900'!K37,(IF($I$1=1800,'1800'!K37,(IF(AND($I$1&gt;1800,$I$1&lt;1900),'k1900'!K37,(IF($I$1=1900,'1900'!K37,(IF($I$1&gt;1900,'n1900'!K37,"")))))))))))))))))="","",IF($I$1&lt;1600,'k1900'!K37,(IF($I$1=1600,'1600'!K37,(IF(AND($I$1&gt;1600,$I$1&lt;1700),'k1900'!K37,(IF($I$1=1700,'1700'!K37,(IF(AND($I$1&gt;1700,$I$1&lt;1800),'k1900'!K37,(IF($I$1=1800,'1800'!K37,(IF(AND($I$1&gt;1800,$I$1&lt;1900),'k1900'!K37,(IF($I$1=1900,'1900'!K37,(IF($I$1&gt;1900,'n1900'!K37,""))))))))))))))))))</f>
        <v>8</v>
      </c>
      <c r="U28" s="19">
        <f ca="1">IF(IF($I$1&lt;1600,'k1900'!L37,(IF($I$1=1600,'1600'!L37,(IF(AND($I$1&gt;1600,$I$1&lt;1700),'k1900'!L37,(IF($I$1=1700,'1700'!L37,(IF(AND($I$1&gt;1700,$I$1&lt;1800),'k1900'!L37,(IF($I$1=1800,'1800'!L37,(IF(AND($I$1&gt;1800,$I$1&lt;1900),'k1900'!L37,(IF($I$1=1900,'1900'!L37,(IF($I$1&gt;1900,'n1900'!L37,"")))))))))))))))))="","",IF($I$1&lt;1600,'k1900'!L37,(IF($I$1=1600,'1600'!L37,(IF(AND($I$1&gt;1600,$I$1&lt;1700),'k1900'!L37,(IF($I$1=1700,'1700'!L37,(IF(AND($I$1&gt;1700,$I$1&lt;1800),'k1900'!L37,(IF($I$1=1800,'1800'!L37,(IF(AND($I$1&gt;1800,$I$1&lt;1900),'k1900'!L37,(IF($I$1=1900,'1900'!L37,(IF($I$1&gt;1900,'n1900'!L37,""))))))))))))))))))</f>
        <v>9</v>
      </c>
      <c r="V28" s="19">
        <f ca="1">IF(IF($I$1&lt;1600,'k1900'!M37,(IF($I$1=1600,'1600'!M37,(IF(AND($I$1&gt;1600,$I$1&lt;1700),'k1900'!M37,(IF($I$1=1700,'1700'!M37,(IF(AND($I$1&gt;1700,$I$1&lt;1800),'k1900'!M37,(IF($I$1=1800,'1800'!M37,(IF(AND($I$1&gt;1800,$I$1&lt;1900),'k1900'!M37,(IF($I$1=1900,'1900'!M37,(IF($I$1&gt;1900,'n1900'!M37,"")))))))))))))))))="","",IF($I$1&lt;1600,'k1900'!M37,(IF($I$1=1600,'1600'!M37,(IF(AND($I$1&gt;1600,$I$1&lt;1700),'k1900'!M37,(IF($I$1=1700,'1700'!M37,(IF(AND($I$1&gt;1700,$I$1&lt;1800),'k1900'!M37,(IF($I$1=1800,'1800'!M37,(IF(AND($I$1&gt;1800,$I$1&lt;1900),'k1900'!M37,(IF($I$1=1900,'1900'!M37,(IF($I$1&gt;1900,'n1900'!M37,""))))))))))))))))))</f>
        <v>10</v>
      </c>
      <c r="W28" s="19">
        <f ca="1">IF(IF($I$1&lt;1600,'k1900'!N37,(IF($I$1=1600,'1600'!N37,(IF(AND($I$1&gt;1600,$I$1&lt;1700),'k1900'!N37,(IF($I$1=1700,'1700'!N37,(IF(AND($I$1&gt;1700,$I$1&lt;1800),'k1900'!N37,(IF($I$1=1800,'1800'!N37,(IF(AND($I$1&gt;1800,$I$1&lt;1900),'k1900'!N37,(IF($I$1=1900,'1900'!N37,(IF($I$1&gt;1900,'n1900'!N37,"")))))))))))))))))="","",IF($I$1&lt;1600,'k1900'!N37,(IF($I$1=1600,'1600'!N37,(IF(AND($I$1&gt;1600,$I$1&lt;1700),'k1900'!N37,(IF($I$1=1700,'1700'!N37,(IF(AND($I$1&gt;1700,$I$1&lt;1800),'k1900'!N37,(IF($I$1=1800,'1800'!N37,(IF(AND($I$1&gt;1800,$I$1&lt;1900),'k1900'!N37,(IF($I$1=1900,'1900'!N37,(IF($I$1&gt;1900,'n1900'!N37,""))))))))))))))))))</f>
        <v>11</v>
      </c>
      <c r="X28" s="19">
        <f ca="1">IF(IF($I$1&lt;1600,'k1900'!O37,(IF($I$1=1600,'1600'!O37,(IF(AND($I$1&gt;1600,$I$1&lt;1700),'k1900'!O37,(IF($I$1=1700,'1700'!O37,(IF(AND($I$1&gt;1700,$I$1&lt;1800),'k1900'!O37,(IF($I$1=1800,'1800'!O37,(IF(AND($I$1&gt;1800,$I$1&lt;1900),'k1900'!O37,(IF($I$1=1900,'1900'!O37,(IF($I$1&gt;1900,'n1900'!O37,"")))))))))))))))))="","",IF($I$1&lt;1600,'k1900'!O37,(IF($I$1=1600,'1600'!O37,(IF(AND($I$1&gt;1600,$I$1&lt;1700),'k1900'!O37,(IF($I$1=1700,'1700'!O37,(IF(AND($I$1&gt;1700,$I$1&lt;1800),'k1900'!O37,(IF($I$1=1800,'1800'!O37,(IF(AND($I$1&gt;1800,$I$1&lt;1900),'k1900'!O37,(IF($I$1=1900,'1900'!O37,(IF($I$1&gt;1900,'n1900'!O37,""))))))))))))))))))</f>
        <v>12</v>
      </c>
      <c r="Y28" s="19">
        <f ca="1">IF(IF($I$1&lt;1600,'k1900'!P37,(IF($I$1=1600,'1600'!P37,(IF(AND($I$1&gt;1600,$I$1&lt;1700),'k1900'!P37,(IF($I$1=1700,'1700'!P37,(IF(AND($I$1&gt;1700,$I$1&lt;1800),'k1900'!P37,(IF($I$1=1800,'1800'!P37,(IF(AND($I$1&gt;1800,$I$1&lt;1900),'k1900'!P37,(IF($I$1=1900,'1900'!P37,(IF($I$1&gt;1900,'n1900'!P37,"")))))))))))))))))="","",IF($I$1&lt;1600,'k1900'!P37,(IF($I$1=1600,'1600'!P37,(IF(AND($I$1&gt;1600,$I$1&lt;1700),'k1900'!P37,(IF($I$1=1700,'1700'!P37,(IF(AND($I$1&gt;1700,$I$1&lt;1800),'k1900'!P37,(IF($I$1=1800,'1800'!P37,(IF(AND($I$1&gt;1800,$I$1&lt;1900),'k1900'!P37,(IF($I$1=1900,'1900'!P37,(IF($I$1&gt;1900,'n1900'!P37,""))))))))))))))))))</f>
        <v>13</v>
      </c>
      <c r="Z28" s="19">
        <f ca="1">IF(IF($I$1&lt;1600,'k1900'!Q37,(IF($I$1=1600,'1600'!Q37,(IF(AND($I$1&gt;1600,$I$1&lt;1700),'k1900'!Q37,(IF($I$1=1700,'1700'!Q37,(IF(AND($I$1&gt;1700,$I$1&lt;1800),'k1900'!Q37,(IF($I$1=1800,'1800'!Q37,(IF(AND($I$1&gt;1800,$I$1&lt;1900),'k1900'!Q37,(IF($I$1=1900,'1900'!Q37,(IF($I$1&gt;1900,'n1900'!Q37,"")))))))))))))))))="","",IF($I$1&lt;1600,'k1900'!Q37,(IF($I$1=1600,'1600'!Q37,(IF(AND($I$1&gt;1600,$I$1&lt;1700),'k1900'!Q37,(IF($I$1=1700,'1700'!Q37,(IF(AND($I$1&gt;1700,$I$1&lt;1800),'k1900'!Q37,(IF($I$1=1800,'1800'!Q37,(IF(AND($I$1&gt;1800,$I$1&lt;1900),'k1900'!Q37,(IF($I$1=1900,'1900'!Q37,(IF($I$1&gt;1900,'n1900'!Q37,""))))))))))))))))))</f>
        <v>14</v>
      </c>
      <c r="AB28" s="55">
        <f ca="1">IF(ISERROR(IF($I$1&lt;1600,'k1900'!S37,(IF($I$1=1600,'1600'!S37,(IF(AND($I$1&gt;1600,$I$1&lt;1700),'k1900'!S37,(IF($I$1=1700,'1700'!S37,(IF(AND($I$1&gt;1700,$I$1&lt;1800),'k1900'!S37,(IF($I$1=1800,'1800'!S37,(IF(AND($I$1&gt;1800,$I$1&lt;1900),'k1900'!S37,(IF($I$1=1900,'1900'!S37,(IF($I$1&gt;1900,'n1900'!S37,"")))))))))))))))))),"",IF($I$1&lt;1600,'k1900'!S37,(IF($I$1=1600,'1600'!S37,(IF(AND($I$1&gt;1600,$I$1&lt;1700),'k1900'!S37,(IF($I$1=1700,'1700'!S37,(IF(AND($I$1&gt;1700,$I$1&lt;1800),'k1900'!S37,(IF($I$1=1800,'1800'!S37,(IF(AND($I$1&gt;1800,$I$1&lt;1900),'k1900'!S37,(IF($I$1=1900,'1900'!S37,(IF($I$1&gt;1900,'n1900'!S37,""))))))))))))))))))</f>
        <v>49</v>
      </c>
      <c r="AC28" s="19">
        <f ca="1">IF(IF($I$1&lt;1600,'k1900'!T37,(IF($I$1=1600,'1600'!T37,(IF(AND($I$1&gt;1600,$I$1&lt;1700),'k1900'!T37,(IF($I$1=1700,'1700'!T37,(IF(AND($I$1&gt;1700,$I$1&lt;1800),'k1900'!T37,(IF($I$1=1800,'1800'!T37,(IF(AND($I$1&gt;1800,$I$1&lt;1900),'k1900'!T37,(IF($I$1=1900,'1900'!T37,(IF($I$1&gt;1900,'n1900'!T37,"")))))))))))))))))="","",IF($I$1&lt;1600,'k1900'!T37,(IF($I$1=1600,'1600'!T37,(IF(AND($I$1&gt;1600,$I$1&lt;1700),'k1900'!T37,(IF($I$1=1700,'1700'!T37,(IF(AND($I$1&gt;1700,$I$1&lt;1800),'k1900'!T37,(IF($I$1=1800,'1800'!T37,(IF(AND($I$1&gt;1800,$I$1&lt;1900),'k1900'!T37,(IF($I$1=1900,'1900'!T37,(IF($I$1&gt;1900,'n1900'!T37,""))))))))))))))))))</f>
        <v>6</v>
      </c>
      <c r="AD28" s="19">
        <f ca="1">IF(IF($I$1&lt;1600,'k1900'!U37,(IF($I$1=1600,'1600'!U37,(IF(AND($I$1&gt;1600,$I$1&lt;1700),'k1900'!U37,(IF($I$1=1700,'1700'!U37,(IF(AND($I$1&gt;1700,$I$1&lt;1800),'k1900'!U37,(IF($I$1=1800,'1800'!U37,(IF(AND($I$1&gt;1800,$I$1&lt;1900),'k1900'!U37,(IF($I$1=1900,'1900'!U37,(IF($I$1&gt;1900,'n1900'!U37,"")))))))))))))))))="","",IF($I$1&lt;1600,'k1900'!U37,(IF($I$1=1600,'1600'!U37,(IF(AND($I$1&gt;1600,$I$1&lt;1700),'k1900'!U37,(IF($I$1=1700,'1700'!U37,(IF(AND($I$1&gt;1700,$I$1&lt;1800),'k1900'!U37,(IF($I$1=1800,'1800'!U37,(IF(AND($I$1&gt;1800,$I$1&lt;1900),'k1900'!U37,(IF($I$1=1900,'1900'!U37,(IF($I$1&gt;1900,'n1900'!U37,""))))))))))))))))))</f>
        <v>7</v>
      </c>
      <c r="AE28" s="19">
        <f ca="1">IF(IF($I$1&lt;1600,'k1900'!V37,(IF($I$1=1600,'1600'!V37,(IF(AND($I$1&gt;1600,$I$1&lt;1700),'k1900'!V37,(IF($I$1=1700,'1700'!V37,(IF(AND($I$1&gt;1700,$I$1&lt;1800),'k1900'!V37,(IF($I$1=1800,'1800'!V37,(IF(AND($I$1&gt;1800,$I$1&lt;1900),'k1900'!V37,(IF($I$1=1900,'1900'!V37,(IF($I$1&gt;1900,'n1900'!V37,"")))))))))))))))))="","",IF($I$1&lt;1600,'k1900'!V37,(IF($I$1=1600,'1600'!V37,(IF(AND($I$1&gt;1600,$I$1&lt;1700),'k1900'!V37,(IF($I$1=1700,'1700'!V37,(IF(AND($I$1&gt;1700,$I$1&lt;1800),'k1900'!V37,(IF($I$1=1800,'1800'!V37,(IF(AND($I$1&gt;1800,$I$1&lt;1900),'k1900'!V37,(IF($I$1=1900,'1900'!V37,(IF($I$1&gt;1900,'n1900'!V37,""))))))))))))))))))</f>
        <v>8</v>
      </c>
      <c r="AF28" s="19">
        <f ca="1">IF(IF($I$1&lt;1600,'k1900'!W37,(IF($I$1=1600,'1600'!W37,(IF(AND($I$1&gt;1600,$I$1&lt;1700),'k1900'!W37,(IF($I$1=1700,'1700'!W37,(IF(AND($I$1&gt;1700,$I$1&lt;1800),'k1900'!W37,(IF($I$1=1800,'1800'!W37,(IF(AND($I$1&gt;1800,$I$1&lt;1900),'k1900'!W37,(IF($I$1=1900,'1900'!W37,(IF($I$1&gt;1900,'n1900'!W37,"")))))))))))))))))="","",IF($I$1&lt;1600,'k1900'!W37,(IF($I$1=1600,'1600'!W37,(IF(AND($I$1&gt;1600,$I$1&lt;1700),'k1900'!W37,(IF($I$1=1700,'1700'!W37,(IF(AND($I$1&gt;1700,$I$1&lt;1800),'k1900'!W37,(IF($I$1=1800,'1800'!W37,(IF(AND($I$1&gt;1800,$I$1&lt;1900),'k1900'!W37,(IF($I$1=1900,'1900'!W37,(IF($I$1&gt;1900,'n1900'!W37,""))))))))))))))))))</f>
        <v>9</v>
      </c>
      <c r="AG28" s="19">
        <f ca="1">IF(IF($I$1&lt;1600,'k1900'!X37,(IF($I$1=1600,'1600'!X37,(IF(AND($I$1&gt;1600,$I$1&lt;1700),'k1900'!X37,(IF($I$1=1700,'1700'!X37,(IF(AND($I$1&gt;1700,$I$1&lt;1800),'k1900'!X37,(IF($I$1=1800,'1800'!X37,(IF(AND($I$1&gt;1800,$I$1&lt;1900),'k1900'!X37,(IF($I$1=1900,'1900'!X37,(IF($I$1&gt;1900,'n1900'!X37,"")))))))))))))))))="","",IF($I$1&lt;1600,'k1900'!X37,(IF($I$1=1600,'1600'!X37,(IF(AND($I$1&gt;1600,$I$1&lt;1700),'k1900'!X37,(IF($I$1=1700,'1700'!X37,(IF(AND($I$1&gt;1700,$I$1&lt;1800),'k1900'!X37,(IF($I$1=1800,'1800'!X37,(IF(AND($I$1&gt;1800,$I$1&lt;1900),'k1900'!X37,(IF($I$1=1900,'1900'!X37,(IF($I$1&gt;1900,'n1900'!X37,""))))))))))))))))))</f>
        <v>10</v>
      </c>
      <c r="AH28" s="19">
        <f ca="1">IF(IF($I$1&lt;1600,'k1900'!Y37,(IF($I$1=1600,'1600'!Y37,(IF(AND($I$1&gt;1600,$I$1&lt;1700),'k1900'!Y37,(IF($I$1=1700,'1700'!Y37,(IF(AND($I$1&gt;1700,$I$1&lt;1800),'k1900'!Y37,(IF($I$1=1800,'1800'!Y37,(IF(AND($I$1&gt;1800,$I$1&lt;1900),'k1900'!Y37,(IF($I$1=1900,'1900'!Y37,(IF($I$1&gt;1900,'n1900'!Y37,"")))))))))))))))))="","",IF($I$1&lt;1600,'k1900'!Y37,(IF($I$1=1600,'1600'!Y37,(IF(AND($I$1&gt;1600,$I$1&lt;1700),'k1900'!Y37,(IF($I$1=1700,'1700'!Y37,(IF(AND($I$1&gt;1700,$I$1&lt;1800),'k1900'!Y37,(IF($I$1=1800,'1800'!Y37,(IF(AND($I$1&gt;1800,$I$1&lt;1900),'k1900'!Y37,(IF($I$1=1900,'1900'!Y37,(IF($I$1&gt;1900,'n1900'!Y37,""))))))))))))))))))</f>
        <v>11</v>
      </c>
      <c r="AI28" s="19">
        <f ca="1">IF(IF($I$1&lt;1600,'k1900'!Z37,(IF($I$1=1600,'1600'!Z37,(IF(AND($I$1&gt;1600,$I$1&lt;1700),'k1900'!Z37,(IF($I$1=1700,'1700'!Z37,(IF(AND($I$1&gt;1700,$I$1&lt;1800),'k1900'!Z37,(IF($I$1=1800,'1800'!Z37,(IF(AND($I$1&gt;1800,$I$1&lt;1900),'k1900'!Z37,(IF($I$1=1900,'1900'!Z37,(IF($I$1&gt;1900,'n1900'!Z37,"")))))))))))))))))="","",IF($I$1&lt;1600,'k1900'!Z37,(IF($I$1=1600,'1600'!Z37,(IF(AND($I$1&gt;1600,$I$1&lt;1700),'k1900'!Z37,(IF($I$1=1700,'1700'!Z37,(IF(AND($I$1&gt;1700,$I$1&lt;1800),'k1900'!Z37,(IF($I$1=1800,'1800'!Z37,(IF(AND($I$1&gt;1800,$I$1&lt;1900),'k1900'!Z37,(IF($I$1=1900,'1900'!Z37,(IF($I$1&gt;1900,'n1900'!Z37,""))))))))))))))))))</f>
        <v>12</v>
      </c>
      <c r="AK28" s="71"/>
      <c r="AL28" s="76">
        <f t="shared" ca="1" si="6"/>
        <v>44382</v>
      </c>
      <c r="AM28" s="76">
        <f t="shared" ca="1" si="6"/>
        <v>44383</v>
      </c>
      <c r="AN28" s="76">
        <f t="shared" ca="1" si="6"/>
        <v>44384</v>
      </c>
      <c r="AO28" s="76">
        <f t="shared" ca="1" si="6"/>
        <v>44385</v>
      </c>
      <c r="AP28" s="76">
        <f t="shared" ca="1" si="6"/>
        <v>44386</v>
      </c>
      <c r="AQ28" s="76">
        <f t="shared" ca="1" si="6"/>
        <v>44387</v>
      </c>
      <c r="AR28" s="76">
        <f t="shared" ca="1" si="6"/>
        <v>44388</v>
      </c>
      <c r="AS28" s="70">
        <v>1609</v>
      </c>
      <c r="AT28" s="71"/>
      <c r="AU28" s="76">
        <f t="shared" ca="1" si="7"/>
        <v>44410</v>
      </c>
      <c r="AV28" s="76">
        <f t="shared" ca="1" si="7"/>
        <v>44411</v>
      </c>
      <c r="AW28" s="76">
        <f t="shared" ca="1" si="7"/>
        <v>44412</v>
      </c>
      <c r="AX28" s="76">
        <f t="shared" ca="1" si="7"/>
        <v>44413</v>
      </c>
      <c r="AY28" s="76">
        <f t="shared" ca="1" si="7"/>
        <v>44414</v>
      </c>
      <c r="AZ28" s="76">
        <f t="shared" ca="1" si="7"/>
        <v>44415</v>
      </c>
      <c r="BA28" s="76">
        <f t="shared" ca="1" si="7"/>
        <v>44416</v>
      </c>
      <c r="BB28" s="70"/>
      <c r="BC28" s="71"/>
      <c r="BD28" s="76">
        <f t="shared" ca="1" si="8"/>
        <v>44445</v>
      </c>
      <c r="BE28" s="76">
        <f t="shared" ca="1" si="8"/>
        <v>44446</v>
      </c>
      <c r="BF28" s="76">
        <f t="shared" ca="1" si="8"/>
        <v>44447</v>
      </c>
      <c r="BG28" s="76">
        <f t="shared" ca="1" si="8"/>
        <v>44448</v>
      </c>
      <c r="BH28" s="76">
        <f t="shared" ca="1" si="8"/>
        <v>44449</v>
      </c>
      <c r="BI28" s="76">
        <f t="shared" ca="1" si="8"/>
        <v>44450</v>
      </c>
      <c r="BJ28" s="76">
        <f t="shared" ca="1" si="8"/>
        <v>44451</v>
      </c>
      <c r="BK28" s="70"/>
      <c r="BL28" s="71"/>
      <c r="BM28" s="77">
        <f ca="1">IF(TODAY()=AL28,-1,IF(AL28="",0,IF(ISERROR(VLOOKUP(AL28,Ünnepnapok!$AG$4:$AG$254,1,FALSE)),0,T19)))</f>
        <v>0</v>
      </c>
      <c r="BN28" s="77">
        <f ca="1">IF(TODAY()=AM28,-1,IF(AM28="",0,IF(ISERROR(VLOOKUP(AM28,Ünnepnapok!$AG$4:$AG$254,1,FALSE)),0,U19)))</f>
        <v>0</v>
      </c>
      <c r="BO28" s="77">
        <f ca="1">IF(TODAY()=AN28,-1,IF(AN28="",0,IF(ISERROR(VLOOKUP(AN28,Ünnepnapok!$AG$4:$AG$254,1,FALSE)),0,V19)))</f>
        <v>0</v>
      </c>
      <c r="BP28" s="77">
        <f ca="1">IF(TODAY()=AO28,-1,IF(AO28="",0,IF(ISERROR(VLOOKUP(AO28,Ünnepnapok!$AG$4:$AG$254,1,FALSE)),0,W19)))</f>
        <v>0</v>
      </c>
      <c r="BQ28" s="77">
        <f ca="1">IF(TODAY()=AP28,-1,IF(AP28="",0,IF(ISERROR(VLOOKUP(AP28,Ünnepnapok!$AG$4:$AG$254,1,FALSE)),0,X19)))</f>
        <v>0</v>
      </c>
      <c r="BR28" s="77">
        <f ca="1">IF(ISERROR(VLOOKUP(AQ28,Munkanapáthelyezés!$A$2:$A$300,1,FALSE)),IF(TODAY()=AQ28,-1,IF(AQ28="",0,IF(ISERROR(VLOOKUP(AQ28,Ünnepnapok!$AG$4:$AG$254,1,FALSE)),0,G28))),"")</f>
        <v>0</v>
      </c>
      <c r="BS28" s="77">
        <f ca="1">IF(ISERROR(VLOOKUP(AR28,Munkanapáthelyezés!$A$2:$A$300,1,FALSE)),IF(TODAY()=AR28,-1,IF(AR28="",0,IF(ISERROR(VLOOKUP(AR28,Ünnepnapok!$AG$4:$AG$254,1,FALSE)),0,H28))),"")</f>
        <v>0</v>
      </c>
      <c r="BT28" s="70"/>
      <c r="BU28" s="71"/>
      <c r="BV28" s="77">
        <f ca="1">IF(TODAY()=AU28,-1,IF(AU28="",0,IF(ISERROR(VLOOKUP(AU28,Ünnepnapok!$AG$4:$AG$254,1,FALSE)),0,AC19)))</f>
        <v>0</v>
      </c>
      <c r="BW28" s="77">
        <f ca="1">IF(TODAY()=AV28,-1,IF(AV28="",0,IF(ISERROR(VLOOKUP(AV28,Ünnepnapok!$AG$4:$AG$254,1,FALSE)),0,AD19)))</f>
        <v>0</v>
      </c>
      <c r="BX28" s="77">
        <f ca="1">IF(TODAY()=AW28,-1,IF(AW28="",0,IF(ISERROR(VLOOKUP(AW28,Ünnepnapok!$AG$4:$AG$254,1,FALSE)),0,AE19)))</f>
        <v>0</v>
      </c>
      <c r="BY28" s="77">
        <f ca="1">IF(TODAY()=AX28,-1,IF(AX28="",0,IF(ISERROR(VLOOKUP(AX28,Ünnepnapok!$AG$4:$AG$254,1,FALSE)),0,AF19)))</f>
        <v>0</v>
      </c>
      <c r="BZ28" s="77">
        <f ca="1">IF(TODAY()=AY28,-1,IF(AY28="",0,IF(ISERROR(VLOOKUP(AY28,Ünnepnapok!$AG$4:$AG$254,1,FALSE)),0,AG19)))</f>
        <v>0</v>
      </c>
      <c r="CA28" s="77">
        <f ca="1">IF(ISERROR(VLOOKUP(AZ28,Munkanapáthelyezés!$A$2:$A$300,1,FALSE)),IF(TODAY()=AZ28,-1,IF(AZ28="",0,IF(ISERROR(VLOOKUP(AZ28,Ünnepnapok!$AG$4:$AG$254,1,FALSE)),0,P28))),"")</f>
        <v>0</v>
      </c>
      <c r="CB28" s="77">
        <f ca="1">IF(ISERROR(VLOOKUP(BA28,Munkanapáthelyezés!$A$2:$A$300,1,FALSE)),IF(TODAY()=BA28,-1,IF(BA28="",0,IF(ISERROR(VLOOKUP(BA28,Ünnepnapok!$AG$4:$AG$254,1,FALSE)),0,Q28))),"")</f>
        <v>0</v>
      </c>
      <c r="CC28" s="70"/>
      <c r="CD28" s="71"/>
      <c r="CE28" s="77">
        <f ca="1">IF(TODAY()=BD28,-1,IF(BD28="",0,IF(ISERROR(VLOOKUP(BD28,Ünnepnapok!$AG$4:$AG$254,1,FALSE)),0,B28)))</f>
        <v>0</v>
      </c>
      <c r="CF28" s="77">
        <f ca="1">IF(TODAY()=BE28,-1,IF(BE28="",0,IF(ISERROR(VLOOKUP(BE28,Ünnepnapok!$AG$4:$AG$254,1,FALSE)),0,C28)))</f>
        <v>0</v>
      </c>
      <c r="CG28" s="77">
        <f ca="1">IF(TODAY()=BF28,-1,IF(BF28="",0,IF(ISERROR(VLOOKUP(BF28,Ünnepnapok!$AG$4:$AG$254,1,FALSE)),0,D28)))</f>
        <v>0</v>
      </c>
      <c r="CH28" s="77">
        <f ca="1">IF(TODAY()=BG28,-1,IF(BG28="",0,IF(ISERROR(VLOOKUP(BG28,Ünnepnapok!$AG$4:$AG$254,1,FALSE)),0,E28)))</f>
        <v>0</v>
      </c>
      <c r="CI28" s="77">
        <f ca="1">IF(TODAY()=BH28,-1,IF(BH28="",0,IF(ISERROR(VLOOKUP(BH28,Ünnepnapok!$AG$4:$AG$254,1,FALSE)),0,F28)))</f>
        <v>0</v>
      </c>
      <c r="CJ28" s="77">
        <f ca="1">IF(ISERROR(VLOOKUP(BI28,Munkanapáthelyezés!$A$2:$A$300,1,FALSE)),IF(TODAY()=BI28,-1,IF(BI28="",0,IF(ISERROR(VLOOKUP(BI28,Ünnepnapok!$AG$4:$AG$254,1,FALSE)),0,Y28))),"")</f>
        <v>0</v>
      </c>
      <c r="CK28" s="77">
        <f ca="1">IF(ISERROR(VLOOKUP(BJ28,Munkanapáthelyezés!$A$2:$A$300,1,FALSE)),IF(TODAY()=BJ28,-1,IF(BJ28="",0,IF(ISERROR(VLOOKUP(BJ28,Ünnepnapok!$AG$4:$AG$254,1,FALSE)),0,Z28))),"")</f>
        <v>0</v>
      </c>
      <c r="CM28" s="77">
        <f ca="1">IF(AL28="",0,IF(ISERROR(VLOOKUP(AL28,Munkanapáthelyezés!$B$2:$C$200,2,FALSE)+10000),0,VLOOKUP(AL28,Munkanapáthelyezés!$B$2:$C$200,2,FALSE)+10000))+IF(AL28="",0,IF(ISERROR(VLOOKUP(AL28,Munkanapáthelyezés!$A$2:$C$200,3,FALSE)+1000),0,VLOOKUP(AL28,Munkanapáthelyezés!$A$2:$C$200,3,FALSE)+1000))</f>
        <v>0</v>
      </c>
      <c r="CN28" s="77">
        <f ca="1">IF(AM28="",0,IF(ISERROR(VLOOKUP(AM28,Munkanapáthelyezés!$B$2:$C$200,2,FALSE)+10000),0,VLOOKUP(AM28,Munkanapáthelyezés!$B$2:$C$200,2,FALSE)+10000))+IF(AM28="",0,IF(ISERROR(VLOOKUP(AM28,Munkanapáthelyezés!$A$2:$C$200,3,FALSE)+1000),0,VLOOKUP(AM28,Munkanapáthelyezés!$A$2:$C$200,3,FALSE)+1000))</f>
        <v>0</v>
      </c>
      <c r="CO28" s="77">
        <f ca="1">IF(AN28="",0,IF(ISERROR(VLOOKUP(AN28,Munkanapáthelyezés!$B$2:$C$200,2,FALSE)+10000),0,VLOOKUP(AN28,Munkanapáthelyezés!$B$2:$C$200,2,FALSE)+10000))+IF(AN28="",0,IF(ISERROR(VLOOKUP(AN28,Munkanapáthelyezés!$A$2:$C$200,3,FALSE)+1000),0,VLOOKUP(AN28,Munkanapáthelyezés!$A$2:$C$200,3,FALSE)+1000))</f>
        <v>0</v>
      </c>
      <c r="CP28" s="77">
        <f ca="1">IF(AO28="",0,IF(ISERROR(VLOOKUP(AO28,Munkanapáthelyezés!$B$2:$C$200,2,FALSE)+10000),0,VLOOKUP(AO28,Munkanapáthelyezés!$B$2:$C$200,2,FALSE)+10000))+IF(AO28="",0,IF(ISERROR(VLOOKUP(AO28,Munkanapáthelyezés!$A$2:$C$200,3,FALSE)+1000),0,VLOOKUP(AO28,Munkanapáthelyezés!$A$2:$C$200,3,FALSE)+1000))</f>
        <v>0</v>
      </c>
      <c r="CQ28" s="77">
        <f ca="1">IF(AP28="",0,IF(ISERROR(VLOOKUP(AP28,Munkanapáthelyezés!$B$2:$C$200,2,FALSE)+10000),0,VLOOKUP(AP28,Munkanapáthelyezés!$B$2:$C$200,2,FALSE)+10000))+IF(AP28="",0,IF(ISERROR(VLOOKUP(AP28,Munkanapáthelyezés!$A$2:$C$200,3,FALSE)+1000),0,VLOOKUP(AP28,Munkanapáthelyezés!$A$2:$C$200,3,FALSE)+1000))</f>
        <v>0</v>
      </c>
      <c r="CR28" s="77">
        <f ca="1">IF(AQ28="",0,IF(ISERROR(VLOOKUP(AQ28,Munkanapáthelyezés!$B$2:$C$200,2,FALSE)+10000),0,VLOOKUP(AQ28,Munkanapáthelyezés!$B$2:$C$200,2,FALSE)+10000))+IF(AQ28="",0,IF(ISERROR(VLOOKUP(AQ28,Munkanapáthelyezés!$A$2:$C$200,3,FALSE)+1000),0,VLOOKUP(AQ28,Munkanapáthelyezés!$A$2:$C$200,3,FALSE)+1000))</f>
        <v>0</v>
      </c>
      <c r="CS28" s="77">
        <f ca="1">IF(AR28="",0,IF(ISERROR(VLOOKUP(AR28,Munkanapáthelyezés!$B$2:$C$200,2,FALSE)+10000),0,VLOOKUP(AR28,Munkanapáthelyezés!$B$2:$C$200,2,FALSE)+10000))+IF(AR28="",0,IF(ISERROR(VLOOKUP(AR28,Munkanapáthelyezés!$A$2:$C$200,3,FALSE)+1000),0,VLOOKUP(AR28,Munkanapáthelyezés!$A$2:$C$200,3,FALSE)+1000))</f>
        <v>0</v>
      </c>
      <c r="CT28" s="70"/>
      <c r="CU28" s="103"/>
      <c r="CV28" s="77">
        <f ca="1">IF(AU28="",0,IF(ISERROR(VLOOKUP(AU28,Munkanapáthelyezés!$B$2:$C$200,2,FALSE)+10000),0,VLOOKUP(AU28,Munkanapáthelyezés!$B$2:$C$200,2,FALSE)+10000))+IF(AU28="",0,IF(ISERROR(VLOOKUP(AU28,Munkanapáthelyezés!$A$2:$C$200,3,FALSE)+1000),0,VLOOKUP(AU28,Munkanapáthelyezés!$A$2:$C$200,3,FALSE)+1000))</f>
        <v>0</v>
      </c>
      <c r="CW28" s="77">
        <f ca="1">IF(AV28="",0,IF(ISERROR(VLOOKUP(AV28,Munkanapáthelyezés!$B$2:$C$200,2,FALSE)+10000),0,VLOOKUP(AV28,Munkanapáthelyezés!$B$2:$C$200,2,FALSE)+10000))+IF(AV28="",0,IF(ISERROR(VLOOKUP(AV28,Munkanapáthelyezés!$A$2:$C$200,3,FALSE)+1000),0,VLOOKUP(AV28,Munkanapáthelyezés!$A$2:$C$200,3,FALSE)+1000))</f>
        <v>0</v>
      </c>
      <c r="CX28" s="77">
        <f ca="1">IF(AW28="",0,IF(ISERROR(VLOOKUP(AW28,Munkanapáthelyezés!$B$2:$C$200,2,FALSE)+10000),0,VLOOKUP(AW28,Munkanapáthelyezés!$B$2:$C$200,2,FALSE)+10000))+IF(AW28="",0,IF(ISERROR(VLOOKUP(AW28,Munkanapáthelyezés!$A$2:$C$200,3,FALSE)+1000),0,VLOOKUP(AW28,Munkanapáthelyezés!$A$2:$C$200,3,FALSE)+1000))</f>
        <v>0</v>
      </c>
      <c r="CY28" s="77">
        <f ca="1">IF(AX28="",0,IF(ISERROR(VLOOKUP(AX28,Munkanapáthelyezés!$B$2:$C$200,2,FALSE)+10000),0,VLOOKUP(AX28,Munkanapáthelyezés!$B$2:$C$200,2,FALSE)+10000))+IF(AX28="",0,IF(ISERROR(VLOOKUP(AX28,Munkanapáthelyezés!$A$2:$C$200,3,FALSE)+1000),0,VLOOKUP(AX28,Munkanapáthelyezés!$A$2:$C$200,3,FALSE)+1000))</f>
        <v>0</v>
      </c>
      <c r="CZ28" s="77">
        <f ca="1">IF(AY28="",0,IF(ISERROR(VLOOKUP(AY28,Munkanapáthelyezés!$B$2:$C$200,2,FALSE)+10000),0,VLOOKUP(AY28,Munkanapáthelyezés!$B$2:$C$200,2,FALSE)+10000))+IF(AY28="",0,IF(ISERROR(VLOOKUP(AY28,Munkanapáthelyezés!$A$2:$C$200,3,FALSE)+1000),0,VLOOKUP(AY28,Munkanapáthelyezés!$A$2:$C$200,3,FALSE)+1000))</f>
        <v>0</v>
      </c>
      <c r="DA28" s="77">
        <f ca="1">IF(AZ28="",0,IF(ISERROR(VLOOKUP(AZ28,Munkanapáthelyezés!$B$2:$C$200,2,FALSE)+10000),0,VLOOKUP(AZ28,Munkanapáthelyezés!$B$2:$C$200,2,FALSE)+10000))+IF(AZ28="",0,IF(ISERROR(VLOOKUP(AZ28,Munkanapáthelyezés!$A$2:$C$200,3,FALSE)+1000),0,VLOOKUP(AZ28,Munkanapáthelyezés!$A$2:$C$200,3,FALSE)+1000))</f>
        <v>0</v>
      </c>
      <c r="DB28" s="77">
        <f ca="1">IF(BA28="",0,IF(ISERROR(VLOOKUP(BA28,Munkanapáthelyezés!$B$2:$C$200,2,FALSE)+10000),0,VLOOKUP(BA28,Munkanapáthelyezés!$B$2:$C$200,2,FALSE)+10000))+IF(BA28="",0,IF(ISERROR(VLOOKUP(BA28,Munkanapáthelyezés!$A$2:$C$200,3,FALSE)+1000),0,VLOOKUP(BA28,Munkanapáthelyezés!$A$2:$C$200,3,FALSE)+1000))</f>
        <v>0</v>
      </c>
      <c r="DC28" s="70"/>
      <c r="DD28" s="103"/>
      <c r="DE28" s="77">
        <f ca="1">IF(BD28="",0,IF(ISERROR(VLOOKUP(BD28,Munkanapáthelyezés!$B$2:$C$200,2,FALSE)+10000),0,VLOOKUP(BD28,Munkanapáthelyezés!$B$2:$C$200,2,FALSE)+10000))+IF(BD28="",0,IF(ISERROR(VLOOKUP(BD28,Munkanapáthelyezés!$A$2:$C$200,3,FALSE)+1000),0,VLOOKUP(BD28,Munkanapáthelyezés!$A$2:$C$200,3,FALSE)+1000))</f>
        <v>0</v>
      </c>
      <c r="DF28" s="77">
        <f ca="1">IF(BE28="",0,IF(ISERROR(VLOOKUP(BE28,Munkanapáthelyezés!$B$2:$C$200,2,FALSE)+10000),0,VLOOKUP(BE28,Munkanapáthelyezés!$B$2:$C$200,2,FALSE)+10000))+IF(BE28="",0,IF(ISERROR(VLOOKUP(BE28,Munkanapáthelyezés!$A$2:$C$200,3,FALSE)+1000),0,VLOOKUP(BE28,Munkanapáthelyezés!$A$2:$C$200,3,FALSE)+1000))</f>
        <v>0</v>
      </c>
      <c r="DG28" s="77">
        <f ca="1">IF(BF28="",0,IF(ISERROR(VLOOKUP(BF28,Munkanapáthelyezés!$B$2:$C$200,2,FALSE)+10000),0,VLOOKUP(BF28,Munkanapáthelyezés!$B$2:$C$200,2,FALSE)+10000))+IF(BF28="",0,IF(ISERROR(VLOOKUP(BF28,Munkanapáthelyezés!$A$2:$C$200,3,FALSE)+1000),0,VLOOKUP(BF28,Munkanapáthelyezés!$A$2:$C$200,3,FALSE)+1000))</f>
        <v>0</v>
      </c>
      <c r="DH28" s="77">
        <f ca="1">IF(BG28="",0,IF(ISERROR(VLOOKUP(BG28,Munkanapáthelyezés!$B$2:$C$200,2,FALSE)+10000),0,VLOOKUP(BG28,Munkanapáthelyezés!$B$2:$C$200,2,FALSE)+10000))+IF(BG28="",0,IF(ISERROR(VLOOKUP(BG28,Munkanapáthelyezés!$A$2:$C$200,3,FALSE)+1000),0,VLOOKUP(BG28,Munkanapáthelyezés!$A$2:$C$200,3,FALSE)+1000))</f>
        <v>0</v>
      </c>
      <c r="DI28" s="77">
        <f ca="1">IF(BH28="",0,IF(ISERROR(VLOOKUP(BH28,Munkanapáthelyezés!$B$2:$C$200,2,FALSE)+10000),0,VLOOKUP(BH28,Munkanapáthelyezés!$B$2:$C$200,2,FALSE)+10000))+IF(BH28="",0,IF(ISERROR(VLOOKUP(BH28,Munkanapáthelyezés!$A$2:$C$200,3,FALSE)+1000),0,VLOOKUP(BH28,Munkanapáthelyezés!$A$2:$C$200,3,FALSE)+1000))</f>
        <v>0</v>
      </c>
      <c r="DJ28" s="77">
        <f ca="1">IF(BI28="",0,IF(ISERROR(VLOOKUP(BI28,Munkanapáthelyezés!$B$2:$C$200,2,FALSE)+10000),0,VLOOKUP(BI28,Munkanapáthelyezés!$B$2:$C$200,2,FALSE)+10000))+IF(BI28="",0,IF(ISERROR(VLOOKUP(BI28,Munkanapáthelyezés!$A$2:$C$200,3,FALSE)+1000),0,VLOOKUP(BI28,Munkanapáthelyezés!$A$2:$C$200,3,FALSE)+1000))</f>
        <v>0</v>
      </c>
      <c r="DK28" s="77">
        <f ca="1">IF(BJ28="",0,IF(ISERROR(VLOOKUP(BJ28,Munkanapáthelyezés!$B$2:$C$200,2,FALSE)+10000),0,VLOOKUP(BJ28,Munkanapáthelyezés!$B$2:$C$200,2,FALSE)+10000))+IF(BJ28="",0,IF(ISERROR(VLOOKUP(BJ28,Munkanapáthelyezés!$A$2:$C$200,3,FALSE)+1000),0,VLOOKUP(BJ28,Munkanapáthelyezés!$A$2:$C$200,3,FALSE)+1000))</f>
        <v>0</v>
      </c>
    </row>
    <row r="29" spans="1:115" x14ac:dyDescent="0.25">
      <c r="A29" s="55">
        <f ca="1">IF(ISERROR(IF($I$1&lt;1600,'k1900'!S29,(IF($I$1=1600,'1600'!S29,(IF(AND($I$1&gt;1600,$I$1&lt;1700),'k1900'!S29,(IF($I$1=1700,'1700'!S29,(IF(AND($I$1&gt;1700,$I$1&lt;1800),'k1900'!S29,(IF($I$1=1800,'1800'!S29,(IF(AND($I$1&gt;1800,$I$1&lt;1900),'k1900'!S29,(IF($I$1=1900,'1900'!S29,(IF($I$1&gt;1900,'n1900'!S29,"")))))))))))))))))),"",IF($I$1&lt;1600,'k1900'!S29,(IF($I$1=1600,'1600'!S29,(IF(AND($I$1&gt;1600,$I$1&lt;1700),'k1900'!S29,(IF($I$1=1700,'1700'!S29,(IF(AND($I$1&gt;1700,$I$1&lt;1800),'k1900'!S29,(IF($I$1=1800,'1800'!S29,(IF(AND($I$1&gt;1800,$I$1&lt;1900),'k1900'!S29,(IF($I$1=1900,'1900'!S29,(IF($I$1&gt;1900,'n1900'!S29,""))))))))))))))))))</f>
        <v>37</v>
      </c>
      <c r="B29" s="19">
        <f ca="1">IF(IF($I$1&lt;1600,'k1900'!T29,(IF($I$1=1600,'1600'!T29,(IF(AND($I$1&gt;1600,$I$1&lt;1700),'k1900'!T29,(IF($I$1=1700,'1700'!T29,(IF(AND($I$1&gt;1700,$I$1&lt;1800),'k1900'!T29,(IF($I$1=1800,'1800'!T29,(IF(AND($I$1&gt;1800,$I$1&lt;1900),'k1900'!T29,(IF($I$1=1900,'1900'!T29,(IF($I$1&gt;1900,'n1900'!T29,"")))))))))))))))))="","",IF($I$1&lt;1600,'k1900'!T29,(IF($I$1=1600,'1600'!T29,(IF(AND($I$1&gt;1600,$I$1&lt;1700),'k1900'!T29,(IF($I$1=1700,'1700'!T29,(IF(AND($I$1&gt;1700,$I$1&lt;1800),'k1900'!T29,(IF($I$1=1800,'1800'!T29,(IF(AND($I$1&gt;1800,$I$1&lt;1900),'k1900'!T29,(IF($I$1=1900,'1900'!T29,(IF($I$1&gt;1900,'n1900'!T29,""))))))))))))))))))</f>
        <v>13</v>
      </c>
      <c r="C29" s="19">
        <f ca="1">IF(IF($I$1&lt;1600,'k1900'!U29,(IF($I$1=1600,'1600'!U29,(IF(AND($I$1&gt;1600,$I$1&lt;1700),'k1900'!U29,(IF($I$1=1700,'1700'!U29,(IF(AND($I$1&gt;1700,$I$1&lt;1800),'k1900'!U29,(IF($I$1=1800,'1800'!U29,(IF(AND($I$1&gt;1800,$I$1&lt;1900),'k1900'!U29,(IF($I$1=1900,'1900'!U29,(IF($I$1&gt;1900,'n1900'!U29,"")))))))))))))))))="","",IF($I$1&lt;1600,'k1900'!U29,(IF($I$1=1600,'1600'!U29,(IF(AND($I$1&gt;1600,$I$1&lt;1700),'k1900'!U29,(IF($I$1=1700,'1700'!U29,(IF(AND($I$1&gt;1700,$I$1&lt;1800),'k1900'!U29,(IF($I$1=1800,'1800'!U29,(IF(AND($I$1&gt;1800,$I$1&lt;1900),'k1900'!U29,(IF($I$1=1900,'1900'!U29,(IF($I$1&gt;1900,'n1900'!U29,""))))))))))))))))))</f>
        <v>14</v>
      </c>
      <c r="D29" s="19">
        <f ca="1">IF(IF($I$1&lt;1600,'k1900'!V29,(IF($I$1=1600,'1600'!V29,(IF(AND($I$1&gt;1600,$I$1&lt;1700),'k1900'!V29,(IF($I$1=1700,'1700'!V29,(IF(AND($I$1&gt;1700,$I$1&lt;1800),'k1900'!V29,(IF($I$1=1800,'1800'!V29,(IF(AND($I$1&gt;1800,$I$1&lt;1900),'k1900'!V29,(IF($I$1=1900,'1900'!V29,(IF($I$1&gt;1900,'n1900'!V29,"")))))))))))))))))="","",IF($I$1&lt;1600,'k1900'!V29,(IF($I$1=1600,'1600'!V29,(IF(AND($I$1&gt;1600,$I$1&lt;1700),'k1900'!V29,(IF($I$1=1700,'1700'!V29,(IF(AND($I$1&gt;1700,$I$1&lt;1800),'k1900'!V29,(IF($I$1=1800,'1800'!V29,(IF(AND($I$1&gt;1800,$I$1&lt;1900),'k1900'!V29,(IF($I$1=1900,'1900'!V29,(IF($I$1&gt;1900,'n1900'!V29,""))))))))))))))))))</f>
        <v>15</v>
      </c>
      <c r="E29" s="19">
        <f ca="1">IF(IF($I$1&lt;1600,'k1900'!W29,(IF($I$1=1600,'1600'!W29,(IF(AND($I$1&gt;1600,$I$1&lt;1700),'k1900'!W29,(IF($I$1=1700,'1700'!W29,(IF(AND($I$1&gt;1700,$I$1&lt;1800),'k1900'!W29,(IF($I$1=1800,'1800'!W29,(IF(AND($I$1&gt;1800,$I$1&lt;1900),'k1900'!W29,(IF($I$1=1900,'1900'!W29,(IF($I$1&gt;1900,'n1900'!W29,"")))))))))))))))))="","",IF($I$1&lt;1600,'k1900'!W29,(IF($I$1=1600,'1600'!W29,(IF(AND($I$1&gt;1600,$I$1&lt;1700),'k1900'!W29,(IF($I$1=1700,'1700'!W29,(IF(AND($I$1&gt;1700,$I$1&lt;1800),'k1900'!W29,(IF($I$1=1800,'1800'!W29,(IF(AND($I$1&gt;1800,$I$1&lt;1900),'k1900'!W29,(IF($I$1=1900,'1900'!W29,(IF($I$1&gt;1900,'n1900'!W29,""))))))))))))))))))</f>
        <v>16</v>
      </c>
      <c r="F29" s="19">
        <f ca="1">IF(IF($I$1&lt;1600,'k1900'!X29,(IF($I$1=1600,'1600'!X29,(IF(AND($I$1&gt;1600,$I$1&lt;1700),'k1900'!X29,(IF($I$1=1700,'1700'!X29,(IF(AND($I$1&gt;1700,$I$1&lt;1800),'k1900'!X29,(IF($I$1=1800,'1800'!X29,(IF(AND($I$1&gt;1800,$I$1&lt;1900),'k1900'!X29,(IF($I$1=1900,'1900'!X29,(IF($I$1&gt;1900,'n1900'!X29,"")))))))))))))))))="","",IF($I$1&lt;1600,'k1900'!X29,(IF($I$1=1600,'1600'!X29,(IF(AND($I$1&gt;1600,$I$1&lt;1700),'k1900'!X29,(IF($I$1=1700,'1700'!X29,(IF(AND($I$1&gt;1700,$I$1&lt;1800),'k1900'!X29,(IF($I$1=1800,'1800'!X29,(IF(AND($I$1&gt;1800,$I$1&lt;1900),'k1900'!X29,(IF($I$1=1900,'1900'!X29,(IF($I$1&gt;1900,'n1900'!X29,""))))))))))))))))))</f>
        <v>17</v>
      </c>
      <c r="G29" s="19">
        <f ca="1">IF(IF($I$1&lt;1600,'k1900'!Y29,(IF($I$1=1600,'1600'!Y29,(IF(AND($I$1&gt;1600,$I$1&lt;1700),'k1900'!Y29,(IF($I$1=1700,'1700'!Y29,(IF(AND($I$1&gt;1700,$I$1&lt;1800),'k1900'!Y29,(IF($I$1=1800,'1800'!Y29,(IF(AND($I$1&gt;1800,$I$1&lt;1900),'k1900'!Y29,(IF($I$1=1900,'1900'!Y29,(IF($I$1&gt;1900,'n1900'!Y29,"")))))))))))))))))="","",IF($I$1&lt;1600,'k1900'!Y29,(IF($I$1=1600,'1600'!Y29,(IF(AND($I$1&gt;1600,$I$1&lt;1700),'k1900'!Y29,(IF($I$1=1700,'1700'!Y29,(IF(AND($I$1&gt;1700,$I$1&lt;1800),'k1900'!Y29,(IF($I$1=1800,'1800'!Y29,(IF(AND($I$1&gt;1800,$I$1&lt;1900),'k1900'!Y29,(IF($I$1=1900,'1900'!Y29,(IF($I$1&gt;1900,'n1900'!Y29,""))))))))))))))))))</f>
        <v>18</v>
      </c>
      <c r="H29" s="19">
        <f ca="1">IF(IF($I$1&lt;1600,'k1900'!Z29,(IF($I$1=1600,'1600'!Z29,(IF(AND($I$1&gt;1600,$I$1&lt;1700),'k1900'!Z29,(IF($I$1=1700,'1700'!Z29,(IF(AND($I$1&gt;1700,$I$1&lt;1800),'k1900'!Z29,(IF($I$1=1800,'1800'!Z29,(IF(AND($I$1&gt;1800,$I$1&lt;1900),'k1900'!Z29,(IF($I$1=1900,'1900'!Z29,(IF($I$1&gt;1900,'n1900'!Z29,"")))))))))))))))))="","",IF($I$1&lt;1600,'k1900'!Z29,(IF($I$1=1600,'1600'!Z29,(IF(AND($I$1&gt;1600,$I$1&lt;1700),'k1900'!Z29,(IF($I$1=1700,'1700'!Z29,(IF(AND($I$1&gt;1700,$I$1&lt;1800),'k1900'!Z29,(IF($I$1=1800,'1800'!Z29,(IF(AND($I$1&gt;1800,$I$1&lt;1900),'k1900'!Z29,(IF($I$1=1900,'1900'!Z29,(IF($I$1&gt;1900,'n1900'!Z29,""))))))))))))))))))</f>
        <v>19</v>
      </c>
      <c r="J29" s="55">
        <f ca="1">IF(ISERROR(IF($I$1&lt;1600,'k1900'!A38,(IF($I$1=1600,'1600'!A38,(IF(AND($I$1&gt;1600,$I$1&lt;1700),'k1900'!A38,(IF($I$1=1700,'1700'!A38,(IF(AND($I$1&gt;1700,$I$1&lt;1800),'k1900'!A38,(IF($I$1=1800,'1800'!A38,(IF(AND($I$1&gt;1800,$I$1&lt;1900),'k1900'!A38,(IF($I$1=1900,'1900'!A38,(IF($I$1&gt;1900,'n1900'!A38,"")))))))))))))))))),"",IF($I$1&lt;1600,'k1900'!A38,(IF($I$1=1600,'1600'!A38,(IF(AND($I$1&gt;1600,$I$1&lt;1700),'k1900'!A38,(IF($I$1=1700,'1700'!A38,(IF(AND($I$1&gt;1700,$I$1&lt;1800),'k1900'!A38,(IF($I$1=1800,'1800'!A38,(IF(AND($I$1&gt;1800,$I$1&lt;1900),'k1900'!A38,(IF($I$1=1900,'1900'!A38,(IF($I$1&gt;1900,'n1900'!A38,""))))))))))))))))))</f>
        <v>41</v>
      </c>
      <c r="K29" s="19">
        <f ca="1">IF(IF($I$1&lt;1600,'k1900'!B38,(IF($I$1=1600,'1600'!B38,(IF(AND($I$1&gt;1600,$I$1&lt;1700),'k1900'!B38,(IF($I$1=1700,'1700'!B38,(IF(AND($I$1&gt;1700,$I$1&lt;1800),'k1900'!B38,(IF($I$1=1800,'1800'!B38,(IF(AND($I$1&gt;1800,$I$1&lt;1900),'k1900'!B38,(IF($I$1=1900,'1900'!B38,(IF($I$1&gt;1900,'n1900'!B38,"")))))))))))))))))="","",IF($I$1&lt;1600,'k1900'!B38,(IF($I$1=1600,'1600'!B38,(IF(AND($I$1&gt;1600,$I$1&lt;1700),'k1900'!B38,(IF($I$1=1700,'1700'!B38,(IF(AND($I$1&gt;1700,$I$1&lt;1800),'k1900'!B38,(IF($I$1=1800,'1800'!B38,(IF(AND($I$1&gt;1800,$I$1&lt;1900),'k1900'!B38,(IF($I$1=1900,'1900'!B38,(IF($I$1&gt;1900,'n1900'!B38,""))))))))))))))))))</f>
        <v>11</v>
      </c>
      <c r="L29" s="19">
        <f ca="1">IF(IF($I$1&lt;1600,'k1900'!C38,(IF($I$1=1600,'1600'!C38,(IF(AND($I$1&gt;1600,$I$1&lt;1700),'k1900'!C38,(IF($I$1=1700,'1700'!C38,(IF(AND($I$1&gt;1700,$I$1&lt;1800),'k1900'!C38,(IF($I$1=1800,'1800'!C38,(IF(AND($I$1&gt;1800,$I$1&lt;1900),'k1900'!C38,(IF($I$1=1900,'1900'!C38,(IF($I$1&gt;1900,'n1900'!C38,"")))))))))))))))))="","",IF($I$1&lt;1600,'k1900'!C38,(IF($I$1=1600,'1600'!C38,(IF(AND($I$1&gt;1600,$I$1&lt;1700),'k1900'!C38,(IF($I$1=1700,'1700'!C38,(IF(AND($I$1&gt;1700,$I$1&lt;1800),'k1900'!C38,(IF($I$1=1800,'1800'!C38,(IF(AND($I$1&gt;1800,$I$1&lt;1900),'k1900'!C38,(IF($I$1=1900,'1900'!C38,(IF($I$1&gt;1900,'n1900'!C38,""))))))))))))))))))</f>
        <v>12</v>
      </c>
      <c r="M29" s="19">
        <f ca="1">IF(IF($I$1&lt;1600,'k1900'!D38,(IF($I$1=1600,'1600'!D38,(IF(AND($I$1&gt;1600,$I$1&lt;1700),'k1900'!D38,(IF($I$1=1700,'1700'!D38,(IF(AND($I$1&gt;1700,$I$1&lt;1800),'k1900'!D38,(IF($I$1=1800,'1800'!D38,(IF(AND($I$1&gt;1800,$I$1&lt;1900),'k1900'!D38,(IF($I$1=1900,'1900'!D38,(IF($I$1&gt;1900,'n1900'!D38,"")))))))))))))))))="","",IF($I$1&lt;1600,'k1900'!D38,(IF($I$1=1600,'1600'!D38,(IF(AND($I$1&gt;1600,$I$1&lt;1700),'k1900'!D38,(IF($I$1=1700,'1700'!D38,(IF(AND($I$1&gt;1700,$I$1&lt;1800),'k1900'!D38,(IF($I$1=1800,'1800'!D38,(IF(AND($I$1&gt;1800,$I$1&lt;1900),'k1900'!D38,(IF($I$1=1900,'1900'!D38,(IF($I$1&gt;1900,'n1900'!D38,""))))))))))))))))))</f>
        <v>13</v>
      </c>
      <c r="N29" s="19">
        <f ca="1">IF(IF($I$1&lt;1600,'k1900'!E38,(IF($I$1=1600,'1600'!E38,(IF(AND($I$1&gt;1600,$I$1&lt;1700),'k1900'!E38,(IF($I$1=1700,'1700'!E38,(IF(AND($I$1&gt;1700,$I$1&lt;1800),'k1900'!E38,(IF($I$1=1800,'1800'!E38,(IF(AND($I$1&gt;1800,$I$1&lt;1900),'k1900'!E38,(IF($I$1=1900,'1900'!E38,(IF($I$1&gt;1900,'n1900'!E38,"")))))))))))))))))="","",IF($I$1&lt;1600,'k1900'!E38,(IF($I$1=1600,'1600'!E38,(IF(AND($I$1&gt;1600,$I$1&lt;1700),'k1900'!E38,(IF($I$1=1700,'1700'!E38,(IF(AND($I$1&gt;1700,$I$1&lt;1800),'k1900'!E38,(IF($I$1=1800,'1800'!E38,(IF(AND($I$1&gt;1800,$I$1&lt;1900),'k1900'!E38,(IF($I$1=1900,'1900'!E38,(IF($I$1&gt;1900,'n1900'!E38,""))))))))))))))))))</f>
        <v>14</v>
      </c>
      <c r="O29" s="19">
        <f ca="1">IF(IF($I$1&lt;1600,'k1900'!F38,(IF($I$1=1600,'1600'!F38,(IF(AND($I$1&gt;1600,$I$1&lt;1700),'k1900'!F38,(IF($I$1=1700,'1700'!F38,(IF(AND($I$1&gt;1700,$I$1&lt;1800),'k1900'!F38,(IF($I$1=1800,'1800'!F38,(IF(AND($I$1&gt;1800,$I$1&lt;1900),'k1900'!F38,(IF($I$1=1900,'1900'!F38,(IF($I$1&gt;1900,'n1900'!F38,"")))))))))))))))))="","",IF($I$1&lt;1600,'k1900'!F38,(IF($I$1=1600,'1600'!F38,(IF(AND($I$1&gt;1600,$I$1&lt;1700),'k1900'!F38,(IF($I$1=1700,'1700'!F38,(IF(AND($I$1&gt;1700,$I$1&lt;1800),'k1900'!F38,(IF($I$1=1800,'1800'!F38,(IF(AND($I$1&gt;1800,$I$1&lt;1900),'k1900'!F38,(IF($I$1=1900,'1900'!F38,(IF($I$1&gt;1900,'n1900'!F38,""))))))))))))))))))</f>
        <v>15</v>
      </c>
      <c r="P29" s="19">
        <f ca="1">IF(IF($I$1&lt;1600,'k1900'!G38,(IF($I$1=1600,'1600'!G38,(IF(AND($I$1&gt;1600,$I$1&lt;1700),'k1900'!G38,(IF($I$1=1700,'1700'!G38,(IF(AND($I$1&gt;1700,$I$1&lt;1800),'k1900'!G38,(IF($I$1=1800,'1800'!G38,(IF(AND($I$1&gt;1800,$I$1&lt;1900),'k1900'!G38,(IF($I$1=1900,'1900'!G38,(IF($I$1&gt;1900,'n1900'!G38,"")))))))))))))))))="","",IF($I$1&lt;1600,'k1900'!G38,(IF($I$1=1600,'1600'!G38,(IF(AND($I$1&gt;1600,$I$1&lt;1700),'k1900'!G38,(IF($I$1=1700,'1700'!G38,(IF(AND($I$1&gt;1700,$I$1&lt;1800),'k1900'!G38,(IF($I$1=1800,'1800'!G38,(IF(AND($I$1&gt;1800,$I$1&lt;1900),'k1900'!G38,(IF($I$1=1900,'1900'!G38,(IF($I$1&gt;1900,'n1900'!G38,""))))))))))))))))))</f>
        <v>16</v>
      </c>
      <c r="Q29" s="19">
        <f ca="1">IF(IF($I$1&lt;1600,'k1900'!H38,(IF($I$1=1600,'1600'!H38,(IF(AND($I$1&gt;1600,$I$1&lt;1700),'k1900'!H38,(IF($I$1=1700,'1700'!H38,(IF(AND($I$1&gt;1700,$I$1&lt;1800),'k1900'!H38,(IF($I$1=1800,'1800'!H38,(IF(AND($I$1&gt;1800,$I$1&lt;1900),'k1900'!H38,(IF($I$1=1900,'1900'!H38,(IF($I$1&gt;1900,'n1900'!H38,"")))))))))))))))))="","",IF($I$1&lt;1600,'k1900'!H38,(IF($I$1=1600,'1600'!H38,(IF(AND($I$1&gt;1600,$I$1&lt;1700),'k1900'!H38,(IF($I$1=1700,'1700'!H38,(IF(AND($I$1&gt;1700,$I$1&lt;1800),'k1900'!H38,(IF($I$1=1800,'1800'!H38,(IF(AND($I$1&gt;1800,$I$1&lt;1900),'k1900'!H38,(IF($I$1=1900,'1900'!H38,(IF($I$1&gt;1900,'n1900'!H38,""))))))))))))))))))</f>
        <v>17</v>
      </c>
      <c r="S29" s="55">
        <f ca="1">IF(ISERROR(IF($I$1&lt;1600,'k1900'!J38,(IF($I$1=1600,'1600'!J38,(IF(AND($I$1&gt;1600,$I$1&lt;1700),'k1900'!J38,(IF($I$1=1700,'1700'!J38,(IF(AND($I$1&gt;1700,$I$1&lt;1800),'k1900'!J38,(IF($I$1=1800,'1800'!J38,(IF(AND($I$1&gt;1800,$I$1&lt;1900),'k1900'!J38,(IF($I$1=1900,'1900'!J38,(IF($I$1&gt;1900,'n1900'!J38,"")))))))))))))))))),"",IF($I$1&lt;1600,'k1900'!J38,(IF($I$1=1600,'1600'!J38,(IF(AND($I$1&gt;1600,$I$1&lt;1700),'k1900'!J38,(IF($I$1=1700,'1700'!J38,(IF(AND($I$1&gt;1700,$I$1&lt;1800),'k1900'!J38,(IF($I$1=1800,'1800'!J38,(IF(AND($I$1&gt;1800,$I$1&lt;1900),'k1900'!J38,(IF($I$1=1900,'1900'!J38,(IF($I$1&gt;1900,'n1900'!J38,""))))))))))))))))))</f>
        <v>46</v>
      </c>
      <c r="T29" s="19">
        <f ca="1">IF(IF($I$1&lt;1600,'k1900'!K38,(IF($I$1=1600,'1600'!K38,(IF(AND($I$1&gt;1600,$I$1&lt;1700),'k1900'!K38,(IF($I$1=1700,'1700'!K38,(IF(AND($I$1&gt;1700,$I$1&lt;1800),'k1900'!K38,(IF($I$1=1800,'1800'!K38,(IF(AND($I$1&gt;1800,$I$1&lt;1900),'k1900'!K38,(IF($I$1=1900,'1900'!K38,(IF($I$1&gt;1900,'n1900'!K38,"")))))))))))))))))="","",IF($I$1&lt;1600,'k1900'!K38,(IF($I$1=1600,'1600'!K38,(IF(AND($I$1&gt;1600,$I$1&lt;1700),'k1900'!K38,(IF($I$1=1700,'1700'!K38,(IF(AND($I$1&gt;1700,$I$1&lt;1800),'k1900'!K38,(IF($I$1=1800,'1800'!K38,(IF(AND($I$1&gt;1800,$I$1&lt;1900),'k1900'!K38,(IF($I$1=1900,'1900'!K38,(IF($I$1&gt;1900,'n1900'!K38,""))))))))))))))))))</f>
        <v>15</v>
      </c>
      <c r="U29" s="19">
        <f ca="1">IF(IF($I$1&lt;1600,'k1900'!L38,(IF($I$1=1600,'1600'!L38,(IF(AND($I$1&gt;1600,$I$1&lt;1700),'k1900'!L38,(IF($I$1=1700,'1700'!L38,(IF(AND($I$1&gt;1700,$I$1&lt;1800),'k1900'!L38,(IF($I$1=1800,'1800'!L38,(IF(AND($I$1&gt;1800,$I$1&lt;1900),'k1900'!L38,(IF($I$1=1900,'1900'!L38,(IF($I$1&gt;1900,'n1900'!L38,"")))))))))))))))))="","",IF($I$1&lt;1600,'k1900'!L38,(IF($I$1=1600,'1600'!L38,(IF(AND($I$1&gt;1600,$I$1&lt;1700),'k1900'!L38,(IF($I$1=1700,'1700'!L38,(IF(AND($I$1&gt;1700,$I$1&lt;1800),'k1900'!L38,(IF($I$1=1800,'1800'!L38,(IF(AND($I$1&gt;1800,$I$1&lt;1900),'k1900'!L38,(IF($I$1=1900,'1900'!L38,(IF($I$1&gt;1900,'n1900'!L38,""))))))))))))))))))</f>
        <v>16</v>
      </c>
      <c r="V29" s="19">
        <f ca="1">IF(IF($I$1&lt;1600,'k1900'!M38,(IF($I$1=1600,'1600'!M38,(IF(AND($I$1&gt;1600,$I$1&lt;1700),'k1900'!M38,(IF($I$1=1700,'1700'!M38,(IF(AND($I$1&gt;1700,$I$1&lt;1800),'k1900'!M38,(IF($I$1=1800,'1800'!M38,(IF(AND($I$1&gt;1800,$I$1&lt;1900),'k1900'!M38,(IF($I$1=1900,'1900'!M38,(IF($I$1&gt;1900,'n1900'!M38,"")))))))))))))))))="","",IF($I$1&lt;1600,'k1900'!M38,(IF($I$1=1600,'1600'!M38,(IF(AND($I$1&gt;1600,$I$1&lt;1700),'k1900'!M38,(IF($I$1=1700,'1700'!M38,(IF(AND($I$1&gt;1700,$I$1&lt;1800),'k1900'!M38,(IF($I$1=1800,'1800'!M38,(IF(AND($I$1&gt;1800,$I$1&lt;1900),'k1900'!M38,(IF($I$1=1900,'1900'!M38,(IF($I$1&gt;1900,'n1900'!M38,""))))))))))))))))))</f>
        <v>17</v>
      </c>
      <c r="W29" s="19">
        <f ca="1">IF(IF($I$1&lt;1600,'k1900'!N38,(IF($I$1=1600,'1600'!N38,(IF(AND($I$1&gt;1600,$I$1&lt;1700),'k1900'!N38,(IF($I$1=1700,'1700'!N38,(IF(AND($I$1&gt;1700,$I$1&lt;1800),'k1900'!N38,(IF($I$1=1800,'1800'!N38,(IF(AND($I$1&gt;1800,$I$1&lt;1900),'k1900'!N38,(IF($I$1=1900,'1900'!N38,(IF($I$1&gt;1900,'n1900'!N38,"")))))))))))))))))="","",IF($I$1&lt;1600,'k1900'!N38,(IF($I$1=1600,'1600'!N38,(IF(AND($I$1&gt;1600,$I$1&lt;1700),'k1900'!N38,(IF($I$1=1700,'1700'!N38,(IF(AND($I$1&gt;1700,$I$1&lt;1800),'k1900'!N38,(IF($I$1=1800,'1800'!N38,(IF(AND($I$1&gt;1800,$I$1&lt;1900),'k1900'!N38,(IF($I$1=1900,'1900'!N38,(IF($I$1&gt;1900,'n1900'!N38,""))))))))))))))))))</f>
        <v>18</v>
      </c>
      <c r="X29" s="19">
        <f ca="1">IF(IF($I$1&lt;1600,'k1900'!O38,(IF($I$1=1600,'1600'!O38,(IF(AND($I$1&gt;1600,$I$1&lt;1700),'k1900'!O38,(IF($I$1=1700,'1700'!O38,(IF(AND($I$1&gt;1700,$I$1&lt;1800),'k1900'!O38,(IF($I$1=1800,'1800'!O38,(IF(AND($I$1&gt;1800,$I$1&lt;1900),'k1900'!O38,(IF($I$1=1900,'1900'!O38,(IF($I$1&gt;1900,'n1900'!O38,"")))))))))))))))))="","",IF($I$1&lt;1600,'k1900'!O38,(IF($I$1=1600,'1600'!O38,(IF(AND($I$1&gt;1600,$I$1&lt;1700),'k1900'!O38,(IF($I$1=1700,'1700'!O38,(IF(AND($I$1&gt;1700,$I$1&lt;1800),'k1900'!O38,(IF($I$1=1800,'1800'!O38,(IF(AND($I$1&gt;1800,$I$1&lt;1900),'k1900'!O38,(IF($I$1=1900,'1900'!O38,(IF($I$1&gt;1900,'n1900'!O38,""))))))))))))))))))</f>
        <v>19</v>
      </c>
      <c r="Y29" s="19">
        <f ca="1">IF(IF($I$1&lt;1600,'k1900'!P38,(IF($I$1=1600,'1600'!P38,(IF(AND($I$1&gt;1600,$I$1&lt;1700),'k1900'!P38,(IF($I$1=1700,'1700'!P38,(IF(AND($I$1&gt;1700,$I$1&lt;1800),'k1900'!P38,(IF($I$1=1800,'1800'!P38,(IF(AND($I$1&gt;1800,$I$1&lt;1900),'k1900'!P38,(IF($I$1=1900,'1900'!P38,(IF($I$1&gt;1900,'n1900'!P38,"")))))))))))))))))="","",IF($I$1&lt;1600,'k1900'!P38,(IF($I$1=1600,'1600'!P38,(IF(AND($I$1&gt;1600,$I$1&lt;1700),'k1900'!P38,(IF($I$1=1700,'1700'!P38,(IF(AND($I$1&gt;1700,$I$1&lt;1800),'k1900'!P38,(IF($I$1=1800,'1800'!P38,(IF(AND($I$1&gt;1800,$I$1&lt;1900),'k1900'!P38,(IF($I$1=1900,'1900'!P38,(IF($I$1&gt;1900,'n1900'!P38,""))))))))))))))))))</f>
        <v>20</v>
      </c>
      <c r="Z29" s="19">
        <f ca="1">IF(IF($I$1&lt;1600,'k1900'!Q38,(IF($I$1=1600,'1600'!Q38,(IF(AND($I$1&gt;1600,$I$1&lt;1700),'k1900'!Q38,(IF($I$1=1700,'1700'!Q38,(IF(AND($I$1&gt;1700,$I$1&lt;1800),'k1900'!Q38,(IF($I$1=1800,'1800'!Q38,(IF(AND($I$1&gt;1800,$I$1&lt;1900),'k1900'!Q38,(IF($I$1=1900,'1900'!Q38,(IF($I$1&gt;1900,'n1900'!Q38,"")))))))))))))))))="","",IF($I$1&lt;1600,'k1900'!Q38,(IF($I$1=1600,'1600'!Q38,(IF(AND($I$1&gt;1600,$I$1&lt;1700),'k1900'!Q38,(IF($I$1=1700,'1700'!Q38,(IF(AND($I$1&gt;1700,$I$1&lt;1800),'k1900'!Q38,(IF($I$1=1800,'1800'!Q38,(IF(AND($I$1&gt;1800,$I$1&lt;1900),'k1900'!Q38,(IF($I$1=1900,'1900'!Q38,(IF($I$1&gt;1900,'n1900'!Q38,""))))))))))))))))))</f>
        <v>21</v>
      </c>
      <c r="AB29" s="55">
        <f ca="1">IF(ISERROR(IF($I$1&lt;1600,'k1900'!S38,(IF($I$1=1600,'1600'!S38,(IF(AND($I$1&gt;1600,$I$1&lt;1700),'k1900'!S38,(IF($I$1=1700,'1700'!S38,(IF(AND($I$1&gt;1700,$I$1&lt;1800),'k1900'!S38,(IF($I$1=1800,'1800'!S38,(IF(AND($I$1&gt;1800,$I$1&lt;1900),'k1900'!S38,(IF($I$1=1900,'1900'!S38,(IF($I$1&gt;1900,'n1900'!S38,"")))))))))))))))))),"",IF($I$1&lt;1600,'k1900'!S38,(IF($I$1=1600,'1600'!S38,(IF(AND($I$1&gt;1600,$I$1&lt;1700),'k1900'!S38,(IF($I$1=1700,'1700'!S38,(IF(AND($I$1&gt;1700,$I$1&lt;1800),'k1900'!S38,(IF($I$1=1800,'1800'!S38,(IF(AND($I$1&gt;1800,$I$1&lt;1900),'k1900'!S38,(IF($I$1=1900,'1900'!S38,(IF($I$1&gt;1900,'n1900'!S38,""))))))))))))))))))</f>
        <v>50</v>
      </c>
      <c r="AC29" s="19">
        <f ca="1">IF(IF($I$1&lt;1600,'k1900'!T38,(IF($I$1=1600,'1600'!T38,(IF(AND($I$1&gt;1600,$I$1&lt;1700),'k1900'!T38,(IF($I$1=1700,'1700'!T38,(IF(AND($I$1&gt;1700,$I$1&lt;1800),'k1900'!T38,(IF($I$1=1800,'1800'!T38,(IF(AND($I$1&gt;1800,$I$1&lt;1900),'k1900'!T38,(IF($I$1=1900,'1900'!T38,(IF($I$1&gt;1900,'n1900'!T38,"")))))))))))))))))="","",IF($I$1&lt;1600,'k1900'!T38,(IF($I$1=1600,'1600'!T38,(IF(AND($I$1&gt;1600,$I$1&lt;1700),'k1900'!T38,(IF($I$1=1700,'1700'!T38,(IF(AND($I$1&gt;1700,$I$1&lt;1800),'k1900'!T38,(IF($I$1=1800,'1800'!T38,(IF(AND($I$1&gt;1800,$I$1&lt;1900),'k1900'!T38,(IF($I$1=1900,'1900'!T38,(IF($I$1&gt;1900,'n1900'!T38,""))))))))))))))))))</f>
        <v>13</v>
      </c>
      <c r="AD29" s="19">
        <f ca="1">IF(IF($I$1&lt;1600,'k1900'!U38,(IF($I$1=1600,'1600'!U38,(IF(AND($I$1&gt;1600,$I$1&lt;1700),'k1900'!U38,(IF($I$1=1700,'1700'!U38,(IF(AND($I$1&gt;1700,$I$1&lt;1800),'k1900'!U38,(IF($I$1=1800,'1800'!U38,(IF(AND($I$1&gt;1800,$I$1&lt;1900),'k1900'!U38,(IF($I$1=1900,'1900'!U38,(IF($I$1&gt;1900,'n1900'!U38,"")))))))))))))))))="","",IF($I$1&lt;1600,'k1900'!U38,(IF($I$1=1600,'1600'!U38,(IF(AND($I$1&gt;1600,$I$1&lt;1700),'k1900'!U38,(IF($I$1=1700,'1700'!U38,(IF(AND($I$1&gt;1700,$I$1&lt;1800),'k1900'!U38,(IF($I$1=1800,'1800'!U38,(IF(AND($I$1&gt;1800,$I$1&lt;1900),'k1900'!U38,(IF($I$1=1900,'1900'!U38,(IF($I$1&gt;1900,'n1900'!U38,""))))))))))))))))))</f>
        <v>14</v>
      </c>
      <c r="AE29" s="19">
        <f ca="1">IF(IF($I$1&lt;1600,'k1900'!V38,(IF($I$1=1600,'1600'!V38,(IF(AND($I$1&gt;1600,$I$1&lt;1700),'k1900'!V38,(IF($I$1=1700,'1700'!V38,(IF(AND($I$1&gt;1700,$I$1&lt;1800),'k1900'!V38,(IF($I$1=1800,'1800'!V38,(IF(AND($I$1&gt;1800,$I$1&lt;1900),'k1900'!V38,(IF($I$1=1900,'1900'!V38,(IF($I$1&gt;1900,'n1900'!V38,"")))))))))))))))))="","",IF($I$1&lt;1600,'k1900'!V38,(IF($I$1=1600,'1600'!V38,(IF(AND($I$1&gt;1600,$I$1&lt;1700),'k1900'!V38,(IF($I$1=1700,'1700'!V38,(IF(AND($I$1&gt;1700,$I$1&lt;1800),'k1900'!V38,(IF($I$1=1800,'1800'!V38,(IF(AND($I$1&gt;1800,$I$1&lt;1900),'k1900'!V38,(IF($I$1=1900,'1900'!V38,(IF($I$1&gt;1900,'n1900'!V38,""))))))))))))))))))</f>
        <v>15</v>
      </c>
      <c r="AF29" s="19">
        <f ca="1">IF(IF($I$1&lt;1600,'k1900'!W38,(IF($I$1=1600,'1600'!W38,(IF(AND($I$1&gt;1600,$I$1&lt;1700),'k1900'!W38,(IF($I$1=1700,'1700'!W38,(IF(AND($I$1&gt;1700,$I$1&lt;1800),'k1900'!W38,(IF($I$1=1800,'1800'!W38,(IF(AND($I$1&gt;1800,$I$1&lt;1900),'k1900'!W38,(IF($I$1=1900,'1900'!W38,(IF($I$1&gt;1900,'n1900'!W38,"")))))))))))))))))="","",IF($I$1&lt;1600,'k1900'!W38,(IF($I$1=1600,'1600'!W38,(IF(AND($I$1&gt;1600,$I$1&lt;1700),'k1900'!W38,(IF($I$1=1700,'1700'!W38,(IF(AND($I$1&gt;1700,$I$1&lt;1800),'k1900'!W38,(IF($I$1=1800,'1800'!W38,(IF(AND($I$1&gt;1800,$I$1&lt;1900),'k1900'!W38,(IF($I$1=1900,'1900'!W38,(IF($I$1&gt;1900,'n1900'!W38,""))))))))))))))))))</f>
        <v>16</v>
      </c>
      <c r="AG29" s="19">
        <f ca="1">IF(IF($I$1&lt;1600,'k1900'!X38,(IF($I$1=1600,'1600'!X38,(IF(AND($I$1&gt;1600,$I$1&lt;1700),'k1900'!X38,(IF($I$1=1700,'1700'!X38,(IF(AND($I$1&gt;1700,$I$1&lt;1800),'k1900'!X38,(IF($I$1=1800,'1800'!X38,(IF(AND($I$1&gt;1800,$I$1&lt;1900),'k1900'!X38,(IF($I$1=1900,'1900'!X38,(IF($I$1&gt;1900,'n1900'!X38,"")))))))))))))))))="","",IF($I$1&lt;1600,'k1900'!X38,(IF($I$1=1600,'1600'!X38,(IF(AND($I$1&gt;1600,$I$1&lt;1700),'k1900'!X38,(IF($I$1=1700,'1700'!X38,(IF(AND($I$1&gt;1700,$I$1&lt;1800),'k1900'!X38,(IF($I$1=1800,'1800'!X38,(IF(AND($I$1&gt;1800,$I$1&lt;1900),'k1900'!X38,(IF($I$1=1900,'1900'!X38,(IF($I$1&gt;1900,'n1900'!X38,""))))))))))))))))))</f>
        <v>17</v>
      </c>
      <c r="AH29" s="19">
        <f ca="1">IF(IF($I$1&lt;1600,'k1900'!Y38,(IF($I$1=1600,'1600'!Y38,(IF(AND($I$1&gt;1600,$I$1&lt;1700),'k1900'!Y38,(IF($I$1=1700,'1700'!Y38,(IF(AND($I$1&gt;1700,$I$1&lt;1800),'k1900'!Y38,(IF($I$1=1800,'1800'!Y38,(IF(AND($I$1&gt;1800,$I$1&lt;1900),'k1900'!Y38,(IF($I$1=1900,'1900'!Y38,(IF($I$1&gt;1900,'n1900'!Y38,"")))))))))))))))))="","",IF($I$1&lt;1600,'k1900'!Y38,(IF($I$1=1600,'1600'!Y38,(IF(AND($I$1&gt;1600,$I$1&lt;1700),'k1900'!Y38,(IF($I$1=1700,'1700'!Y38,(IF(AND($I$1&gt;1700,$I$1&lt;1800),'k1900'!Y38,(IF($I$1=1800,'1800'!Y38,(IF(AND($I$1&gt;1800,$I$1&lt;1900),'k1900'!Y38,(IF($I$1=1900,'1900'!Y38,(IF($I$1&gt;1900,'n1900'!Y38,""))))))))))))))))))</f>
        <v>18</v>
      </c>
      <c r="AI29" s="19">
        <f ca="1">IF(IF($I$1&lt;1600,'k1900'!Z38,(IF($I$1=1600,'1600'!Z38,(IF(AND($I$1&gt;1600,$I$1&lt;1700),'k1900'!Z38,(IF($I$1=1700,'1700'!Z38,(IF(AND($I$1&gt;1700,$I$1&lt;1800),'k1900'!Z38,(IF($I$1=1800,'1800'!Z38,(IF(AND($I$1&gt;1800,$I$1&lt;1900),'k1900'!Z38,(IF($I$1=1900,'1900'!Z38,(IF($I$1&gt;1900,'n1900'!Z38,"")))))))))))))))))="","",IF($I$1&lt;1600,'k1900'!Z38,(IF($I$1=1600,'1600'!Z38,(IF(AND($I$1&gt;1600,$I$1&lt;1700),'k1900'!Z38,(IF($I$1=1700,'1700'!Z38,(IF(AND($I$1&gt;1700,$I$1&lt;1800),'k1900'!Z38,(IF($I$1=1800,'1800'!Z38,(IF(AND($I$1&gt;1800,$I$1&lt;1900),'k1900'!Z38,(IF($I$1=1900,'1900'!Z38,(IF($I$1&gt;1900,'n1900'!Z38,""))))))))))))))))))</f>
        <v>19</v>
      </c>
      <c r="AK29" s="71"/>
      <c r="AL29" s="76">
        <f t="shared" ca="1" si="6"/>
        <v>44389</v>
      </c>
      <c r="AM29" s="76">
        <f t="shared" ca="1" si="6"/>
        <v>44390</v>
      </c>
      <c r="AN29" s="76">
        <f t="shared" ca="1" si="6"/>
        <v>44391</v>
      </c>
      <c r="AO29" s="76">
        <f t="shared" ca="1" si="6"/>
        <v>44392</v>
      </c>
      <c r="AP29" s="76">
        <f t="shared" ca="1" si="6"/>
        <v>44393</v>
      </c>
      <c r="AQ29" s="76">
        <f t="shared" ca="1" si="6"/>
        <v>44394</v>
      </c>
      <c r="AR29" s="76">
        <f t="shared" ca="1" si="6"/>
        <v>44395</v>
      </c>
      <c r="AS29" s="70">
        <v>1610</v>
      </c>
      <c r="AT29" s="71"/>
      <c r="AU29" s="76">
        <f t="shared" ca="1" si="7"/>
        <v>44417</v>
      </c>
      <c r="AV29" s="76">
        <f t="shared" ca="1" si="7"/>
        <v>44418</v>
      </c>
      <c r="AW29" s="76">
        <f t="shared" ca="1" si="7"/>
        <v>44419</v>
      </c>
      <c r="AX29" s="76">
        <f t="shared" ca="1" si="7"/>
        <v>44420</v>
      </c>
      <c r="AY29" s="76">
        <f t="shared" ca="1" si="7"/>
        <v>44421</v>
      </c>
      <c r="AZ29" s="76">
        <f t="shared" ca="1" si="7"/>
        <v>44422</v>
      </c>
      <c r="BA29" s="76">
        <f t="shared" ca="1" si="7"/>
        <v>44423</v>
      </c>
      <c r="BB29" s="70"/>
      <c r="BC29" s="71"/>
      <c r="BD29" s="76">
        <f t="shared" ca="1" si="8"/>
        <v>44452</v>
      </c>
      <c r="BE29" s="76">
        <f t="shared" ca="1" si="8"/>
        <v>44453</v>
      </c>
      <c r="BF29" s="76">
        <f t="shared" ca="1" si="8"/>
        <v>44454</v>
      </c>
      <c r="BG29" s="76">
        <f t="shared" ca="1" si="8"/>
        <v>44455</v>
      </c>
      <c r="BH29" s="76">
        <f t="shared" ca="1" si="8"/>
        <v>44456</v>
      </c>
      <c r="BI29" s="76">
        <f t="shared" ca="1" si="8"/>
        <v>44457</v>
      </c>
      <c r="BJ29" s="76">
        <f t="shared" ca="1" si="8"/>
        <v>44458</v>
      </c>
      <c r="BK29" s="70"/>
      <c r="BL29" s="71"/>
      <c r="BM29" s="77">
        <f ca="1">IF(TODAY()=AL29,-1,IF(AL29="",0,IF(ISERROR(VLOOKUP(AL29,Ünnepnapok!$AG$4:$AG$254,1,FALSE)),0,T20)))</f>
        <v>0</v>
      </c>
      <c r="BN29" s="77">
        <f ca="1">IF(TODAY()=AM29,-1,IF(AM29="",0,IF(ISERROR(VLOOKUP(AM29,Ünnepnapok!$AG$4:$AG$254,1,FALSE)),0,U20)))</f>
        <v>0</v>
      </c>
      <c r="BO29" s="77">
        <f ca="1">IF(TODAY()=AN29,-1,IF(AN29="",0,IF(ISERROR(VLOOKUP(AN29,Ünnepnapok!$AG$4:$AG$254,1,FALSE)),0,V20)))</f>
        <v>0</v>
      </c>
      <c r="BP29" s="77">
        <f ca="1">IF(TODAY()=AO29,-1,IF(AO29="",0,IF(ISERROR(VLOOKUP(AO29,Ünnepnapok!$AG$4:$AG$254,1,FALSE)),0,W20)))</f>
        <v>0</v>
      </c>
      <c r="BQ29" s="77">
        <f ca="1">IF(TODAY()=AP29,-1,IF(AP29="",0,IF(ISERROR(VLOOKUP(AP29,Ünnepnapok!$AG$4:$AG$254,1,FALSE)),0,X20)))</f>
        <v>0</v>
      </c>
      <c r="BR29" s="77">
        <f ca="1">IF(ISERROR(VLOOKUP(AQ29,Munkanapáthelyezés!$A$2:$A$300,1,FALSE)),IF(TODAY()=AQ29,-1,IF(AQ29="",0,IF(ISERROR(VLOOKUP(AQ29,Ünnepnapok!$AG$4:$AG$254,1,FALSE)),0,G29))),"")</f>
        <v>0</v>
      </c>
      <c r="BS29" s="77">
        <f ca="1">IF(ISERROR(VLOOKUP(AR29,Munkanapáthelyezés!$A$2:$A$300,1,FALSE)),IF(TODAY()=AR29,-1,IF(AR29="",0,IF(ISERROR(VLOOKUP(AR29,Ünnepnapok!$AG$4:$AG$254,1,FALSE)),0,H29))),"")</f>
        <v>0</v>
      </c>
      <c r="BT29" s="70"/>
      <c r="BU29" s="71"/>
      <c r="BV29" s="77">
        <f ca="1">IF(TODAY()=AU29,-1,IF(AU29="",0,IF(ISERROR(VLOOKUP(AU29,Ünnepnapok!$AG$4:$AG$254,1,FALSE)),0,AC20)))</f>
        <v>0</v>
      </c>
      <c r="BW29" s="77">
        <f ca="1">IF(TODAY()=AV29,-1,IF(AV29="",0,IF(ISERROR(VLOOKUP(AV29,Ünnepnapok!$AG$4:$AG$254,1,FALSE)),0,AD20)))</f>
        <v>0</v>
      </c>
      <c r="BX29" s="77">
        <f ca="1">IF(TODAY()=AW29,-1,IF(AW29="",0,IF(ISERROR(VLOOKUP(AW29,Ünnepnapok!$AG$4:$AG$254,1,FALSE)),0,AE20)))</f>
        <v>0</v>
      </c>
      <c r="BY29" s="77">
        <f ca="1">IF(TODAY()=AX29,-1,IF(AX29="",0,IF(ISERROR(VLOOKUP(AX29,Ünnepnapok!$AG$4:$AG$254,1,FALSE)),0,AF20)))</f>
        <v>0</v>
      </c>
      <c r="BZ29" s="77">
        <f ca="1">IF(TODAY()=AY29,-1,IF(AY29="",0,IF(ISERROR(VLOOKUP(AY29,Ünnepnapok!$AG$4:$AG$254,1,FALSE)),0,AG20)))</f>
        <v>0</v>
      </c>
      <c r="CA29" s="77">
        <f ca="1">IF(ISERROR(VLOOKUP(AZ29,Munkanapáthelyezés!$A$2:$A$300,1,FALSE)),IF(TODAY()=AZ29,-1,IF(AZ29="",0,IF(ISERROR(VLOOKUP(AZ29,Ünnepnapok!$AG$4:$AG$254,1,FALSE)),0,P29))),"")</f>
        <v>0</v>
      </c>
      <c r="CB29" s="77">
        <f ca="1">IF(ISERROR(VLOOKUP(BA29,Munkanapáthelyezés!$A$2:$A$300,1,FALSE)),IF(TODAY()=BA29,-1,IF(BA29="",0,IF(ISERROR(VLOOKUP(BA29,Ünnepnapok!$AG$4:$AG$254,1,FALSE)),0,Q29))),"")</f>
        <v>0</v>
      </c>
      <c r="CC29" s="70"/>
      <c r="CD29" s="71"/>
      <c r="CE29" s="77">
        <f ca="1">IF(TODAY()=BD29,-1,IF(BD29="",0,IF(ISERROR(VLOOKUP(BD29,Ünnepnapok!$AG$4:$AG$254,1,FALSE)),0,B29)))</f>
        <v>0</v>
      </c>
      <c r="CF29" s="77">
        <f ca="1">IF(TODAY()=BE29,-1,IF(BE29="",0,IF(ISERROR(VLOOKUP(BE29,Ünnepnapok!$AG$4:$AG$254,1,FALSE)),0,C29)))</f>
        <v>0</v>
      </c>
      <c r="CG29" s="77">
        <f ca="1">IF(TODAY()=BF29,-1,IF(BF29="",0,IF(ISERROR(VLOOKUP(BF29,Ünnepnapok!$AG$4:$AG$254,1,FALSE)),0,D29)))</f>
        <v>0</v>
      </c>
      <c r="CH29" s="77">
        <f ca="1">IF(TODAY()=BG29,-1,IF(BG29="",0,IF(ISERROR(VLOOKUP(BG29,Ünnepnapok!$AG$4:$AG$254,1,FALSE)),0,E29)))</f>
        <v>0</v>
      </c>
      <c r="CI29" s="77">
        <f ca="1">IF(TODAY()=BH29,-1,IF(BH29="",0,IF(ISERROR(VLOOKUP(BH29,Ünnepnapok!$AG$4:$AG$254,1,FALSE)),0,F29)))</f>
        <v>0</v>
      </c>
      <c r="CJ29" s="77">
        <f ca="1">IF(ISERROR(VLOOKUP(BI29,Munkanapáthelyezés!$A$2:$A$300,1,FALSE)),IF(TODAY()=BI29,-1,IF(BI29="",0,IF(ISERROR(VLOOKUP(BI29,Ünnepnapok!$AG$4:$AG$254,1,FALSE)),0,Y29))),"")</f>
        <v>0</v>
      </c>
      <c r="CK29" s="77">
        <f ca="1">IF(ISERROR(VLOOKUP(BJ29,Munkanapáthelyezés!$A$2:$A$300,1,FALSE)),IF(TODAY()=BJ29,-1,IF(BJ29="",0,IF(ISERROR(VLOOKUP(BJ29,Ünnepnapok!$AG$4:$AG$254,1,FALSE)),0,Z29))),"")</f>
        <v>0</v>
      </c>
      <c r="CM29" s="77">
        <f ca="1">IF(AL29="",0,IF(ISERROR(VLOOKUP(AL29,Munkanapáthelyezés!$B$2:$C$200,2,FALSE)+10000),0,VLOOKUP(AL29,Munkanapáthelyezés!$B$2:$C$200,2,FALSE)+10000))+IF(AL29="",0,IF(ISERROR(VLOOKUP(AL29,Munkanapáthelyezés!$A$2:$C$200,3,FALSE)+1000),0,VLOOKUP(AL29,Munkanapáthelyezés!$A$2:$C$200,3,FALSE)+1000))</f>
        <v>0</v>
      </c>
      <c r="CN29" s="77">
        <f ca="1">IF(AM29="",0,IF(ISERROR(VLOOKUP(AM29,Munkanapáthelyezés!$B$2:$C$200,2,FALSE)+10000),0,VLOOKUP(AM29,Munkanapáthelyezés!$B$2:$C$200,2,FALSE)+10000))+IF(AM29="",0,IF(ISERROR(VLOOKUP(AM29,Munkanapáthelyezés!$A$2:$C$200,3,FALSE)+1000),0,VLOOKUP(AM29,Munkanapáthelyezés!$A$2:$C$200,3,FALSE)+1000))</f>
        <v>0</v>
      </c>
      <c r="CO29" s="77">
        <f ca="1">IF(AN29="",0,IF(ISERROR(VLOOKUP(AN29,Munkanapáthelyezés!$B$2:$C$200,2,FALSE)+10000),0,VLOOKUP(AN29,Munkanapáthelyezés!$B$2:$C$200,2,FALSE)+10000))+IF(AN29="",0,IF(ISERROR(VLOOKUP(AN29,Munkanapáthelyezés!$A$2:$C$200,3,FALSE)+1000),0,VLOOKUP(AN29,Munkanapáthelyezés!$A$2:$C$200,3,FALSE)+1000))</f>
        <v>0</v>
      </c>
      <c r="CP29" s="77">
        <f ca="1">IF(AO29="",0,IF(ISERROR(VLOOKUP(AO29,Munkanapáthelyezés!$B$2:$C$200,2,FALSE)+10000),0,VLOOKUP(AO29,Munkanapáthelyezés!$B$2:$C$200,2,FALSE)+10000))+IF(AO29="",0,IF(ISERROR(VLOOKUP(AO29,Munkanapáthelyezés!$A$2:$C$200,3,FALSE)+1000),0,VLOOKUP(AO29,Munkanapáthelyezés!$A$2:$C$200,3,FALSE)+1000))</f>
        <v>0</v>
      </c>
      <c r="CQ29" s="77">
        <f ca="1">IF(AP29="",0,IF(ISERROR(VLOOKUP(AP29,Munkanapáthelyezés!$B$2:$C$200,2,FALSE)+10000),0,VLOOKUP(AP29,Munkanapáthelyezés!$B$2:$C$200,2,FALSE)+10000))+IF(AP29="",0,IF(ISERROR(VLOOKUP(AP29,Munkanapáthelyezés!$A$2:$C$200,3,FALSE)+1000),0,VLOOKUP(AP29,Munkanapáthelyezés!$A$2:$C$200,3,FALSE)+1000))</f>
        <v>0</v>
      </c>
      <c r="CR29" s="77">
        <f ca="1">IF(AQ29="",0,IF(ISERROR(VLOOKUP(AQ29,Munkanapáthelyezés!$B$2:$C$200,2,FALSE)+10000),0,VLOOKUP(AQ29,Munkanapáthelyezés!$B$2:$C$200,2,FALSE)+10000))+IF(AQ29="",0,IF(ISERROR(VLOOKUP(AQ29,Munkanapáthelyezés!$A$2:$C$200,3,FALSE)+1000),0,VLOOKUP(AQ29,Munkanapáthelyezés!$A$2:$C$200,3,FALSE)+1000))</f>
        <v>0</v>
      </c>
      <c r="CS29" s="77">
        <f ca="1">IF(AR29="",0,IF(ISERROR(VLOOKUP(AR29,Munkanapáthelyezés!$B$2:$C$200,2,FALSE)+10000),0,VLOOKUP(AR29,Munkanapáthelyezés!$B$2:$C$200,2,FALSE)+10000))+IF(AR29="",0,IF(ISERROR(VLOOKUP(AR29,Munkanapáthelyezés!$A$2:$C$200,3,FALSE)+1000),0,VLOOKUP(AR29,Munkanapáthelyezés!$A$2:$C$200,3,FALSE)+1000))</f>
        <v>0</v>
      </c>
      <c r="CT29" s="70"/>
      <c r="CU29" s="103"/>
      <c r="CV29" s="77">
        <f ca="1">IF(AU29="",0,IF(ISERROR(VLOOKUP(AU29,Munkanapáthelyezés!$B$2:$C$200,2,FALSE)+10000),0,VLOOKUP(AU29,Munkanapáthelyezés!$B$2:$C$200,2,FALSE)+10000))+IF(AU29="",0,IF(ISERROR(VLOOKUP(AU29,Munkanapáthelyezés!$A$2:$C$200,3,FALSE)+1000),0,VLOOKUP(AU29,Munkanapáthelyezés!$A$2:$C$200,3,FALSE)+1000))</f>
        <v>0</v>
      </c>
      <c r="CW29" s="77">
        <f ca="1">IF(AV29="",0,IF(ISERROR(VLOOKUP(AV29,Munkanapáthelyezés!$B$2:$C$200,2,FALSE)+10000),0,VLOOKUP(AV29,Munkanapáthelyezés!$B$2:$C$200,2,FALSE)+10000))+IF(AV29="",0,IF(ISERROR(VLOOKUP(AV29,Munkanapáthelyezés!$A$2:$C$200,3,FALSE)+1000),0,VLOOKUP(AV29,Munkanapáthelyezés!$A$2:$C$200,3,FALSE)+1000))</f>
        <v>0</v>
      </c>
      <c r="CX29" s="77">
        <f ca="1">IF(AW29="",0,IF(ISERROR(VLOOKUP(AW29,Munkanapáthelyezés!$B$2:$C$200,2,FALSE)+10000),0,VLOOKUP(AW29,Munkanapáthelyezés!$B$2:$C$200,2,FALSE)+10000))+IF(AW29="",0,IF(ISERROR(VLOOKUP(AW29,Munkanapáthelyezés!$A$2:$C$200,3,FALSE)+1000),0,VLOOKUP(AW29,Munkanapáthelyezés!$A$2:$C$200,3,FALSE)+1000))</f>
        <v>0</v>
      </c>
      <c r="CY29" s="77">
        <f ca="1">IF(AX29="",0,IF(ISERROR(VLOOKUP(AX29,Munkanapáthelyezés!$B$2:$C$200,2,FALSE)+10000),0,VLOOKUP(AX29,Munkanapáthelyezés!$B$2:$C$200,2,FALSE)+10000))+IF(AX29="",0,IF(ISERROR(VLOOKUP(AX29,Munkanapáthelyezés!$A$2:$C$200,3,FALSE)+1000),0,VLOOKUP(AX29,Munkanapáthelyezés!$A$2:$C$200,3,FALSE)+1000))</f>
        <v>0</v>
      </c>
      <c r="CZ29" s="77">
        <f ca="1">IF(AY29="",0,IF(ISERROR(VLOOKUP(AY29,Munkanapáthelyezés!$B$2:$C$200,2,FALSE)+10000),0,VLOOKUP(AY29,Munkanapáthelyezés!$B$2:$C$200,2,FALSE)+10000))+IF(AY29="",0,IF(ISERROR(VLOOKUP(AY29,Munkanapáthelyezés!$A$2:$C$200,3,FALSE)+1000),0,VLOOKUP(AY29,Munkanapáthelyezés!$A$2:$C$200,3,FALSE)+1000))</f>
        <v>0</v>
      </c>
      <c r="DA29" s="77">
        <f ca="1">IF(AZ29="",0,IF(ISERROR(VLOOKUP(AZ29,Munkanapáthelyezés!$B$2:$C$200,2,FALSE)+10000),0,VLOOKUP(AZ29,Munkanapáthelyezés!$B$2:$C$200,2,FALSE)+10000))+IF(AZ29="",0,IF(ISERROR(VLOOKUP(AZ29,Munkanapáthelyezés!$A$2:$C$200,3,FALSE)+1000),0,VLOOKUP(AZ29,Munkanapáthelyezés!$A$2:$C$200,3,FALSE)+1000))</f>
        <v>0</v>
      </c>
      <c r="DB29" s="77">
        <f ca="1">IF(BA29="",0,IF(ISERROR(VLOOKUP(BA29,Munkanapáthelyezés!$B$2:$C$200,2,FALSE)+10000),0,VLOOKUP(BA29,Munkanapáthelyezés!$B$2:$C$200,2,FALSE)+10000))+IF(BA29="",0,IF(ISERROR(VLOOKUP(BA29,Munkanapáthelyezés!$A$2:$C$200,3,FALSE)+1000),0,VLOOKUP(BA29,Munkanapáthelyezés!$A$2:$C$200,3,FALSE)+1000))</f>
        <v>0</v>
      </c>
      <c r="DC29" s="70"/>
      <c r="DD29" s="103"/>
      <c r="DE29" s="77">
        <f ca="1">IF(BD29="",0,IF(ISERROR(VLOOKUP(BD29,Munkanapáthelyezés!$B$2:$C$200,2,FALSE)+10000),0,VLOOKUP(BD29,Munkanapáthelyezés!$B$2:$C$200,2,FALSE)+10000))+IF(BD29="",0,IF(ISERROR(VLOOKUP(BD29,Munkanapáthelyezés!$A$2:$C$200,3,FALSE)+1000),0,VLOOKUP(BD29,Munkanapáthelyezés!$A$2:$C$200,3,FALSE)+1000))</f>
        <v>0</v>
      </c>
      <c r="DF29" s="77">
        <f ca="1">IF(BE29="",0,IF(ISERROR(VLOOKUP(BE29,Munkanapáthelyezés!$B$2:$C$200,2,FALSE)+10000),0,VLOOKUP(BE29,Munkanapáthelyezés!$B$2:$C$200,2,FALSE)+10000))+IF(BE29="",0,IF(ISERROR(VLOOKUP(BE29,Munkanapáthelyezés!$A$2:$C$200,3,FALSE)+1000),0,VLOOKUP(BE29,Munkanapáthelyezés!$A$2:$C$200,3,FALSE)+1000))</f>
        <v>0</v>
      </c>
      <c r="DG29" s="77">
        <f ca="1">IF(BF29="",0,IF(ISERROR(VLOOKUP(BF29,Munkanapáthelyezés!$B$2:$C$200,2,FALSE)+10000),0,VLOOKUP(BF29,Munkanapáthelyezés!$B$2:$C$200,2,FALSE)+10000))+IF(BF29="",0,IF(ISERROR(VLOOKUP(BF29,Munkanapáthelyezés!$A$2:$C$200,3,FALSE)+1000),0,VLOOKUP(BF29,Munkanapáthelyezés!$A$2:$C$200,3,FALSE)+1000))</f>
        <v>0</v>
      </c>
      <c r="DH29" s="77">
        <f ca="1">IF(BG29="",0,IF(ISERROR(VLOOKUP(BG29,Munkanapáthelyezés!$B$2:$C$200,2,FALSE)+10000),0,VLOOKUP(BG29,Munkanapáthelyezés!$B$2:$C$200,2,FALSE)+10000))+IF(BG29="",0,IF(ISERROR(VLOOKUP(BG29,Munkanapáthelyezés!$A$2:$C$200,3,FALSE)+1000),0,VLOOKUP(BG29,Munkanapáthelyezés!$A$2:$C$200,3,FALSE)+1000))</f>
        <v>0</v>
      </c>
      <c r="DI29" s="77">
        <f ca="1">IF(BH29="",0,IF(ISERROR(VLOOKUP(BH29,Munkanapáthelyezés!$B$2:$C$200,2,FALSE)+10000),0,VLOOKUP(BH29,Munkanapáthelyezés!$B$2:$C$200,2,FALSE)+10000))+IF(BH29="",0,IF(ISERROR(VLOOKUP(BH29,Munkanapáthelyezés!$A$2:$C$200,3,FALSE)+1000),0,VLOOKUP(BH29,Munkanapáthelyezés!$A$2:$C$200,3,FALSE)+1000))</f>
        <v>0</v>
      </c>
      <c r="DJ29" s="77">
        <f ca="1">IF(BI29="",0,IF(ISERROR(VLOOKUP(BI29,Munkanapáthelyezés!$B$2:$C$200,2,FALSE)+10000),0,VLOOKUP(BI29,Munkanapáthelyezés!$B$2:$C$200,2,FALSE)+10000))+IF(BI29="",0,IF(ISERROR(VLOOKUP(BI29,Munkanapáthelyezés!$A$2:$C$200,3,FALSE)+1000),0,VLOOKUP(BI29,Munkanapáthelyezés!$A$2:$C$200,3,FALSE)+1000))</f>
        <v>0</v>
      </c>
      <c r="DK29" s="77">
        <f ca="1">IF(BJ29="",0,IF(ISERROR(VLOOKUP(BJ29,Munkanapáthelyezés!$B$2:$C$200,2,FALSE)+10000),0,VLOOKUP(BJ29,Munkanapáthelyezés!$B$2:$C$200,2,FALSE)+10000))+IF(BJ29="",0,IF(ISERROR(VLOOKUP(BJ29,Munkanapáthelyezés!$A$2:$C$200,3,FALSE)+1000),0,VLOOKUP(BJ29,Munkanapáthelyezés!$A$2:$C$200,3,FALSE)+1000))</f>
        <v>0</v>
      </c>
    </row>
    <row r="30" spans="1:115" x14ac:dyDescent="0.25">
      <c r="A30" s="55">
        <f ca="1">IF(ISERROR(IF($I$1&lt;1600,'k1900'!S30,(IF($I$1=1600,'1600'!S30,(IF(AND($I$1&gt;1600,$I$1&lt;1700),'k1900'!S30,(IF($I$1=1700,'1700'!S30,(IF(AND($I$1&gt;1700,$I$1&lt;1800),'k1900'!S30,(IF($I$1=1800,'1800'!S30,(IF(AND($I$1&gt;1800,$I$1&lt;1900),'k1900'!S30,(IF($I$1=1900,'1900'!S30,(IF($I$1&gt;1900,'n1900'!S30,"")))))))))))))))))),"",IF($I$1&lt;1600,'k1900'!S30,(IF($I$1=1600,'1600'!S30,(IF(AND($I$1&gt;1600,$I$1&lt;1700),'k1900'!S30,(IF($I$1=1700,'1700'!S30,(IF(AND($I$1&gt;1700,$I$1&lt;1800),'k1900'!S30,(IF($I$1=1800,'1800'!S30,(IF(AND($I$1&gt;1800,$I$1&lt;1900),'k1900'!S30,(IF($I$1=1900,'1900'!S30,(IF($I$1&gt;1900,'n1900'!S30,""))))))))))))))))))</f>
        <v>38</v>
      </c>
      <c r="B30" s="19">
        <f ca="1">IF(IF($I$1&lt;1600,'k1900'!T30,(IF($I$1=1600,'1600'!T30,(IF(AND($I$1&gt;1600,$I$1&lt;1700),'k1900'!T30,(IF($I$1=1700,'1700'!T30,(IF(AND($I$1&gt;1700,$I$1&lt;1800),'k1900'!T30,(IF($I$1=1800,'1800'!T30,(IF(AND($I$1&gt;1800,$I$1&lt;1900),'k1900'!T30,(IF($I$1=1900,'1900'!T30,(IF($I$1&gt;1900,'n1900'!T30,"")))))))))))))))))="","",IF($I$1&lt;1600,'k1900'!T30,(IF($I$1=1600,'1600'!T30,(IF(AND($I$1&gt;1600,$I$1&lt;1700),'k1900'!T30,(IF($I$1=1700,'1700'!T30,(IF(AND($I$1&gt;1700,$I$1&lt;1800),'k1900'!T30,(IF($I$1=1800,'1800'!T30,(IF(AND($I$1&gt;1800,$I$1&lt;1900),'k1900'!T30,(IF($I$1=1900,'1900'!T30,(IF($I$1&gt;1900,'n1900'!T30,""))))))))))))))))))</f>
        <v>20</v>
      </c>
      <c r="C30" s="19">
        <f ca="1">IF(IF($I$1&lt;1600,'k1900'!U30,(IF($I$1=1600,'1600'!U30,(IF(AND($I$1&gt;1600,$I$1&lt;1700),'k1900'!U30,(IF($I$1=1700,'1700'!U30,(IF(AND($I$1&gt;1700,$I$1&lt;1800),'k1900'!U30,(IF($I$1=1800,'1800'!U30,(IF(AND($I$1&gt;1800,$I$1&lt;1900),'k1900'!U30,(IF($I$1=1900,'1900'!U30,(IF($I$1&gt;1900,'n1900'!U30,"")))))))))))))))))="","",IF($I$1&lt;1600,'k1900'!U30,(IF($I$1=1600,'1600'!U30,(IF(AND($I$1&gt;1600,$I$1&lt;1700),'k1900'!U30,(IF($I$1=1700,'1700'!U30,(IF(AND($I$1&gt;1700,$I$1&lt;1800),'k1900'!U30,(IF($I$1=1800,'1800'!U30,(IF(AND($I$1&gt;1800,$I$1&lt;1900),'k1900'!U30,(IF($I$1=1900,'1900'!U30,(IF($I$1&gt;1900,'n1900'!U30,""))))))))))))))))))</f>
        <v>21</v>
      </c>
      <c r="D30" s="19">
        <f ca="1">IF(IF($I$1&lt;1600,'k1900'!V30,(IF($I$1=1600,'1600'!V30,(IF(AND($I$1&gt;1600,$I$1&lt;1700),'k1900'!V30,(IF($I$1=1700,'1700'!V30,(IF(AND($I$1&gt;1700,$I$1&lt;1800),'k1900'!V30,(IF($I$1=1800,'1800'!V30,(IF(AND($I$1&gt;1800,$I$1&lt;1900),'k1900'!V30,(IF($I$1=1900,'1900'!V30,(IF($I$1&gt;1900,'n1900'!V30,"")))))))))))))))))="","",IF($I$1&lt;1600,'k1900'!V30,(IF($I$1=1600,'1600'!V30,(IF(AND($I$1&gt;1600,$I$1&lt;1700),'k1900'!V30,(IF($I$1=1700,'1700'!V30,(IF(AND($I$1&gt;1700,$I$1&lt;1800),'k1900'!V30,(IF($I$1=1800,'1800'!V30,(IF(AND($I$1&gt;1800,$I$1&lt;1900),'k1900'!V30,(IF($I$1=1900,'1900'!V30,(IF($I$1&gt;1900,'n1900'!V30,""))))))))))))))))))</f>
        <v>22</v>
      </c>
      <c r="E30" s="19">
        <f ca="1">IF(IF($I$1&lt;1600,'k1900'!W30,(IF($I$1=1600,'1600'!W30,(IF(AND($I$1&gt;1600,$I$1&lt;1700),'k1900'!W30,(IF($I$1=1700,'1700'!W30,(IF(AND($I$1&gt;1700,$I$1&lt;1800),'k1900'!W30,(IF($I$1=1800,'1800'!W30,(IF(AND($I$1&gt;1800,$I$1&lt;1900),'k1900'!W30,(IF($I$1=1900,'1900'!W30,(IF($I$1&gt;1900,'n1900'!W30,"")))))))))))))))))="","",IF($I$1&lt;1600,'k1900'!W30,(IF($I$1=1600,'1600'!W30,(IF(AND($I$1&gt;1600,$I$1&lt;1700),'k1900'!W30,(IF($I$1=1700,'1700'!W30,(IF(AND($I$1&gt;1700,$I$1&lt;1800),'k1900'!W30,(IF($I$1=1800,'1800'!W30,(IF(AND($I$1&gt;1800,$I$1&lt;1900),'k1900'!W30,(IF($I$1=1900,'1900'!W30,(IF($I$1&gt;1900,'n1900'!W30,""))))))))))))))))))</f>
        <v>23</v>
      </c>
      <c r="F30" s="19">
        <f ca="1">IF(IF($I$1&lt;1600,'k1900'!X30,(IF($I$1=1600,'1600'!X30,(IF(AND($I$1&gt;1600,$I$1&lt;1700),'k1900'!X30,(IF($I$1=1700,'1700'!X30,(IF(AND($I$1&gt;1700,$I$1&lt;1800),'k1900'!X30,(IF($I$1=1800,'1800'!X30,(IF(AND($I$1&gt;1800,$I$1&lt;1900),'k1900'!X30,(IF($I$1=1900,'1900'!X30,(IF($I$1&gt;1900,'n1900'!X30,"")))))))))))))))))="","",IF($I$1&lt;1600,'k1900'!X30,(IF($I$1=1600,'1600'!X30,(IF(AND($I$1&gt;1600,$I$1&lt;1700),'k1900'!X30,(IF($I$1=1700,'1700'!X30,(IF(AND($I$1&gt;1700,$I$1&lt;1800),'k1900'!X30,(IF($I$1=1800,'1800'!X30,(IF(AND($I$1&gt;1800,$I$1&lt;1900),'k1900'!X30,(IF($I$1=1900,'1900'!X30,(IF($I$1&gt;1900,'n1900'!X30,""))))))))))))))))))</f>
        <v>24</v>
      </c>
      <c r="G30" s="19">
        <f ca="1">IF(IF($I$1&lt;1600,'k1900'!Y30,(IF($I$1=1600,'1600'!Y30,(IF(AND($I$1&gt;1600,$I$1&lt;1700),'k1900'!Y30,(IF($I$1=1700,'1700'!Y30,(IF(AND($I$1&gt;1700,$I$1&lt;1800),'k1900'!Y30,(IF($I$1=1800,'1800'!Y30,(IF(AND($I$1&gt;1800,$I$1&lt;1900),'k1900'!Y30,(IF($I$1=1900,'1900'!Y30,(IF($I$1&gt;1900,'n1900'!Y30,"")))))))))))))))))="","",IF($I$1&lt;1600,'k1900'!Y30,(IF($I$1=1600,'1600'!Y30,(IF(AND($I$1&gt;1600,$I$1&lt;1700),'k1900'!Y30,(IF($I$1=1700,'1700'!Y30,(IF(AND($I$1&gt;1700,$I$1&lt;1800),'k1900'!Y30,(IF($I$1=1800,'1800'!Y30,(IF(AND($I$1&gt;1800,$I$1&lt;1900),'k1900'!Y30,(IF($I$1=1900,'1900'!Y30,(IF($I$1&gt;1900,'n1900'!Y30,""))))))))))))))))))</f>
        <v>25</v>
      </c>
      <c r="H30" s="19">
        <f ca="1">IF(IF($I$1&lt;1600,'k1900'!Z30,(IF($I$1=1600,'1600'!Z30,(IF(AND($I$1&gt;1600,$I$1&lt;1700),'k1900'!Z30,(IF($I$1=1700,'1700'!Z30,(IF(AND($I$1&gt;1700,$I$1&lt;1800),'k1900'!Z30,(IF($I$1=1800,'1800'!Z30,(IF(AND($I$1&gt;1800,$I$1&lt;1900),'k1900'!Z30,(IF($I$1=1900,'1900'!Z30,(IF($I$1&gt;1900,'n1900'!Z30,"")))))))))))))))))="","",IF($I$1&lt;1600,'k1900'!Z30,(IF($I$1=1600,'1600'!Z30,(IF(AND($I$1&gt;1600,$I$1&lt;1700),'k1900'!Z30,(IF($I$1=1700,'1700'!Z30,(IF(AND($I$1&gt;1700,$I$1&lt;1800),'k1900'!Z30,(IF($I$1=1800,'1800'!Z30,(IF(AND($I$1&gt;1800,$I$1&lt;1900),'k1900'!Z30,(IF($I$1=1900,'1900'!Z30,(IF($I$1&gt;1900,'n1900'!Z30,""))))))))))))))))))</f>
        <v>26</v>
      </c>
      <c r="J30" s="55">
        <f ca="1">IF(ISERROR(IF($I$1&lt;1600,'k1900'!A39,(IF($I$1=1600,'1600'!A39,(IF(AND($I$1&gt;1600,$I$1&lt;1700),'k1900'!A39,(IF($I$1=1700,'1700'!A39,(IF(AND($I$1&gt;1700,$I$1&lt;1800),'k1900'!A39,(IF($I$1=1800,'1800'!A39,(IF(AND($I$1&gt;1800,$I$1&lt;1900),'k1900'!A39,(IF($I$1=1900,'1900'!A39,(IF($I$1&gt;1900,'n1900'!A39,"")))))))))))))))))),"",IF($I$1&lt;1600,'k1900'!A39,(IF($I$1=1600,'1600'!A39,(IF(AND($I$1&gt;1600,$I$1&lt;1700),'k1900'!A39,(IF($I$1=1700,'1700'!A39,(IF(AND($I$1&gt;1700,$I$1&lt;1800),'k1900'!A39,(IF($I$1=1800,'1800'!A39,(IF(AND($I$1&gt;1800,$I$1&lt;1900),'k1900'!A39,(IF($I$1=1900,'1900'!A39,(IF($I$1&gt;1900,'n1900'!A39,""))))))))))))))))))</f>
        <v>42</v>
      </c>
      <c r="K30" s="19">
        <f ca="1">IF(IF($I$1&lt;1600,'k1900'!B39,(IF($I$1=1600,'1600'!B39,(IF(AND($I$1&gt;1600,$I$1&lt;1700),'k1900'!B39,(IF($I$1=1700,'1700'!B39,(IF(AND($I$1&gt;1700,$I$1&lt;1800),'k1900'!B39,(IF($I$1=1800,'1800'!B39,(IF(AND($I$1&gt;1800,$I$1&lt;1900),'k1900'!B39,(IF($I$1=1900,'1900'!B39,(IF($I$1&gt;1900,'n1900'!B39,"")))))))))))))))))="","",IF($I$1&lt;1600,'k1900'!B39,(IF($I$1=1600,'1600'!B39,(IF(AND($I$1&gt;1600,$I$1&lt;1700),'k1900'!B39,(IF($I$1=1700,'1700'!B39,(IF(AND($I$1&gt;1700,$I$1&lt;1800),'k1900'!B39,(IF($I$1=1800,'1800'!B39,(IF(AND($I$1&gt;1800,$I$1&lt;1900),'k1900'!B39,(IF($I$1=1900,'1900'!B39,(IF($I$1&gt;1900,'n1900'!B39,""))))))))))))))))))</f>
        <v>18</v>
      </c>
      <c r="L30" s="19">
        <f ca="1">IF(IF($I$1&lt;1600,'k1900'!C39,(IF($I$1=1600,'1600'!C39,(IF(AND($I$1&gt;1600,$I$1&lt;1700),'k1900'!C39,(IF($I$1=1700,'1700'!C39,(IF(AND($I$1&gt;1700,$I$1&lt;1800),'k1900'!C39,(IF($I$1=1800,'1800'!C39,(IF(AND($I$1&gt;1800,$I$1&lt;1900),'k1900'!C39,(IF($I$1=1900,'1900'!C39,(IF($I$1&gt;1900,'n1900'!C39,"")))))))))))))))))="","",IF($I$1&lt;1600,'k1900'!C39,(IF($I$1=1600,'1600'!C39,(IF(AND($I$1&gt;1600,$I$1&lt;1700),'k1900'!C39,(IF($I$1=1700,'1700'!C39,(IF(AND($I$1&gt;1700,$I$1&lt;1800),'k1900'!C39,(IF($I$1=1800,'1800'!C39,(IF(AND($I$1&gt;1800,$I$1&lt;1900),'k1900'!C39,(IF($I$1=1900,'1900'!C39,(IF($I$1&gt;1900,'n1900'!C39,""))))))))))))))))))</f>
        <v>19</v>
      </c>
      <c r="M30" s="19">
        <f ca="1">IF(IF($I$1&lt;1600,'k1900'!D39,(IF($I$1=1600,'1600'!D39,(IF(AND($I$1&gt;1600,$I$1&lt;1700),'k1900'!D39,(IF($I$1=1700,'1700'!D39,(IF(AND($I$1&gt;1700,$I$1&lt;1800),'k1900'!D39,(IF($I$1=1800,'1800'!D39,(IF(AND($I$1&gt;1800,$I$1&lt;1900),'k1900'!D39,(IF($I$1=1900,'1900'!D39,(IF($I$1&gt;1900,'n1900'!D39,"")))))))))))))))))="","",IF($I$1&lt;1600,'k1900'!D39,(IF($I$1=1600,'1600'!D39,(IF(AND($I$1&gt;1600,$I$1&lt;1700),'k1900'!D39,(IF($I$1=1700,'1700'!D39,(IF(AND($I$1&gt;1700,$I$1&lt;1800),'k1900'!D39,(IF($I$1=1800,'1800'!D39,(IF(AND($I$1&gt;1800,$I$1&lt;1900),'k1900'!D39,(IF($I$1=1900,'1900'!D39,(IF($I$1&gt;1900,'n1900'!D39,""))))))))))))))))))</f>
        <v>20</v>
      </c>
      <c r="N30" s="19">
        <f ca="1">IF(IF($I$1&lt;1600,'k1900'!E39,(IF($I$1=1600,'1600'!E39,(IF(AND($I$1&gt;1600,$I$1&lt;1700),'k1900'!E39,(IF($I$1=1700,'1700'!E39,(IF(AND($I$1&gt;1700,$I$1&lt;1800),'k1900'!E39,(IF($I$1=1800,'1800'!E39,(IF(AND($I$1&gt;1800,$I$1&lt;1900),'k1900'!E39,(IF($I$1=1900,'1900'!E39,(IF($I$1&gt;1900,'n1900'!E39,"")))))))))))))))))="","",IF($I$1&lt;1600,'k1900'!E39,(IF($I$1=1600,'1600'!E39,(IF(AND($I$1&gt;1600,$I$1&lt;1700),'k1900'!E39,(IF($I$1=1700,'1700'!E39,(IF(AND($I$1&gt;1700,$I$1&lt;1800),'k1900'!E39,(IF($I$1=1800,'1800'!E39,(IF(AND($I$1&gt;1800,$I$1&lt;1900),'k1900'!E39,(IF($I$1=1900,'1900'!E39,(IF($I$1&gt;1900,'n1900'!E39,""))))))))))))))))))</f>
        <v>21</v>
      </c>
      <c r="O30" s="19">
        <f ca="1">IF(IF($I$1&lt;1600,'k1900'!F39,(IF($I$1=1600,'1600'!F39,(IF(AND($I$1&gt;1600,$I$1&lt;1700),'k1900'!F39,(IF($I$1=1700,'1700'!F39,(IF(AND($I$1&gt;1700,$I$1&lt;1800),'k1900'!F39,(IF($I$1=1800,'1800'!F39,(IF(AND($I$1&gt;1800,$I$1&lt;1900),'k1900'!F39,(IF($I$1=1900,'1900'!F39,(IF($I$1&gt;1900,'n1900'!F39,"")))))))))))))))))="","",IF($I$1&lt;1600,'k1900'!F39,(IF($I$1=1600,'1600'!F39,(IF(AND($I$1&gt;1600,$I$1&lt;1700),'k1900'!F39,(IF($I$1=1700,'1700'!F39,(IF(AND($I$1&gt;1700,$I$1&lt;1800),'k1900'!F39,(IF($I$1=1800,'1800'!F39,(IF(AND($I$1&gt;1800,$I$1&lt;1900),'k1900'!F39,(IF($I$1=1900,'1900'!F39,(IF($I$1&gt;1900,'n1900'!F39,""))))))))))))))))))</f>
        <v>22</v>
      </c>
      <c r="P30" s="19">
        <f ca="1">IF(IF($I$1&lt;1600,'k1900'!G39,(IF($I$1=1600,'1600'!G39,(IF(AND($I$1&gt;1600,$I$1&lt;1700),'k1900'!G39,(IF($I$1=1700,'1700'!G39,(IF(AND($I$1&gt;1700,$I$1&lt;1800),'k1900'!G39,(IF($I$1=1800,'1800'!G39,(IF(AND($I$1&gt;1800,$I$1&lt;1900),'k1900'!G39,(IF($I$1=1900,'1900'!G39,(IF($I$1&gt;1900,'n1900'!G39,"")))))))))))))))))="","",IF($I$1&lt;1600,'k1900'!G39,(IF($I$1=1600,'1600'!G39,(IF(AND($I$1&gt;1600,$I$1&lt;1700),'k1900'!G39,(IF($I$1=1700,'1700'!G39,(IF(AND($I$1&gt;1700,$I$1&lt;1800),'k1900'!G39,(IF($I$1=1800,'1800'!G39,(IF(AND($I$1&gt;1800,$I$1&lt;1900),'k1900'!G39,(IF($I$1=1900,'1900'!G39,(IF($I$1&gt;1900,'n1900'!G39,""))))))))))))))))))</f>
        <v>23</v>
      </c>
      <c r="Q30" s="19">
        <f ca="1">IF(IF($I$1&lt;1600,'k1900'!H39,(IF($I$1=1600,'1600'!H39,(IF(AND($I$1&gt;1600,$I$1&lt;1700),'k1900'!H39,(IF($I$1=1700,'1700'!H39,(IF(AND($I$1&gt;1700,$I$1&lt;1800),'k1900'!H39,(IF($I$1=1800,'1800'!H39,(IF(AND($I$1&gt;1800,$I$1&lt;1900),'k1900'!H39,(IF($I$1=1900,'1900'!H39,(IF($I$1&gt;1900,'n1900'!H39,"")))))))))))))))))="","",IF($I$1&lt;1600,'k1900'!H39,(IF($I$1=1600,'1600'!H39,(IF(AND($I$1&gt;1600,$I$1&lt;1700),'k1900'!H39,(IF($I$1=1700,'1700'!H39,(IF(AND($I$1&gt;1700,$I$1&lt;1800),'k1900'!H39,(IF($I$1=1800,'1800'!H39,(IF(AND($I$1&gt;1800,$I$1&lt;1900),'k1900'!H39,(IF($I$1=1900,'1900'!H39,(IF($I$1&gt;1900,'n1900'!H39,""))))))))))))))))))</f>
        <v>24</v>
      </c>
      <c r="S30" s="55">
        <f ca="1">IF(ISERROR(IF($I$1&lt;1600,'k1900'!J39,(IF($I$1=1600,'1600'!J39,(IF(AND($I$1&gt;1600,$I$1&lt;1700),'k1900'!J39,(IF($I$1=1700,'1700'!J39,(IF(AND($I$1&gt;1700,$I$1&lt;1800),'k1900'!J39,(IF($I$1=1800,'1800'!J39,(IF(AND($I$1&gt;1800,$I$1&lt;1900),'k1900'!J39,(IF($I$1=1900,'1900'!J39,(IF($I$1&gt;1900,'n1900'!J39,"")))))))))))))))))),"",IF($I$1&lt;1600,'k1900'!J39,(IF($I$1=1600,'1600'!J39,(IF(AND($I$1&gt;1600,$I$1&lt;1700),'k1900'!J39,(IF($I$1=1700,'1700'!J39,(IF(AND($I$1&gt;1700,$I$1&lt;1800),'k1900'!J39,(IF($I$1=1800,'1800'!J39,(IF(AND($I$1&gt;1800,$I$1&lt;1900),'k1900'!J39,(IF($I$1=1900,'1900'!J39,(IF($I$1&gt;1900,'n1900'!J39,""))))))))))))))))))</f>
        <v>47</v>
      </c>
      <c r="T30" s="19">
        <f ca="1">IF(IF($I$1&lt;1600,'k1900'!K39,(IF($I$1=1600,'1600'!K39,(IF(AND($I$1&gt;1600,$I$1&lt;1700),'k1900'!K39,(IF($I$1=1700,'1700'!K39,(IF(AND($I$1&gt;1700,$I$1&lt;1800),'k1900'!K39,(IF($I$1=1800,'1800'!K39,(IF(AND($I$1&gt;1800,$I$1&lt;1900),'k1900'!K39,(IF($I$1=1900,'1900'!K39,(IF($I$1&gt;1900,'n1900'!K39,"")))))))))))))))))="","",IF($I$1&lt;1600,'k1900'!K39,(IF($I$1=1600,'1600'!K39,(IF(AND($I$1&gt;1600,$I$1&lt;1700),'k1900'!K39,(IF($I$1=1700,'1700'!K39,(IF(AND($I$1&gt;1700,$I$1&lt;1800),'k1900'!K39,(IF($I$1=1800,'1800'!K39,(IF(AND($I$1&gt;1800,$I$1&lt;1900),'k1900'!K39,(IF($I$1=1900,'1900'!K39,(IF($I$1&gt;1900,'n1900'!K39,""))))))))))))))))))</f>
        <v>22</v>
      </c>
      <c r="U30" s="19">
        <f ca="1">IF(IF($I$1&lt;1600,'k1900'!L39,(IF($I$1=1600,'1600'!L39,(IF(AND($I$1&gt;1600,$I$1&lt;1700),'k1900'!L39,(IF($I$1=1700,'1700'!L39,(IF(AND($I$1&gt;1700,$I$1&lt;1800),'k1900'!L39,(IF($I$1=1800,'1800'!L39,(IF(AND($I$1&gt;1800,$I$1&lt;1900),'k1900'!L39,(IF($I$1=1900,'1900'!L39,(IF($I$1&gt;1900,'n1900'!L39,"")))))))))))))))))="","",IF($I$1&lt;1600,'k1900'!L39,(IF($I$1=1600,'1600'!L39,(IF(AND($I$1&gt;1600,$I$1&lt;1700),'k1900'!L39,(IF($I$1=1700,'1700'!L39,(IF(AND($I$1&gt;1700,$I$1&lt;1800),'k1900'!L39,(IF($I$1=1800,'1800'!L39,(IF(AND($I$1&gt;1800,$I$1&lt;1900),'k1900'!L39,(IF($I$1=1900,'1900'!L39,(IF($I$1&gt;1900,'n1900'!L39,""))))))))))))))))))</f>
        <v>23</v>
      </c>
      <c r="V30" s="19">
        <f ca="1">IF(IF($I$1&lt;1600,'k1900'!M39,(IF($I$1=1600,'1600'!M39,(IF(AND($I$1&gt;1600,$I$1&lt;1700),'k1900'!M39,(IF($I$1=1700,'1700'!M39,(IF(AND($I$1&gt;1700,$I$1&lt;1800),'k1900'!M39,(IF($I$1=1800,'1800'!M39,(IF(AND($I$1&gt;1800,$I$1&lt;1900),'k1900'!M39,(IF($I$1=1900,'1900'!M39,(IF($I$1&gt;1900,'n1900'!M39,"")))))))))))))))))="","",IF($I$1&lt;1600,'k1900'!M39,(IF($I$1=1600,'1600'!M39,(IF(AND($I$1&gt;1600,$I$1&lt;1700),'k1900'!M39,(IF($I$1=1700,'1700'!M39,(IF(AND($I$1&gt;1700,$I$1&lt;1800),'k1900'!M39,(IF($I$1=1800,'1800'!M39,(IF(AND($I$1&gt;1800,$I$1&lt;1900),'k1900'!M39,(IF($I$1=1900,'1900'!M39,(IF($I$1&gt;1900,'n1900'!M39,""))))))))))))))))))</f>
        <v>24</v>
      </c>
      <c r="W30" s="19">
        <f ca="1">IF(IF($I$1&lt;1600,'k1900'!N39,(IF($I$1=1600,'1600'!N39,(IF(AND($I$1&gt;1600,$I$1&lt;1700),'k1900'!N39,(IF($I$1=1700,'1700'!N39,(IF(AND($I$1&gt;1700,$I$1&lt;1800),'k1900'!N39,(IF($I$1=1800,'1800'!N39,(IF(AND($I$1&gt;1800,$I$1&lt;1900),'k1900'!N39,(IF($I$1=1900,'1900'!N39,(IF($I$1&gt;1900,'n1900'!N39,"")))))))))))))))))="","",IF($I$1&lt;1600,'k1900'!N39,(IF($I$1=1600,'1600'!N39,(IF(AND($I$1&gt;1600,$I$1&lt;1700),'k1900'!N39,(IF($I$1=1700,'1700'!N39,(IF(AND($I$1&gt;1700,$I$1&lt;1800),'k1900'!N39,(IF($I$1=1800,'1800'!N39,(IF(AND($I$1&gt;1800,$I$1&lt;1900),'k1900'!N39,(IF($I$1=1900,'1900'!N39,(IF($I$1&gt;1900,'n1900'!N39,""))))))))))))))))))</f>
        <v>25</v>
      </c>
      <c r="X30" s="19">
        <f ca="1">IF(IF($I$1&lt;1600,'k1900'!O39,(IF($I$1=1600,'1600'!O39,(IF(AND($I$1&gt;1600,$I$1&lt;1700),'k1900'!O39,(IF($I$1=1700,'1700'!O39,(IF(AND($I$1&gt;1700,$I$1&lt;1800),'k1900'!O39,(IF($I$1=1800,'1800'!O39,(IF(AND($I$1&gt;1800,$I$1&lt;1900),'k1900'!O39,(IF($I$1=1900,'1900'!O39,(IF($I$1&gt;1900,'n1900'!O39,"")))))))))))))))))="","",IF($I$1&lt;1600,'k1900'!O39,(IF($I$1=1600,'1600'!O39,(IF(AND($I$1&gt;1600,$I$1&lt;1700),'k1900'!O39,(IF($I$1=1700,'1700'!O39,(IF(AND($I$1&gt;1700,$I$1&lt;1800),'k1900'!O39,(IF($I$1=1800,'1800'!O39,(IF(AND($I$1&gt;1800,$I$1&lt;1900),'k1900'!O39,(IF($I$1=1900,'1900'!O39,(IF($I$1&gt;1900,'n1900'!O39,""))))))))))))))))))</f>
        <v>26</v>
      </c>
      <c r="Y30" s="19">
        <f ca="1">IF(IF($I$1&lt;1600,'k1900'!P39,(IF($I$1=1600,'1600'!P39,(IF(AND($I$1&gt;1600,$I$1&lt;1700),'k1900'!P39,(IF($I$1=1700,'1700'!P39,(IF(AND($I$1&gt;1700,$I$1&lt;1800),'k1900'!P39,(IF($I$1=1800,'1800'!P39,(IF(AND($I$1&gt;1800,$I$1&lt;1900),'k1900'!P39,(IF($I$1=1900,'1900'!P39,(IF($I$1&gt;1900,'n1900'!P39,"")))))))))))))))))="","",IF($I$1&lt;1600,'k1900'!P39,(IF($I$1=1600,'1600'!P39,(IF(AND($I$1&gt;1600,$I$1&lt;1700),'k1900'!P39,(IF($I$1=1700,'1700'!P39,(IF(AND($I$1&gt;1700,$I$1&lt;1800),'k1900'!P39,(IF($I$1=1800,'1800'!P39,(IF(AND($I$1&gt;1800,$I$1&lt;1900),'k1900'!P39,(IF($I$1=1900,'1900'!P39,(IF($I$1&gt;1900,'n1900'!P39,""))))))))))))))))))</f>
        <v>27</v>
      </c>
      <c r="Z30" s="19">
        <f ca="1">IF(IF($I$1&lt;1600,'k1900'!Q39,(IF($I$1=1600,'1600'!Q39,(IF(AND($I$1&gt;1600,$I$1&lt;1700),'k1900'!Q39,(IF($I$1=1700,'1700'!Q39,(IF(AND($I$1&gt;1700,$I$1&lt;1800),'k1900'!Q39,(IF($I$1=1800,'1800'!Q39,(IF(AND($I$1&gt;1800,$I$1&lt;1900),'k1900'!Q39,(IF($I$1=1900,'1900'!Q39,(IF($I$1&gt;1900,'n1900'!Q39,"")))))))))))))))))="","",IF($I$1&lt;1600,'k1900'!Q39,(IF($I$1=1600,'1600'!Q39,(IF(AND($I$1&gt;1600,$I$1&lt;1700),'k1900'!Q39,(IF($I$1=1700,'1700'!Q39,(IF(AND($I$1&gt;1700,$I$1&lt;1800),'k1900'!Q39,(IF($I$1=1800,'1800'!Q39,(IF(AND($I$1&gt;1800,$I$1&lt;1900),'k1900'!Q39,(IF($I$1=1900,'1900'!Q39,(IF($I$1&gt;1900,'n1900'!Q39,""))))))))))))))))))</f>
        <v>28</v>
      </c>
      <c r="AB30" s="55">
        <f ca="1">IF(ISERROR(IF($I$1&lt;1600,'k1900'!S39,(IF($I$1=1600,'1600'!S39,(IF(AND($I$1&gt;1600,$I$1&lt;1700),'k1900'!S39,(IF($I$1=1700,'1700'!S39,(IF(AND($I$1&gt;1700,$I$1&lt;1800),'k1900'!S39,(IF($I$1=1800,'1800'!S39,(IF(AND($I$1&gt;1800,$I$1&lt;1900),'k1900'!S39,(IF($I$1=1900,'1900'!S39,(IF($I$1&gt;1900,'n1900'!S39,"")))))))))))))))))),"",IF($I$1&lt;1600,'k1900'!S39,(IF($I$1=1600,'1600'!S39,(IF(AND($I$1&gt;1600,$I$1&lt;1700),'k1900'!S39,(IF($I$1=1700,'1700'!S39,(IF(AND($I$1&gt;1700,$I$1&lt;1800),'k1900'!S39,(IF($I$1=1800,'1800'!S39,(IF(AND($I$1&gt;1800,$I$1&lt;1900),'k1900'!S39,(IF($I$1=1900,'1900'!S39,(IF($I$1&gt;1900,'n1900'!S39,""))))))))))))))))))</f>
        <v>51</v>
      </c>
      <c r="AC30" s="19">
        <f ca="1">IF(IF($I$1&lt;1600,'k1900'!T39,(IF($I$1=1600,'1600'!T39,(IF(AND($I$1&gt;1600,$I$1&lt;1700),'k1900'!T39,(IF($I$1=1700,'1700'!T39,(IF(AND($I$1&gt;1700,$I$1&lt;1800),'k1900'!T39,(IF($I$1=1800,'1800'!T39,(IF(AND($I$1&gt;1800,$I$1&lt;1900),'k1900'!T39,(IF($I$1=1900,'1900'!T39,(IF($I$1&gt;1900,'n1900'!T39,"")))))))))))))))))="","",IF($I$1&lt;1600,'k1900'!T39,(IF($I$1=1600,'1600'!T39,(IF(AND($I$1&gt;1600,$I$1&lt;1700),'k1900'!T39,(IF($I$1=1700,'1700'!T39,(IF(AND($I$1&gt;1700,$I$1&lt;1800),'k1900'!T39,(IF($I$1=1800,'1800'!T39,(IF(AND($I$1&gt;1800,$I$1&lt;1900),'k1900'!T39,(IF($I$1=1900,'1900'!T39,(IF($I$1&gt;1900,'n1900'!T39,""))))))))))))))))))</f>
        <v>20</v>
      </c>
      <c r="AD30" s="19">
        <f ca="1">IF(IF($I$1&lt;1600,'k1900'!U39,(IF($I$1=1600,'1600'!U39,(IF(AND($I$1&gt;1600,$I$1&lt;1700),'k1900'!U39,(IF($I$1=1700,'1700'!U39,(IF(AND($I$1&gt;1700,$I$1&lt;1800),'k1900'!U39,(IF($I$1=1800,'1800'!U39,(IF(AND($I$1&gt;1800,$I$1&lt;1900),'k1900'!U39,(IF($I$1=1900,'1900'!U39,(IF($I$1&gt;1900,'n1900'!U39,"")))))))))))))))))="","",IF($I$1&lt;1600,'k1900'!U39,(IF($I$1=1600,'1600'!U39,(IF(AND($I$1&gt;1600,$I$1&lt;1700),'k1900'!U39,(IF($I$1=1700,'1700'!U39,(IF(AND($I$1&gt;1700,$I$1&lt;1800),'k1900'!U39,(IF($I$1=1800,'1800'!U39,(IF(AND($I$1&gt;1800,$I$1&lt;1900),'k1900'!U39,(IF($I$1=1900,'1900'!U39,(IF($I$1&gt;1900,'n1900'!U39,""))))))))))))))))))</f>
        <v>21</v>
      </c>
      <c r="AE30" s="19">
        <f ca="1">IF(IF($I$1&lt;1600,'k1900'!V39,(IF($I$1=1600,'1600'!V39,(IF(AND($I$1&gt;1600,$I$1&lt;1700),'k1900'!V39,(IF($I$1=1700,'1700'!V39,(IF(AND($I$1&gt;1700,$I$1&lt;1800),'k1900'!V39,(IF($I$1=1800,'1800'!V39,(IF(AND($I$1&gt;1800,$I$1&lt;1900),'k1900'!V39,(IF($I$1=1900,'1900'!V39,(IF($I$1&gt;1900,'n1900'!V39,"")))))))))))))))))="","",IF($I$1&lt;1600,'k1900'!V39,(IF($I$1=1600,'1600'!V39,(IF(AND($I$1&gt;1600,$I$1&lt;1700),'k1900'!V39,(IF($I$1=1700,'1700'!V39,(IF(AND($I$1&gt;1700,$I$1&lt;1800),'k1900'!V39,(IF($I$1=1800,'1800'!V39,(IF(AND($I$1&gt;1800,$I$1&lt;1900),'k1900'!V39,(IF($I$1=1900,'1900'!V39,(IF($I$1&gt;1900,'n1900'!V39,""))))))))))))))))))</f>
        <v>22</v>
      </c>
      <c r="AF30" s="19">
        <f ca="1">IF(IF($I$1&lt;1600,'k1900'!W39,(IF($I$1=1600,'1600'!W39,(IF(AND($I$1&gt;1600,$I$1&lt;1700),'k1900'!W39,(IF($I$1=1700,'1700'!W39,(IF(AND($I$1&gt;1700,$I$1&lt;1800),'k1900'!W39,(IF($I$1=1800,'1800'!W39,(IF(AND($I$1&gt;1800,$I$1&lt;1900),'k1900'!W39,(IF($I$1=1900,'1900'!W39,(IF($I$1&gt;1900,'n1900'!W39,"")))))))))))))))))="","",IF($I$1&lt;1600,'k1900'!W39,(IF($I$1=1600,'1600'!W39,(IF(AND($I$1&gt;1600,$I$1&lt;1700),'k1900'!W39,(IF($I$1=1700,'1700'!W39,(IF(AND($I$1&gt;1700,$I$1&lt;1800),'k1900'!W39,(IF($I$1=1800,'1800'!W39,(IF(AND($I$1&gt;1800,$I$1&lt;1900),'k1900'!W39,(IF($I$1=1900,'1900'!W39,(IF($I$1&gt;1900,'n1900'!W39,""))))))))))))))))))</f>
        <v>23</v>
      </c>
      <c r="AG30" s="19">
        <f ca="1">IF(IF($I$1&lt;1600,'k1900'!X39,(IF($I$1=1600,'1600'!X39,(IF(AND($I$1&gt;1600,$I$1&lt;1700),'k1900'!X39,(IF($I$1=1700,'1700'!X39,(IF(AND($I$1&gt;1700,$I$1&lt;1800),'k1900'!X39,(IF($I$1=1800,'1800'!X39,(IF(AND($I$1&gt;1800,$I$1&lt;1900),'k1900'!X39,(IF($I$1=1900,'1900'!X39,(IF($I$1&gt;1900,'n1900'!X39,"")))))))))))))))))="","",IF($I$1&lt;1600,'k1900'!X39,(IF($I$1=1600,'1600'!X39,(IF(AND($I$1&gt;1600,$I$1&lt;1700),'k1900'!X39,(IF($I$1=1700,'1700'!X39,(IF(AND($I$1&gt;1700,$I$1&lt;1800),'k1900'!X39,(IF($I$1=1800,'1800'!X39,(IF(AND($I$1&gt;1800,$I$1&lt;1900),'k1900'!X39,(IF($I$1=1900,'1900'!X39,(IF($I$1&gt;1900,'n1900'!X39,""))))))))))))))))))</f>
        <v>24</v>
      </c>
      <c r="AH30" s="19">
        <f ca="1">IF(IF($I$1&lt;1600,'k1900'!Y39,(IF($I$1=1600,'1600'!Y39,(IF(AND($I$1&gt;1600,$I$1&lt;1700),'k1900'!Y39,(IF($I$1=1700,'1700'!Y39,(IF(AND($I$1&gt;1700,$I$1&lt;1800),'k1900'!Y39,(IF($I$1=1800,'1800'!Y39,(IF(AND($I$1&gt;1800,$I$1&lt;1900),'k1900'!Y39,(IF($I$1=1900,'1900'!Y39,(IF($I$1&gt;1900,'n1900'!Y39,"")))))))))))))))))="","",IF($I$1&lt;1600,'k1900'!Y39,(IF($I$1=1600,'1600'!Y39,(IF(AND($I$1&gt;1600,$I$1&lt;1700),'k1900'!Y39,(IF($I$1=1700,'1700'!Y39,(IF(AND($I$1&gt;1700,$I$1&lt;1800),'k1900'!Y39,(IF($I$1=1800,'1800'!Y39,(IF(AND($I$1&gt;1800,$I$1&lt;1900),'k1900'!Y39,(IF($I$1=1900,'1900'!Y39,(IF($I$1&gt;1900,'n1900'!Y39,""))))))))))))))))))</f>
        <v>25</v>
      </c>
      <c r="AI30" s="19">
        <f ca="1">IF(IF($I$1&lt;1600,'k1900'!Z39,(IF($I$1=1600,'1600'!Z39,(IF(AND($I$1&gt;1600,$I$1&lt;1700),'k1900'!Z39,(IF($I$1=1700,'1700'!Z39,(IF(AND($I$1&gt;1700,$I$1&lt;1800),'k1900'!Z39,(IF($I$1=1800,'1800'!Z39,(IF(AND($I$1&gt;1800,$I$1&lt;1900),'k1900'!Z39,(IF($I$1=1900,'1900'!Z39,(IF($I$1&gt;1900,'n1900'!Z39,"")))))))))))))))))="","",IF($I$1&lt;1600,'k1900'!Z39,(IF($I$1=1600,'1600'!Z39,(IF(AND($I$1&gt;1600,$I$1&lt;1700),'k1900'!Z39,(IF($I$1=1700,'1700'!Z39,(IF(AND($I$1&gt;1700,$I$1&lt;1800),'k1900'!Z39,(IF($I$1=1800,'1800'!Z39,(IF(AND($I$1&gt;1800,$I$1&lt;1900),'k1900'!Z39,(IF($I$1=1900,'1900'!Z39,(IF($I$1&gt;1900,'n1900'!Z39,""))))))))))))))))))</f>
        <v>26</v>
      </c>
      <c r="AK30" s="71"/>
      <c r="AL30" s="76">
        <f t="shared" ca="1" si="6"/>
        <v>44396</v>
      </c>
      <c r="AM30" s="76">
        <f t="shared" ca="1" si="6"/>
        <v>44397</v>
      </c>
      <c r="AN30" s="76">
        <f t="shared" ca="1" si="6"/>
        <v>44398</v>
      </c>
      <c r="AO30" s="76">
        <f t="shared" ca="1" si="6"/>
        <v>44399</v>
      </c>
      <c r="AP30" s="76">
        <f t="shared" ca="1" si="6"/>
        <v>44400</v>
      </c>
      <c r="AQ30" s="76">
        <f t="shared" ca="1" si="6"/>
        <v>44401</v>
      </c>
      <c r="AR30" s="76">
        <f t="shared" ca="1" si="6"/>
        <v>44402</v>
      </c>
      <c r="AS30" s="70">
        <v>1611</v>
      </c>
      <c r="AT30" s="71"/>
      <c r="AU30" s="76">
        <f t="shared" ca="1" si="7"/>
        <v>44424</v>
      </c>
      <c r="AV30" s="76">
        <f t="shared" ca="1" si="7"/>
        <v>44425</v>
      </c>
      <c r="AW30" s="76">
        <f t="shared" ca="1" si="7"/>
        <v>44426</v>
      </c>
      <c r="AX30" s="76">
        <f t="shared" ca="1" si="7"/>
        <v>44427</v>
      </c>
      <c r="AY30" s="76">
        <f t="shared" ca="1" si="7"/>
        <v>44428</v>
      </c>
      <c r="AZ30" s="76">
        <f t="shared" ca="1" si="7"/>
        <v>44429</v>
      </c>
      <c r="BA30" s="76">
        <f t="shared" ca="1" si="7"/>
        <v>44430</v>
      </c>
      <c r="BB30" s="70"/>
      <c r="BC30" s="71"/>
      <c r="BD30" s="76">
        <f t="shared" ca="1" si="8"/>
        <v>44459</v>
      </c>
      <c r="BE30" s="76">
        <f t="shared" ca="1" si="8"/>
        <v>44460</v>
      </c>
      <c r="BF30" s="76">
        <f t="shared" ca="1" si="8"/>
        <v>44461</v>
      </c>
      <c r="BG30" s="76">
        <f t="shared" ca="1" si="8"/>
        <v>44462</v>
      </c>
      <c r="BH30" s="76">
        <f t="shared" ca="1" si="8"/>
        <v>44463</v>
      </c>
      <c r="BI30" s="76">
        <f t="shared" ca="1" si="8"/>
        <v>44464</v>
      </c>
      <c r="BJ30" s="76">
        <f t="shared" ca="1" si="8"/>
        <v>44465</v>
      </c>
      <c r="BK30" s="70"/>
      <c r="BL30" s="71"/>
      <c r="BM30" s="77">
        <f ca="1">IF(TODAY()=AL30,-1,IF(AL30="",0,IF(ISERROR(VLOOKUP(AL30,Ünnepnapok!$AG$4:$AG$254,1,FALSE)),0,T21)))</f>
        <v>0</v>
      </c>
      <c r="BN30" s="77">
        <f ca="1">IF(TODAY()=AM30,-1,IF(AM30="",0,IF(ISERROR(VLOOKUP(AM30,Ünnepnapok!$AG$4:$AG$254,1,FALSE)),0,U21)))</f>
        <v>0</v>
      </c>
      <c r="BO30" s="77">
        <f ca="1">IF(TODAY()=AN30,-1,IF(AN30="",0,IF(ISERROR(VLOOKUP(AN30,Ünnepnapok!$AG$4:$AG$254,1,FALSE)),0,V21)))</f>
        <v>0</v>
      </c>
      <c r="BP30" s="77">
        <f ca="1">IF(TODAY()=AO30,-1,IF(AO30="",0,IF(ISERROR(VLOOKUP(AO30,Ünnepnapok!$AG$4:$AG$254,1,FALSE)),0,W21)))</f>
        <v>0</v>
      </c>
      <c r="BQ30" s="77">
        <f ca="1">IF(TODAY()=AP30,-1,IF(AP30="",0,IF(ISERROR(VLOOKUP(AP30,Ünnepnapok!$AG$4:$AG$254,1,FALSE)),0,X21)))</f>
        <v>0</v>
      </c>
      <c r="BR30" s="77">
        <f ca="1">IF(ISERROR(VLOOKUP(AQ30,Munkanapáthelyezés!$A$2:$A$300,1,FALSE)),IF(TODAY()=AQ30,-1,IF(AQ30="",0,IF(ISERROR(VLOOKUP(AQ30,Ünnepnapok!$AG$4:$AG$254,1,FALSE)),0,G30))),"")</f>
        <v>0</v>
      </c>
      <c r="BS30" s="77">
        <f ca="1">IF(ISERROR(VLOOKUP(AR30,Munkanapáthelyezés!$A$2:$A$300,1,FALSE)),IF(TODAY()=AR30,-1,IF(AR30="",0,IF(ISERROR(VLOOKUP(AR30,Ünnepnapok!$AG$4:$AG$254,1,FALSE)),0,H30))),"")</f>
        <v>0</v>
      </c>
      <c r="BT30" s="70"/>
      <c r="BU30" s="71"/>
      <c r="BV30" s="77">
        <f ca="1">IF(TODAY()=AU30,-1,IF(AU30="",0,IF(ISERROR(VLOOKUP(AU30,Ünnepnapok!$AG$4:$AG$254,1,FALSE)),0,AC21)))</f>
        <v>0</v>
      </c>
      <c r="BW30" s="77">
        <f ca="1">IF(TODAY()=AV30,-1,IF(AV30="",0,IF(ISERROR(VLOOKUP(AV30,Ünnepnapok!$AG$4:$AG$254,1,FALSE)),0,AD21)))</f>
        <v>0</v>
      </c>
      <c r="BX30" s="77">
        <f ca="1">IF(TODAY()=AW30,-1,IF(AW30="",0,IF(ISERROR(VLOOKUP(AW30,Ünnepnapok!$AG$4:$AG$254,1,FALSE)),0,AE21)))</f>
        <v>0</v>
      </c>
      <c r="BY30" s="77">
        <f ca="1">IF(TODAY()=AX30,-1,IF(AX30="",0,IF(ISERROR(VLOOKUP(AX30,Ünnepnapok!$AG$4:$AG$254,1,FALSE)),0,AF21)))</f>
        <v>0</v>
      </c>
      <c r="BZ30" s="77">
        <f ca="1">IF(TODAY()=AY30,-1,IF(AY30="",0,IF(ISERROR(VLOOKUP(AY30,Ünnepnapok!$AG$4:$AG$254,1,FALSE)),0,AG21)))</f>
        <v>20</v>
      </c>
      <c r="CA30" s="77">
        <f ca="1">IF(ISERROR(VLOOKUP(AZ30,Munkanapáthelyezés!$A$2:$A$300,1,FALSE)),IF(TODAY()=AZ30,-1,IF(AZ30="",0,IF(ISERROR(VLOOKUP(AZ30,Ünnepnapok!$AG$4:$AG$254,1,FALSE)),0,P30))),"")</f>
        <v>0</v>
      </c>
      <c r="CB30" s="77">
        <f ca="1">IF(ISERROR(VLOOKUP(BA30,Munkanapáthelyezés!$A$2:$A$300,1,FALSE)),IF(TODAY()=BA30,-1,IF(BA30="",0,IF(ISERROR(VLOOKUP(BA30,Ünnepnapok!$AG$4:$AG$254,1,FALSE)),0,Q30))),"")</f>
        <v>0</v>
      </c>
      <c r="CC30" s="70"/>
      <c r="CD30" s="71"/>
      <c r="CE30" s="77">
        <f ca="1">IF(TODAY()=BD30,-1,IF(BD30="",0,IF(ISERROR(VLOOKUP(BD30,Ünnepnapok!$AG$4:$AG$254,1,FALSE)),0,B30)))</f>
        <v>0</v>
      </c>
      <c r="CF30" s="77">
        <f ca="1">IF(TODAY()=BE30,-1,IF(BE30="",0,IF(ISERROR(VLOOKUP(BE30,Ünnepnapok!$AG$4:$AG$254,1,FALSE)),0,C30)))</f>
        <v>0</v>
      </c>
      <c r="CG30" s="77">
        <f ca="1">IF(TODAY()=BF30,-1,IF(BF30="",0,IF(ISERROR(VLOOKUP(BF30,Ünnepnapok!$AG$4:$AG$254,1,FALSE)),0,D30)))</f>
        <v>0</v>
      </c>
      <c r="CH30" s="77">
        <f ca="1">IF(TODAY()=BG30,-1,IF(BG30="",0,IF(ISERROR(VLOOKUP(BG30,Ünnepnapok!$AG$4:$AG$254,1,FALSE)),0,E30)))</f>
        <v>0</v>
      </c>
      <c r="CI30" s="77">
        <f ca="1">IF(TODAY()=BH30,-1,IF(BH30="",0,IF(ISERROR(VLOOKUP(BH30,Ünnepnapok!$AG$4:$AG$254,1,FALSE)),0,F30)))</f>
        <v>0</v>
      </c>
      <c r="CJ30" s="77">
        <f ca="1">IF(ISERROR(VLOOKUP(BI30,Munkanapáthelyezés!$A$2:$A$300,1,FALSE)),IF(TODAY()=BI30,-1,IF(BI30="",0,IF(ISERROR(VLOOKUP(BI30,Ünnepnapok!$AG$4:$AG$254,1,FALSE)),0,Y30))),"")</f>
        <v>0</v>
      </c>
      <c r="CK30" s="77">
        <f ca="1">IF(ISERROR(VLOOKUP(BJ30,Munkanapáthelyezés!$A$2:$A$300,1,FALSE)),IF(TODAY()=BJ30,-1,IF(BJ30="",0,IF(ISERROR(VLOOKUP(BJ30,Ünnepnapok!$AG$4:$AG$254,1,FALSE)),0,Z30))),"")</f>
        <v>0</v>
      </c>
      <c r="CM30" s="77">
        <f ca="1">IF(AL30="",0,IF(ISERROR(VLOOKUP(AL30,Munkanapáthelyezés!$B$2:$C$200,2,FALSE)+10000),0,VLOOKUP(AL30,Munkanapáthelyezés!$B$2:$C$200,2,FALSE)+10000))+IF(AL30="",0,IF(ISERROR(VLOOKUP(AL30,Munkanapáthelyezés!$A$2:$C$200,3,FALSE)+1000),0,VLOOKUP(AL30,Munkanapáthelyezés!$A$2:$C$200,3,FALSE)+1000))</f>
        <v>0</v>
      </c>
      <c r="CN30" s="77">
        <f ca="1">IF(AM30="",0,IF(ISERROR(VLOOKUP(AM30,Munkanapáthelyezés!$B$2:$C$200,2,FALSE)+10000),0,VLOOKUP(AM30,Munkanapáthelyezés!$B$2:$C$200,2,FALSE)+10000))+IF(AM30="",0,IF(ISERROR(VLOOKUP(AM30,Munkanapáthelyezés!$A$2:$C$200,3,FALSE)+1000),0,VLOOKUP(AM30,Munkanapáthelyezés!$A$2:$C$200,3,FALSE)+1000))</f>
        <v>0</v>
      </c>
      <c r="CO30" s="77">
        <f ca="1">IF(AN30="",0,IF(ISERROR(VLOOKUP(AN30,Munkanapáthelyezés!$B$2:$C$200,2,FALSE)+10000),0,VLOOKUP(AN30,Munkanapáthelyezés!$B$2:$C$200,2,FALSE)+10000))+IF(AN30="",0,IF(ISERROR(VLOOKUP(AN30,Munkanapáthelyezés!$A$2:$C$200,3,FALSE)+1000),0,VLOOKUP(AN30,Munkanapáthelyezés!$A$2:$C$200,3,FALSE)+1000))</f>
        <v>0</v>
      </c>
      <c r="CP30" s="77">
        <f ca="1">IF(AO30="",0,IF(ISERROR(VLOOKUP(AO30,Munkanapáthelyezés!$B$2:$C$200,2,FALSE)+10000),0,VLOOKUP(AO30,Munkanapáthelyezés!$B$2:$C$200,2,FALSE)+10000))+IF(AO30="",0,IF(ISERROR(VLOOKUP(AO30,Munkanapáthelyezés!$A$2:$C$200,3,FALSE)+1000),0,VLOOKUP(AO30,Munkanapáthelyezés!$A$2:$C$200,3,FALSE)+1000))</f>
        <v>0</v>
      </c>
      <c r="CQ30" s="77">
        <f ca="1">IF(AP30="",0,IF(ISERROR(VLOOKUP(AP30,Munkanapáthelyezés!$B$2:$C$200,2,FALSE)+10000),0,VLOOKUP(AP30,Munkanapáthelyezés!$B$2:$C$200,2,FALSE)+10000))+IF(AP30="",0,IF(ISERROR(VLOOKUP(AP30,Munkanapáthelyezés!$A$2:$C$200,3,FALSE)+1000),0,VLOOKUP(AP30,Munkanapáthelyezés!$A$2:$C$200,3,FALSE)+1000))</f>
        <v>0</v>
      </c>
      <c r="CR30" s="77">
        <f ca="1">IF(AQ30="",0,IF(ISERROR(VLOOKUP(AQ30,Munkanapáthelyezés!$B$2:$C$200,2,FALSE)+10000),0,VLOOKUP(AQ30,Munkanapáthelyezés!$B$2:$C$200,2,FALSE)+10000))+IF(AQ30="",0,IF(ISERROR(VLOOKUP(AQ30,Munkanapáthelyezés!$A$2:$C$200,3,FALSE)+1000),0,VLOOKUP(AQ30,Munkanapáthelyezés!$A$2:$C$200,3,FALSE)+1000))</f>
        <v>0</v>
      </c>
      <c r="CS30" s="77">
        <f ca="1">IF(AR30="",0,IF(ISERROR(VLOOKUP(AR30,Munkanapáthelyezés!$B$2:$C$200,2,FALSE)+10000),0,VLOOKUP(AR30,Munkanapáthelyezés!$B$2:$C$200,2,FALSE)+10000))+IF(AR30="",0,IF(ISERROR(VLOOKUP(AR30,Munkanapáthelyezés!$A$2:$C$200,3,FALSE)+1000),0,VLOOKUP(AR30,Munkanapáthelyezés!$A$2:$C$200,3,FALSE)+1000))</f>
        <v>0</v>
      </c>
      <c r="CT30" s="70"/>
      <c r="CU30" s="103"/>
      <c r="CV30" s="77">
        <f ca="1">IF(AU30="",0,IF(ISERROR(VLOOKUP(AU30,Munkanapáthelyezés!$B$2:$C$200,2,FALSE)+10000),0,VLOOKUP(AU30,Munkanapáthelyezés!$B$2:$C$200,2,FALSE)+10000))+IF(AU30="",0,IF(ISERROR(VLOOKUP(AU30,Munkanapáthelyezés!$A$2:$C$200,3,FALSE)+1000),0,VLOOKUP(AU30,Munkanapáthelyezés!$A$2:$C$200,3,FALSE)+1000))</f>
        <v>0</v>
      </c>
      <c r="CW30" s="77">
        <f ca="1">IF(AV30="",0,IF(ISERROR(VLOOKUP(AV30,Munkanapáthelyezés!$B$2:$C$200,2,FALSE)+10000),0,VLOOKUP(AV30,Munkanapáthelyezés!$B$2:$C$200,2,FALSE)+10000))+IF(AV30="",0,IF(ISERROR(VLOOKUP(AV30,Munkanapáthelyezés!$A$2:$C$200,3,FALSE)+1000),0,VLOOKUP(AV30,Munkanapáthelyezés!$A$2:$C$200,3,FALSE)+1000))</f>
        <v>0</v>
      </c>
      <c r="CX30" s="77">
        <f ca="1">IF(AW30="",0,IF(ISERROR(VLOOKUP(AW30,Munkanapáthelyezés!$B$2:$C$200,2,FALSE)+10000),0,VLOOKUP(AW30,Munkanapáthelyezés!$B$2:$C$200,2,FALSE)+10000))+IF(AW30="",0,IF(ISERROR(VLOOKUP(AW30,Munkanapáthelyezés!$A$2:$C$200,3,FALSE)+1000),0,VLOOKUP(AW30,Munkanapáthelyezés!$A$2:$C$200,3,FALSE)+1000))</f>
        <v>0</v>
      </c>
      <c r="CY30" s="77">
        <f ca="1">IF(AX30="",0,IF(ISERROR(VLOOKUP(AX30,Munkanapáthelyezés!$B$2:$C$200,2,FALSE)+10000),0,VLOOKUP(AX30,Munkanapáthelyezés!$B$2:$C$200,2,FALSE)+10000))+IF(AX30="",0,IF(ISERROR(VLOOKUP(AX30,Munkanapáthelyezés!$A$2:$C$200,3,FALSE)+1000),0,VLOOKUP(AX30,Munkanapáthelyezés!$A$2:$C$200,3,FALSE)+1000))</f>
        <v>0</v>
      </c>
      <c r="CZ30" s="77">
        <f ca="1">IF(AY30="",0,IF(ISERROR(VLOOKUP(AY30,Munkanapáthelyezés!$B$2:$C$200,2,FALSE)+10000),0,VLOOKUP(AY30,Munkanapáthelyezés!$B$2:$C$200,2,FALSE)+10000))+IF(AY30="",0,IF(ISERROR(VLOOKUP(AY30,Munkanapáthelyezés!$A$2:$C$200,3,FALSE)+1000),0,VLOOKUP(AY30,Munkanapáthelyezés!$A$2:$C$200,3,FALSE)+1000))</f>
        <v>0</v>
      </c>
      <c r="DA30" s="77">
        <f ca="1">IF(AZ30="",0,IF(ISERROR(VLOOKUP(AZ30,Munkanapáthelyezés!$B$2:$C$200,2,FALSE)+10000),0,VLOOKUP(AZ30,Munkanapáthelyezés!$B$2:$C$200,2,FALSE)+10000))+IF(AZ30="",0,IF(ISERROR(VLOOKUP(AZ30,Munkanapáthelyezés!$A$2:$C$200,3,FALSE)+1000),0,VLOOKUP(AZ30,Munkanapáthelyezés!$A$2:$C$200,3,FALSE)+1000))</f>
        <v>0</v>
      </c>
      <c r="DB30" s="77">
        <f ca="1">IF(BA30="",0,IF(ISERROR(VLOOKUP(BA30,Munkanapáthelyezés!$B$2:$C$200,2,FALSE)+10000),0,VLOOKUP(BA30,Munkanapáthelyezés!$B$2:$C$200,2,FALSE)+10000))+IF(BA30="",0,IF(ISERROR(VLOOKUP(BA30,Munkanapáthelyezés!$A$2:$C$200,3,FALSE)+1000),0,VLOOKUP(BA30,Munkanapáthelyezés!$A$2:$C$200,3,FALSE)+1000))</f>
        <v>0</v>
      </c>
      <c r="DC30" s="70"/>
      <c r="DD30" s="103"/>
      <c r="DE30" s="77">
        <f ca="1">IF(BD30="",0,IF(ISERROR(VLOOKUP(BD30,Munkanapáthelyezés!$B$2:$C$200,2,FALSE)+10000),0,VLOOKUP(BD30,Munkanapáthelyezés!$B$2:$C$200,2,FALSE)+10000))+IF(BD30="",0,IF(ISERROR(VLOOKUP(BD30,Munkanapáthelyezés!$A$2:$C$200,3,FALSE)+1000),0,VLOOKUP(BD30,Munkanapáthelyezés!$A$2:$C$200,3,FALSE)+1000))</f>
        <v>0</v>
      </c>
      <c r="DF30" s="77">
        <f ca="1">IF(BE30="",0,IF(ISERROR(VLOOKUP(BE30,Munkanapáthelyezés!$B$2:$C$200,2,FALSE)+10000),0,VLOOKUP(BE30,Munkanapáthelyezés!$B$2:$C$200,2,FALSE)+10000))+IF(BE30="",0,IF(ISERROR(VLOOKUP(BE30,Munkanapáthelyezés!$A$2:$C$200,3,FALSE)+1000),0,VLOOKUP(BE30,Munkanapáthelyezés!$A$2:$C$200,3,FALSE)+1000))</f>
        <v>0</v>
      </c>
      <c r="DG30" s="77">
        <f ca="1">IF(BF30="",0,IF(ISERROR(VLOOKUP(BF30,Munkanapáthelyezés!$B$2:$C$200,2,FALSE)+10000),0,VLOOKUP(BF30,Munkanapáthelyezés!$B$2:$C$200,2,FALSE)+10000))+IF(BF30="",0,IF(ISERROR(VLOOKUP(BF30,Munkanapáthelyezés!$A$2:$C$200,3,FALSE)+1000),0,VLOOKUP(BF30,Munkanapáthelyezés!$A$2:$C$200,3,FALSE)+1000))</f>
        <v>0</v>
      </c>
      <c r="DH30" s="77">
        <f ca="1">IF(BG30="",0,IF(ISERROR(VLOOKUP(BG30,Munkanapáthelyezés!$B$2:$C$200,2,FALSE)+10000),0,VLOOKUP(BG30,Munkanapáthelyezés!$B$2:$C$200,2,FALSE)+10000))+IF(BG30="",0,IF(ISERROR(VLOOKUP(BG30,Munkanapáthelyezés!$A$2:$C$200,3,FALSE)+1000),0,VLOOKUP(BG30,Munkanapáthelyezés!$A$2:$C$200,3,FALSE)+1000))</f>
        <v>0</v>
      </c>
      <c r="DI30" s="77">
        <f ca="1">IF(BH30="",0,IF(ISERROR(VLOOKUP(BH30,Munkanapáthelyezés!$B$2:$C$200,2,FALSE)+10000),0,VLOOKUP(BH30,Munkanapáthelyezés!$B$2:$C$200,2,FALSE)+10000))+IF(BH30="",0,IF(ISERROR(VLOOKUP(BH30,Munkanapáthelyezés!$A$2:$C$200,3,FALSE)+1000),0,VLOOKUP(BH30,Munkanapáthelyezés!$A$2:$C$200,3,FALSE)+1000))</f>
        <v>0</v>
      </c>
      <c r="DJ30" s="77">
        <f ca="1">IF(BI30="",0,IF(ISERROR(VLOOKUP(BI30,Munkanapáthelyezés!$B$2:$C$200,2,FALSE)+10000),0,VLOOKUP(BI30,Munkanapáthelyezés!$B$2:$C$200,2,FALSE)+10000))+IF(BI30="",0,IF(ISERROR(VLOOKUP(BI30,Munkanapáthelyezés!$A$2:$C$200,3,FALSE)+1000),0,VLOOKUP(BI30,Munkanapáthelyezés!$A$2:$C$200,3,FALSE)+1000))</f>
        <v>0</v>
      </c>
      <c r="DK30" s="77">
        <f ca="1">IF(BJ30="",0,IF(ISERROR(VLOOKUP(BJ30,Munkanapáthelyezés!$B$2:$C$200,2,FALSE)+10000),0,VLOOKUP(BJ30,Munkanapáthelyezés!$B$2:$C$200,2,FALSE)+10000))+IF(BJ30="",0,IF(ISERROR(VLOOKUP(BJ30,Munkanapáthelyezés!$A$2:$C$200,3,FALSE)+1000),0,VLOOKUP(BJ30,Munkanapáthelyezés!$A$2:$C$200,3,FALSE)+1000))</f>
        <v>0</v>
      </c>
    </row>
    <row r="31" spans="1:115" x14ac:dyDescent="0.25">
      <c r="A31" s="55">
        <f ca="1">IF(ISERROR(IF($I$1&lt;1600,'k1900'!S31,(IF($I$1=1600,'1600'!S31,(IF(AND($I$1&gt;1600,$I$1&lt;1700),'k1900'!S31,(IF($I$1=1700,'1700'!S31,(IF(AND($I$1&gt;1700,$I$1&lt;1800),'k1900'!S31,(IF($I$1=1800,'1800'!S31,(IF(AND($I$1&gt;1800,$I$1&lt;1900),'k1900'!S31,(IF($I$1=1900,'1900'!S31,(IF($I$1&gt;1900,'n1900'!S31,"")))))))))))))))))),"",IF($I$1&lt;1600,'k1900'!S31,(IF($I$1=1600,'1600'!S31,(IF(AND($I$1&gt;1600,$I$1&lt;1700),'k1900'!S31,(IF($I$1=1700,'1700'!S31,(IF(AND($I$1&gt;1700,$I$1&lt;1800),'k1900'!S31,(IF($I$1=1800,'1800'!S31,(IF(AND($I$1&gt;1800,$I$1&lt;1900),'k1900'!S31,(IF($I$1=1900,'1900'!S31,(IF($I$1&gt;1900,'n1900'!S31,""))))))))))))))))))</f>
        <v>39</v>
      </c>
      <c r="B31" s="19">
        <f ca="1">IF(IF($I$1&lt;1600,'k1900'!T31,(IF($I$1=1600,'1600'!T31,(IF(AND($I$1&gt;1600,$I$1&lt;1700),'k1900'!T31,(IF($I$1=1700,'1700'!T31,(IF(AND($I$1&gt;1700,$I$1&lt;1800),'k1900'!T31,(IF($I$1=1800,'1800'!T31,(IF(AND($I$1&gt;1800,$I$1&lt;1900),'k1900'!T31,(IF($I$1=1900,'1900'!T31,(IF($I$1&gt;1900,'n1900'!T31,"")))))))))))))))))="","",IF($I$1&lt;1600,'k1900'!T31,(IF($I$1=1600,'1600'!T31,(IF(AND($I$1&gt;1600,$I$1&lt;1700),'k1900'!T31,(IF($I$1=1700,'1700'!T31,(IF(AND($I$1&gt;1700,$I$1&lt;1800),'k1900'!T31,(IF($I$1=1800,'1800'!T31,(IF(AND($I$1&gt;1800,$I$1&lt;1900),'k1900'!T31,(IF($I$1=1900,'1900'!T31,(IF($I$1&gt;1900,'n1900'!T31,""))))))))))))))))))</f>
        <v>27</v>
      </c>
      <c r="C31" s="19">
        <f ca="1">IF(IF($I$1&lt;1600,'k1900'!U31,(IF($I$1=1600,'1600'!U31,(IF(AND($I$1&gt;1600,$I$1&lt;1700),'k1900'!U31,(IF($I$1=1700,'1700'!U31,(IF(AND($I$1&gt;1700,$I$1&lt;1800),'k1900'!U31,(IF($I$1=1800,'1800'!U31,(IF(AND($I$1&gt;1800,$I$1&lt;1900),'k1900'!U31,(IF($I$1=1900,'1900'!U31,(IF($I$1&gt;1900,'n1900'!U31,"")))))))))))))))))="","",IF($I$1&lt;1600,'k1900'!U31,(IF($I$1=1600,'1600'!U31,(IF(AND($I$1&gt;1600,$I$1&lt;1700),'k1900'!U31,(IF($I$1=1700,'1700'!U31,(IF(AND($I$1&gt;1700,$I$1&lt;1800),'k1900'!U31,(IF($I$1=1800,'1800'!U31,(IF(AND($I$1&gt;1800,$I$1&lt;1900),'k1900'!U31,(IF($I$1=1900,'1900'!U31,(IF($I$1&gt;1900,'n1900'!U31,""))))))))))))))))))</f>
        <v>28</v>
      </c>
      <c r="D31" s="19">
        <f ca="1">IF(IF($I$1&lt;1600,'k1900'!V31,(IF($I$1=1600,'1600'!V31,(IF(AND($I$1&gt;1600,$I$1&lt;1700),'k1900'!V31,(IF($I$1=1700,'1700'!V31,(IF(AND($I$1&gt;1700,$I$1&lt;1800),'k1900'!V31,(IF($I$1=1800,'1800'!V31,(IF(AND($I$1&gt;1800,$I$1&lt;1900),'k1900'!V31,(IF($I$1=1900,'1900'!V31,(IF($I$1&gt;1900,'n1900'!V31,"")))))))))))))))))="","",IF($I$1&lt;1600,'k1900'!V31,(IF($I$1=1600,'1600'!V31,(IF(AND($I$1&gt;1600,$I$1&lt;1700),'k1900'!V31,(IF($I$1=1700,'1700'!V31,(IF(AND($I$1&gt;1700,$I$1&lt;1800),'k1900'!V31,(IF($I$1=1800,'1800'!V31,(IF(AND($I$1&gt;1800,$I$1&lt;1900),'k1900'!V31,(IF($I$1=1900,'1900'!V31,(IF($I$1&gt;1900,'n1900'!V31,""))))))))))))))))))</f>
        <v>29</v>
      </c>
      <c r="E31" s="19">
        <f ca="1">IF(IF($I$1&lt;1600,'k1900'!W31,(IF($I$1=1600,'1600'!W31,(IF(AND($I$1&gt;1600,$I$1&lt;1700),'k1900'!W31,(IF($I$1=1700,'1700'!W31,(IF(AND($I$1&gt;1700,$I$1&lt;1800),'k1900'!W31,(IF($I$1=1800,'1800'!W31,(IF(AND($I$1&gt;1800,$I$1&lt;1900),'k1900'!W31,(IF($I$1=1900,'1900'!W31,(IF($I$1&gt;1900,'n1900'!W31,"")))))))))))))))))="","",IF($I$1&lt;1600,'k1900'!W31,(IF($I$1=1600,'1600'!W31,(IF(AND($I$1&gt;1600,$I$1&lt;1700),'k1900'!W31,(IF($I$1=1700,'1700'!W31,(IF(AND($I$1&gt;1700,$I$1&lt;1800),'k1900'!W31,(IF($I$1=1800,'1800'!W31,(IF(AND($I$1&gt;1800,$I$1&lt;1900),'k1900'!W31,(IF($I$1=1900,'1900'!W31,(IF($I$1&gt;1900,'n1900'!W31,""))))))))))))))))))</f>
        <v>30</v>
      </c>
      <c r="F31" s="19" t="str">
        <f ca="1">IF(IF($I$1&lt;1600,'k1900'!X31,(IF($I$1=1600,'1600'!X31,(IF(AND($I$1&gt;1600,$I$1&lt;1700),'k1900'!X31,(IF($I$1=1700,'1700'!X31,(IF(AND($I$1&gt;1700,$I$1&lt;1800),'k1900'!X31,(IF($I$1=1800,'1800'!X31,(IF(AND($I$1&gt;1800,$I$1&lt;1900),'k1900'!X31,(IF($I$1=1900,'1900'!X31,(IF($I$1&gt;1900,'n1900'!X31,"")))))))))))))))))="","",IF($I$1&lt;1600,'k1900'!X31,(IF($I$1=1600,'1600'!X31,(IF(AND($I$1&gt;1600,$I$1&lt;1700),'k1900'!X31,(IF($I$1=1700,'1700'!X31,(IF(AND($I$1&gt;1700,$I$1&lt;1800),'k1900'!X31,(IF($I$1=1800,'1800'!X31,(IF(AND($I$1&gt;1800,$I$1&lt;1900),'k1900'!X31,(IF($I$1=1900,'1900'!X31,(IF($I$1&gt;1900,'n1900'!X31,""))))))))))))))))))</f>
        <v/>
      </c>
      <c r="G31" s="19" t="str">
        <f ca="1">IF(IF($I$1&lt;1600,'k1900'!Y31,(IF($I$1=1600,'1600'!Y31,(IF(AND($I$1&gt;1600,$I$1&lt;1700),'k1900'!Y31,(IF($I$1=1700,'1700'!Y31,(IF(AND($I$1&gt;1700,$I$1&lt;1800),'k1900'!Y31,(IF($I$1=1800,'1800'!Y31,(IF(AND($I$1&gt;1800,$I$1&lt;1900),'k1900'!Y31,(IF($I$1=1900,'1900'!Y31,(IF($I$1&gt;1900,'n1900'!Y31,"")))))))))))))))))="","",IF($I$1&lt;1600,'k1900'!Y31,(IF($I$1=1600,'1600'!Y31,(IF(AND($I$1&gt;1600,$I$1&lt;1700),'k1900'!Y31,(IF($I$1=1700,'1700'!Y31,(IF(AND($I$1&gt;1700,$I$1&lt;1800),'k1900'!Y31,(IF($I$1=1800,'1800'!Y31,(IF(AND($I$1&gt;1800,$I$1&lt;1900),'k1900'!Y31,(IF($I$1=1900,'1900'!Y31,(IF($I$1&gt;1900,'n1900'!Y31,""))))))))))))))))))</f>
        <v/>
      </c>
      <c r="H31" s="19" t="str">
        <f ca="1">IF(IF($I$1&lt;1600,'k1900'!Z31,(IF($I$1=1600,'1600'!Z31,(IF(AND($I$1&gt;1600,$I$1&lt;1700),'k1900'!Z31,(IF($I$1=1700,'1700'!Z31,(IF(AND($I$1&gt;1700,$I$1&lt;1800),'k1900'!Z31,(IF($I$1=1800,'1800'!Z31,(IF(AND($I$1&gt;1800,$I$1&lt;1900),'k1900'!Z31,(IF($I$1=1900,'1900'!Z31,(IF($I$1&gt;1900,'n1900'!Z31,"")))))))))))))))))="","",IF($I$1&lt;1600,'k1900'!Z31,(IF($I$1=1600,'1600'!Z31,(IF(AND($I$1&gt;1600,$I$1&lt;1700),'k1900'!Z31,(IF($I$1=1700,'1700'!Z31,(IF(AND($I$1&gt;1700,$I$1&lt;1800),'k1900'!Z31,(IF($I$1=1800,'1800'!Z31,(IF(AND($I$1&gt;1800,$I$1&lt;1900),'k1900'!Z31,(IF($I$1=1900,'1900'!Z31,(IF($I$1&gt;1900,'n1900'!Z31,""))))))))))))))))))</f>
        <v/>
      </c>
      <c r="J31" s="55">
        <f ca="1">IF(ISERROR(IF($I$1&lt;1600,'k1900'!A40,(IF($I$1=1600,'1600'!A40,(IF(AND($I$1&gt;1600,$I$1&lt;1700),'k1900'!A40,(IF($I$1=1700,'1700'!A40,(IF(AND($I$1&gt;1700,$I$1&lt;1800),'k1900'!A40,(IF($I$1=1800,'1800'!A40,(IF(AND($I$1&gt;1800,$I$1&lt;1900),'k1900'!A40,(IF($I$1=1900,'1900'!A40,(IF($I$1&gt;1900,'n1900'!A40,"")))))))))))))))))),"",IF($I$1&lt;1600,'k1900'!A40,(IF($I$1=1600,'1600'!A40,(IF(AND($I$1&gt;1600,$I$1&lt;1700),'k1900'!A40,(IF($I$1=1700,'1700'!A40,(IF(AND($I$1&gt;1700,$I$1&lt;1800),'k1900'!A40,(IF($I$1=1800,'1800'!A40,(IF(AND($I$1&gt;1800,$I$1&lt;1900),'k1900'!A40,(IF($I$1=1900,'1900'!A40,(IF($I$1&gt;1900,'n1900'!A40,""))))))))))))))))))</f>
        <v>43</v>
      </c>
      <c r="K31" s="19">
        <f ca="1">IF(IF($I$1&lt;1600,'k1900'!B40,(IF($I$1=1600,'1600'!B40,(IF(AND($I$1&gt;1600,$I$1&lt;1700),'k1900'!B40,(IF($I$1=1700,'1700'!B40,(IF(AND($I$1&gt;1700,$I$1&lt;1800),'k1900'!B40,(IF($I$1=1800,'1800'!B40,(IF(AND($I$1&gt;1800,$I$1&lt;1900),'k1900'!B40,(IF($I$1=1900,'1900'!B40,(IF($I$1&gt;1900,'n1900'!B40,"")))))))))))))))))="","",IF($I$1&lt;1600,'k1900'!B40,(IF($I$1=1600,'1600'!B40,(IF(AND($I$1&gt;1600,$I$1&lt;1700),'k1900'!B40,(IF($I$1=1700,'1700'!B40,(IF(AND($I$1&gt;1700,$I$1&lt;1800),'k1900'!B40,(IF($I$1=1800,'1800'!B40,(IF(AND($I$1&gt;1800,$I$1&lt;1900),'k1900'!B40,(IF($I$1=1900,'1900'!B40,(IF($I$1&gt;1900,'n1900'!B40,""))))))))))))))))))</f>
        <v>25</v>
      </c>
      <c r="L31" s="19">
        <f ca="1">IF(IF($I$1&lt;1600,'k1900'!C40,(IF($I$1=1600,'1600'!C40,(IF(AND($I$1&gt;1600,$I$1&lt;1700),'k1900'!C40,(IF($I$1=1700,'1700'!C40,(IF(AND($I$1&gt;1700,$I$1&lt;1800),'k1900'!C40,(IF($I$1=1800,'1800'!C40,(IF(AND($I$1&gt;1800,$I$1&lt;1900),'k1900'!C40,(IF($I$1=1900,'1900'!C40,(IF($I$1&gt;1900,'n1900'!C40,"")))))))))))))))))="","",IF($I$1&lt;1600,'k1900'!C40,(IF($I$1=1600,'1600'!C40,(IF(AND($I$1&gt;1600,$I$1&lt;1700),'k1900'!C40,(IF($I$1=1700,'1700'!C40,(IF(AND($I$1&gt;1700,$I$1&lt;1800),'k1900'!C40,(IF($I$1=1800,'1800'!C40,(IF(AND($I$1&gt;1800,$I$1&lt;1900),'k1900'!C40,(IF($I$1=1900,'1900'!C40,(IF($I$1&gt;1900,'n1900'!C40,""))))))))))))))))))</f>
        <v>26</v>
      </c>
      <c r="M31" s="19">
        <f ca="1">IF(IF($I$1&lt;1600,'k1900'!D40,(IF($I$1=1600,'1600'!D40,(IF(AND($I$1&gt;1600,$I$1&lt;1700),'k1900'!D40,(IF($I$1=1700,'1700'!D40,(IF(AND($I$1&gt;1700,$I$1&lt;1800),'k1900'!D40,(IF($I$1=1800,'1800'!D40,(IF(AND($I$1&gt;1800,$I$1&lt;1900),'k1900'!D40,(IF($I$1=1900,'1900'!D40,(IF($I$1&gt;1900,'n1900'!D40,"")))))))))))))))))="","",IF($I$1&lt;1600,'k1900'!D40,(IF($I$1=1600,'1600'!D40,(IF(AND($I$1&gt;1600,$I$1&lt;1700),'k1900'!D40,(IF($I$1=1700,'1700'!D40,(IF(AND($I$1&gt;1700,$I$1&lt;1800),'k1900'!D40,(IF($I$1=1800,'1800'!D40,(IF(AND($I$1&gt;1800,$I$1&lt;1900),'k1900'!D40,(IF($I$1=1900,'1900'!D40,(IF($I$1&gt;1900,'n1900'!D40,""))))))))))))))))))</f>
        <v>27</v>
      </c>
      <c r="N31" s="19">
        <f ca="1">IF(IF($I$1&lt;1600,'k1900'!E40,(IF($I$1=1600,'1600'!E40,(IF(AND($I$1&gt;1600,$I$1&lt;1700),'k1900'!E40,(IF($I$1=1700,'1700'!E40,(IF(AND($I$1&gt;1700,$I$1&lt;1800),'k1900'!E40,(IF($I$1=1800,'1800'!E40,(IF(AND($I$1&gt;1800,$I$1&lt;1900),'k1900'!E40,(IF($I$1=1900,'1900'!E40,(IF($I$1&gt;1900,'n1900'!E40,"")))))))))))))))))="","",IF($I$1&lt;1600,'k1900'!E40,(IF($I$1=1600,'1600'!E40,(IF(AND($I$1&gt;1600,$I$1&lt;1700),'k1900'!E40,(IF($I$1=1700,'1700'!E40,(IF(AND($I$1&gt;1700,$I$1&lt;1800),'k1900'!E40,(IF($I$1=1800,'1800'!E40,(IF(AND($I$1&gt;1800,$I$1&lt;1900),'k1900'!E40,(IF($I$1=1900,'1900'!E40,(IF($I$1&gt;1900,'n1900'!E40,""))))))))))))))))))</f>
        <v>28</v>
      </c>
      <c r="O31" s="19">
        <f ca="1">IF(IF($I$1&lt;1600,'k1900'!F40,(IF($I$1=1600,'1600'!F40,(IF(AND($I$1&gt;1600,$I$1&lt;1700),'k1900'!F40,(IF($I$1=1700,'1700'!F40,(IF(AND($I$1&gt;1700,$I$1&lt;1800),'k1900'!F40,(IF($I$1=1800,'1800'!F40,(IF(AND($I$1&gt;1800,$I$1&lt;1900),'k1900'!F40,(IF($I$1=1900,'1900'!F40,(IF($I$1&gt;1900,'n1900'!F40,"")))))))))))))))))="","",IF($I$1&lt;1600,'k1900'!F40,(IF($I$1=1600,'1600'!F40,(IF(AND($I$1&gt;1600,$I$1&lt;1700),'k1900'!F40,(IF($I$1=1700,'1700'!F40,(IF(AND($I$1&gt;1700,$I$1&lt;1800),'k1900'!F40,(IF($I$1=1800,'1800'!F40,(IF(AND($I$1&gt;1800,$I$1&lt;1900),'k1900'!F40,(IF($I$1=1900,'1900'!F40,(IF($I$1&gt;1900,'n1900'!F40,""))))))))))))))))))</f>
        <v>29</v>
      </c>
      <c r="P31" s="19">
        <f ca="1">IF(IF($I$1&lt;1600,'k1900'!G40,(IF($I$1=1600,'1600'!G40,(IF(AND($I$1&gt;1600,$I$1&lt;1700),'k1900'!G40,(IF($I$1=1700,'1700'!G40,(IF(AND($I$1&gt;1700,$I$1&lt;1800),'k1900'!G40,(IF($I$1=1800,'1800'!G40,(IF(AND($I$1&gt;1800,$I$1&lt;1900),'k1900'!G40,(IF($I$1=1900,'1900'!G40,(IF($I$1&gt;1900,'n1900'!G40,"")))))))))))))))))="","",IF($I$1&lt;1600,'k1900'!G40,(IF($I$1=1600,'1600'!G40,(IF(AND($I$1&gt;1600,$I$1&lt;1700),'k1900'!G40,(IF($I$1=1700,'1700'!G40,(IF(AND($I$1&gt;1700,$I$1&lt;1800),'k1900'!G40,(IF($I$1=1800,'1800'!G40,(IF(AND($I$1&gt;1800,$I$1&lt;1900),'k1900'!G40,(IF($I$1=1900,'1900'!G40,(IF($I$1&gt;1900,'n1900'!G40,""))))))))))))))))))</f>
        <v>30</v>
      </c>
      <c r="Q31" s="19">
        <f ca="1">IF(IF($I$1&lt;1600,'k1900'!H40,(IF($I$1=1600,'1600'!H40,(IF(AND($I$1&gt;1600,$I$1&lt;1700),'k1900'!H40,(IF($I$1=1700,'1700'!H40,(IF(AND($I$1&gt;1700,$I$1&lt;1800),'k1900'!H40,(IF($I$1=1800,'1800'!H40,(IF(AND($I$1&gt;1800,$I$1&lt;1900),'k1900'!H40,(IF($I$1=1900,'1900'!H40,(IF($I$1&gt;1900,'n1900'!H40,"")))))))))))))))))="","",IF($I$1&lt;1600,'k1900'!H40,(IF($I$1=1600,'1600'!H40,(IF(AND($I$1&gt;1600,$I$1&lt;1700),'k1900'!H40,(IF($I$1=1700,'1700'!H40,(IF(AND($I$1&gt;1700,$I$1&lt;1800),'k1900'!H40,(IF($I$1=1800,'1800'!H40,(IF(AND($I$1&gt;1800,$I$1&lt;1900),'k1900'!H40,(IF($I$1=1900,'1900'!H40,(IF($I$1&gt;1900,'n1900'!H40,""))))))))))))))))))</f>
        <v>31</v>
      </c>
      <c r="S31" s="55">
        <f ca="1">IF(ISERROR(IF($I$1&lt;1600,'k1900'!J40,(IF($I$1=1600,'1600'!J40,(IF(AND($I$1&gt;1600,$I$1&lt;1700),'k1900'!J40,(IF($I$1=1700,'1700'!J40,(IF(AND($I$1&gt;1700,$I$1&lt;1800),'k1900'!J40,(IF($I$1=1800,'1800'!J40,(IF(AND($I$1&gt;1800,$I$1&lt;1900),'k1900'!J40,(IF($I$1=1900,'1900'!J40,(IF($I$1&gt;1900,'n1900'!J40,"")))))))))))))))))),"",IF($I$1&lt;1600,'k1900'!J40,(IF($I$1=1600,'1600'!J40,(IF(AND($I$1&gt;1600,$I$1&lt;1700),'k1900'!J40,(IF($I$1=1700,'1700'!J40,(IF(AND($I$1&gt;1700,$I$1&lt;1800),'k1900'!J40,(IF($I$1=1800,'1800'!J40,(IF(AND($I$1&gt;1800,$I$1&lt;1900),'k1900'!J40,(IF($I$1=1900,'1900'!J40,(IF($I$1&gt;1900,'n1900'!J40,""))))))))))))))))))</f>
        <v>48</v>
      </c>
      <c r="T31" s="19">
        <f ca="1">IF(IF($I$1&lt;1600,'k1900'!K40,(IF($I$1=1600,'1600'!K40,(IF(AND($I$1&gt;1600,$I$1&lt;1700),'k1900'!K40,(IF($I$1=1700,'1700'!K40,(IF(AND($I$1&gt;1700,$I$1&lt;1800),'k1900'!K40,(IF($I$1=1800,'1800'!K40,(IF(AND($I$1&gt;1800,$I$1&lt;1900),'k1900'!K40,(IF($I$1=1900,'1900'!K40,(IF($I$1&gt;1900,'n1900'!K40,"")))))))))))))))))="","",IF($I$1&lt;1600,'k1900'!K40,(IF($I$1=1600,'1600'!K40,(IF(AND($I$1&gt;1600,$I$1&lt;1700),'k1900'!K40,(IF($I$1=1700,'1700'!K40,(IF(AND($I$1&gt;1700,$I$1&lt;1800),'k1900'!K40,(IF($I$1=1800,'1800'!K40,(IF(AND($I$1&gt;1800,$I$1&lt;1900),'k1900'!K40,(IF($I$1=1900,'1900'!K40,(IF($I$1&gt;1900,'n1900'!K40,""))))))))))))))))))</f>
        <v>29</v>
      </c>
      <c r="U31" s="19">
        <f ca="1">IF(IF($I$1&lt;1600,'k1900'!L40,(IF($I$1=1600,'1600'!L40,(IF(AND($I$1&gt;1600,$I$1&lt;1700),'k1900'!L40,(IF($I$1=1700,'1700'!L40,(IF(AND($I$1&gt;1700,$I$1&lt;1800),'k1900'!L40,(IF($I$1=1800,'1800'!L40,(IF(AND($I$1&gt;1800,$I$1&lt;1900),'k1900'!L40,(IF($I$1=1900,'1900'!L40,(IF($I$1&gt;1900,'n1900'!L40,"")))))))))))))))))="","",IF($I$1&lt;1600,'k1900'!L40,(IF($I$1=1600,'1600'!L40,(IF(AND($I$1&gt;1600,$I$1&lt;1700),'k1900'!L40,(IF($I$1=1700,'1700'!L40,(IF(AND($I$1&gt;1700,$I$1&lt;1800),'k1900'!L40,(IF($I$1=1800,'1800'!L40,(IF(AND($I$1&gt;1800,$I$1&lt;1900),'k1900'!L40,(IF($I$1=1900,'1900'!L40,(IF($I$1&gt;1900,'n1900'!L40,""))))))))))))))))))</f>
        <v>30</v>
      </c>
      <c r="V31" s="19" t="str">
        <f ca="1">IF(IF($I$1&lt;1600,'k1900'!M40,(IF($I$1=1600,'1600'!M40,(IF(AND($I$1&gt;1600,$I$1&lt;1700),'k1900'!M40,(IF($I$1=1700,'1700'!M40,(IF(AND($I$1&gt;1700,$I$1&lt;1800),'k1900'!M40,(IF($I$1=1800,'1800'!M40,(IF(AND($I$1&gt;1800,$I$1&lt;1900),'k1900'!M40,(IF($I$1=1900,'1900'!M40,(IF($I$1&gt;1900,'n1900'!M40,"")))))))))))))))))="","",IF($I$1&lt;1600,'k1900'!M40,(IF($I$1=1600,'1600'!M40,(IF(AND($I$1&gt;1600,$I$1&lt;1700),'k1900'!M40,(IF($I$1=1700,'1700'!M40,(IF(AND($I$1&gt;1700,$I$1&lt;1800),'k1900'!M40,(IF($I$1=1800,'1800'!M40,(IF(AND($I$1&gt;1800,$I$1&lt;1900),'k1900'!M40,(IF($I$1=1900,'1900'!M40,(IF($I$1&gt;1900,'n1900'!M40,""))))))))))))))))))</f>
        <v/>
      </c>
      <c r="W31" s="19" t="str">
        <f ca="1">IF(IF($I$1&lt;1600,'k1900'!N40,(IF($I$1=1600,'1600'!N40,(IF(AND($I$1&gt;1600,$I$1&lt;1700),'k1900'!N40,(IF($I$1=1700,'1700'!N40,(IF(AND($I$1&gt;1700,$I$1&lt;1800),'k1900'!N40,(IF($I$1=1800,'1800'!N40,(IF(AND($I$1&gt;1800,$I$1&lt;1900),'k1900'!N40,(IF($I$1=1900,'1900'!N40,(IF($I$1&gt;1900,'n1900'!N40,"")))))))))))))))))="","",IF($I$1&lt;1600,'k1900'!N40,(IF($I$1=1600,'1600'!N40,(IF(AND($I$1&gt;1600,$I$1&lt;1700),'k1900'!N40,(IF($I$1=1700,'1700'!N40,(IF(AND($I$1&gt;1700,$I$1&lt;1800),'k1900'!N40,(IF($I$1=1800,'1800'!N40,(IF(AND($I$1&gt;1800,$I$1&lt;1900),'k1900'!N40,(IF($I$1=1900,'1900'!N40,(IF($I$1&gt;1900,'n1900'!N40,""))))))))))))))))))</f>
        <v/>
      </c>
      <c r="X31" s="19" t="str">
        <f ca="1">IF(IF($I$1&lt;1600,'k1900'!O40,(IF($I$1=1600,'1600'!O40,(IF(AND($I$1&gt;1600,$I$1&lt;1700),'k1900'!O40,(IF($I$1=1700,'1700'!O40,(IF(AND($I$1&gt;1700,$I$1&lt;1800),'k1900'!O40,(IF($I$1=1800,'1800'!O40,(IF(AND($I$1&gt;1800,$I$1&lt;1900),'k1900'!O40,(IF($I$1=1900,'1900'!O40,(IF($I$1&gt;1900,'n1900'!O40,"")))))))))))))))))="","",IF($I$1&lt;1600,'k1900'!O40,(IF($I$1=1600,'1600'!O40,(IF(AND($I$1&gt;1600,$I$1&lt;1700),'k1900'!O40,(IF($I$1=1700,'1700'!O40,(IF(AND($I$1&gt;1700,$I$1&lt;1800),'k1900'!O40,(IF($I$1=1800,'1800'!O40,(IF(AND($I$1&gt;1800,$I$1&lt;1900),'k1900'!O40,(IF($I$1=1900,'1900'!O40,(IF($I$1&gt;1900,'n1900'!O40,""))))))))))))))))))</f>
        <v/>
      </c>
      <c r="Y31" s="19" t="str">
        <f ca="1">IF(IF($I$1&lt;1600,'k1900'!P40,(IF($I$1=1600,'1600'!P40,(IF(AND($I$1&gt;1600,$I$1&lt;1700),'k1900'!P40,(IF($I$1=1700,'1700'!P40,(IF(AND($I$1&gt;1700,$I$1&lt;1800),'k1900'!P40,(IF($I$1=1800,'1800'!P40,(IF(AND($I$1&gt;1800,$I$1&lt;1900),'k1900'!P40,(IF($I$1=1900,'1900'!P40,(IF($I$1&gt;1900,'n1900'!P40,"")))))))))))))))))="","",IF($I$1&lt;1600,'k1900'!P40,(IF($I$1=1600,'1600'!P40,(IF(AND($I$1&gt;1600,$I$1&lt;1700),'k1900'!P40,(IF($I$1=1700,'1700'!P40,(IF(AND($I$1&gt;1700,$I$1&lt;1800),'k1900'!P40,(IF($I$1=1800,'1800'!P40,(IF(AND($I$1&gt;1800,$I$1&lt;1900),'k1900'!P40,(IF($I$1=1900,'1900'!P40,(IF($I$1&gt;1900,'n1900'!P40,""))))))))))))))))))</f>
        <v/>
      </c>
      <c r="Z31" s="19" t="str">
        <f ca="1">IF(IF($I$1&lt;1600,'k1900'!Q40,(IF($I$1=1600,'1600'!Q40,(IF(AND($I$1&gt;1600,$I$1&lt;1700),'k1900'!Q40,(IF($I$1=1700,'1700'!Q40,(IF(AND($I$1&gt;1700,$I$1&lt;1800),'k1900'!Q40,(IF($I$1=1800,'1800'!Q40,(IF(AND($I$1&gt;1800,$I$1&lt;1900),'k1900'!Q40,(IF($I$1=1900,'1900'!Q40,(IF($I$1&gt;1900,'n1900'!Q40,"")))))))))))))))))="","",IF($I$1&lt;1600,'k1900'!Q40,(IF($I$1=1600,'1600'!Q40,(IF(AND($I$1&gt;1600,$I$1&lt;1700),'k1900'!Q40,(IF($I$1=1700,'1700'!Q40,(IF(AND($I$1&gt;1700,$I$1&lt;1800),'k1900'!Q40,(IF($I$1=1800,'1800'!Q40,(IF(AND($I$1&gt;1800,$I$1&lt;1900),'k1900'!Q40,(IF($I$1=1900,'1900'!Q40,(IF($I$1&gt;1900,'n1900'!Q40,""))))))))))))))))))</f>
        <v/>
      </c>
      <c r="AB31" s="55">
        <f ca="1">IF(ISERROR(IF($I$1&lt;1600,'k1900'!S40,(IF($I$1=1600,'1600'!S40,(IF(AND($I$1&gt;1600,$I$1&lt;1700),'k1900'!S40,(IF($I$1=1700,'1700'!S40,(IF(AND($I$1&gt;1700,$I$1&lt;1800),'k1900'!S40,(IF($I$1=1800,'1800'!S40,(IF(AND($I$1&gt;1800,$I$1&lt;1900),'k1900'!S40,(IF($I$1=1900,'1900'!S40,(IF($I$1&gt;1900,'n1900'!S40,"")))))))))))))))))),"",IF($I$1&lt;1600,'k1900'!S40,(IF($I$1=1600,'1600'!S40,(IF(AND($I$1&gt;1600,$I$1&lt;1700),'k1900'!S40,(IF($I$1=1700,'1700'!S40,(IF(AND($I$1&gt;1700,$I$1&lt;1800),'k1900'!S40,(IF($I$1=1800,'1800'!S40,(IF(AND($I$1&gt;1800,$I$1&lt;1900),'k1900'!S40,(IF($I$1=1900,'1900'!S40,(IF($I$1&gt;1900,'n1900'!S40,""))))))))))))))))))</f>
        <v>52</v>
      </c>
      <c r="AC31" s="19">
        <f ca="1">IF(IF($I$1&lt;1600,'k1900'!T40,(IF($I$1=1600,'1600'!T40,(IF(AND($I$1&gt;1600,$I$1&lt;1700),'k1900'!T40,(IF($I$1=1700,'1700'!T40,(IF(AND($I$1&gt;1700,$I$1&lt;1800),'k1900'!T40,(IF($I$1=1800,'1800'!T40,(IF(AND($I$1&gt;1800,$I$1&lt;1900),'k1900'!T40,(IF($I$1=1900,'1900'!T40,(IF($I$1&gt;1900,'n1900'!T40,"")))))))))))))))))="","",IF($I$1&lt;1600,'k1900'!T40,(IF($I$1=1600,'1600'!T40,(IF(AND($I$1&gt;1600,$I$1&lt;1700),'k1900'!T40,(IF($I$1=1700,'1700'!T40,(IF(AND($I$1&gt;1700,$I$1&lt;1800),'k1900'!T40,(IF($I$1=1800,'1800'!T40,(IF(AND($I$1&gt;1800,$I$1&lt;1900),'k1900'!T40,(IF($I$1=1900,'1900'!T40,(IF($I$1&gt;1900,'n1900'!T40,""))))))))))))))))))</f>
        <v>27</v>
      </c>
      <c r="AD31" s="19">
        <f ca="1">IF(IF($I$1&lt;1600,'k1900'!U40,(IF($I$1=1600,'1600'!U40,(IF(AND($I$1&gt;1600,$I$1&lt;1700),'k1900'!U40,(IF($I$1=1700,'1700'!U40,(IF(AND($I$1&gt;1700,$I$1&lt;1800),'k1900'!U40,(IF($I$1=1800,'1800'!U40,(IF(AND($I$1&gt;1800,$I$1&lt;1900),'k1900'!U40,(IF($I$1=1900,'1900'!U40,(IF($I$1&gt;1900,'n1900'!U40,"")))))))))))))))))="","",IF($I$1&lt;1600,'k1900'!U40,(IF($I$1=1600,'1600'!U40,(IF(AND($I$1&gt;1600,$I$1&lt;1700),'k1900'!U40,(IF($I$1=1700,'1700'!U40,(IF(AND($I$1&gt;1700,$I$1&lt;1800),'k1900'!U40,(IF($I$1=1800,'1800'!U40,(IF(AND($I$1&gt;1800,$I$1&lt;1900),'k1900'!U40,(IF($I$1=1900,'1900'!U40,(IF($I$1&gt;1900,'n1900'!U40,""))))))))))))))))))</f>
        <v>28</v>
      </c>
      <c r="AE31" s="19">
        <f ca="1">IF(IF($I$1&lt;1600,'k1900'!V40,(IF($I$1=1600,'1600'!V40,(IF(AND($I$1&gt;1600,$I$1&lt;1700),'k1900'!V40,(IF($I$1=1700,'1700'!V40,(IF(AND($I$1&gt;1700,$I$1&lt;1800),'k1900'!V40,(IF($I$1=1800,'1800'!V40,(IF(AND($I$1&gt;1800,$I$1&lt;1900),'k1900'!V40,(IF($I$1=1900,'1900'!V40,(IF($I$1&gt;1900,'n1900'!V40,"")))))))))))))))))="","",IF($I$1&lt;1600,'k1900'!V40,(IF($I$1=1600,'1600'!V40,(IF(AND($I$1&gt;1600,$I$1&lt;1700),'k1900'!V40,(IF($I$1=1700,'1700'!V40,(IF(AND($I$1&gt;1700,$I$1&lt;1800),'k1900'!V40,(IF($I$1=1800,'1800'!V40,(IF(AND($I$1&gt;1800,$I$1&lt;1900),'k1900'!V40,(IF($I$1=1900,'1900'!V40,(IF($I$1&gt;1900,'n1900'!V40,""))))))))))))))))))</f>
        <v>29</v>
      </c>
      <c r="AF31" s="19">
        <f ca="1">IF(IF($I$1&lt;1600,'k1900'!W40,(IF($I$1=1600,'1600'!W40,(IF(AND($I$1&gt;1600,$I$1&lt;1700),'k1900'!W40,(IF($I$1=1700,'1700'!W40,(IF(AND($I$1&gt;1700,$I$1&lt;1800),'k1900'!W40,(IF($I$1=1800,'1800'!W40,(IF(AND($I$1&gt;1800,$I$1&lt;1900),'k1900'!W40,(IF($I$1=1900,'1900'!W40,(IF($I$1&gt;1900,'n1900'!W40,"")))))))))))))))))="","",IF($I$1&lt;1600,'k1900'!W40,(IF($I$1=1600,'1600'!W40,(IF(AND($I$1&gt;1600,$I$1&lt;1700),'k1900'!W40,(IF($I$1=1700,'1700'!W40,(IF(AND($I$1&gt;1700,$I$1&lt;1800),'k1900'!W40,(IF($I$1=1800,'1800'!W40,(IF(AND($I$1&gt;1800,$I$1&lt;1900),'k1900'!W40,(IF($I$1=1900,'1900'!W40,(IF($I$1&gt;1900,'n1900'!W40,""))))))))))))))))))</f>
        <v>30</v>
      </c>
      <c r="AG31" s="19">
        <f ca="1">IF(IF($I$1&lt;1600,'k1900'!X40,(IF($I$1=1600,'1600'!X40,(IF(AND($I$1&gt;1600,$I$1&lt;1700),'k1900'!X40,(IF($I$1=1700,'1700'!X40,(IF(AND($I$1&gt;1700,$I$1&lt;1800),'k1900'!X40,(IF($I$1=1800,'1800'!X40,(IF(AND($I$1&gt;1800,$I$1&lt;1900),'k1900'!X40,(IF($I$1=1900,'1900'!X40,(IF($I$1&gt;1900,'n1900'!X40,"")))))))))))))))))="","",IF($I$1&lt;1600,'k1900'!X40,(IF($I$1=1600,'1600'!X40,(IF(AND($I$1&gt;1600,$I$1&lt;1700),'k1900'!X40,(IF($I$1=1700,'1700'!X40,(IF(AND($I$1&gt;1700,$I$1&lt;1800),'k1900'!X40,(IF($I$1=1800,'1800'!X40,(IF(AND($I$1&gt;1800,$I$1&lt;1900),'k1900'!X40,(IF($I$1=1900,'1900'!X40,(IF($I$1&gt;1900,'n1900'!X40,""))))))))))))))))))</f>
        <v>31</v>
      </c>
      <c r="AH31" s="19" t="str">
        <f ca="1">IF(IF($I$1&lt;1600,'k1900'!Y40,(IF($I$1=1600,'1600'!Y40,(IF(AND($I$1&gt;1600,$I$1&lt;1700),'k1900'!Y40,(IF($I$1=1700,'1700'!Y40,(IF(AND($I$1&gt;1700,$I$1&lt;1800),'k1900'!Y40,(IF($I$1=1800,'1800'!Y40,(IF(AND($I$1&gt;1800,$I$1&lt;1900),'k1900'!Y40,(IF($I$1=1900,'1900'!Y40,(IF($I$1&gt;1900,'n1900'!Y40,"")))))))))))))))))="","",IF($I$1&lt;1600,'k1900'!Y40,(IF($I$1=1600,'1600'!Y40,(IF(AND($I$1&gt;1600,$I$1&lt;1700),'k1900'!Y40,(IF($I$1=1700,'1700'!Y40,(IF(AND($I$1&gt;1700,$I$1&lt;1800),'k1900'!Y40,(IF($I$1=1800,'1800'!Y40,(IF(AND($I$1&gt;1800,$I$1&lt;1900),'k1900'!Y40,(IF($I$1=1900,'1900'!Y40,(IF($I$1&gt;1900,'n1900'!Y40,""))))))))))))))))))</f>
        <v/>
      </c>
      <c r="AI31" s="19" t="str">
        <f ca="1">IF(IF($I$1&lt;1600,'k1900'!Z40,(IF($I$1=1600,'1600'!Z40,(IF(AND($I$1&gt;1600,$I$1&lt;1700),'k1900'!Z40,(IF($I$1=1700,'1700'!Z40,(IF(AND($I$1&gt;1700,$I$1&lt;1800),'k1900'!Z40,(IF($I$1=1800,'1800'!Z40,(IF(AND($I$1&gt;1800,$I$1&lt;1900),'k1900'!Z40,(IF($I$1=1900,'1900'!Z40,(IF($I$1&gt;1900,'n1900'!Z40,"")))))))))))))))))="","",IF($I$1&lt;1600,'k1900'!Z40,(IF($I$1=1600,'1600'!Z40,(IF(AND($I$1&gt;1600,$I$1&lt;1700),'k1900'!Z40,(IF($I$1=1700,'1700'!Z40,(IF(AND($I$1&gt;1700,$I$1&lt;1800),'k1900'!Z40,(IF($I$1=1800,'1800'!Z40,(IF(AND($I$1&gt;1800,$I$1&lt;1900),'k1900'!Z40,(IF($I$1=1900,'1900'!Z40,(IF($I$1&gt;1900,'n1900'!Z40,""))))))))))))))))))</f>
        <v/>
      </c>
      <c r="AK31" s="71"/>
      <c r="AL31" s="76">
        <f t="shared" ca="1" si="6"/>
        <v>44403</v>
      </c>
      <c r="AM31" s="76">
        <f t="shared" ca="1" si="6"/>
        <v>44404</v>
      </c>
      <c r="AN31" s="76">
        <f t="shared" ca="1" si="6"/>
        <v>44405</v>
      </c>
      <c r="AO31" s="76">
        <f t="shared" ca="1" si="6"/>
        <v>44406</v>
      </c>
      <c r="AP31" s="76">
        <f t="shared" ca="1" si="6"/>
        <v>44407</v>
      </c>
      <c r="AQ31" s="76">
        <f t="shared" ca="1" si="6"/>
        <v>44408</v>
      </c>
      <c r="AR31" s="76" t="str">
        <f t="shared" ca="1" si="6"/>
        <v/>
      </c>
      <c r="AS31" s="70">
        <v>1612</v>
      </c>
      <c r="AT31" s="71"/>
      <c r="AU31" s="76">
        <f t="shared" ca="1" si="7"/>
        <v>44431</v>
      </c>
      <c r="AV31" s="76">
        <f t="shared" ca="1" si="7"/>
        <v>44432</v>
      </c>
      <c r="AW31" s="76">
        <f t="shared" ca="1" si="7"/>
        <v>44433</v>
      </c>
      <c r="AX31" s="76">
        <f t="shared" ca="1" si="7"/>
        <v>44434</v>
      </c>
      <c r="AY31" s="76">
        <f t="shared" ca="1" si="7"/>
        <v>44435</v>
      </c>
      <c r="AZ31" s="76">
        <f t="shared" ca="1" si="7"/>
        <v>44436</v>
      </c>
      <c r="BA31" s="76">
        <f t="shared" ca="1" si="7"/>
        <v>44437</v>
      </c>
      <c r="BB31" s="70"/>
      <c r="BC31" s="71"/>
      <c r="BD31" s="76">
        <f t="shared" ca="1" si="8"/>
        <v>44466</v>
      </c>
      <c r="BE31" s="76">
        <f t="shared" ca="1" si="8"/>
        <v>44467</v>
      </c>
      <c r="BF31" s="76">
        <f t="shared" ca="1" si="8"/>
        <v>44468</v>
      </c>
      <c r="BG31" s="76">
        <f t="shared" ca="1" si="8"/>
        <v>44469</v>
      </c>
      <c r="BH31" s="76" t="str">
        <f t="shared" ca="1" si="8"/>
        <v/>
      </c>
      <c r="BI31" s="76" t="str">
        <f t="shared" ca="1" si="8"/>
        <v/>
      </c>
      <c r="BJ31" s="76" t="str">
        <f t="shared" ca="1" si="8"/>
        <v/>
      </c>
      <c r="BK31" s="70"/>
      <c r="BL31" s="71"/>
      <c r="BM31" s="77">
        <f ca="1">IF(TODAY()=AL31,-1,IF(AL31="",0,IF(ISERROR(VLOOKUP(AL31,Ünnepnapok!$AG$4:$AG$254,1,FALSE)),0,T22)))</f>
        <v>0</v>
      </c>
      <c r="BN31" s="77">
        <f ca="1">IF(TODAY()=AM31,-1,IF(AM31="",0,IF(ISERROR(VLOOKUP(AM31,Ünnepnapok!$AG$4:$AG$254,1,FALSE)),0,U22)))</f>
        <v>0</v>
      </c>
      <c r="BO31" s="77">
        <f ca="1">IF(TODAY()=AN31,-1,IF(AN31="",0,IF(ISERROR(VLOOKUP(AN31,Ünnepnapok!$AG$4:$AG$254,1,FALSE)),0,V22)))</f>
        <v>0</v>
      </c>
      <c r="BP31" s="77">
        <f ca="1">IF(TODAY()=AO31,-1,IF(AO31="",0,IF(ISERROR(VLOOKUP(AO31,Ünnepnapok!$AG$4:$AG$254,1,FALSE)),0,W22)))</f>
        <v>0</v>
      </c>
      <c r="BQ31" s="77">
        <f ca="1">IF(TODAY()=AP31,-1,IF(AP31="",0,IF(ISERROR(VLOOKUP(AP31,Ünnepnapok!$AG$4:$AG$254,1,FALSE)),0,X22)))</f>
        <v>0</v>
      </c>
      <c r="BR31" s="77">
        <f ca="1">IF(ISERROR(VLOOKUP(AQ31,Munkanapáthelyezés!$A$2:$A$300,1,FALSE)),IF(TODAY()=AQ31,-1,IF(AQ31="",0,IF(ISERROR(VLOOKUP(AQ31,Ünnepnapok!$AG$4:$AG$254,1,FALSE)),0,G31))),"")</f>
        <v>0</v>
      </c>
      <c r="BS31" s="77" t="str">
        <f ca="1">IF(ISERROR(VLOOKUP(AR31,Munkanapáthelyezés!$A$2:$A$300,1,FALSE)),IF(TODAY()=AR31,-1,IF(AR31="",0,IF(ISERROR(VLOOKUP(AR31,Ünnepnapok!$AG$4:$AG$254,1,FALSE)),0,H31))),"")</f>
        <v/>
      </c>
      <c r="BT31" s="70"/>
      <c r="BU31" s="71"/>
      <c r="BV31" s="77">
        <f ca="1">IF(TODAY()=AU31,-1,IF(AU31="",0,IF(ISERROR(VLOOKUP(AU31,Ünnepnapok!$AG$4:$AG$254,1,FALSE)),0,AC22)))</f>
        <v>0</v>
      </c>
      <c r="BW31" s="77">
        <f ca="1">IF(TODAY()=AV31,-1,IF(AV31="",0,IF(ISERROR(VLOOKUP(AV31,Ünnepnapok!$AG$4:$AG$254,1,FALSE)),0,AD22)))</f>
        <v>0</v>
      </c>
      <c r="BX31" s="77">
        <f ca="1">IF(TODAY()=AW31,-1,IF(AW31="",0,IF(ISERROR(VLOOKUP(AW31,Ünnepnapok!$AG$4:$AG$254,1,FALSE)),0,AE22)))</f>
        <v>0</v>
      </c>
      <c r="BY31" s="77">
        <f ca="1">IF(TODAY()=AX31,-1,IF(AX31="",0,IF(ISERROR(VLOOKUP(AX31,Ünnepnapok!$AG$4:$AG$254,1,FALSE)),0,AF22)))</f>
        <v>0</v>
      </c>
      <c r="BZ31" s="77">
        <f ca="1">IF(TODAY()=AY31,-1,IF(AY31="",0,IF(ISERROR(VLOOKUP(AY31,Ünnepnapok!$AG$4:$AG$254,1,FALSE)),0,AG22)))</f>
        <v>0</v>
      </c>
      <c r="CA31" s="77">
        <f ca="1">IF(ISERROR(VLOOKUP(AZ31,Munkanapáthelyezés!$A$2:$A$300,1,FALSE)),IF(TODAY()=AZ31,-1,IF(AZ31="",0,IF(ISERROR(VLOOKUP(AZ31,Ünnepnapok!$AG$4:$AG$254,1,FALSE)),0,P31))),"")</f>
        <v>0</v>
      </c>
      <c r="CB31" s="77">
        <f ca="1">IF(ISERROR(VLOOKUP(BA31,Munkanapáthelyezés!$A$2:$A$300,1,FALSE)),IF(TODAY()=BA31,-1,IF(BA31="",0,IF(ISERROR(VLOOKUP(BA31,Ünnepnapok!$AG$4:$AG$254,1,FALSE)),0,Q31))),"")</f>
        <v>0</v>
      </c>
      <c r="CC31" s="70"/>
      <c r="CD31" s="71"/>
      <c r="CE31" s="77">
        <f ca="1">IF(TODAY()=BD31,-1,IF(BD31="",0,IF(ISERROR(VLOOKUP(BD31,Ünnepnapok!$AG$4:$AG$254,1,FALSE)),0,B31)))</f>
        <v>0</v>
      </c>
      <c r="CF31" s="77">
        <f ca="1">IF(TODAY()=BE31,-1,IF(BE31="",0,IF(ISERROR(VLOOKUP(BE31,Ünnepnapok!$AG$4:$AG$254,1,FALSE)),0,C31)))</f>
        <v>0</v>
      </c>
      <c r="CG31" s="77">
        <f ca="1">IF(TODAY()=BF31,-1,IF(BF31="",0,IF(ISERROR(VLOOKUP(BF31,Ünnepnapok!$AG$4:$AG$254,1,FALSE)),0,D31)))</f>
        <v>0</v>
      </c>
      <c r="CH31" s="77">
        <f ca="1">IF(TODAY()=BG31,-1,IF(BG31="",0,IF(ISERROR(VLOOKUP(BG31,Ünnepnapok!$AG$4:$AG$254,1,FALSE)),0,E31)))</f>
        <v>0</v>
      </c>
      <c r="CI31" s="77">
        <f ca="1">IF(TODAY()=BH31,-1,IF(BH31="",0,IF(ISERROR(VLOOKUP(BH31,Ünnepnapok!$AG$4:$AG$254,1,FALSE)),0,F31)))</f>
        <v>0</v>
      </c>
      <c r="CJ31" s="77" t="str">
        <f ca="1">IF(ISERROR(VLOOKUP(BI31,Munkanapáthelyezés!$A$2:$A$300,1,FALSE)),IF(TODAY()=BI31,-1,IF(BI31="",0,IF(ISERROR(VLOOKUP(BI31,Ünnepnapok!$AG$4:$AG$254,1,FALSE)),0,Y31))),"")</f>
        <v/>
      </c>
      <c r="CK31" s="77" t="str">
        <f ca="1">IF(ISERROR(VLOOKUP(BJ31,Munkanapáthelyezés!$A$2:$A$300,1,FALSE)),IF(TODAY()=BJ31,-1,IF(BJ31="",0,IF(ISERROR(VLOOKUP(BJ31,Ünnepnapok!$AG$4:$AG$254,1,FALSE)),0,Z31))),"")</f>
        <v/>
      </c>
      <c r="CM31" s="77">
        <f ca="1">IF(AL31="",0,IF(ISERROR(VLOOKUP(AL31,Munkanapáthelyezés!$B$2:$C$200,2,FALSE)+10000),0,VLOOKUP(AL31,Munkanapáthelyezés!$B$2:$C$200,2,FALSE)+10000))+IF(AL31="",0,IF(ISERROR(VLOOKUP(AL31,Munkanapáthelyezés!$A$2:$C$200,3,FALSE)+1000),0,VLOOKUP(AL31,Munkanapáthelyezés!$A$2:$C$200,3,FALSE)+1000))</f>
        <v>0</v>
      </c>
      <c r="CN31" s="77">
        <f ca="1">IF(AM31="",0,IF(ISERROR(VLOOKUP(AM31,Munkanapáthelyezés!$B$2:$C$200,2,FALSE)+10000),0,VLOOKUP(AM31,Munkanapáthelyezés!$B$2:$C$200,2,FALSE)+10000))+IF(AM31="",0,IF(ISERROR(VLOOKUP(AM31,Munkanapáthelyezés!$A$2:$C$200,3,FALSE)+1000),0,VLOOKUP(AM31,Munkanapáthelyezés!$A$2:$C$200,3,FALSE)+1000))</f>
        <v>0</v>
      </c>
      <c r="CO31" s="77">
        <f ca="1">IF(AN31="",0,IF(ISERROR(VLOOKUP(AN31,Munkanapáthelyezés!$B$2:$C$200,2,FALSE)+10000),0,VLOOKUP(AN31,Munkanapáthelyezés!$B$2:$C$200,2,FALSE)+10000))+IF(AN31="",0,IF(ISERROR(VLOOKUP(AN31,Munkanapáthelyezés!$A$2:$C$200,3,FALSE)+1000),0,VLOOKUP(AN31,Munkanapáthelyezés!$A$2:$C$200,3,FALSE)+1000))</f>
        <v>0</v>
      </c>
      <c r="CP31" s="77">
        <f ca="1">IF(AO31="",0,IF(ISERROR(VLOOKUP(AO31,Munkanapáthelyezés!$B$2:$C$200,2,FALSE)+10000),0,VLOOKUP(AO31,Munkanapáthelyezés!$B$2:$C$200,2,FALSE)+10000))+IF(AO31="",0,IF(ISERROR(VLOOKUP(AO31,Munkanapáthelyezés!$A$2:$C$200,3,FALSE)+1000),0,VLOOKUP(AO31,Munkanapáthelyezés!$A$2:$C$200,3,FALSE)+1000))</f>
        <v>0</v>
      </c>
      <c r="CQ31" s="77">
        <f ca="1">IF(AP31="",0,IF(ISERROR(VLOOKUP(AP31,Munkanapáthelyezés!$B$2:$C$200,2,FALSE)+10000),0,VLOOKUP(AP31,Munkanapáthelyezés!$B$2:$C$200,2,FALSE)+10000))+IF(AP31="",0,IF(ISERROR(VLOOKUP(AP31,Munkanapáthelyezés!$A$2:$C$200,3,FALSE)+1000),0,VLOOKUP(AP31,Munkanapáthelyezés!$A$2:$C$200,3,FALSE)+1000))</f>
        <v>0</v>
      </c>
      <c r="CR31" s="77">
        <f ca="1">IF(AQ31="",0,IF(ISERROR(VLOOKUP(AQ31,Munkanapáthelyezés!$B$2:$C$200,2,FALSE)+10000),0,VLOOKUP(AQ31,Munkanapáthelyezés!$B$2:$C$200,2,FALSE)+10000))+IF(AQ31="",0,IF(ISERROR(VLOOKUP(AQ31,Munkanapáthelyezés!$A$2:$C$200,3,FALSE)+1000),0,VLOOKUP(AQ31,Munkanapáthelyezés!$A$2:$C$200,3,FALSE)+1000))</f>
        <v>0</v>
      </c>
      <c r="CS31" s="77">
        <f ca="1">IF(AR31="",0,IF(ISERROR(VLOOKUP(AR31,Munkanapáthelyezés!$B$2:$C$200,2,FALSE)+10000),0,VLOOKUP(AR31,Munkanapáthelyezés!$B$2:$C$200,2,FALSE)+10000))+IF(AR31="",0,IF(ISERROR(VLOOKUP(AR31,Munkanapáthelyezés!$A$2:$C$200,3,FALSE)+1000),0,VLOOKUP(AR31,Munkanapáthelyezés!$A$2:$C$200,3,FALSE)+1000))</f>
        <v>0</v>
      </c>
      <c r="CT31" s="70"/>
      <c r="CU31" s="103"/>
      <c r="CV31" s="77">
        <f ca="1">IF(AU31="",0,IF(ISERROR(VLOOKUP(AU31,Munkanapáthelyezés!$B$2:$C$200,2,FALSE)+10000),0,VLOOKUP(AU31,Munkanapáthelyezés!$B$2:$C$200,2,FALSE)+10000))+IF(AU31="",0,IF(ISERROR(VLOOKUP(AU31,Munkanapáthelyezés!$A$2:$C$200,3,FALSE)+1000),0,VLOOKUP(AU31,Munkanapáthelyezés!$A$2:$C$200,3,FALSE)+1000))</f>
        <v>0</v>
      </c>
      <c r="CW31" s="77">
        <f ca="1">IF(AV31="",0,IF(ISERROR(VLOOKUP(AV31,Munkanapáthelyezés!$B$2:$C$200,2,FALSE)+10000),0,VLOOKUP(AV31,Munkanapáthelyezés!$B$2:$C$200,2,FALSE)+10000))+IF(AV31="",0,IF(ISERROR(VLOOKUP(AV31,Munkanapáthelyezés!$A$2:$C$200,3,FALSE)+1000),0,VLOOKUP(AV31,Munkanapáthelyezés!$A$2:$C$200,3,FALSE)+1000))</f>
        <v>0</v>
      </c>
      <c r="CX31" s="77">
        <f ca="1">IF(AW31="",0,IF(ISERROR(VLOOKUP(AW31,Munkanapáthelyezés!$B$2:$C$200,2,FALSE)+10000),0,VLOOKUP(AW31,Munkanapáthelyezés!$B$2:$C$200,2,FALSE)+10000))+IF(AW31="",0,IF(ISERROR(VLOOKUP(AW31,Munkanapáthelyezés!$A$2:$C$200,3,FALSE)+1000),0,VLOOKUP(AW31,Munkanapáthelyezés!$A$2:$C$200,3,FALSE)+1000))</f>
        <v>0</v>
      </c>
      <c r="CY31" s="77">
        <f ca="1">IF(AX31="",0,IF(ISERROR(VLOOKUP(AX31,Munkanapáthelyezés!$B$2:$C$200,2,FALSE)+10000),0,VLOOKUP(AX31,Munkanapáthelyezés!$B$2:$C$200,2,FALSE)+10000))+IF(AX31="",0,IF(ISERROR(VLOOKUP(AX31,Munkanapáthelyezés!$A$2:$C$200,3,FALSE)+1000),0,VLOOKUP(AX31,Munkanapáthelyezés!$A$2:$C$200,3,FALSE)+1000))</f>
        <v>0</v>
      </c>
      <c r="CZ31" s="77">
        <f ca="1">IF(AY31="",0,IF(ISERROR(VLOOKUP(AY31,Munkanapáthelyezés!$B$2:$C$200,2,FALSE)+10000),0,VLOOKUP(AY31,Munkanapáthelyezés!$B$2:$C$200,2,FALSE)+10000))+IF(AY31="",0,IF(ISERROR(VLOOKUP(AY31,Munkanapáthelyezés!$A$2:$C$200,3,FALSE)+1000),0,VLOOKUP(AY31,Munkanapáthelyezés!$A$2:$C$200,3,FALSE)+1000))</f>
        <v>0</v>
      </c>
      <c r="DA31" s="77">
        <f ca="1">IF(AZ31="",0,IF(ISERROR(VLOOKUP(AZ31,Munkanapáthelyezés!$B$2:$C$200,2,FALSE)+10000),0,VLOOKUP(AZ31,Munkanapáthelyezés!$B$2:$C$200,2,FALSE)+10000))+IF(AZ31="",0,IF(ISERROR(VLOOKUP(AZ31,Munkanapáthelyezés!$A$2:$C$200,3,FALSE)+1000),0,VLOOKUP(AZ31,Munkanapáthelyezés!$A$2:$C$200,3,FALSE)+1000))</f>
        <v>0</v>
      </c>
      <c r="DB31" s="77">
        <f ca="1">IF(BA31="",0,IF(ISERROR(VLOOKUP(BA31,Munkanapáthelyezés!$B$2:$C$200,2,FALSE)+10000),0,VLOOKUP(BA31,Munkanapáthelyezés!$B$2:$C$200,2,FALSE)+10000))+IF(BA31="",0,IF(ISERROR(VLOOKUP(BA31,Munkanapáthelyezés!$A$2:$C$200,3,FALSE)+1000),0,VLOOKUP(BA31,Munkanapáthelyezés!$A$2:$C$200,3,FALSE)+1000))</f>
        <v>0</v>
      </c>
      <c r="DC31" s="70"/>
      <c r="DD31" s="103"/>
      <c r="DE31" s="77">
        <f ca="1">IF(BD31="",0,IF(ISERROR(VLOOKUP(BD31,Munkanapáthelyezés!$B$2:$C$200,2,FALSE)+10000),0,VLOOKUP(BD31,Munkanapáthelyezés!$B$2:$C$200,2,FALSE)+10000))+IF(BD31="",0,IF(ISERROR(VLOOKUP(BD31,Munkanapáthelyezés!$A$2:$C$200,3,FALSE)+1000),0,VLOOKUP(BD31,Munkanapáthelyezés!$A$2:$C$200,3,FALSE)+1000))</f>
        <v>0</v>
      </c>
      <c r="DF31" s="77">
        <f ca="1">IF(BE31="",0,IF(ISERROR(VLOOKUP(BE31,Munkanapáthelyezés!$B$2:$C$200,2,FALSE)+10000),0,VLOOKUP(BE31,Munkanapáthelyezés!$B$2:$C$200,2,FALSE)+10000))+IF(BE31="",0,IF(ISERROR(VLOOKUP(BE31,Munkanapáthelyezés!$A$2:$C$200,3,FALSE)+1000),0,VLOOKUP(BE31,Munkanapáthelyezés!$A$2:$C$200,3,FALSE)+1000))</f>
        <v>0</v>
      </c>
      <c r="DG31" s="77">
        <f ca="1">IF(BF31="",0,IF(ISERROR(VLOOKUP(BF31,Munkanapáthelyezés!$B$2:$C$200,2,FALSE)+10000),0,VLOOKUP(BF31,Munkanapáthelyezés!$B$2:$C$200,2,FALSE)+10000))+IF(BF31="",0,IF(ISERROR(VLOOKUP(BF31,Munkanapáthelyezés!$A$2:$C$200,3,FALSE)+1000),0,VLOOKUP(BF31,Munkanapáthelyezés!$A$2:$C$200,3,FALSE)+1000))</f>
        <v>0</v>
      </c>
      <c r="DH31" s="77">
        <f ca="1">IF(BG31="",0,IF(ISERROR(VLOOKUP(BG31,Munkanapáthelyezés!$B$2:$C$200,2,FALSE)+10000),0,VLOOKUP(BG31,Munkanapáthelyezés!$B$2:$C$200,2,FALSE)+10000))+IF(BG31="",0,IF(ISERROR(VLOOKUP(BG31,Munkanapáthelyezés!$A$2:$C$200,3,FALSE)+1000),0,VLOOKUP(BG31,Munkanapáthelyezés!$A$2:$C$200,3,FALSE)+1000))</f>
        <v>0</v>
      </c>
      <c r="DI31" s="77">
        <f ca="1">IF(BH31="",0,IF(ISERROR(VLOOKUP(BH31,Munkanapáthelyezés!$B$2:$C$200,2,FALSE)+10000),0,VLOOKUP(BH31,Munkanapáthelyezés!$B$2:$C$200,2,FALSE)+10000))+IF(BH31="",0,IF(ISERROR(VLOOKUP(BH31,Munkanapáthelyezés!$A$2:$C$200,3,FALSE)+1000),0,VLOOKUP(BH31,Munkanapáthelyezés!$A$2:$C$200,3,FALSE)+1000))</f>
        <v>0</v>
      </c>
      <c r="DJ31" s="77">
        <f ca="1">IF(BI31="",0,IF(ISERROR(VLOOKUP(BI31,Munkanapáthelyezés!$B$2:$C$200,2,FALSE)+10000),0,VLOOKUP(BI31,Munkanapáthelyezés!$B$2:$C$200,2,FALSE)+10000))+IF(BI31="",0,IF(ISERROR(VLOOKUP(BI31,Munkanapáthelyezés!$A$2:$C$200,3,FALSE)+1000),0,VLOOKUP(BI31,Munkanapáthelyezés!$A$2:$C$200,3,FALSE)+1000))</f>
        <v>0</v>
      </c>
      <c r="DK31" s="77">
        <f ca="1">IF(BJ31="",0,IF(ISERROR(VLOOKUP(BJ31,Munkanapáthelyezés!$B$2:$C$200,2,FALSE)+10000),0,VLOOKUP(BJ31,Munkanapáthelyezés!$B$2:$C$200,2,FALSE)+10000))+IF(BJ31="",0,IF(ISERROR(VLOOKUP(BJ31,Munkanapáthelyezés!$A$2:$C$200,3,FALSE)+1000),0,VLOOKUP(BJ31,Munkanapáthelyezés!$A$2:$C$200,3,FALSE)+1000))</f>
        <v>0</v>
      </c>
    </row>
    <row r="32" spans="1:115" x14ac:dyDescent="0.25">
      <c r="A32" s="55" t="str">
        <f ca="1">IF(ISERROR(IF($I$1&lt;1600,'k1900'!S32,(IF($I$1=1600,'1600'!S32,(IF(AND($I$1&gt;1600,$I$1&lt;1700),'k1900'!S32,(IF($I$1=1700,'1700'!S32,(IF(AND($I$1&gt;1700,$I$1&lt;1800),'k1900'!S32,(IF($I$1=1800,'1800'!S32,(IF(AND($I$1&gt;1800,$I$1&lt;1900),'k1900'!S32,(IF($I$1=1900,'1900'!S32,(IF($I$1&gt;1900,'n1900'!S32,"")))))))))))))))))),"",IF($I$1&lt;1600,'k1900'!S32,(IF($I$1=1600,'1600'!S32,(IF(AND($I$1&gt;1600,$I$1&lt;1700),'k1900'!S32,(IF($I$1=1700,'1700'!S32,(IF(AND($I$1&gt;1700,$I$1&lt;1800),'k1900'!S32,(IF($I$1=1800,'1800'!S32,(IF(AND($I$1&gt;1800,$I$1&lt;1900),'k1900'!S32,(IF($I$1=1900,'1900'!S32,(IF($I$1&gt;1900,'n1900'!S32,""))))))))))))))))))</f>
        <v/>
      </c>
      <c r="B32" s="19" t="str">
        <f ca="1">IF(H31=29,30,IF(IF($I$1&lt;1600,'k1900'!T32,(IF($I$1=1600,'1600'!T32,(IF(AND($I$1&gt;1600,$I$1&lt;1700),'k1900'!T32,(IF($I$1=1700,'1700'!T32,(IF(AND($I$1&gt;1700,$I$1&lt;1800),'k1900'!T32,(IF($I$1=1800,'1800'!T32,(IF(AND($I$1&gt;1800,$I$1&lt;1900),'k1900'!T32,(IF($I$1=1900,'1900'!T32,(IF($I$1&gt;1900,'n1900'!T32,"")))))))))))))))))="","",IF($I$1&lt;1600,'k1900'!T32,(IF($I$1=1600,'1600'!T32,(IF(AND($I$1&gt;1600,$I$1&lt;1700),'k1900'!T32,(IF($I$1=1700,'1700'!T32,(IF(AND($I$1&gt;1700,$I$1&lt;1800),'k1900'!T32,(IF($I$1=1800,'1800'!T32,(IF(AND($I$1&gt;1800,$I$1&lt;1900),'k1900'!T32,(IF($I$1=1900,'1900'!T32,(IF($I$1&gt;1900,'n1900'!T32,"")))))))))))))))))))</f>
        <v/>
      </c>
      <c r="C32" s="19" t="str">
        <f ca="1">IF(B32=30,"",IF(IF($I$1&lt;1600,'k1900'!U32,(IF($I$1=1600,'1600'!U32,(IF(AND($I$1&gt;1600,$I$1&lt;1700),'k1900'!U32,(IF($I$1=1700,'1700'!U32,(IF(AND($I$1&gt;1700,$I$1&lt;1800),'k1900'!U32,(IF($I$1=1800,'1800'!U32,(IF(AND($I$1&gt;1800,$I$1&lt;1900),'k1900'!U32,(IF($I$1=1900,'1900'!U32,(IF($I$1&gt;1900,'n1900'!U32,"")))))))))))))))))="","",IF($I$1&lt;1600,'k1900'!U32,(IF($I$1=1600,'1600'!U32,(IF(AND($I$1&gt;1600,$I$1&lt;1700),'k1900'!U32,(IF($I$1=1700,'1700'!U32,(IF(AND($I$1&gt;1700,$I$1&lt;1800),'k1900'!U32,(IF($I$1=1800,'1800'!U32,(IF(AND($I$1&gt;1800,$I$1&lt;1900),'k1900'!U32,(IF($I$1=1900,'1900'!U32,(IF($I$1&gt;1900,'n1900'!U32,"")))))))))))))))))))</f>
        <v/>
      </c>
      <c r="D32" s="19" t="str">
        <f ca="1">IF(IF($I$1&lt;1600,'k1900'!V32,(IF($I$1=1600,'1600'!V32,(IF(AND($I$1&gt;1600,$I$1&lt;1700),'k1900'!V32,(IF($I$1=1700,'1700'!V32,(IF(AND($I$1&gt;1700,$I$1&lt;1800),'k1900'!V32,(IF($I$1=1800,'1800'!V32,(IF(AND($I$1&gt;1800,$I$1&lt;1900),'k1900'!V32,(IF($I$1=1900,'1900'!V32,(IF($I$1&gt;1900,'n1900'!V32,"")))))))))))))))))="","",IF($I$1&lt;1600,'k1900'!V32,(IF($I$1=1600,'1600'!V32,(IF(AND($I$1&gt;1600,$I$1&lt;1700),'k1900'!V32,(IF($I$1=1700,'1700'!V32,(IF(AND($I$1&gt;1700,$I$1&lt;1800),'k1900'!V32,(IF($I$1=1800,'1800'!V32,(IF(AND($I$1&gt;1800,$I$1&lt;1900),'k1900'!V32,(IF($I$1=1900,'1900'!V32,(IF($I$1&gt;1900,'n1900'!V32,""))))))))))))))))))</f>
        <v/>
      </c>
      <c r="E32" s="19" t="str">
        <f ca="1">IF(IF($I$1&lt;1600,'k1900'!W32,(IF($I$1=1600,'1600'!W32,(IF(AND($I$1&gt;1600,$I$1&lt;1700),'k1900'!W32,(IF($I$1=1700,'1700'!W32,(IF(AND($I$1&gt;1700,$I$1&lt;1800),'k1900'!W32,(IF($I$1=1800,'1800'!W32,(IF(AND($I$1&gt;1800,$I$1&lt;1900),'k1900'!W32,(IF($I$1=1900,'1900'!W32,(IF($I$1&gt;1900,'n1900'!W32,"")))))))))))))))))="","",IF($I$1&lt;1600,'k1900'!W32,(IF($I$1=1600,'1600'!W32,(IF(AND($I$1&gt;1600,$I$1&lt;1700),'k1900'!W32,(IF($I$1=1700,'1700'!W32,(IF(AND($I$1&gt;1700,$I$1&lt;1800),'k1900'!W32,(IF($I$1=1800,'1800'!W32,(IF(AND($I$1&gt;1800,$I$1&lt;1900),'k1900'!W32,(IF($I$1=1900,'1900'!W32,(IF($I$1&gt;1900,'n1900'!W32,""))))))))))))))))))</f>
        <v/>
      </c>
      <c r="F32" s="19" t="str">
        <f ca="1">IF(IF($I$1&lt;1600,'k1900'!X32,(IF($I$1=1600,'1600'!X32,(IF(AND($I$1&gt;1600,$I$1&lt;1700),'k1900'!X32,(IF($I$1=1700,'1700'!X32,(IF(AND($I$1&gt;1700,$I$1&lt;1800),'k1900'!X32,(IF($I$1=1800,'1800'!X32,(IF(AND($I$1&gt;1800,$I$1&lt;1900),'k1900'!X32,(IF($I$1=1900,'1900'!X32,(IF($I$1&gt;1900,'n1900'!X32,"")))))))))))))))))="","",IF($I$1&lt;1600,'k1900'!X32,(IF($I$1=1600,'1600'!X32,(IF(AND($I$1&gt;1600,$I$1&lt;1700),'k1900'!X32,(IF($I$1=1700,'1700'!X32,(IF(AND($I$1&gt;1700,$I$1&lt;1800),'k1900'!X32,(IF($I$1=1800,'1800'!X32,(IF(AND($I$1&gt;1800,$I$1&lt;1900),'k1900'!X32,(IF($I$1=1900,'1900'!X32,(IF($I$1&gt;1900,'n1900'!X32,""))))))))))))))))))</f>
        <v/>
      </c>
      <c r="G32" s="19" t="str">
        <f ca="1">IF(IF($I$1&lt;1600,'k1900'!Y32,(IF($I$1=1600,'1600'!Y32,(IF(AND($I$1&gt;1600,$I$1&lt;1700),'k1900'!Y32,(IF($I$1=1700,'1700'!Y32,(IF(AND($I$1&gt;1700,$I$1&lt;1800),'k1900'!Y32,(IF($I$1=1800,'1800'!Y32,(IF(AND($I$1&gt;1800,$I$1&lt;1900),'k1900'!Y32,(IF($I$1=1900,'1900'!Y32,(IF($I$1&gt;1900,'n1900'!Y32,"")))))))))))))))))="","",IF($I$1&lt;1600,'k1900'!Y32,(IF($I$1=1600,'1600'!Y32,(IF(AND($I$1&gt;1600,$I$1&lt;1700),'k1900'!Y32,(IF($I$1=1700,'1700'!Y32,(IF(AND($I$1&gt;1700,$I$1&lt;1800),'k1900'!Y32,(IF($I$1=1800,'1800'!Y32,(IF(AND($I$1&gt;1800,$I$1&lt;1900),'k1900'!Y32,(IF($I$1=1900,'1900'!Y32,(IF($I$1&gt;1900,'n1900'!Y32,""))))))))))))))))))</f>
        <v/>
      </c>
      <c r="H32" s="19" t="str">
        <f ca="1">IF(IF($I$1&lt;1600,'k1900'!Z32,(IF($I$1=1600,'1600'!Z32,(IF(AND($I$1&gt;1600,$I$1&lt;1700),'k1900'!Z32,(IF($I$1=1700,'1700'!Z32,(IF(AND($I$1&gt;1700,$I$1&lt;1800),'k1900'!Z32,(IF($I$1=1800,'1800'!Z32,(IF(AND($I$1&gt;1800,$I$1&lt;1900),'k1900'!Z32,(IF($I$1=1900,'1900'!Z32,(IF($I$1&gt;1900,'n1900'!Z32,"")))))))))))))))))="","",IF($I$1&lt;1600,'k1900'!Z32,(IF($I$1=1600,'1600'!Z32,(IF(AND($I$1&gt;1600,$I$1&lt;1700),'k1900'!Z32,(IF($I$1=1700,'1700'!Z32,(IF(AND($I$1&gt;1700,$I$1&lt;1800),'k1900'!Z32,(IF($I$1=1800,'1800'!Z32,(IF(AND($I$1&gt;1800,$I$1&lt;1900),'k1900'!Z32,(IF($I$1=1900,'1900'!Z32,(IF($I$1&gt;1900,'n1900'!Z32,""))))))))))))))))))</f>
        <v/>
      </c>
      <c r="J32" s="55" t="str">
        <f ca="1">IF(ISERROR(IF($I$1&lt;1600,'k1900'!A41,(IF($I$1=1600,'1600'!A41,(IF(AND($I$1&gt;1600,$I$1&lt;1700),'k1900'!A41,(IF($I$1=1700,'1700'!A41,(IF(AND($I$1&gt;1700,$I$1&lt;1800),'k1900'!A41,(IF($I$1=1800,'1800'!A41,(IF(AND($I$1&gt;1800,$I$1&lt;1900),'k1900'!A41,(IF($I$1=1900,'1900'!A41,(IF($I$1&gt;1900,'n1900'!A41,"")))))))))))))))))),"",IF($I$1&lt;1600,'k1900'!A41,(IF($I$1=1600,'1600'!A41,(IF(AND($I$1&gt;1600,$I$1&lt;1700),'k1900'!A41,(IF($I$1=1700,'1700'!A41,(IF(AND($I$1&gt;1700,$I$1&lt;1800),'k1900'!A41,(IF($I$1=1800,'1800'!A41,(IF(AND($I$1&gt;1800,$I$1&lt;1900),'k1900'!A41,(IF($I$1=1900,'1900'!A41,(IF($I$1&gt;1900,'n1900'!A41,""))))))))))))))))))</f>
        <v/>
      </c>
      <c r="K32" s="19" t="str">
        <f ca="1">IF(IF($I$1&lt;1600,'k1900'!B41,(IF($I$1=1600,'1600'!B41,(IF(AND($I$1&gt;1600,$I$1&lt;1700),'k1900'!B41,(IF($I$1=1700,'1700'!B41,(IF(AND($I$1&gt;1700,$I$1&lt;1800),'k1900'!B41,(IF($I$1=1800,'1800'!B41,(IF(AND($I$1&gt;1800,$I$1&lt;1900),'k1900'!B41,(IF($I$1=1900,'1900'!B41,(IF($I$1&gt;1900,'n1900'!B41,"")))))))))))))))))="","",IF($I$1&lt;1600,'k1900'!B41,(IF($I$1=1600,'1600'!B41,(IF(AND($I$1&gt;1600,$I$1&lt;1700),'k1900'!B41,(IF($I$1=1700,'1700'!B41,(IF(AND($I$1&gt;1700,$I$1&lt;1800),'k1900'!B41,(IF($I$1=1800,'1800'!B41,(IF(AND($I$1&gt;1800,$I$1&lt;1900),'k1900'!B41,(IF($I$1=1900,'1900'!B41,(IF($I$1&gt;1900,'n1900'!B41,""))))))))))))))))))</f>
        <v/>
      </c>
      <c r="L32" s="19" t="str">
        <f ca="1">IF(K32="","",IF(IF($I$1&lt;1600,'k1900'!C41,(IF($I$1=1600,'1600'!C41,(IF(AND($I$1&gt;1600,$I$1&lt;1700),'k1900'!C41,(IF($I$1=1700,'1700'!C41,(IF(AND($I$1&gt;1700,$I$1&lt;1800),'k1900'!C41,(IF($I$1=1800,'1800'!C41,(IF(AND($I$1&gt;1800,$I$1&lt;1900),'k1900'!C41,(IF($I$1=1900,'1900'!C41,(IF($I$1&gt;1900,'n1900'!C41,"")))))))))))))))))="","",IF($I$1&lt;1600,'k1900'!C41,(IF($I$1=1600,'1600'!C41,(IF(AND($I$1&gt;1600,$I$1&lt;1700),'k1900'!C41,(IF($I$1=1700,'1700'!C41,(IF(AND($I$1&gt;1700,$I$1&lt;1800),'k1900'!C41,(IF($I$1=1800,'1800'!C41,(IF(AND($I$1&gt;1800,$I$1&lt;1900),'k1900'!C41,(IF($I$1=1900,'1900'!C41,(IF($I$1&gt;1900,'n1900'!C41,"")))))))))))))))))))</f>
        <v/>
      </c>
      <c r="M32" s="19" t="str">
        <f ca="1">IF(IF($I$1&lt;1600,'k1900'!D41,(IF($I$1=1600,'1600'!D41,(IF(AND($I$1&gt;1600,$I$1&lt;1700),'k1900'!D41,(IF($I$1=1700,'1700'!D41,(IF(AND($I$1&gt;1700,$I$1&lt;1800),'k1900'!D41,(IF($I$1=1800,'1800'!D41,(IF(AND($I$1&gt;1800,$I$1&lt;1900),'k1900'!D41,(IF($I$1=1900,'1900'!D41,(IF($I$1&gt;1900,'n1900'!D41,"")))))))))))))))))="","",IF($I$1&lt;1600,'k1900'!D41,(IF($I$1=1600,'1600'!D41,(IF(AND($I$1&gt;1600,$I$1&lt;1700),'k1900'!D41,(IF($I$1=1700,'1700'!D41,(IF(AND($I$1&gt;1700,$I$1&lt;1800),'k1900'!D41,(IF($I$1=1800,'1800'!D41,(IF(AND($I$1&gt;1800,$I$1&lt;1900),'k1900'!D41,(IF($I$1=1900,'1900'!D41,(IF($I$1&gt;1900,'n1900'!D41,""))))))))))))))))))</f>
        <v/>
      </c>
      <c r="N32" s="19" t="str">
        <f ca="1">IF(IF($I$1&lt;1600,'k1900'!E41,(IF($I$1=1600,'1600'!E41,(IF(AND($I$1&gt;1600,$I$1&lt;1700),'k1900'!E41,(IF($I$1=1700,'1700'!E41,(IF(AND($I$1&gt;1700,$I$1&lt;1800),'k1900'!E41,(IF($I$1=1800,'1800'!E41,(IF(AND($I$1&gt;1800,$I$1&lt;1900),'k1900'!E41,(IF($I$1=1900,'1900'!E41,(IF($I$1&gt;1900,'n1900'!E41,"")))))))))))))))))="","",IF($I$1&lt;1600,'k1900'!E41,(IF($I$1=1600,'1600'!E41,(IF(AND($I$1&gt;1600,$I$1&lt;1700),'k1900'!E41,(IF($I$1=1700,'1700'!E41,(IF(AND($I$1&gt;1700,$I$1&lt;1800),'k1900'!E41,(IF($I$1=1800,'1800'!E41,(IF(AND($I$1&gt;1800,$I$1&lt;1900),'k1900'!E41,(IF($I$1=1900,'1900'!E41,(IF($I$1&gt;1900,'n1900'!E41,""))))))))))))))))))</f>
        <v/>
      </c>
      <c r="O32" s="19" t="str">
        <f ca="1">IF(IF($I$1&lt;1600,'k1900'!F51,(IF($I$1=1600,'1600'!F51,(IF(AND($I$1&gt;1600,$I$1&lt;1700),'k1900'!F51,(IF($I$1=1700,'1700'!F51,(IF(AND($I$1&gt;1700,$I$1&lt;1800),'k1900'!F51,(IF($I$1=1800,'1800'!F51,(IF(AND($I$1&gt;1800,$I$1&lt;1900),'k1900'!F51,(IF($I$1=1900,'1900'!F51,(IF($I$1&gt;1900,'n1900'!F51,"")))))))))))))))))="","",IF($I$1&lt;1600,'k1900'!F51,(IF($I$1=1600,'1600'!F51,(IF(AND($I$1&gt;1600,$I$1&lt;1700),'k1900'!F51,(IF($I$1=1700,'1700'!F51,(IF(AND($I$1&gt;1700,$I$1&lt;1800),'k1900'!F51,(IF($I$1=1800,'1800'!F51,(IF(AND($I$1&gt;1800,$I$1&lt;1900),'k1900'!F51,(IF($I$1=1900,'1900'!F51,(IF($I$1&gt;1900,'n1900'!F51,""))))))))))))))))))</f>
        <v/>
      </c>
      <c r="P32" s="19" t="str">
        <f ca="1">IF(IF($I$1&lt;1600,'k1900'!G41,(IF($I$1=1600,'1600'!G41,(IF(AND($I$1&gt;1600,$I$1&lt;1700),'k1900'!G41,(IF($I$1=1700,'1700'!G41,(IF(AND($I$1&gt;1700,$I$1&lt;1800),'k1900'!G41,(IF($I$1=1800,'1800'!G41,(IF(AND($I$1&gt;1800,$I$1&lt;1900),'k1900'!G41,(IF($I$1=1900,'1900'!G41,(IF($I$1&gt;1900,'n1900'!G41,"")))))))))))))))))="","",IF($I$1&lt;1600,'k1900'!G41,(IF($I$1=1600,'1600'!G41,(IF(AND($I$1&gt;1600,$I$1&lt;1700),'k1900'!G41,(IF($I$1=1700,'1700'!G41,(IF(AND($I$1&gt;1700,$I$1&lt;1800),'k1900'!G41,(IF($I$1=1800,'1800'!G41,(IF(AND($I$1&gt;1800,$I$1&lt;1900),'k1900'!G41,(IF($I$1=1900,'1900'!G41,(IF($I$1&gt;1900,'n1900'!G41,""))))))))))))))))))</f>
        <v/>
      </c>
      <c r="Q32" s="19" t="str">
        <f ca="1">IF(IF($I$1&lt;1600,'k1900'!H41,(IF($I$1=1600,'1600'!H41,(IF(AND($I$1&gt;1600,$I$1&lt;1700),'k1900'!H41,(IF($I$1=1700,'1700'!H41,(IF(AND($I$1&gt;1700,$I$1&lt;1800),'k1900'!H41,(IF($I$1=1800,'1800'!H41,(IF(AND($I$1&gt;1800,$I$1&lt;1900),'k1900'!H41,(IF($I$1=1900,'1900'!H41,(IF($I$1&gt;1900,'n1900'!H41,"")))))))))))))))))="","",IF($I$1&lt;1600,'k1900'!H41,(IF($I$1=1600,'1600'!H41,(IF(AND($I$1&gt;1600,$I$1&lt;1700),'k1900'!H41,(IF($I$1=1700,'1700'!H41,(IF(AND($I$1&gt;1700,$I$1&lt;1800),'k1900'!H41,(IF($I$1=1800,'1800'!H41,(IF(AND($I$1&gt;1800,$I$1&lt;1900),'k1900'!H41,(IF($I$1=1900,'1900'!H41,(IF($I$1&gt;1900,'n1900'!H41,""))))))))))))))))))</f>
        <v/>
      </c>
      <c r="S32" s="55" t="str">
        <f ca="1">IF(ISERROR(IF($I$1&lt;1600,'k1900'!J41,(IF($I$1=1600,'1600'!J41,(IF(AND($I$1&gt;1600,$I$1&lt;1700),'k1900'!J41,(IF($I$1=1700,'1700'!J41,(IF(AND($I$1&gt;1700,$I$1&lt;1800),'k1900'!J41,(IF($I$1=1800,'1800'!J41,(IF(AND($I$1&gt;1800,$I$1&lt;1900),'k1900'!J41,(IF($I$1=1900,'1900'!J41,(IF($I$1&gt;1900,'n1900'!J41,"")))))))))))))))))),"",IF($I$1&lt;1600,'k1900'!J41,(IF($I$1=1600,'1600'!J41,(IF(AND($I$1&gt;1600,$I$1&lt;1700),'k1900'!J41,(IF($I$1=1700,'1700'!J41,(IF(AND($I$1&gt;1700,$I$1&lt;1800),'k1900'!J41,(IF($I$1=1800,'1800'!J41,(IF(AND($I$1&gt;1800,$I$1&lt;1900),'k1900'!J41,(IF($I$1=1900,'1900'!J41,(IF($I$1&gt;1900,'n1900'!J41,""))))))))))))))))))</f>
        <v/>
      </c>
      <c r="T32" s="19" t="str">
        <f ca="1">IF(Z31=29,30,IF(IF($I$1&lt;1600,'k1900'!K41,(IF($I$1=1600,'1600'!K41,(IF(AND($I$1&gt;1600,$I$1&lt;1700),'k1900'!K41,(IF($I$1=1700,'1700'!K41,(IF(AND($I$1&gt;1700,$I$1&lt;1800),'k1900'!K41,(IF($I$1=1800,'1800'!K41,(IF(AND($I$1&gt;1800,$I$1&lt;1900),'k1900'!K41,(IF($I$1=1900,'1900'!K41,(IF($I$1&gt;1900,'n1900'!K41,"")))))))))))))))))="","",IF($I$1&lt;1600,'k1900'!K41,(IF($I$1=1600,'1600'!K41,(IF(AND($I$1&gt;1600,$I$1&lt;1700),'k1900'!K41,(IF($I$1=1700,'1700'!K41,(IF(AND($I$1&gt;1700,$I$1&lt;1800),'k1900'!K41,(IF($I$1=1800,'1800'!K41,(IF(AND($I$1&gt;1800,$I$1&lt;1900),'k1900'!K41,(IF($I$1=1900,'1900'!K41,(IF($I$1&gt;1900,'n1900'!K41,"")))))))))))))))))))</f>
        <v/>
      </c>
      <c r="U32" s="19" t="str">
        <f ca="1">IF(T32=30,"",IF(IF($I$1&lt;1600,'k1900'!L41,(IF($I$1=1600,'1600'!L41,(IF(AND($I$1&gt;1600,$I$1&lt;1700),'k1900'!L41,(IF($I$1=1700,'1700'!L41,(IF(AND($I$1&gt;1700,$I$1&lt;1800),'k1900'!L41,(IF($I$1=1800,'1800'!L41,(IF(AND($I$1&gt;1800,$I$1&lt;1900),'k1900'!L41,(IF($I$1=1900,'1900'!L41,(IF($I$1&gt;1900,'n1900'!L41,"")))))))))))))))))="","",IF($I$1&lt;1600,'k1900'!L41,(IF($I$1=1600,'1600'!L41,(IF(AND($I$1&gt;1600,$I$1&lt;1700),'k1900'!L41,(IF($I$1=1700,'1700'!L41,(IF(AND($I$1&gt;1700,$I$1&lt;1800),'k1900'!L41,(IF($I$1=1800,'1800'!L41,(IF(AND($I$1&gt;1800,$I$1&lt;1900),'k1900'!L41,(IF($I$1=1900,'1900'!L41,(IF($I$1&gt;1900,'n1900'!L41,"")))))))))))))))))))</f>
        <v/>
      </c>
      <c r="V32" s="19" t="str">
        <f ca="1">IF(IF($I$1&lt;1600,'k1900'!M41,(IF($I$1=1600,'1600'!M41,(IF(AND($I$1&gt;1600,$I$1&lt;1700),'k1900'!M41,(IF($I$1=1700,'1700'!M41,(IF(AND($I$1&gt;1700,$I$1&lt;1800),'k1900'!M41,(IF($I$1=1800,'1800'!M41,(IF(AND($I$1&gt;1800,$I$1&lt;1900),'k1900'!M41,(IF($I$1=1900,'1900'!M41,(IF($I$1&gt;1900,'n1900'!M41,"")))))))))))))))))="","",IF($I$1&lt;1600,'k1900'!M41,(IF($I$1=1600,'1600'!M41,(IF(AND($I$1&gt;1600,$I$1&lt;1700),'k1900'!M41,(IF($I$1=1700,'1700'!M41,(IF(AND($I$1&gt;1700,$I$1&lt;1800),'k1900'!M41,(IF($I$1=1800,'1800'!M41,(IF(AND($I$1&gt;1800,$I$1&lt;1900),'k1900'!M41,(IF($I$1=1900,'1900'!M41,(IF($I$1&gt;1900,'n1900'!M41,""))))))))))))))))))</f>
        <v/>
      </c>
      <c r="W32" s="19" t="str">
        <f ca="1">IF(IF($I$1&lt;1600,'k1900'!N41,(IF($I$1=1600,'1600'!N41,(IF(AND($I$1&gt;1600,$I$1&lt;1700),'k1900'!N41,(IF($I$1=1700,'1700'!N41,(IF(AND($I$1&gt;1700,$I$1&lt;1800),'k1900'!N41,(IF($I$1=1800,'1800'!N41,(IF(AND($I$1&gt;1800,$I$1&lt;1900),'k1900'!N41,(IF($I$1=1900,'1900'!N41,(IF($I$1&gt;1900,'n1900'!N41,"")))))))))))))))))="","",IF($I$1&lt;1600,'k1900'!N41,(IF($I$1=1600,'1600'!N41,(IF(AND($I$1&gt;1600,$I$1&lt;1700),'k1900'!N41,(IF($I$1=1700,'1700'!N41,(IF(AND($I$1&gt;1700,$I$1&lt;1800),'k1900'!N41,(IF($I$1=1800,'1800'!N41,(IF(AND($I$1&gt;1800,$I$1&lt;1900),'k1900'!N41,(IF($I$1=1900,'1900'!N41,(IF($I$1&gt;1900,'n1900'!N41,""))))))))))))))))))</f>
        <v/>
      </c>
      <c r="X32" s="19" t="str">
        <f ca="1">IF(IF($I$1&lt;1600,'k1900'!O41,(IF($I$1=1600,'1600'!O41,(IF(AND($I$1&gt;1600,$I$1&lt;1700),'k1900'!O41,(IF($I$1=1700,'1700'!O41,(IF(AND($I$1&gt;1700,$I$1&lt;1800),'k1900'!O41,(IF($I$1=1800,'1800'!O41,(IF(AND($I$1&gt;1800,$I$1&lt;1900),'k1900'!O41,(IF($I$1=1900,'1900'!O41,(IF($I$1&gt;1900,'n1900'!O41,"")))))))))))))))))="","",IF($I$1&lt;1600,'k1900'!O41,(IF($I$1=1600,'1600'!O41,(IF(AND($I$1&gt;1600,$I$1&lt;1700),'k1900'!O41,(IF($I$1=1700,'1700'!O41,(IF(AND($I$1&gt;1700,$I$1&lt;1800),'k1900'!O41,(IF($I$1=1800,'1800'!O41,(IF(AND($I$1&gt;1800,$I$1&lt;1900),'k1900'!O41,(IF($I$1=1900,'1900'!O41,(IF($I$1&gt;1900,'n1900'!O41,""))))))))))))))))))</f>
        <v/>
      </c>
      <c r="Y32" s="19" t="str">
        <f ca="1">IF(IF($I$1&lt;1600,'k1900'!P41,(IF($I$1=1600,'1600'!P41,(IF(AND($I$1&gt;1600,$I$1&lt;1700),'k1900'!P41,(IF($I$1=1700,'1700'!P41,(IF(AND($I$1&gt;1700,$I$1&lt;1800),'k1900'!P41,(IF($I$1=1800,'1800'!P41,(IF(AND($I$1&gt;1800,$I$1&lt;1900),'k1900'!P41,(IF($I$1=1900,'1900'!P41,(IF($I$1&gt;1900,'n1900'!P41,"")))))))))))))))))="","",IF($I$1&lt;1600,'k1900'!P41,(IF($I$1=1600,'1600'!P41,(IF(AND($I$1&gt;1600,$I$1&lt;1700),'k1900'!P41,(IF($I$1=1700,'1700'!P41,(IF(AND($I$1&gt;1700,$I$1&lt;1800),'k1900'!P41,(IF($I$1=1800,'1800'!P41,(IF(AND($I$1&gt;1800,$I$1&lt;1900),'k1900'!P41,(IF($I$1=1900,'1900'!P41,(IF($I$1&gt;1900,'n1900'!P41,""))))))))))))))))))</f>
        <v/>
      </c>
      <c r="Z32" s="19" t="str">
        <f ca="1">IF(IF($I$1&lt;1600,'k1900'!Q41,(IF($I$1=1600,'1600'!Q41,(IF(AND($I$1&gt;1600,$I$1&lt;1700),'k1900'!Q41,(IF($I$1=1700,'1700'!Q41,(IF(AND($I$1&gt;1700,$I$1&lt;1800),'k1900'!Q41,(IF($I$1=1800,'1800'!Q41,(IF(AND($I$1&gt;1800,$I$1&lt;1900),'k1900'!Q41,(IF($I$1=1900,'1900'!Q41,(IF($I$1&gt;1900,'n1900'!Q41,"")))))))))))))))))="","",IF($I$1&lt;1600,'k1900'!Q41,(IF($I$1=1600,'1600'!Q41,(IF(AND($I$1&gt;1600,$I$1&lt;1700),'k1900'!Q41,(IF($I$1=1700,'1700'!Q41,(IF(AND($I$1&gt;1700,$I$1&lt;1800),'k1900'!Q41,(IF($I$1=1800,'1800'!Q41,(IF(AND($I$1&gt;1800,$I$1&lt;1900),'k1900'!Q41,(IF($I$1=1900,'1900'!Q41,(IF($I$1&gt;1900,'n1900'!Q41,""))))))))))))))))))</f>
        <v/>
      </c>
      <c r="AB32" s="55" t="str">
        <f ca="1">IF(ISERROR(IF($I$1&lt;1600,'k1900'!S41,(IF($I$1=1600,'1600'!S41,(IF(AND($I$1&gt;1600,$I$1&lt;1700),'k1900'!S41,(IF($I$1=1700,'1700'!S41,(IF(AND($I$1&gt;1700,$I$1&lt;1800),'k1900'!S41,(IF($I$1=1800,'1800'!S41,(IF(AND($I$1&gt;1800,$I$1&lt;1900),'k1900'!S41,(IF($I$1=1900,'1900'!S41,(IF($I$1&gt;1900,'n1900'!S41,"")))))))))))))))))),"",IF($I$1&lt;1600,'k1900'!S41,(IF($I$1=1600,'1600'!S41,(IF(AND($I$1&gt;1600,$I$1&lt;1700),'k1900'!S41,(IF($I$1=1700,'1700'!S41,(IF(AND($I$1&gt;1700,$I$1&lt;1800),'k1900'!S41,(IF($I$1=1800,'1800'!S41,(IF(AND($I$1&gt;1800,$I$1&lt;1900),'k1900'!S41,(IF($I$1=1900,'1900'!S41,(IF($I$1&gt;1900,'n1900'!S41,""))))))))))))))))))</f>
        <v/>
      </c>
      <c r="AC32" s="19" t="str">
        <f ca="1">IF(IF($I$1&lt;1600,'k1900'!T41,(IF($I$1=1600,'1600'!T41,(IF(AND($I$1&gt;1600,$I$1&lt;1700),'k1900'!T41,(IF($I$1=1700,'1700'!T41,(IF(AND($I$1&gt;1700,$I$1&lt;1800),'k1900'!T41,(IF($I$1=1800,'1800'!T41,(IF(AND($I$1&gt;1800,$I$1&lt;1900),'k1900'!T41,(IF($I$1=1900,'1900'!T41,(IF($I$1&gt;1900,'n1900'!T41,"")))))))))))))))))="","",IF($I$1&lt;1600,'k1900'!T41,(IF($I$1=1600,'1600'!T41,(IF(AND($I$1&gt;1600,$I$1&lt;1700),'k1900'!T41,(IF($I$1=1700,'1700'!T41,(IF(AND($I$1&gt;1700,$I$1&lt;1800),'k1900'!T41,(IF($I$1=1800,'1800'!T41,(IF(AND($I$1&gt;1800,$I$1&lt;1900),'k1900'!T41,(IF($I$1=1900,'1900'!T41,(IF($I$1&gt;1900,'n1900'!T41,""))))))))))))))))))</f>
        <v/>
      </c>
      <c r="AD32" s="19" t="str">
        <f ca="1">IF(IF($I$1&lt;1600,'k1900'!U41,(IF($I$1=1600,'1600'!U41,(IF(AND($I$1&gt;1600,$I$1&lt;1700),'k1900'!U41,(IF($I$1=1700,'1700'!U41,(IF(AND($I$1&gt;1700,$I$1&lt;1800),'k1900'!U41,(IF($I$1=1800,'1800'!U41,(IF(AND($I$1&gt;1800,$I$1&lt;1900),'k1900'!U41,(IF($I$1=1900,'1900'!U41,(IF($I$1&gt;1900,'n1900'!U41,"")))))))))))))))))="","",IF($I$1&lt;1600,'k1900'!U41,(IF($I$1=1600,'1600'!U41,(IF(AND($I$1&gt;1600,$I$1&lt;1700),'k1900'!U41,(IF($I$1=1700,'1700'!U41,(IF(AND($I$1&gt;1700,$I$1&lt;1800),'k1900'!U41,(IF($I$1=1800,'1800'!U41,(IF(AND($I$1&gt;1800,$I$1&lt;1900),'k1900'!U41,(IF($I$1=1900,'1900'!U41,(IF($I$1&gt;1900,'n1900'!U41,""))))))))))))))))))</f>
        <v/>
      </c>
      <c r="AE32" s="19" t="str">
        <f ca="1">IF(IF($I$1&lt;1600,'k1900'!V41,(IF($I$1=1600,'1600'!V41,(IF(AND($I$1&gt;1600,$I$1&lt;1700),'k1900'!V41,(IF($I$1=1700,'1700'!V41,(IF(AND($I$1&gt;1700,$I$1&lt;1800),'k1900'!V41,(IF($I$1=1800,'1800'!V41,(IF(AND($I$1&gt;1800,$I$1&lt;1900),'k1900'!V41,(IF($I$1=1900,'1900'!V41,(IF($I$1&gt;1900,'n1900'!V41,"")))))))))))))))))="","",IF($I$1&lt;1600,'k1900'!V41,(IF($I$1=1600,'1600'!V41,(IF(AND($I$1&gt;1600,$I$1&lt;1700),'k1900'!V41,(IF($I$1=1700,'1700'!V41,(IF(AND($I$1&gt;1700,$I$1&lt;1800),'k1900'!V41,(IF($I$1=1800,'1800'!V41,(IF(AND($I$1&gt;1800,$I$1&lt;1900),'k1900'!V41,(IF($I$1=1900,'1900'!V41,(IF($I$1&gt;1900,'n1900'!V41,""))))))))))))))))))</f>
        <v/>
      </c>
      <c r="AF32" s="19" t="str">
        <f ca="1">IF(IF($I$1&lt;1600,'k1900'!W41,(IF($I$1=1600,'1600'!W41,(IF(AND($I$1&gt;1600,$I$1&lt;1700),'k1900'!W41,(IF($I$1=1700,'1700'!W41,(IF(AND($I$1&gt;1700,$I$1&lt;1800),'k1900'!W41,(IF($I$1=1800,'1800'!W41,(IF(AND($I$1&gt;1800,$I$1&lt;1900),'k1900'!W41,(IF($I$1=1900,'1900'!W41,(IF($I$1&gt;1900,'n1900'!W41,"")))))))))))))))))="","",IF($I$1&lt;1600,'k1900'!W41,(IF($I$1=1600,'1600'!W41,(IF(AND($I$1&gt;1600,$I$1&lt;1700),'k1900'!W41,(IF($I$1=1700,'1700'!W41,(IF(AND($I$1&gt;1700,$I$1&lt;1800),'k1900'!W41,(IF($I$1=1800,'1800'!W41,(IF(AND($I$1&gt;1800,$I$1&lt;1900),'k1900'!W41,(IF($I$1=1900,'1900'!W41,(IF($I$1&gt;1900,'n1900'!W41,""))))))))))))))))))</f>
        <v/>
      </c>
      <c r="AG32" s="19" t="str">
        <f ca="1">IF(IF($I$1&lt;1600,'k1900'!X41,(IF($I$1=1600,'1600'!X41,(IF(AND($I$1&gt;1600,$I$1&lt;1700),'k1900'!X41,(IF($I$1=1700,'1700'!X41,(IF(AND($I$1&gt;1700,$I$1&lt;1800),'k1900'!X41,(IF($I$1=1800,'1800'!X41,(IF(AND($I$1&gt;1800,$I$1&lt;1900),'k1900'!X41,(IF($I$1=1900,'1900'!X41,(IF($I$1&gt;1900,'n1900'!X41,"")))))))))))))))))="","",IF($I$1&lt;1600,'k1900'!X41,(IF($I$1=1600,'1600'!X41,(IF(AND($I$1&gt;1600,$I$1&lt;1700),'k1900'!X41,(IF($I$1=1700,'1700'!X41,(IF(AND($I$1&gt;1700,$I$1&lt;1800),'k1900'!X41,(IF($I$1=1800,'1800'!X41,(IF(AND($I$1&gt;1800,$I$1&lt;1900),'k1900'!X41,(IF($I$1=1900,'1900'!X41,(IF($I$1&gt;1900,'n1900'!X41,""))))))))))))))))))</f>
        <v/>
      </c>
      <c r="AH32" s="19" t="str">
        <f ca="1">IF(IF($I$1&lt;1600,'k1900'!Y41,(IF($I$1=1600,'1600'!Y41,(IF(AND($I$1&gt;1600,$I$1&lt;1700),'k1900'!Y41,(IF($I$1=1700,'1700'!Y41,(IF(AND($I$1&gt;1700,$I$1&lt;1800),'k1900'!Y41,(IF($I$1=1800,'1800'!Y41,(IF(AND($I$1&gt;1800,$I$1&lt;1900),'k1900'!Y41,(IF($I$1=1900,'1900'!Y41,(IF($I$1&gt;1900,'n1900'!Y41,"")))))))))))))))))="","",IF($I$1&lt;1600,'k1900'!Y41,(IF($I$1=1600,'1600'!Y41,(IF(AND($I$1&gt;1600,$I$1&lt;1700),'k1900'!Y41,(IF($I$1=1700,'1700'!Y41,(IF(AND($I$1&gt;1700,$I$1&lt;1800),'k1900'!Y41,(IF($I$1=1800,'1800'!Y41,(IF(AND($I$1&gt;1800,$I$1&lt;1900),'k1900'!Y41,(IF($I$1=1900,'1900'!Y41,(IF($I$1&gt;1900,'n1900'!Y41,""))))))))))))))))))</f>
        <v/>
      </c>
      <c r="AI32" s="19" t="str">
        <f ca="1">IF(IF($I$1&lt;1600,'k1900'!Z41,(IF($I$1=1600,'1600'!Z41,(IF(AND($I$1&gt;1600,$I$1&lt;1700),'k1900'!Z41,(IF($I$1=1700,'1700'!Z41,(IF(AND($I$1&gt;1700,$I$1&lt;1800),'k1900'!Z41,(IF($I$1=1800,'1800'!Z41,(IF(AND($I$1&gt;1800,$I$1&lt;1900),'k1900'!Z41,(IF($I$1=1900,'1900'!Z41,(IF($I$1&gt;1900,'n1900'!Z41,"")))))))))))))))))="","",IF($I$1&lt;1600,'k1900'!Z41,(IF($I$1=1600,'1600'!Z41,(IF(AND($I$1&gt;1600,$I$1&lt;1700),'k1900'!Z41,(IF($I$1=1700,'1700'!Z41,(IF(AND($I$1&gt;1700,$I$1&lt;1800),'k1900'!Z41,(IF($I$1=1800,'1800'!Z41,(IF(AND($I$1&gt;1800,$I$1&lt;1900),'k1900'!Z41,(IF($I$1=1900,'1900'!Z41,(IF($I$1&gt;1900,'n1900'!Z41,""))))))))))))))))))</f>
        <v/>
      </c>
      <c r="AK32" s="71"/>
      <c r="AL32" s="76" t="str">
        <f t="shared" ca="1" si="6"/>
        <v/>
      </c>
      <c r="AM32" s="76" t="str">
        <f t="shared" ca="1" si="6"/>
        <v/>
      </c>
      <c r="AN32" s="76" t="str">
        <f t="shared" ca="1" si="6"/>
        <v/>
      </c>
      <c r="AO32" s="76" t="str">
        <f t="shared" ca="1" si="6"/>
        <v/>
      </c>
      <c r="AP32" s="76" t="str">
        <f t="shared" ca="1" si="6"/>
        <v/>
      </c>
      <c r="AQ32" s="76" t="str">
        <f t="shared" ca="1" si="6"/>
        <v/>
      </c>
      <c r="AR32" s="76" t="str">
        <f t="shared" ca="1" si="6"/>
        <v/>
      </c>
      <c r="AS32" s="70">
        <v>1613</v>
      </c>
      <c r="AT32" s="71"/>
      <c r="AU32" s="76">
        <f t="shared" ca="1" si="7"/>
        <v>44438</v>
      </c>
      <c r="AV32" s="76">
        <f t="shared" ca="1" si="7"/>
        <v>44439</v>
      </c>
      <c r="AW32" s="76" t="str">
        <f t="shared" ca="1" si="7"/>
        <v/>
      </c>
      <c r="AX32" s="76" t="str">
        <f t="shared" ca="1" si="7"/>
        <v/>
      </c>
      <c r="AY32" s="76" t="str">
        <f t="shared" ca="1" si="7"/>
        <v/>
      </c>
      <c r="AZ32" s="76" t="str">
        <f t="shared" ca="1" si="7"/>
        <v/>
      </c>
      <c r="BA32" s="76" t="str">
        <f t="shared" ca="1" si="7"/>
        <v/>
      </c>
      <c r="BB32" s="70"/>
      <c r="BC32" s="71"/>
      <c r="BD32" s="76" t="str">
        <f t="shared" ca="1" si="8"/>
        <v/>
      </c>
      <c r="BE32" s="76" t="str">
        <f t="shared" ca="1" si="8"/>
        <v/>
      </c>
      <c r="BF32" s="76" t="str">
        <f t="shared" ca="1" si="8"/>
        <v/>
      </c>
      <c r="BG32" s="76" t="str">
        <f t="shared" ca="1" si="8"/>
        <v/>
      </c>
      <c r="BH32" s="76" t="str">
        <f t="shared" ca="1" si="8"/>
        <v/>
      </c>
      <c r="BI32" s="76" t="str">
        <f t="shared" ca="1" si="8"/>
        <v/>
      </c>
      <c r="BJ32" s="76" t="str">
        <f t="shared" ca="1" si="8"/>
        <v/>
      </c>
      <c r="BK32" s="70"/>
      <c r="BL32" s="71"/>
      <c r="BM32" s="77">
        <f ca="1">IF(TODAY()=AL32,-1,IF(AL32="",0,IF(ISERROR(VLOOKUP(AL32,Ünnepnapok!$AG$4:$AG$254,1,FALSE)),0,T23)))</f>
        <v>0</v>
      </c>
      <c r="BN32" s="77">
        <f ca="1">IF(TODAY()=AM32,-1,IF(AM32="",0,IF(ISERROR(VLOOKUP(AM32,Ünnepnapok!$AG$4:$AG$254,1,FALSE)),0,U23)))</f>
        <v>0</v>
      </c>
      <c r="BO32" s="77">
        <f ca="1">IF(TODAY()=AN32,-1,IF(AN32="",0,IF(ISERROR(VLOOKUP(AN32,Ünnepnapok!$AG$4:$AG$254,1,FALSE)),0,V23)))</f>
        <v>0</v>
      </c>
      <c r="BP32" s="77">
        <f ca="1">IF(TODAY()=AO32,-1,IF(AO32="",0,IF(ISERROR(VLOOKUP(AO32,Ünnepnapok!$AG$4:$AG$254,1,FALSE)),0,W23)))</f>
        <v>0</v>
      </c>
      <c r="BQ32" s="77">
        <f ca="1">IF(TODAY()=AP32,-1,IF(AP32="",0,IF(ISERROR(VLOOKUP(AP32,Ünnepnapok!$AG$4:$AG$254,1,FALSE)),0,X23)))</f>
        <v>0</v>
      </c>
      <c r="BR32" s="77" t="str">
        <f ca="1">IF(ISERROR(VLOOKUP(AQ32,Munkanapáthelyezés!$A$2:$A$300,1,FALSE)),IF(TODAY()=AQ32,-1,IF(AQ32="",0,IF(ISERROR(VLOOKUP(AQ32,Ünnepnapok!$AG$4:$AG$254,1,FALSE)),0,G32))),"")</f>
        <v/>
      </c>
      <c r="BS32" s="77" t="str">
        <f ca="1">IF(ISERROR(VLOOKUP(AR32,Munkanapáthelyezés!$A$2:$A$300,1,FALSE)),IF(TODAY()=AR32,-1,IF(AR32="",0,IF(ISERROR(VLOOKUP(AR32,Ünnepnapok!$AG$4:$AG$254,1,FALSE)),0,H32))),"")</f>
        <v/>
      </c>
      <c r="BT32" s="70"/>
      <c r="BU32" s="71"/>
      <c r="BV32" s="77">
        <f ca="1">IF(TODAY()=AU32,-1,IF(AU32="",0,IF(ISERROR(VLOOKUP(AU32,Ünnepnapok!$AG$4:$AG$254,1,FALSE)),0,AC23)))</f>
        <v>0</v>
      </c>
      <c r="BW32" s="77">
        <f ca="1">IF(TODAY()=AV32,-1,IF(AV32="",0,IF(ISERROR(VLOOKUP(AV32,Ünnepnapok!$AG$4:$AG$254,1,FALSE)),0,AD23)))</f>
        <v>0</v>
      </c>
      <c r="BX32" s="77">
        <f ca="1">IF(TODAY()=AW32,-1,IF(AW32="",0,IF(ISERROR(VLOOKUP(AW32,Ünnepnapok!$AG$4:$AG$254,1,FALSE)),0,AE23)))</f>
        <v>0</v>
      </c>
      <c r="BY32" s="77">
        <f ca="1">IF(TODAY()=AX32,-1,IF(AX32="",0,IF(ISERROR(VLOOKUP(AX32,Ünnepnapok!$AG$4:$AG$254,1,FALSE)),0,AF23)))</f>
        <v>0</v>
      </c>
      <c r="BZ32" s="77">
        <f ca="1">IF(TODAY()=AY32,-1,IF(AY32="",0,IF(ISERROR(VLOOKUP(AY32,Ünnepnapok!$AG$4:$AG$254,1,FALSE)),0,AG23)))</f>
        <v>0</v>
      </c>
      <c r="CA32" s="77" t="str">
        <f ca="1">IF(ISERROR(VLOOKUP(AZ32,Munkanapáthelyezés!$A$2:$A$300,1,FALSE)),IF(TODAY()=AZ32,-1,IF(AZ32="",0,IF(ISERROR(VLOOKUP(AZ32,Ünnepnapok!$AG$4:$AG$254,1,FALSE)),0,P32))),"")</f>
        <v/>
      </c>
      <c r="CB32" s="77" t="str">
        <f ca="1">IF(ISERROR(VLOOKUP(BA32,Munkanapáthelyezés!$A$2:$A$300,1,FALSE)),IF(TODAY()=BA32,-1,IF(BA32="",0,IF(ISERROR(VLOOKUP(BA32,Ünnepnapok!$AG$4:$AG$254,1,FALSE)),0,Q32))),"")</f>
        <v/>
      </c>
      <c r="CC32" s="70"/>
      <c r="CD32" s="71"/>
      <c r="CE32" s="77">
        <f ca="1">IF(TODAY()=BD32,-1,IF(BD32="",0,IF(ISERROR(VLOOKUP(BD32,Ünnepnapok!$AG$4:$AG$254,1,FALSE)),0,B32)))</f>
        <v>0</v>
      </c>
      <c r="CF32" s="77">
        <f ca="1">IF(TODAY()=BE32,-1,IF(BE32="",0,IF(ISERROR(VLOOKUP(BE32,Ünnepnapok!$AG$4:$AG$254,1,FALSE)),0,C32)))</f>
        <v>0</v>
      </c>
      <c r="CG32" s="77">
        <f ca="1">IF(TODAY()=BF32,-1,IF(BF32="",0,IF(ISERROR(VLOOKUP(BF32,Ünnepnapok!$AG$4:$AG$254,1,FALSE)),0,D32)))</f>
        <v>0</v>
      </c>
      <c r="CH32" s="77">
        <f ca="1">IF(TODAY()=BG32,-1,IF(BG32="",0,IF(ISERROR(VLOOKUP(BG32,Ünnepnapok!$AG$4:$AG$254,1,FALSE)),0,E32)))</f>
        <v>0</v>
      </c>
      <c r="CI32" s="77">
        <f ca="1">IF(TODAY()=BH32,-1,IF(BH32="",0,IF(ISERROR(VLOOKUP(BH32,Ünnepnapok!$AG$4:$AG$254,1,FALSE)),0,F32)))</f>
        <v>0</v>
      </c>
      <c r="CJ32" s="77" t="str">
        <f ca="1">IF(ISERROR(VLOOKUP(BI32,Munkanapáthelyezés!$A$2:$A$300,1,FALSE)),IF(TODAY()=BI32,-1,IF(BI32="",0,IF(ISERROR(VLOOKUP(BI32,Ünnepnapok!$AG$4:$AG$254,1,FALSE)),0,Y32))),"")</f>
        <v/>
      </c>
      <c r="CK32" s="77" t="str">
        <f ca="1">IF(ISERROR(VLOOKUP(BJ32,Munkanapáthelyezés!$A$2:$A$300,1,FALSE)),IF(TODAY()=BJ32,-1,IF(BJ32="",0,IF(ISERROR(VLOOKUP(BJ32,Ünnepnapok!$AG$4:$AG$254,1,FALSE)),0,Z32))),"")</f>
        <v/>
      </c>
      <c r="CM32" s="77">
        <f ca="1">IF(AL32="",0,IF(ISERROR(VLOOKUP(AL32,Munkanapáthelyezés!$B$2:$C$200,2,FALSE)+10000),0,VLOOKUP(AL32,Munkanapáthelyezés!$B$2:$C$200,2,FALSE)+10000))+IF(AL32="",0,IF(ISERROR(VLOOKUP(AL32,Munkanapáthelyezés!$A$2:$C$200,3,FALSE)+1000),0,VLOOKUP(AL32,Munkanapáthelyezés!$A$2:$C$200,3,FALSE)+1000))</f>
        <v>0</v>
      </c>
      <c r="CN32" s="77">
        <f ca="1">IF(AM32="",0,IF(ISERROR(VLOOKUP(AM32,Munkanapáthelyezés!$B$2:$C$200,2,FALSE)+10000),0,VLOOKUP(AM32,Munkanapáthelyezés!$B$2:$C$200,2,FALSE)+10000))+IF(AM32="",0,IF(ISERROR(VLOOKUP(AM32,Munkanapáthelyezés!$A$2:$C$200,3,FALSE)+1000),0,VLOOKUP(AM32,Munkanapáthelyezés!$A$2:$C$200,3,FALSE)+1000))</f>
        <v>0</v>
      </c>
      <c r="CO32" s="77">
        <f ca="1">IF(AN32="",0,IF(ISERROR(VLOOKUP(AN32,Munkanapáthelyezés!$B$2:$C$200,2,FALSE)+10000),0,VLOOKUP(AN32,Munkanapáthelyezés!$B$2:$C$200,2,FALSE)+10000))+IF(AN32="",0,IF(ISERROR(VLOOKUP(AN32,Munkanapáthelyezés!$A$2:$C$200,3,FALSE)+1000),0,VLOOKUP(AN32,Munkanapáthelyezés!$A$2:$C$200,3,FALSE)+1000))</f>
        <v>0</v>
      </c>
      <c r="CP32" s="77">
        <f ca="1">IF(AO32="",0,IF(ISERROR(VLOOKUP(AO32,Munkanapáthelyezés!$B$2:$C$200,2,FALSE)+10000),0,VLOOKUP(AO32,Munkanapáthelyezés!$B$2:$C$200,2,FALSE)+10000))+IF(AO32="",0,IF(ISERROR(VLOOKUP(AO32,Munkanapáthelyezés!$A$2:$C$200,3,FALSE)+1000),0,VLOOKUP(AO32,Munkanapáthelyezés!$A$2:$C$200,3,FALSE)+1000))</f>
        <v>0</v>
      </c>
      <c r="CQ32" s="77">
        <f ca="1">IF(AP32="",0,IF(ISERROR(VLOOKUP(AP32,Munkanapáthelyezés!$B$2:$C$200,2,FALSE)+10000),0,VLOOKUP(AP32,Munkanapáthelyezés!$B$2:$C$200,2,FALSE)+10000))+IF(AP32="",0,IF(ISERROR(VLOOKUP(AP32,Munkanapáthelyezés!$A$2:$C$200,3,FALSE)+1000),0,VLOOKUP(AP32,Munkanapáthelyezés!$A$2:$C$200,3,FALSE)+1000))</f>
        <v>0</v>
      </c>
      <c r="CR32" s="77">
        <f ca="1">IF(AQ32="",0,IF(ISERROR(VLOOKUP(AQ32,Munkanapáthelyezés!$B$2:$C$200,2,FALSE)+10000),0,VLOOKUP(AQ32,Munkanapáthelyezés!$B$2:$C$200,2,FALSE)+10000))+IF(AQ32="",0,IF(ISERROR(VLOOKUP(AQ32,Munkanapáthelyezés!$A$2:$C$200,3,FALSE)+1000),0,VLOOKUP(AQ32,Munkanapáthelyezés!$A$2:$C$200,3,FALSE)+1000))</f>
        <v>0</v>
      </c>
      <c r="CS32" s="77">
        <f ca="1">IF(AR32="",0,IF(ISERROR(VLOOKUP(AR32,Munkanapáthelyezés!$B$2:$C$200,2,FALSE)+10000),0,VLOOKUP(AR32,Munkanapáthelyezés!$B$2:$C$200,2,FALSE)+10000))+IF(AR32="",0,IF(ISERROR(VLOOKUP(AR32,Munkanapáthelyezés!$A$2:$C$200,3,FALSE)+1000),0,VLOOKUP(AR32,Munkanapáthelyezés!$A$2:$C$200,3,FALSE)+1000))</f>
        <v>0</v>
      </c>
      <c r="CT32" s="70"/>
      <c r="CU32" s="103"/>
      <c r="CV32" s="77">
        <f ca="1">IF(AU32="",0,IF(ISERROR(VLOOKUP(AU32,Munkanapáthelyezés!$B$2:$C$200,2,FALSE)+10000),0,VLOOKUP(AU32,Munkanapáthelyezés!$B$2:$C$200,2,FALSE)+10000))+IF(AU32="",0,IF(ISERROR(VLOOKUP(AU32,Munkanapáthelyezés!$A$2:$C$200,3,FALSE)+1000),0,VLOOKUP(AU32,Munkanapáthelyezés!$A$2:$C$200,3,FALSE)+1000))</f>
        <v>0</v>
      </c>
      <c r="CW32" s="77">
        <f ca="1">IF(AV32="",0,IF(ISERROR(VLOOKUP(AV32,Munkanapáthelyezés!$B$2:$C$200,2,FALSE)+10000),0,VLOOKUP(AV32,Munkanapáthelyezés!$B$2:$C$200,2,FALSE)+10000))+IF(AV32="",0,IF(ISERROR(VLOOKUP(AV32,Munkanapáthelyezés!$A$2:$C$200,3,FALSE)+1000),0,VLOOKUP(AV32,Munkanapáthelyezés!$A$2:$C$200,3,FALSE)+1000))</f>
        <v>0</v>
      </c>
      <c r="CX32" s="77">
        <f ca="1">IF(AW32="",0,IF(ISERROR(VLOOKUP(AW32,Munkanapáthelyezés!$B$2:$C$200,2,FALSE)+10000),0,VLOOKUP(AW32,Munkanapáthelyezés!$B$2:$C$200,2,FALSE)+10000))+IF(AW32="",0,IF(ISERROR(VLOOKUP(AW32,Munkanapáthelyezés!$A$2:$C$200,3,FALSE)+1000),0,VLOOKUP(AW32,Munkanapáthelyezés!$A$2:$C$200,3,FALSE)+1000))</f>
        <v>0</v>
      </c>
      <c r="CY32" s="77">
        <f ca="1">IF(AX32="",0,IF(ISERROR(VLOOKUP(AX32,Munkanapáthelyezés!$B$2:$C$200,2,FALSE)+10000),0,VLOOKUP(AX32,Munkanapáthelyezés!$B$2:$C$200,2,FALSE)+10000))+IF(AX32="",0,IF(ISERROR(VLOOKUP(AX32,Munkanapáthelyezés!$A$2:$C$200,3,FALSE)+1000),0,VLOOKUP(AX32,Munkanapáthelyezés!$A$2:$C$200,3,FALSE)+1000))</f>
        <v>0</v>
      </c>
      <c r="CZ32" s="77">
        <f ca="1">IF(AY32="",0,IF(ISERROR(VLOOKUP(AY32,Munkanapáthelyezés!$B$2:$C$200,2,FALSE)+10000),0,VLOOKUP(AY32,Munkanapáthelyezés!$B$2:$C$200,2,FALSE)+10000))+IF(AY32="",0,IF(ISERROR(VLOOKUP(AY32,Munkanapáthelyezés!$A$2:$C$200,3,FALSE)+1000),0,VLOOKUP(AY32,Munkanapáthelyezés!$A$2:$C$200,3,FALSE)+1000))</f>
        <v>0</v>
      </c>
      <c r="DA32" s="77">
        <f ca="1">IF(AZ32="",0,IF(ISERROR(VLOOKUP(AZ32,Munkanapáthelyezés!$B$2:$C$200,2,FALSE)+10000),0,VLOOKUP(AZ32,Munkanapáthelyezés!$B$2:$C$200,2,FALSE)+10000))+IF(AZ32="",0,IF(ISERROR(VLOOKUP(AZ32,Munkanapáthelyezés!$A$2:$C$200,3,FALSE)+1000),0,VLOOKUP(AZ32,Munkanapáthelyezés!$A$2:$C$200,3,FALSE)+1000))</f>
        <v>0</v>
      </c>
      <c r="DB32" s="77">
        <f ca="1">IF(BA32="",0,IF(ISERROR(VLOOKUP(BA32,Munkanapáthelyezés!$B$2:$C$200,2,FALSE)+10000),0,VLOOKUP(BA32,Munkanapáthelyezés!$B$2:$C$200,2,FALSE)+10000))+IF(BA32="",0,IF(ISERROR(VLOOKUP(BA32,Munkanapáthelyezés!$A$2:$C$200,3,FALSE)+1000),0,VLOOKUP(BA32,Munkanapáthelyezés!$A$2:$C$200,3,FALSE)+1000))</f>
        <v>0</v>
      </c>
      <c r="DC32" s="70"/>
      <c r="DD32" s="103"/>
      <c r="DE32" s="77">
        <f ca="1">IF(BD32="",0,IF(ISERROR(VLOOKUP(BD32,Munkanapáthelyezés!$B$2:$C$200,2,FALSE)+10000),0,VLOOKUP(BD32,Munkanapáthelyezés!$B$2:$C$200,2,FALSE)+10000))+IF(BD32="",0,IF(ISERROR(VLOOKUP(BD32,Munkanapáthelyezés!$A$2:$C$200,3,FALSE)+1000),0,VLOOKUP(BD32,Munkanapáthelyezés!$A$2:$C$200,3,FALSE)+1000))</f>
        <v>0</v>
      </c>
      <c r="DF32" s="77">
        <f ca="1">IF(BE32="",0,IF(ISERROR(VLOOKUP(BE32,Munkanapáthelyezés!$B$2:$C$200,2,FALSE)+10000),0,VLOOKUP(BE32,Munkanapáthelyezés!$B$2:$C$200,2,FALSE)+10000))+IF(BE32="",0,IF(ISERROR(VLOOKUP(BE32,Munkanapáthelyezés!$A$2:$C$200,3,FALSE)+1000),0,VLOOKUP(BE32,Munkanapáthelyezés!$A$2:$C$200,3,FALSE)+1000))</f>
        <v>0</v>
      </c>
      <c r="DG32" s="77">
        <f ca="1">IF(BF32="",0,IF(ISERROR(VLOOKUP(BF32,Munkanapáthelyezés!$B$2:$C$200,2,FALSE)+10000),0,VLOOKUP(BF32,Munkanapáthelyezés!$B$2:$C$200,2,FALSE)+10000))+IF(BF32="",0,IF(ISERROR(VLOOKUP(BF32,Munkanapáthelyezés!$A$2:$C$200,3,FALSE)+1000),0,VLOOKUP(BF32,Munkanapáthelyezés!$A$2:$C$200,3,FALSE)+1000))</f>
        <v>0</v>
      </c>
      <c r="DH32" s="77">
        <f ca="1">IF(BG32="",0,IF(ISERROR(VLOOKUP(BG32,Munkanapáthelyezés!$B$2:$C$200,2,FALSE)+10000),0,VLOOKUP(BG32,Munkanapáthelyezés!$B$2:$C$200,2,FALSE)+10000))+IF(BG32="",0,IF(ISERROR(VLOOKUP(BG32,Munkanapáthelyezés!$A$2:$C$200,3,FALSE)+1000),0,VLOOKUP(BG32,Munkanapáthelyezés!$A$2:$C$200,3,FALSE)+1000))</f>
        <v>0</v>
      </c>
      <c r="DI32" s="77">
        <f ca="1">IF(BH32="",0,IF(ISERROR(VLOOKUP(BH32,Munkanapáthelyezés!$B$2:$C$200,2,FALSE)+10000),0,VLOOKUP(BH32,Munkanapáthelyezés!$B$2:$C$200,2,FALSE)+10000))+IF(BH32="",0,IF(ISERROR(VLOOKUP(BH32,Munkanapáthelyezés!$A$2:$C$200,3,FALSE)+1000),0,VLOOKUP(BH32,Munkanapáthelyezés!$A$2:$C$200,3,FALSE)+1000))</f>
        <v>0</v>
      </c>
      <c r="DJ32" s="77">
        <f ca="1">IF(BI32="",0,IF(ISERROR(VLOOKUP(BI32,Munkanapáthelyezés!$B$2:$C$200,2,FALSE)+10000),0,VLOOKUP(BI32,Munkanapáthelyezés!$B$2:$C$200,2,FALSE)+10000))+IF(BI32="",0,IF(ISERROR(VLOOKUP(BI32,Munkanapáthelyezés!$A$2:$C$200,3,FALSE)+1000),0,VLOOKUP(BI32,Munkanapáthelyezés!$A$2:$C$200,3,FALSE)+1000))</f>
        <v>0</v>
      </c>
      <c r="DK32" s="77">
        <f ca="1">IF(BJ32="",0,IF(ISERROR(VLOOKUP(BJ32,Munkanapáthelyezés!$B$2:$C$200,2,FALSE)+10000),0,VLOOKUP(BJ32,Munkanapáthelyezés!$B$2:$C$200,2,FALSE)+10000))+IF(BJ32="",0,IF(ISERROR(VLOOKUP(BJ32,Munkanapáthelyezés!$A$2:$C$200,3,FALSE)+1000),0,VLOOKUP(BJ32,Munkanapáthelyezés!$A$2:$C$200,3,FALSE)+1000))</f>
        <v>0</v>
      </c>
    </row>
    <row r="33" spans="37:115" x14ac:dyDescent="0.25">
      <c r="AK33" s="70"/>
      <c r="AL33" s="70"/>
      <c r="AM33" s="70"/>
      <c r="AN33" s="70"/>
      <c r="AO33" s="70"/>
      <c r="AP33" s="70"/>
      <c r="AQ33" s="70"/>
      <c r="AR33" s="70"/>
      <c r="AS33" s="70">
        <v>1614</v>
      </c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</row>
    <row r="34" spans="37:115" x14ac:dyDescent="0.25">
      <c r="AK34" s="70"/>
      <c r="AL34" s="159"/>
      <c r="AM34" s="159"/>
      <c r="AN34" s="159"/>
      <c r="AO34" s="159"/>
      <c r="AP34" s="159"/>
      <c r="AQ34" s="159"/>
      <c r="AR34" s="159"/>
      <c r="AS34" s="70">
        <v>1615</v>
      </c>
      <c r="AT34" s="70"/>
      <c r="AU34" s="159"/>
      <c r="AV34" s="159"/>
      <c r="AW34" s="159"/>
      <c r="AX34" s="159"/>
      <c r="AY34" s="159"/>
      <c r="AZ34" s="159"/>
      <c r="BA34" s="159"/>
      <c r="BB34" s="70"/>
      <c r="BC34" s="70"/>
      <c r="BD34" s="159"/>
      <c r="BE34" s="159"/>
      <c r="BF34" s="159"/>
      <c r="BG34" s="159"/>
      <c r="BH34" s="159"/>
      <c r="BI34" s="159"/>
      <c r="BJ34" s="159"/>
      <c r="BK34" s="70"/>
      <c r="BL34" s="70"/>
      <c r="BM34" s="158">
        <v>10</v>
      </c>
      <c r="BN34" s="158"/>
      <c r="BO34" s="158"/>
      <c r="BP34" s="158"/>
      <c r="BQ34" s="158"/>
      <c r="BR34" s="158"/>
      <c r="BS34" s="158"/>
      <c r="BT34" s="70"/>
      <c r="BU34" s="70"/>
      <c r="BV34" s="158">
        <v>11</v>
      </c>
      <c r="BW34" s="158"/>
      <c r="BX34" s="158"/>
      <c r="BY34" s="158"/>
      <c r="BZ34" s="158"/>
      <c r="CA34" s="158"/>
      <c r="CB34" s="158"/>
      <c r="CC34" s="70"/>
      <c r="CD34" s="70"/>
      <c r="CE34" s="158">
        <v>12</v>
      </c>
      <c r="CF34" s="158"/>
      <c r="CG34" s="158"/>
      <c r="CH34" s="158"/>
      <c r="CI34" s="158"/>
      <c r="CJ34" s="158"/>
      <c r="CK34" s="158"/>
      <c r="CM34" s="158">
        <v>10</v>
      </c>
      <c r="CN34" s="158"/>
      <c r="CO34" s="158"/>
      <c r="CP34" s="158"/>
      <c r="CQ34" s="158"/>
      <c r="CR34" s="158"/>
      <c r="CS34" s="158"/>
      <c r="CT34" s="70"/>
      <c r="CU34" s="70"/>
      <c r="CV34" s="158">
        <v>11</v>
      </c>
      <c r="CW34" s="158"/>
      <c r="CX34" s="158"/>
      <c r="CY34" s="158"/>
      <c r="CZ34" s="158"/>
      <c r="DA34" s="158"/>
      <c r="DB34" s="158"/>
      <c r="DC34" s="70"/>
      <c r="DD34" s="70"/>
      <c r="DE34" s="158">
        <v>12</v>
      </c>
      <c r="DF34" s="158"/>
      <c r="DG34" s="158"/>
      <c r="DH34" s="158"/>
      <c r="DI34" s="158"/>
      <c r="DJ34" s="158"/>
      <c r="DK34" s="158"/>
    </row>
    <row r="35" spans="37:115" x14ac:dyDescent="0.25">
      <c r="AK35" s="71"/>
      <c r="AL35" s="71"/>
      <c r="AM35" s="71"/>
      <c r="AN35" s="71"/>
      <c r="AO35" s="71"/>
      <c r="AP35" s="71"/>
      <c r="AQ35" s="71"/>
      <c r="AR35" s="71"/>
      <c r="AS35" s="70">
        <v>1616</v>
      </c>
      <c r="AT35" s="71"/>
      <c r="AU35" s="71"/>
      <c r="AV35" s="71"/>
      <c r="AW35" s="71"/>
      <c r="AX35" s="71"/>
      <c r="AY35" s="71"/>
      <c r="AZ35" s="71"/>
      <c r="BA35" s="71"/>
      <c r="BB35" s="70"/>
      <c r="BC35" s="71"/>
      <c r="BD35" s="71"/>
      <c r="BE35" s="71"/>
      <c r="BF35" s="71"/>
      <c r="BG35" s="71"/>
      <c r="BH35" s="71"/>
      <c r="BI35" s="71"/>
      <c r="BJ35" s="71"/>
      <c r="BK35" s="70"/>
      <c r="BL35" s="71"/>
      <c r="BM35" s="71"/>
      <c r="BN35" s="71"/>
      <c r="BO35" s="71"/>
      <c r="BP35" s="71"/>
      <c r="BQ35" s="71"/>
      <c r="BR35" s="71"/>
      <c r="BS35" s="71"/>
      <c r="BT35" s="70"/>
      <c r="BU35" s="71"/>
      <c r="BV35" s="71"/>
      <c r="BW35" s="71"/>
      <c r="BX35" s="71"/>
      <c r="BY35" s="71"/>
      <c r="BZ35" s="71"/>
      <c r="CA35" s="71"/>
      <c r="CB35" s="71"/>
      <c r="CC35" s="70"/>
      <c r="CD35" s="71"/>
      <c r="CE35" s="71"/>
      <c r="CF35" s="71"/>
      <c r="CG35" s="71"/>
      <c r="CH35" s="71"/>
      <c r="CI35" s="71"/>
      <c r="CJ35" s="71"/>
      <c r="CK35" s="71"/>
      <c r="CM35" s="103"/>
      <c r="CN35" s="103"/>
      <c r="CO35" s="103"/>
      <c r="CP35" s="103"/>
      <c r="CQ35" s="103"/>
      <c r="CR35" s="103"/>
      <c r="CS35" s="103"/>
      <c r="CT35" s="70"/>
      <c r="CU35" s="103"/>
      <c r="CV35" s="103"/>
      <c r="CW35" s="103"/>
      <c r="CX35" s="103"/>
      <c r="CY35" s="103"/>
      <c r="CZ35" s="103"/>
      <c r="DA35" s="103"/>
      <c r="DB35" s="103"/>
      <c r="DC35" s="70"/>
      <c r="DD35" s="103"/>
      <c r="DE35" s="103"/>
      <c r="DF35" s="103"/>
      <c r="DG35" s="103"/>
      <c r="DH35" s="103"/>
      <c r="DI35" s="103"/>
      <c r="DJ35" s="103"/>
      <c r="DK35" s="103"/>
    </row>
    <row r="36" spans="37:115" x14ac:dyDescent="0.25">
      <c r="AK36" s="71"/>
      <c r="AL36" s="76" t="str">
        <f t="shared" ref="AL36:AR41" ca="1" si="9">IF(K27="","",IF($I$1&gt;1900,CONCATENATE($I$1,".","10",".",IF(K27&lt;10,CONCATENATE(0,K27),K27))+1-1,CONCATENATE($I$1,".","10",".",IF(K27&lt;10,CONCATENATE(0,K27),K27))))</f>
        <v/>
      </c>
      <c r="AM36" s="76" t="str">
        <f t="shared" ca="1" si="9"/>
        <v/>
      </c>
      <c r="AN36" s="76" t="str">
        <f t="shared" ca="1" si="9"/>
        <v/>
      </c>
      <c r="AO36" s="76" t="str">
        <f t="shared" ca="1" si="9"/>
        <v/>
      </c>
      <c r="AP36" s="76">
        <f t="shared" ca="1" si="9"/>
        <v>44470</v>
      </c>
      <c r="AQ36" s="76">
        <f t="shared" ca="1" si="9"/>
        <v>44471</v>
      </c>
      <c r="AR36" s="76">
        <f t="shared" ca="1" si="9"/>
        <v>44472</v>
      </c>
      <c r="AS36" s="70">
        <v>1617</v>
      </c>
      <c r="AT36" s="71"/>
      <c r="AU36" s="76">
        <f t="shared" ref="AU36:BA41" ca="1" si="10">IF(T27="","",IF($I$1&gt;1900,CONCATENATE($I$1,".","11",".",IF(T27&lt;10,CONCATENATE(0,T27),T27))+1-1,CONCATENATE($I$1,".","11",".",IF(T27&lt;10,CONCATENATE(0,T27),T27))))</f>
        <v>44501</v>
      </c>
      <c r="AV36" s="76">
        <f t="shared" ca="1" si="10"/>
        <v>44502</v>
      </c>
      <c r="AW36" s="76">
        <f t="shared" ca="1" si="10"/>
        <v>44503</v>
      </c>
      <c r="AX36" s="76">
        <f t="shared" ca="1" si="10"/>
        <v>44504</v>
      </c>
      <c r="AY36" s="76">
        <f t="shared" ca="1" si="10"/>
        <v>44505</v>
      </c>
      <c r="AZ36" s="76">
        <f t="shared" ca="1" si="10"/>
        <v>44506</v>
      </c>
      <c r="BA36" s="76">
        <f t="shared" ca="1" si="10"/>
        <v>44507</v>
      </c>
      <c r="BB36" s="70"/>
      <c r="BC36" s="71"/>
      <c r="BD36" s="76" t="str">
        <f t="shared" ref="BD36:BJ41" ca="1" si="11">IF(AC27="","",IF($I$1&gt;1900,CONCATENATE($I$1,".","12",".",IF(AC27&lt;10,CONCATENATE(0,AC27),AC27))+1-1,CONCATENATE($I$1,".","12",".",IF(AC27&lt;10,CONCATENATE(0,AC27),AC27))))</f>
        <v/>
      </c>
      <c r="BE36" s="76" t="str">
        <f t="shared" ca="1" si="11"/>
        <v/>
      </c>
      <c r="BF36" s="76">
        <f t="shared" ca="1" si="11"/>
        <v>44531</v>
      </c>
      <c r="BG36" s="76">
        <f t="shared" ca="1" si="11"/>
        <v>44532</v>
      </c>
      <c r="BH36" s="76">
        <f t="shared" ca="1" si="11"/>
        <v>44533</v>
      </c>
      <c r="BI36" s="76">
        <f t="shared" ca="1" si="11"/>
        <v>44534</v>
      </c>
      <c r="BJ36" s="76">
        <f t="shared" ca="1" si="11"/>
        <v>44535</v>
      </c>
      <c r="BK36" s="70"/>
      <c r="BL36" s="71"/>
      <c r="BM36" s="77">
        <f ca="1">IF(TODAY()=AL36,-1,IF(AL36="",0,IF(ISERROR(VLOOKUP(AL36,Ünnepnapok!$AG$4:$AG$254,1,FALSE)),0,K27)))</f>
        <v>0</v>
      </c>
      <c r="BN36" s="77">
        <f ca="1">IF(TODAY()=AM36,-1,IF(AM36="",0,IF(ISERROR(VLOOKUP(AM36,Ünnepnapok!$AG$4:$AG$254,1,FALSE)),0,L27)))</f>
        <v>0</v>
      </c>
      <c r="BO36" s="77">
        <f ca="1">IF(TODAY()=AN36,-1,IF(AN36="",0,IF(ISERROR(VLOOKUP(AN36,Ünnepnapok!$AG$4:$AG$254,1,FALSE)),0,M27)))</f>
        <v>0</v>
      </c>
      <c r="BP36" s="77">
        <f ca="1">IF(TODAY()=AO36,-1,IF(AO36="",0,IF(ISERROR(VLOOKUP(AO36,Ünnepnapok!$AG$4:$AG$254,1,FALSE)),0,N27)))</f>
        <v>0</v>
      </c>
      <c r="BQ36" s="77">
        <f ca="1">IF(TODAY()=AP36,-1,IF(AP36="",0,IF(ISERROR(VLOOKUP(AP36,Ünnepnapok!$AG$4:$AG$254,1,FALSE)),0,O27)))</f>
        <v>0</v>
      </c>
      <c r="BR36" s="77">
        <f ca="1">IF(ISERROR(VLOOKUP(AQ36,Munkanapáthelyezés!$A$2:$A$300,1,FALSE)),IF(TODAY()=AQ36,-1,IF(AQ36="",0,IF(ISERROR(VLOOKUP(AQ36,Ünnepnapok!$AG$4:$AG$254,1,FALSE)),0,G36))),"")</f>
        <v>0</v>
      </c>
      <c r="BS36" s="77">
        <f ca="1">IF(ISERROR(VLOOKUP(AR36,Munkanapáthelyezés!$A$2:$A$300,1,FALSE)),IF(TODAY()=AR36,-1,IF(AR36="",0,IF(ISERROR(VLOOKUP(AR36,Ünnepnapok!$AG$4:$AG$254,1,FALSE)),0,H36))),"")</f>
        <v>0</v>
      </c>
      <c r="BT36" s="70"/>
      <c r="BU36" s="71"/>
      <c r="BV36" s="77">
        <f ca="1">IF(TODAY()=AU36,-1,IF(AU36="",0,IF(ISERROR(VLOOKUP(AU36,Ünnepnapok!$AG$4:$AG$254,1,FALSE)),0,T27)))</f>
        <v>1</v>
      </c>
      <c r="BW36" s="77">
        <f ca="1">IF(TODAY()=AV36,-1,IF(AV36="",0,IF(ISERROR(VLOOKUP(AV36,Ünnepnapok!$AG$4:$AG$254,1,FALSE)),0,U27)))</f>
        <v>0</v>
      </c>
      <c r="BX36" s="77">
        <f ca="1">IF(TODAY()=AW36,-1,IF(AW36="",0,IF(ISERROR(VLOOKUP(AW36,Ünnepnapok!$AG$4:$AG$254,1,FALSE)),0,V27)))</f>
        <v>0</v>
      </c>
      <c r="BY36" s="77">
        <f ca="1">IF(TODAY()=AX36,-1,IF(AX36="",0,IF(ISERROR(VLOOKUP(AX36,Ünnepnapok!$AG$4:$AG$254,1,FALSE)),0,W27)))</f>
        <v>-1</v>
      </c>
      <c r="BZ36" s="77">
        <f ca="1">IF(TODAY()=AY36,-1,IF(AY36="",0,IF(ISERROR(VLOOKUP(AY36,Ünnepnapok!$AG$4:$AG$254,1,FALSE)),0,X27)))</f>
        <v>0</v>
      </c>
      <c r="CA36" s="77">
        <f ca="1">IF(ISERROR(VLOOKUP(AZ36,Munkanapáthelyezés!$A$2:$A$300,1,FALSE)),IF(TODAY()=AZ36,-1,IF(AZ36="",0,IF(ISERROR(VLOOKUP(AZ36,Ünnepnapok!$AG$4:$AG$254,1,FALSE)),0,P36))),"")</f>
        <v>0</v>
      </c>
      <c r="CB36" s="77">
        <f ca="1">IF(ISERROR(VLOOKUP(BA36,Munkanapáthelyezés!$A$2:$A$300,1,FALSE)),IF(TODAY()=BA36,-1,IF(BA36="",0,IF(ISERROR(VLOOKUP(BA36,Ünnepnapok!$AG$4:$AG$254,1,FALSE)),0,Q36))),"")</f>
        <v>0</v>
      </c>
      <c r="CC36" s="70"/>
      <c r="CD36" s="71"/>
      <c r="CE36" s="77">
        <f ca="1">IF(TODAY()=BD36,-1,IF(BD36="",0,IF(ISERROR(VLOOKUP(BD36,Ünnepnapok!$AG$4:$AG$254,1,FALSE)),0,AC27)))</f>
        <v>0</v>
      </c>
      <c r="CF36" s="77">
        <f ca="1">IF(TODAY()=BE36,-1,IF(BE36="",0,IF(ISERROR(VLOOKUP(BE36,Ünnepnapok!$AG$4:$AG$254,1,FALSE)),0,AD27)))</f>
        <v>0</v>
      </c>
      <c r="CG36" s="77">
        <f ca="1">IF(TODAY()=BF36,-1,IF(BF36="",0,IF(ISERROR(VLOOKUP(BF36,Ünnepnapok!$AG$4:$AG$254,1,FALSE)),0,AE27)))</f>
        <v>0</v>
      </c>
      <c r="CH36" s="77">
        <f ca="1">IF(TODAY()=BG36,-1,IF(BG36="",0,IF(ISERROR(VLOOKUP(BG36,Ünnepnapok!$AG$4:$AG$254,1,FALSE)),0,AF27)))</f>
        <v>0</v>
      </c>
      <c r="CI36" s="77">
        <f ca="1">IF(TODAY()=BH36,-1,IF(BH36="",0,IF(ISERROR(VLOOKUP(BH36,Ünnepnapok!$AG$4:$AG$254,1,FALSE)),0,AG27)))</f>
        <v>0</v>
      </c>
      <c r="CJ36" s="77">
        <f ca="1">IF(ISERROR(VLOOKUP(BI36,Munkanapáthelyezés!$A$2:$A$300,1,FALSE)),IF(TODAY()=BI36,-1,IF(BI36="",0,IF(ISERROR(VLOOKUP(BI36,Ünnepnapok!$AG$4:$AG$254,1,FALSE)),0,Y36))),"")</f>
        <v>0</v>
      </c>
      <c r="CK36" s="77">
        <f ca="1">IF(ISERROR(VLOOKUP(BJ36,Munkanapáthelyezés!$A$2:$A$300,1,FALSE)),IF(TODAY()=BJ36,-1,IF(BJ36="",0,IF(ISERROR(VLOOKUP(BJ36,Ünnepnapok!$AG$4:$AG$254,1,FALSE)),0,Z36))),"")</f>
        <v>0</v>
      </c>
      <c r="CM36" s="77">
        <f ca="1">IF(AL36="",0,IF(ISERROR(VLOOKUP(AL36,Munkanapáthelyezés!$B$2:$C$200,2,FALSE)+10000),0,VLOOKUP(AL36,Munkanapáthelyezés!$B$2:$C$200,2,FALSE)+10000))+IF(AL36="",0,IF(ISERROR(VLOOKUP(AL36,Munkanapáthelyezés!$A$2:$C$200,3,FALSE)+1000),0,VLOOKUP(AL36,Munkanapáthelyezés!$A$2:$C$200,3,FALSE)+1000))</f>
        <v>0</v>
      </c>
      <c r="CN36" s="77">
        <f ca="1">IF(AM36="",0,IF(ISERROR(VLOOKUP(AM36,Munkanapáthelyezés!$B$2:$C$200,2,FALSE)+10000),0,VLOOKUP(AM36,Munkanapáthelyezés!$B$2:$C$200,2,FALSE)+10000))+IF(AM36="",0,IF(ISERROR(VLOOKUP(AM36,Munkanapáthelyezés!$A$2:$C$200,3,FALSE)+1000),0,VLOOKUP(AM36,Munkanapáthelyezés!$A$2:$C$200,3,FALSE)+1000))</f>
        <v>0</v>
      </c>
      <c r="CO36" s="77">
        <f ca="1">IF(AN36="",0,IF(ISERROR(VLOOKUP(AN36,Munkanapáthelyezés!$B$2:$C$200,2,FALSE)+10000),0,VLOOKUP(AN36,Munkanapáthelyezés!$B$2:$C$200,2,FALSE)+10000))+IF(AN36="",0,IF(ISERROR(VLOOKUP(AN36,Munkanapáthelyezés!$A$2:$C$200,3,FALSE)+1000),0,VLOOKUP(AN36,Munkanapáthelyezés!$A$2:$C$200,3,FALSE)+1000))</f>
        <v>0</v>
      </c>
      <c r="CP36" s="77">
        <f ca="1">IF(AO36="",0,IF(ISERROR(VLOOKUP(AO36,Munkanapáthelyezés!$B$2:$C$200,2,FALSE)+10000),0,VLOOKUP(AO36,Munkanapáthelyezés!$B$2:$C$200,2,FALSE)+10000))+IF(AO36="",0,IF(ISERROR(VLOOKUP(AO36,Munkanapáthelyezés!$A$2:$C$200,3,FALSE)+1000),0,VLOOKUP(AO36,Munkanapáthelyezés!$A$2:$C$200,3,FALSE)+1000))</f>
        <v>0</v>
      </c>
      <c r="CQ36" s="77">
        <f ca="1">IF(AP36="",0,IF(ISERROR(VLOOKUP(AP36,Munkanapáthelyezés!$B$2:$C$200,2,FALSE)+10000),0,VLOOKUP(AP36,Munkanapáthelyezés!$B$2:$C$200,2,FALSE)+10000))+IF(AP36="",0,IF(ISERROR(VLOOKUP(AP36,Munkanapáthelyezés!$A$2:$C$200,3,FALSE)+1000),0,VLOOKUP(AP36,Munkanapáthelyezés!$A$2:$C$200,3,FALSE)+1000))</f>
        <v>0</v>
      </c>
      <c r="CR36" s="77">
        <f ca="1">IF(AQ36="",0,IF(ISERROR(VLOOKUP(AQ36,Munkanapáthelyezés!$B$2:$C$200,2,FALSE)+10000),0,VLOOKUP(AQ36,Munkanapáthelyezés!$B$2:$C$200,2,FALSE)+10000))+IF(AQ36="",0,IF(ISERROR(VLOOKUP(AQ36,Munkanapáthelyezés!$A$2:$C$200,3,FALSE)+1000),0,VLOOKUP(AQ36,Munkanapáthelyezés!$A$2:$C$200,3,FALSE)+1000))</f>
        <v>0</v>
      </c>
      <c r="CS36" s="77">
        <f ca="1">IF(AR36="",0,IF(ISERROR(VLOOKUP(AR36,Munkanapáthelyezés!$B$2:$C$200,2,FALSE)+10000),0,VLOOKUP(AR36,Munkanapáthelyezés!$B$2:$C$200,2,FALSE)+10000))+IF(AR36="",0,IF(ISERROR(VLOOKUP(AR36,Munkanapáthelyezés!$A$2:$C$200,3,FALSE)+1000),0,VLOOKUP(AR36,Munkanapáthelyezés!$A$2:$C$200,3,FALSE)+1000))</f>
        <v>0</v>
      </c>
      <c r="CT36" s="70"/>
      <c r="CU36" s="103"/>
      <c r="CV36" s="77">
        <f ca="1">IF(AU36="",0,IF(ISERROR(VLOOKUP(AU36,Munkanapáthelyezés!$B$2:$C$200,2,FALSE)+10000),0,VLOOKUP(AU36,Munkanapáthelyezés!$B$2:$C$200,2,FALSE)+10000))+IF(AU36="",0,IF(ISERROR(VLOOKUP(AU36,Munkanapáthelyezés!$A$2:$C$200,3,FALSE)+1000),0,VLOOKUP(AU36,Munkanapáthelyezés!$A$2:$C$200,3,FALSE)+1000))</f>
        <v>0</v>
      </c>
      <c r="CW36" s="77">
        <f ca="1">IF(AV36="",0,IF(ISERROR(VLOOKUP(AV36,Munkanapáthelyezés!$B$2:$C$200,2,FALSE)+10000),0,VLOOKUP(AV36,Munkanapáthelyezés!$B$2:$C$200,2,FALSE)+10000))+IF(AV36="",0,IF(ISERROR(VLOOKUP(AV36,Munkanapáthelyezés!$A$2:$C$200,3,FALSE)+1000),0,VLOOKUP(AV36,Munkanapáthelyezés!$A$2:$C$200,3,FALSE)+1000))</f>
        <v>0</v>
      </c>
      <c r="CX36" s="77">
        <f ca="1">IF(AW36="",0,IF(ISERROR(VLOOKUP(AW36,Munkanapáthelyezés!$B$2:$C$200,2,FALSE)+10000),0,VLOOKUP(AW36,Munkanapáthelyezés!$B$2:$C$200,2,FALSE)+10000))+IF(AW36="",0,IF(ISERROR(VLOOKUP(AW36,Munkanapáthelyezés!$A$2:$C$200,3,FALSE)+1000),0,VLOOKUP(AW36,Munkanapáthelyezés!$A$2:$C$200,3,FALSE)+1000))</f>
        <v>0</v>
      </c>
      <c r="CY36" s="77">
        <f ca="1">IF(AX36="",0,IF(ISERROR(VLOOKUP(AX36,Munkanapáthelyezés!$B$2:$C$200,2,FALSE)+10000),0,VLOOKUP(AX36,Munkanapáthelyezés!$B$2:$C$200,2,FALSE)+10000))+IF(AX36="",0,IF(ISERROR(VLOOKUP(AX36,Munkanapáthelyezés!$A$2:$C$200,3,FALSE)+1000),0,VLOOKUP(AX36,Munkanapáthelyezés!$A$2:$C$200,3,FALSE)+1000))</f>
        <v>0</v>
      </c>
      <c r="CZ36" s="77">
        <f ca="1">IF(AY36="",0,IF(ISERROR(VLOOKUP(AY36,Munkanapáthelyezés!$B$2:$C$200,2,FALSE)+10000),0,VLOOKUP(AY36,Munkanapáthelyezés!$B$2:$C$200,2,FALSE)+10000))+IF(AY36="",0,IF(ISERROR(VLOOKUP(AY36,Munkanapáthelyezés!$A$2:$C$200,3,FALSE)+1000),0,VLOOKUP(AY36,Munkanapáthelyezés!$A$2:$C$200,3,FALSE)+1000))</f>
        <v>0</v>
      </c>
      <c r="DA36" s="77">
        <f ca="1">IF(AZ36="",0,IF(ISERROR(VLOOKUP(AZ36,Munkanapáthelyezés!$B$2:$C$200,2,FALSE)+10000),0,VLOOKUP(AZ36,Munkanapáthelyezés!$B$2:$C$200,2,FALSE)+10000))+IF(AZ36="",0,IF(ISERROR(VLOOKUP(AZ36,Munkanapáthelyezés!$A$2:$C$200,3,FALSE)+1000),0,VLOOKUP(AZ36,Munkanapáthelyezés!$A$2:$C$200,3,FALSE)+1000))</f>
        <v>0</v>
      </c>
      <c r="DB36" s="77">
        <f ca="1">IF(BA36="",0,IF(ISERROR(VLOOKUP(BA36,Munkanapáthelyezés!$B$2:$C$200,2,FALSE)+10000),0,VLOOKUP(BA36,Munkanapáthelyezés!$B$2:$C$200,2,FALSE)+10000))+IF(BA36="",0,IF(ISERROR(VLOOKUP(BA36,Munkanapáthelyezés!$A$2:$C$200,3,FALSE)+1000),0,VLOOKUP(BA36,Munkanapáthelyezés!$A$2:$C$200,3,FALSE)+1000))</f>
        <v>0</v>
      </c>
      <c r="DC36" s="70"/>
      <c r="DD36" s="103"/>
      <c r="DE36" s="77">
        <f ca="1">IF(BD36="",0,IF(ISERROR(VLOOKUP(BD36,Munkanapáthelyezés!$B$2:$C$200,2,FALSE)+10000),0,VLOOKUP(BD36,Munkanapáthelyezés!$B$2:$C$200,2,FALSE)+10000))+IF(BD36="",0,IF(ISERROR(VLOOKUP(BD36,Munkanapáthelyezés!$A$2:$C$200,3,FALSE)+1000),0,VLOOKUP(BD36,Munkanapáthelyezés!$A$2:$C$200,3,FALSE)+1000))</f>
        <v>0</v>
      </c>
      <c r="DF36" s="77">
        <f ca="1">IF(BE36="",0,IF(ISERROR(VLOOKUP(BE36,Munkanapáthelyezés!$B$2:$C$200,2,FALSE)+10000),0,VLOOKUP(BE36,Munkanapáthelyezés!$B$2:$C$200,2,FALSE)+10000))+IF(BE36="",0,IF(ISERROR(VLOOKUP(BE36,Munkanapáthelyezés!$A$2:$C$200,3,FALSE)+1000),0,VLOOKUP(BE36,Munkanapáthelyezés!$A$2:$C$200,3,FALSE)+1000))</f>
        <v>0</v>
      </c>
      <c r="DG36" s="77">
        <f ca="1">IF(BF36="",0,IF(ISERROR(VLOOKUP(BF36,Munkanapáthelyezés!$B$2:$C$200,2,FALSE)+10000),0,VLOOKUP(BF36,Munkanapáthelyezés!$B$2:$C$200,2,FALSE)+10000))+IF(BF36="",0,IF(ISERROR(VLOOKUP(BF36,Munkanapáthelyezés!$A$2:$C$200,3,FALSE)+1000),0,VLOOKUP(BF36,Munkanapáthelyezés!$A$2:$C$200,3,FALSE)+1000))</f>
        <v>0</v>
      </c>
      <c r="DH36" s="77">
        <f ca="1">IF(BG36="",0,IF(ISERROR(VLOOKUP(BG36,Munkanapáthelyezés!$B$2:$C$200,2,FALSE)+10000),0,VLOOKUP(BG36,Munkanapáthelyezés!$B$2:$C$200,2,FALSE)+10000))+IF(BG36="",0,IF(ISERROR(VLOOKUP(BG36,Munkanapáthelyezés!$A$2:$C$200,3,FALSE)+1000),0,VLOOKUP(BG36,Munkanapáthelyezés!$A$2:$C$200,3,FALSE)+1000))</f>
        <v>0</v>
      </c>
      <c r="DI36" s="77">
        <f ca="1">IF(BH36="",0,IF(ISERROR(VLOOKUP(BH36,Munkanapáthelyezés!$B$2:$C$200,2,FALSE)+10000),0,VLOOKUP(BH36,Munkanapáthelyezés!$B$2:$C$200,2,FALSE)+10000))+IF(BH36="",0,IF(ISERROR(VLOOKUP(BH36,Munkanapáthelyezés!$A$2:$C$200,3,FALSE)+1000),0,VLOOKUP(BH36,Munkanapáthelyezés!$A$2:$C$200,3,FALSE)+1000))</f>
        <v>0</v>
      </c>
      <c r="DJ36" s="77">
        <f ca="1">IF(BI36="",0,IF(ISERROR(VLOOKUP(BI36,Munkanapáthelyezés!$B$2:$C$200,2,FALSE)+10000),0,VLOOKUP(BI36,Munkanapáthelyezés!$B$2:$C$200,2,FALSE)+10000))+IF(BI36="",0,IF(ISERROR(VLOOKUP(BI36,Munkanapáthelyezés!$A$2:$C$200,3,FALSE)+1000),0,VLOOKUP(BI36,Munkanapáthelyezés!$A$2:$C$200,3,FALSE)+1000))</f>
        <v>0</v>
      </c>
      <c r="DK36" s="77">
        <f ca="1">IF(BJ36="",0,IF(ISERROR(VLOOKUP(BJ36,Munkanapáthelyezés!$B$2:$C$200,2,FALSE)+10000),0,VLOOKUP(BJ36,Munkanapáthelyezés!$B$2:$C$200,2,FALSE)+10000))+IF(BJ36="",0,IF(ISERROR(VLOOKUP(BJ36,Munkanapáthelyezés!$A$2:$C$200,3,FALSE)+1000),0,VLOOKUP(BJ36,Munkanapáthelyezés!$A$2:$C$200,3,FALSE)+1000))</f>
        <v>0</v>
      </c>
    </row>
    <row r="37" spans="37:115" x14ac:dyDescent="0.25">
      <c r="AK37" s="71"/>
      <c r="AL37" s="76">
        <f t="shared" ca="1" si="9"/>
        <v>44473</v>
      </c>
      <c r="AM37" s="76">
        <f t="shared" ca="1" si="9"/>
        <v>44474</v>
      </c>
      <c r="AN37" s="76">
        <f t="shared" ca="1" si="9"/>
        <v>44475</v>
      </c>
      <c r="AO37" s="76">
        <f t="shared" ca="1" si="9"/>
        <v>44476</v>
      </c>
      <c r="AP37" s="76">
        <f t="shared" ca="1" si="9"/>
        <v>44477</v>
      </c>
      <c r="AQ37" s="76">
        <f t="shared" ca="1" si="9"/>
        <v>44478</v>
      </c>
      <c r="AR37" s="76">
        <f t="shared" ca="1" si="9"/>
        <v>44479</v>
      </c>
      <c r="AS37" s="70">
        <v>1618</v>
      </c>
      <c r="AT37" s="71"/>
      <c r="AU37" s="76">
        <f t="shared" ca="1" si="10"/>
        <v>44508</v>
      </c>
      <c r="AV37" s="76">
        <f t="shared" ca="1" si="10"/>
        <v>44509</v>
      </c>
      <c r="AW37" s="76">
        <f t="shared" ca="1" si="10"/>
        <v>44510</v>
      </c>
      <c r="AX37" s="76">
        <f t="shared" ca="1" si="10"/>
        <v>44511</v>
      </c>
      <c r="AY37" s="76">
        <f t="shared" ca="1" si="10"/>
        <v>44512</v>
      </c>
      <c r="AZ37" s="76">
        <f t="shared" ca="1" si="10"/>
        <v>44513</v>
      </c>
      <c r="BA37" s="76">
        <f t="shared" ca="1" si="10"/>
        <v>44514</v>
      </c>
      <c r="BB37" s="70"/>
      <c r="BC37" s="71"/>
      <c r="BD37" s="76">
        <f t="shared" ca="1" si="11"/>
        <v>44536</v>
      </c>
      <c r="BE37" s="76">
        <f t="shared" ca="1" si="11"/>
        <v>44537</v>
      </c>
      <c r="BF37" s="76">
        <f t="shared" ca="1" si="11"/>
        <v>44538</v>
      </c>
      <c r="BG37" s="76">
        <f t="shared" ca="1" si="11"/>
        <v>44539</v>
      </c>
      <c r="BH37" s="76">
        <f t="shared" ca="1" si="11"/>
        <v>44540</v>
      </c>
      <c r="BI37" s="76">
        <f t="shared" ca="1" si="11"/>
        <v>44541</v>
      </c>
      <c r="BJ37" s="76">
        <f t="shared" ca="1" si="11"/>
        <v>44542</v>
      </c>
      <c r="BK37" s="70"/>
      <c r="BL37" s="71"/>
      <c r="BM37" s="77">
        <f ca="1">IF(TODAY()=AL37,-1,IF(AL37="",0,IF(ISERROR(VLOOKUP(AL37,Ünnepnapok!$AG$4:$AG$254,1,FALSE)),0,K28)))</f>
        <v>0</v>
      </c>
      <c r="BN37" s="77">
        <f ca="1">IF(TODAY()=AM37,-1,IF(AM37="",0,IF(ISERROR(VLOOKUP(AM37,Ünnepnapok!$AG$4:$AG$254,1,FALSE)),0,L28)))</f>
        <v>0</v>
      </c>
      <c r="BO37" s="77">
        <f ca="1">IF(TODAY()=AN37,-1,IF(AN37="",0,IF(ISERROR(VLOOKUP(AN37,Ünnepnapok!$AG$4:$AG$254,1,FALSE)),0,M28)))</f>
        <v>0</v>
      </c>
      <c r="BP37" s="77">
        <f ca="1">IF(TODAY()=AO37,-1,IF(AO37="",0,IF(ISERROR(VLOOKUP(AO37,Ünnepnapok!$AG$4:$AG$254,1,FALSE)),0,N28)))</f>
        <v>0</v>
      </c>
      <c r="BQ37" s="77">
        <f ca="1">IF(TODAY()=AP37,-1,IF(AP37="",0,IF(ISERROR(VLOOKUP(AP37,Ünnepnapok!$AG$4:$AG$254,1,FALSE)),0,O28)))</f>
        <v>0</v>
      </c>
      <c r="BR37" s="77">
        <f ca="1">IF(ISERROR(VLOOKUP(AQ37,Munkanapáthelyezés!$A$2:$A$300,1,FALSE)),IF(TODAY()=AQ37,-1,IF(AQ37="",0,IF(ISERROR(VLOOKUP(AQ37,Ünnepnapok!$AG$4:$AG$254,1,FALSE)),0,G37))),"")</f>
        <v>0</v>
      </c>
      <c r="BS37" s="77">
        <f ca="1">IF(ISERROR(VLOOKUP(AR37,Munkanapáthelyezés!$A$2:$A$300,1,FALSE)),IF(TODAY()=AR37,-1,IF(AR37="",0,IF(ISERROR(VLOOKUP(AR37,Ünnepnapok!$AG$4:$AG$254,1,FALSE)),0,H37))),"")</f>
        <v>0</v>
      </c>
      <c r="BT37" s="70"/>
      <c r="BU37" s="71"/>
      <c r="BV37" s="77">
        <f ca="1">IF(TODAY()=AU37,-1,IF(AU37="",0,IF(ISERROR(VLOOKUP(AU37,Ünnepnapok!$AG$4:$AG$254,1,FALSE)),0,T28)))</f>
        <v>0</v>
      </c>
      <c r="BW37" s="77">
        <f ca="1">IF(TODAY()=AV37,-1,IF(AV37="",0,IF(ISERROR(VLOOKUP(AV37,Ünnepnapok!$AG$4:$AG$254,1,FALSE)),0,U28)))</f>
        <v>0</v>
      </c>
      <c r="BX37" s="77">
        <f ca="1">IF(TODAY()=AW37,-1,IF(AW37="",0,IF(ISERROR(VLOOKUP(AW37,Ünnepnapok!$AG$4:$AG$254,1,FALSE)),0,V28)))</f>
        <v>0</v>
      </c>
      <c r="BY37" s="77">
        <f ca="1">IF(TODAY()=AX37,-1,IF(AX37="",0,IF(ISERROR(VLOOKUP(AX37,Ünnepnapok!$AG$4:$AG$254,1,FALSE)),0,W28)))</f>
        <v>0</v>
      </c>
      <c r="BZ37" s="77">
        <f ca="1">IF(TODAY()=AY37,-1,IF(AY37="",0,IF(ISERROR(VLOOKUP(AY37,Ünnepnapok!$AG$4:$AG$254,1,FALSE)),0,X28)))</f>
        <v>0</v>
      </c>
      <c r="CA37" s="77">
        <f ca="1">IF(ISERROR(VLOOKUP(AZ37,Munkanapáthelyezés!$A$2:$A$300,1,FALSE)),IF(TODAY()=AZ37,-1,IF(AZ37="",0,IF(ISERROR(VLOOKUP(AZ37,Ünnepnapok!$AG$4:$AG$254,1,FALSE)),0,P37))),"")</f>
        <v>0</v>
      </c>
      <c r="CB37" s="77">
        <f ca="1">IF(ISERROR(VLOOKUP(BA37,Munkanapáthelyezés!$A$2:$A$300,1,FALSE)),IF(TODAY()=BA37,-1,IF(BA37="",0,IF(ISERROR(VLOOKUP(BA37,Ünnepnapok!$AG$4:$AG$254,1,FALSE)),0,Q37))),"")</f>
        <v>0</v>
      </c>
      <c r="CC37" s="70"/>
      <c r="CD37" s="71"/>
      <c r="CE37" s="77">
        <f ca="1">IF(TODAY()=BD37,-1,IF(BD37="",0,IF(ISERROR(VLOOKUP(BD37,Ünnepnapok!$AG$4:$AG$254,1,FALSE)),0,AC28)))</f>
        <v>0</v>
      </c>
      <c r="CF37" s="77">
        <f ca="1">IF(TODAY()=BE37,-1,IF(BE37="",0,IF(ISERROR(VLOOKUP(BE37,Ünnepnapok!$AG$4:$AG$254,1,FALSE)),0,AD28)))</f>
        <v>0</v>
      </c>
      <c r="CG37" s="77">
        <f ca="1">IF(TODAY()=BF37,-1,IF(BF37="",0,IF(ISERROR(VLOOKUP(BF37,Ünnepnapok!$AG$4:$AG$254,1,FALSE)),0,AE28)))</f>
        <v>0</v>
      </c>
      <c r="CH37" s="77">
        <f ca="1">IF(TODAY()=BG37,-1,IF(BG37="",0,IF(ISERROR(VLOOKUP(BG37,Ünnepnapok!$AG$4:$AG$254,1,FALSE)),0,AF28)))</f>
        <v>0</v>
      </c>
      <c r="CI37" s="77">
        <f ca="1">IF(TODAY()=BH37,-1,IF(BH37="",0,IF(ISERROR(VLOOKUP(BH37,Ünnepnapok!$AG$4:$AG$254,1,FALSE)),0,AG28)))</f>
        <v>0</v>
      </c>
      <c r="CJ37" s="77" t="str">
        <f ca="1">IF(ISERROR(VLOOKUP(BI37,Munkanapáthelyezés!$A$2:$A$300,1,FALSE)),IF(TODAY()=BI37,-1,IF(BI37="",0,IF(ISERROR(VLOOKUP(BI37,Ünnepnapok!$AG$4:$AG$254,1,FALSE)),0,Y37))),"")</f>
        <v/>
      </c>
      <c r="CK37" s="77">
        <f ca="1">IF(ISERROR(VLOOKUP(BJ37,Munkanapáthelyezés!$A$2:$A$300,1,FALSE)),IF(TODAY()=BJ37,-1,IF(BJ37="",0,IF(ISERROR(VLOOKUP(BJ37,Ünnepnapok!$AG$4:$AG$254,1,FALSE)),0,Z37))),"")</f>
        <v>0</v>
      </c>
      <c r="CM37" s="77">
        <f ca="1">IF(AL37="",0,IF(ISERROR(VLOOKUP(AL37,Munkanapáthelyezés!$B$2:$C$200,2,FALSE)+10000),0,VLOOKUP(AL37,Munkanapáthelyezés!$B$2:$C$200,2,FALSE)+10000))+IF(AL37="",0,IF(ISERROR(VLOOKUP(AL37,Munkanapáthelyezés!$A$2:$C$200,3,FALSE)+1000),0,VLOOKUP(AL37,Munkanapáthelyezés!$A$2:$C$200,3,FALSE)+1000))</f>
        <v>0</v>
      </c>
      <c r="CN37" s="77">
        <f ca="1">IF(AM37="",0,IF(ISERROR(VLOOKUP(AM37,Munkanapáthelyezés!$B$2:$C$200,2,FALSE)+10000),0,VLOOKUP(AM37,Munkanapáthelyezés!$B$2:$C$200,2,FALSE)+10000))+IF(AM37="",0,IF(ISERROR(VLOOKUP(AM37,Munkanapáthelyezés!$A$2:$C$200,3,FALSE)+1000),0,VLOOKUP(AM37,Munkanapáthelyezés!$A$2:$C$200,3,FALSE)+1000))</f>
        <v>0</v>
      </c>
      <c r="CO37" s="77">
        <f ca="1">IF(AN37="",0,IF(ISERROR(VLOOKUP(AN37,Munkanapáthelyezés!$B$2:$C$200,2,FALSE)+10000),0,VLOOKUP(AN37,Munkanapáthelyezés!$B$2:$C$200,2,FALSE)+10000))+IF(AN37="",0,IF(ISERROR(VLOOKUP(AN37,Munkanapáthelyezés!$A$2:$C$200,3,FALSE)+1000),0,VLOOKUP(AN37,Munkanapáthelyezés!$A$2:$C$200,3,FALSE)+1000))</f>
        <v>0</v>
      </c>
      <c r="CP37" s="77">
        <f ca="1">IF(AO37="",0,IF(ISERROR(VLOOKUP(AO37,Munkanapáthelyezés!$B$2:$C$200,2,FALSE)+10000),0,VLOOKUP(AO37,Munkanapáthelyezés!$B$2:$C$200,2,FALSE)+10000))+IF(AO37="",0,IF(ISERROR(VLOOKUP(AO37,Munkanapáthelyezés!$A$2:$C$200,3,FALSE)+1000),0,VLOOKUP(AO37,Munkanapáthelyezés!$A$2:$C$200,3,FALSE)+1000))</f>
        <v>0</v>
      </c>
      <c r="CQ37" s="77">
        <f ca="1">IF(AP37="",0,IF(ISERROR(VLOOKUP(AP37,Munkanapáthelyezés!$B$2:$C$200,2,FALSE)+10000),0,VLOOKUP(AP37,Munkanapáthelyezés!$B$2:$C$200,2,FALSE)+10000))+IF(AP37="",0,IF(ISERROR(VLOOKUP(AP37,Munkanapáthelyezés!$A$2:$C$200,3,FALSE)+1000),0,VLOOKUP(AP37,Munkanapáthelyezés!$A$2:$C$200,3,FALSE)+1000))</f>
        <v>0</v>
      </c>
      <c r="CR37" s="77">
        <f ca="1">IF(AQ37="",0,IF(ISERROR(VLOOKUP(AQ37,Munkanapáthelyezés!$B$2:$C$200,2,FALSE)+10000),0,VLOOKUP(AQ37,Munkanapáthelyezés!$B$2:$C$200,2,FALSE)+10000))+IF(AQ37="",0,IF(ISERROR(VLOOKUP(AQ37,Munkanapáthelyezés!$A$2:$C$200,3,FALSE)+1000),0,VLOOKUP(AQ37,Munkanapáthelyezés!$A$2:$C$200,3,FALSE)+1000))</f>
        <v>0</v>
      </c>
      <c r="CS37" s="77">
        <f ca="1">IF(AR37="",0,IF(ISERROR(VLOOKUP(AR37,Munkanapáthelyezés!$B$2:$C$200,2,FALSE)+10000),0,VLOOKUP(AR37,Munkanapáthelyezés!$B$2:$C$200,2,FALSE)+10000))+IF(AR37="",0,IF(ISERROR(VLOOKUP(AR37,Munkanapáthelyezés!$A$2:$C$200,3,FALSE)+1000),0,VLOOKUP(AR37,Munkanapáthelyezés!$A$2:$C$200,3,FALSE)+1000))</f>
        <v>0</v>
      </c>
      <c r="CT37" s="70"/>
      <c r="CU37" s="103"/>
      <c r="CV37" s="77">
        <f ca="1">IF(AU37="",0,IF(ISERROR(VLOOKUP(AU37,Munkanapáthelyezés!$B$2:$C$200,2,FALSE)+10000),0,VLOOKUP(AU37,Munkanapáthelyezés!$B$2:$C$200,2,FALSE)+10000))+IF(AU37="",0,IF(ISERROR(VLOOKUP(AU37,Munkanapáthelyezés!$A$2:$C$200,3,FALSE)+1000),0,VLOOKUP(AU37,Munkanapáthelyezés!$A$2:$C$200,3,FALSE)+1000))</f>
        <v>0</v>
      </c>
      <c r="CW37" s="77">
        <f ca="1">IF(AV37="",0,IF(ISERROR(VLOOKUP(AV37,Munkanapáthelyezés!$B$2:$C$200,2,FALSE)+10000),0,VLOOKUP(AV37,Munkanapáthelyezés!$B$2:$C$200,2,FALSE)+10000))+IF(AV37="",0,IF(ISERROR(VLOOKUP(AV37,Munkanapáthelyezés!$A$2:$C$200,3,FALSE)+1000),0,VLOOKUP(AV37,Munkanapáthelyezés!$A$2:$C$200,3,FALSE)+1000))</f>
        <v>0</v>
      </c>
      <c r="CX37" s="77">
        <f ca="1">IF(AW37="",0,IF(ISERROR(VLOOKUP(AW37,Munkanapáthelyezés!$B$2:$C$200,2,FALSE)+10000),0,VLOOKUP(AW37,Munkanapáthelyezés!$B$2:$C$200,2,FALSE)+10000))+IF(AW37="",0,IF(ISERROR(VLOOKUP(AW37,Munkanapáthelyezés!$A$2:$C$200,3,FALSE)+1000),0,VLOOKUP(AW37,Munkanapáthelyezés!$A$2:$C$200,3,FALSE)+1000))</f>
        <v>0</v>
      </c>
      <c r="CY37" s="77">
        <f ca="1">IF(AX37="",0,IF(ISERROR(VLOOKUP(AX37,Munkanapáthelyezés!$B$2:$C$200,2,FALSE)+10000),0,VLOOKUP(AX37,Munkanapáthelyezés!$B$2:$C$200,2,FALSE)+10000))+IF(AX37="",0,IF(ISERROR(VLOOKUP(AX37,Munkanapáthelyezés!$A$2:$C$200,3,FALSE)+1000),0,VLOOKUP(AX37,Munkanapáthelyezés!$A$2:$C$200,3,FALSE)+1000))</f>
        <v>0</v>
      </c>
      <c r="CZ37" s="77">
        <f ca="1">IF(AY37="",0,IF(ISERROR(VLOOKUP(AY37,Munkanapáthelyezés!$B$2:$C$200,2,FALSE)+10000),0,VLOOKUP(AY37,Munkanapáthelyezés!$B$2:$C$200,2,FALSE)+10000))+IF(AY37="",0,IF(ISERROR(VLOOKUP(AY37,Munkanapáthelyezés!$A$2:$C$200,3,FALSE)+1000),0,VLOOKUP(AY37,Munkanapáthelyezés!$A$2:$C$200,3,FALSE)+1000))</f>
        <v>0</v>
      </c>
      <c r="DA37" s="77">
        <f ca="1">IF(AZ37="",0,IF(ISERROR(VLOOKUP(AZ37,Munkanapáthelyezés!$B$2:$C$200,2,FALSE)+10000),0,VLOOKUP(AZ37,Munkanapáthelyezés!$B$2:$C$200,2,FALSE)+10000))+IF(AZ37="",0,IF(ISERROR(VLOOKUP(AZ37,Munkanapáthelyezés!$A$2:$C$200,3,FALSE)+1000),0,VLOOKUP(AZ37,Munkanapáthelyezés!$A$2:$C$200,3,FALSE)+1000))</f>
        <v>0</v>
      </c>
      <c r="DB37" s="77">
        <f ca="1">IF(BA37="",0,IF(ISERROR(VLOOKUP(BA37,Munkanapáthelyezés!$B$2:$C$200,2,FALSE)+10000),0,VLOOKUP(BA37,Munkanapáthelyezés!$B$2:$C$200,2,FALSE)+10000))+IF(BA37="",0,IF(ISERROR(VLOOKUP(BA37,Munkanapáthelyezés!$A$2:$C$200,3,FALSE)+1000),0,VLOOKUP(BA37,Munkanapáthelyezés!$A$2:$C$200,3,FALSE)+1000))</f>
        <v>0</v>
      </c>
      <c r="DC37" s="70"/>
      <c r="DD37" s="103"/>
      <c r="DE37" s="77">
        <f ca="1">IF(BD37="",0,IF(ISERROR(VLOOKUP(BD37,Munkanapáthelyezés!$B$2:$C$200,2,FALSE)+10000),0,VLOOKUP(BD37,Munkanapáthelyezés!$B$2:$C$200,2,FALSE)+10000))+IF(BD37="",0,IF(ISERROR(VLOOKUP(BD37,Munkanapáthelyezés!$A$2:$C$200,3,FALSE)+1000),0,VLOOKUP(BD37,Munkanapáthelyezés!$A$2:$C$200,3,FALSE)+1000))</f>
        <v>0</v>
      </c>
      <c r="DF37" s="77">
        <f ca="1">IF(BE37="",0,IF(ISERROR(VLOOKUP(BE37,Munkanapáthelyezés!$B$2:$C$200,2,FALSE)+10000),0,VLOOKUP(BE37,Munkanapáthelyezés!$B$2:$C$200,2,FALSE)+10000))+IF(BE37="",0,IF(ISERROR(VLOOKUP(BE37,Munkanapáthelyezés!$A$2:$C$200,3,FALSE)+1000),0,VLOOKUP(BE37,Munkanapáthelyezés!$A$2:$C$200,3,FALSE)+1000))</f>
        <v>0</v>
      </c>
      <c r="DG37" s="77">
        <f ca="1">IF(BF37="",0,IF(ISERROR(VLOOKUP(BF37,Munkanapáthelyezés!$B$2:$C$200,2,FALSE)+10000),0,VLOOKUP(BF37,Munkanapáthelyezés!$B$2:$C$200,2,FALSE)+10000))+IF(BF37="",0,IF(ISERROR(VLOOKUP(BF37,Munkanapáthelyezés!$A$2:$C$200,3,FALSE)+1000),0,VLOOKUP(BF37,Munkanapáthelyezés!$A$2:$C$200,3,FALSE)+1000))</f>
        <v>0</v>
      </c>
      <c r="DH37" s="77">
        <f ca="1">IF(BG37="",0,IF(ISERROR(VLOOKUP(BG37,Munkanapáthelyezés!$B$2:$C$200,2,FALSE)+10000),0,VLOOKUP(BG37,Munkanapáthelyezés!$B$2:$C$200,2,FALSE)+10000))+IF(BG37="",0,IF(ISERROR(VLOOKUP(BG37,Munkanapáthelyezés!$A$2:$C$200,3,FALSE)+1000),0,VLOOKUP(BG37,Munkanapáthelyezés!$A$2:$C$200,3,FALSE)+1000))</f>
        <v>0</v>
      </c>
      <c r="DI37" s="77">
        <f ca="1">IF(BH37="",0,IF(ISERROR(VLOOKUP(BH37,Munkanapáthelyezés!$B$2:$C$200,2,FALSE)+10000),0,VLOOKUP(BH37,Munkanapáthelyezés!$B$2:$C$200,2,FALSE)+10000))+IF(BH37="",0,IF(ISERROR(VLOOKUP(BH37,Munkanapáthelyezés!$A$2:$C$200,3,FALSE)+1000),0,VLOOKUP(BH37,Munkanapáthelyezés!$A$2:$C$200,3,FALSE)+1000))</f>
        <v>0</v>
      </c>
      <c r="DJ37" s="77">
        <f ca="1">IF(BI37="",0,IF(ISERROR(VLOOKUP(BI37,Munkanapáthelyezés!$B$2:$C$200,2,FALSE)+10000),0,VLOOKUP(BI37,Munkanapáthelyezés!$B$2:$C$200,2,FALSE)+10000))+IF(BI37="",0,IF(ISERROR(VLOOKUP(BI37,Munkanapáthelyezés!$A$2:$C$200,3,FALSE)+1000),0,VLOOKUP(BI37,Munkanapáthelyezés!$A$2:$C$200,3,FALSE)+1000))</f>
        <v>3021</v>
      </c>
      <c r="DK37" s="77">
        <f ca="1">IF(BJ37="",0,IF(ISERROR(VLOOKUP(BJ37,Munkanapáthelyezés!$B$2:$C$200,2,FALSE)+10000),0,VLOOKUP(BJ37,Munkanapáthelyezés!$B$2:$C$200,2,FALSE)+10000))+IF(BJ37="",0,IF(ISERROR(VLOOKUP(BJ37,Munkanapáthelyezés!$A$2:$C$200,3,FALSE)+1000),0,VLOOKUP(BJ37,Munkanapáthelyezés!$A$2:$C$200,3,FALSE)+1000))</f>
        <v>0</v>
      </c>
    </row>
    <row r="38" spans="37:115" x14ac:dyDescent="0.25">
      <c r="AK38" s="71"/>
      <c r="AL38" s="76">
        <f t="shared" ca="1" si="9"/>
        <v>44480</v>
      </c>
      <c r="AM38" s="76">
        <f t="shared" ca="1" si="9"/>
        <v>44481</v>
      </c>
      <c r="AN38" s="76">
        <f t="shared" ca="1" si="9"/>
        <v>44482</v>
      </c>
      <c r="AO38" s="76">
        <f t="shared" ca="1" si="9"/>
        <v>44483</v>
      </c>
      <c r="AP38" s="76">
        <f t="shared" ca="1" si="9"/>
        <v>44484</v>
      </c>
      <c r="AQ38" s="76">
        <f t="shared" ca="1" si="9"/>
        <v>44485</v>
      </c>
      <c r="AR38" s="76">
        <f t="shared" ca="1" si="9"/>
        <v>44486</v>
      </c>
      <c r="AS38" s="70">
        <v>1619</v>
      </c>
      <c r="AT38" s="71"/>
      <c r="AU38" s="76">
        <f t="shared" ca="1" si="10"/>
        <v>44515</v>
      </c>
      <c r="AV38" s="76">
        <f t="shared" ca="1" si="10"/>
        <v>44516</v>
      </c>
      <c r="AW38" s="76">
        <f t="shared" ca="1" si="10"/>
        <v>44517</v>
      </c>
      <c r="AX38" s="76">
        <f t="shared" ca="1" si="10"/>
        <v>44518</v>
      </c>
      <c r="AY38" s="76">
        <f t="shared" ca="1" si="10"/>
        <v>44519</v>
      </c>
      <c r="AZ38" s="76">
        <f t="shared" ca="1" si="10"/>
        <v>44520</v>
      </c>
      <c r="BA38" s="76">
        <f t="shared" ca="1" si="10"/>
        <v>44521</v>
      </c>
      <c r="BB38" s="70"/>
      <c r="BC38" s="71"/>
      <c r="BD38" s="76">
        <f t="shared" ca="1" si="11"/>
        <v>44543</v>
      </c>
      <c r="BE38" s="76">
        <f t="shared" ca="1" si="11"/>
        <v>44544</v>
      </c>
      <c r="BF38" s="76">
        <f t="shared" ca="1" si="11"/>
        <v>44545</v>
      </c>
      <c r="BG38" s="76">
        <f t="shared" ca="1" si="11"/>
        <v>44546</v>
      </c>
      <c r="BH38" s="76">
        <f t="shared" ca="1" si="11"/>
        <v>44547</v>
      </c>
      <c r="BI38" s="76">
        <f t="shared" ca="1" si="11"/>
        <v>44548</v>
      </c>
      <c r="BJ38" s="76">
        <f t="shared" ca="1" si="11"/>
        <v>44549</v>
      </c>
      <c r="BK38" s="70"/>
      <c r="BL38" s="71"/>
      <c r="BM38" s="77">
        <f ca="1">IF(TODAY()=AL38,-1,IF(AL38="",0,IF(ISERROR(VLOOKUP(AL38,Ünnepnapok!$AG$4:$AG$254,1,FALSE)),0,K29)))</f>
        <v>0</v>
      </c>
      <c r="BN38" s="77">
        <f ca="1">IF(TODAY()=AM38,-1,IF(AM38="",0,IF(ISERROR(VLOOKUP(AM38,Ünnepnapok!$AG$4:$AG$254,1,FALSE)),0,L29)))</f>
        <v>0</v>
      </c>
      <c r="BO38" s="77">
        <f ca="1">IF(TODAY()=AN38,-1,IF(AN38="",0,IF(ISERROR(VLOOKUP(AN38,Ünnepnapok!$AG$4:$AG$254,1,FALSE)),0,M29)))</f>
        <v>0</v>
      </c>
      <c r="BP38" s="77">
        <f ca="1">IF(TODAY()=AO38,-1,IF(AO38="",0,IF(ISERROR(VLOOKUP(AO38,Ünnepnapok!$AG$4:$AG$254,1,FALSE)),0,N29)))</f>
        <v>0</v>
      </c>
      <c r="BQ38" s="77">
        <f ca="1">IF(TODAY()=AP38,-1,IF(AP38="",0,IF(ISERROR(VLOOKUP(AP38,Ünnepnapok!$AG$4:$AG$254,1,FALSE)),0,O29)))</f>
        <v>0</v>
      </c>
      <c r="BR38" s="77">
        <f ca="1">IF(ISERROR(VLOOKUP(AQ38,Munkanapáthelyezés!$A$2:$A$300,1,FALSE)),IF(TODAY()=AQ38,-1,IF(AQ38="",0,IF(ISERROR(VLOOKUP(AQ38,Ünnepnapok!$AG$4:$AG$254,1,FALSE)),0,G38))),"")</f>
        <v>0</v>
      </c>
      <c r="BS38" s="77">
        <f ca="1">IF(ISERROR(VLOOKUP(AR38,Munkanapáthelyezés!$A$2:$A$300,1,FALSE)),IF(TODAY()=AR38,-1,IF(AR38="",0,IF(ISERROR(VLOOKUP(AR38,Ünnepnapok!$AG$4:$AG$254,1,FALSE)),0,H38))),"")</f>
        <v>0</v>
      </c>
      <c r="BT38" s="70"/>
      <c r="BU38" s="71"/>
      <c r="BV38" s="77">
        <f ca="1">IF(TODAY()=AU38,-1,IF(AU38="",0,IF(ISERROR(VLOOKUP(AU38,Ünnepnapok!$AG$4:$AG$254,1,FALSE)),0,T29)))</f>
        <v>0</v>
      </c>
      <c r="BW38" s="77">
        <f ca="1">IF(TODAY()=AV38,-1,IF(AV38="",0,IF(ISERROR(VLOOKUP(AV38,Ünnepnapok!$AG$4:$AG$254,1,FALSE)),0,U29)))</f>
        <v>0</v>
      </c>
      <c r="BX38" s="77">
        <f ca="1">IF(TODAY()=AW38,-1,IF(AW38="",0,IF(ISERROR(VLOOKUP(AW38,Ünnepnapok!$AG$4:$AG$254,1,FALSE)),0,V29)))</f>
        <v>0</v>
      </c>
      <c r="BY38" s="77">
        <f ca="1">IF(TODAY()=AX38,-1,IF(AX38="",0,IF(ISERROR(VLOOKUP(AX38,Ünnepnapok!$AG$4:$AG$254,1,FALSE)),0,W29)))</f>
        <v>0</v>
      </c>
      <c r="BZ38" s="77">
        <f ca="1">IF(TODAY()=AY38,-1,IF(AY38="",0,IF(ISERROR(VLOOKUP(AY38,Ünnepnapok!$AG$4:$AG$254,1,FALSE)),0,X29)))</f>
        <v>0</v>
      </c>
      <c r="CA38" s="77">
        <f ca="1">IF(ISERROR(VLOOKUP(AZ38,Munkanapáthelyezés!$A$2:$A$300,1,FALSE)),IF(TODAY()=AZ38,-1,IF(AZ38="",0,IF(ISERROR(VLOOKUP(AZ38,Ünnepnapok!$AG$4:$AG$254,1,FALSE)),0,P38))),"")</f>
        <v>0</v>
      </c>
      <c r="CB38" s="77">
        <f ca="1">IF(ISERROR(VLOOKUP(BA38,Munkanapáthelyezés!$A$2:$A$300,1,FALSE)),IF(TODAY()=BA38,-1,IF(BA38="",0,IF(ISERROR(VLOOKUP(BA38,Ünnepnapok!$AG$4:$AG$254,1,FALSE)),0,Q38))),"")</f>
        <v>0</v>
      </c>
      <c r="CC38" s="70"/>
      <c r="CD38" s="71"/>
      <c r="CE38" s="77">
        <f ca="1">IF(TODAY()=BD38,-1,IF(BD38="",0,IF(ISERROR(VLOOKUP(BD38,Ünnepnapok!$AG$4:$AG$254,1,FALSE)),0,AC29)))</f>
        <v>0</v>
      </c>
      <c r="CF38" s="77">
        <f ca="1">IF(TODAY()=BE38,-1,IF(BE38="",0,IF(ISERROR(VLOOKUP(BE38,Ünnepnapok!$AG$4:$AG$254,1,FALSE)),0,AD29)))</f>
        <v>0</v>
      </c>
      <c r="CG38" s="77">
        <f ca="1">IF(TODAY()=BF38,-1,IF(BF38="",0,IF(ISERROR(VLOOKUP(BF38,Ünnepnapok!$AG$4:$AG$254,1,FALSE)),0,AE29)))</f>
        <v>0</v>
      </c>
      <c r="CH38" s="77">
        <f ca="1">IF(TODAY()=BG38,-1,IF(BG38="",0,IF(ISERROR(VLOOKUP(BG38,Ünnepnapok!$AG$4:$AG$254,1,FALSE)),0,AF29)))</f>
        <v>0</v>
      </c>
      <c r="CI38" s="77">
        <f ca="1">IF(TODAY()=BH38,-1,IF(BH38="",0,IF(ISERROR(VLOOKUP(BH38,Ünnepnapok!$AG$4:$AG$254,1,FALSE)),0,AG29)))</f>
        <v>0</v>
      </c>
      <c r="CJ38" s="77">
        <f ca="1">IF(ISERROR(VLOOKUP(BI38,Munkanapáthelyezés!$A$2:$A$300,1,FALSE)),IF(TODAY()=BI38,-1,IF(BI38="",0,IF(ISERROR(VLOOKUP(BI38,Ünnepnapok!$AG$4:$AG$254,1,FALSE)),0,Y38))),"")</f>
        <v>0</v>
      </c>
      <c r="CK38" s="77">
        <f ca="1">IF(ISERROR(VLOOKUP(BJ38,Munkanapáthelyezés!$A$2:$A$300,1,FALSE)),IF(TODAY()=BJ38,-1,IF(BJ38="",0,IF(ISERROR(VLOOKUP(BJ38,Ünnepnapok!$AG$4:$AG$254,1,FALSE)),0,Z38))),"")</f>
        <v>0</v>
      </c>
      <c r="CM38" s="77">
        <f ca="1">IF(AL38="",0,IF(ISERROR(VLOOKUP(AL38,Munkanapáthelyezés!$B$2:$C$200,2,FALSE)+10000),0,VLOOKUP(AL38,Munkanapáthelyezés!$B$2:$C$200,2,FALSE)+10000))+IF(AL38="",0,IF(ISERROR(VLOOKUP(AL38,Munkanapáthelyezés!$A$2:$C$200,3,FALSE)+1000),0,VLOOKUP(AL38,Munkanapáthelyezés!$A$2:$C$200,3,FALSE)+1000))</f>
        <v>0</v>
      </c>
      <c r="CN38" s="77">
        <f ca="1">IF(AM38="",0,IF(ISERROR(VLOOKUP(AM38,Munkanapáthelyezés!$B$2:$C$200,2,FALSE)+10000),0,VLOOKUP(AM38,Munkanapáthelyezés!$B$2:$C$200,2,FALSE)+10000))+IF(AM38="",0,IF(ISERROR(VLOOKUP(AM38,Munkanapáthelyezés!$A$2:$C$200,3,FALSE)+1000),0,VLOOKUP(AM38,Munkanapáthelyezés!$A$2:$C$200,3,FALSE)+1000))</f>
        <v>0</v>
      </c>
      <c r="CO38" s="77">
        <f ca="1">IF(AN38="",0,IF(ISERROR(VLOOKUP(AN38,Munkanapáthelyezés!$B$2:$C$200,2,FALSE)+10000),0,VLOOKUP(AN38,Munkanapáthelyezés!$B$2:$C$200,2,FALSE)+10000))+IF(AN38="",0,IF(ISERROR(VLOOKUP(AN38,Munkanapáthelyezés!$A$2:$C$200,3,FALSE)+1000),0,VLOOKUP(AN38,Munkanapáthelyezés!$A$2:$C$200,3,FALSE)+1000))</f>
        <v>0</v>
      </c>
      <c r="CP38" s="77">
        <f ca="1">IF(AO38="",0,IF(ISERROR(VLOOKUP(AO38,Munkanapáthelyezés!$B$2:$C$200,2,FALSE)+10000),0,VLOOKUP(AO38,Munkanapáthelyezés!$B$2:$C$200,2,FALSE)+10000))+IF(AO38="",0,IF(ISERROR(VLOOKUP(AO38,Munkanapáthelyezés!$A$2:$C$200,3,FALSE)+1000),0,VLOOKUP(AO38,Munkanapáthelyezés!$A$2:$C$200,3,FALSE)+1000))</f>
        <v>0</v>
      </c>
      <c r="CQ38" s="77">
        <f ca="1">IF(AP38="",0,IF(ISERROR(VLOOKUP(AP38,Munkanapáthelyezés!$B$2:$C$200,2,FALSE)+10000),0,VLOOKUP(AP38,Munkanapáthelyezés!$B$2:$C$200,2,FALSE)+10000))+IF(AP38="",0,IF(ISERROR(VLOOKUP(AP38,Munkanapáthelyezés!$A$2:$C$200,3,FALSE)+1000),0,VLOOKUP(AP38,Munkanapáthelyezés!$A$2:$C$200,3,FALSE)+1000))</f>
        <v>0</v>
      </c>
      <c r="CR38" s="77">
        <f ca="1">IF(AQ38="",0,IF(ISERROR(VLOOKUP(AQ38,Munkanapáthelyezés!$B$2:$C$200,2,FALSE)+10000),0,VLOOKUP(AQ38,Munkanapáthelyezés!$B$2:$C$200,2,FALSE)+10000))+IF(AQ38="",0,IF(ISERROR(VLOOKUP(AQ38,Munkanapáthelyezés!$A$2:$C$200,3,FALSE)+1000),0,VLOOKUP(AQ38,Munkanapáthelyezés!$A$2:$C$200,3,FALSE)+1000))</f>
        <v>0</v>
      </c>
      <c r="CS38" s="77">
        <f ca="1">IF(AR38="",0,IF(ISERROR(VLOOKUP(AR38,Munkanapáthelyezés!$B$2:$C$200,2,FALSE)+10000),0,VLOOKUP(AR38,Munkanapáthelyezés!$B$2:$C$200,2,FALSE)+10000))+IF(AR38="",0,IF(ISERROR(VLOOKUP(AR38,Munkanapáthelyezés!$A$2:$C$200,3,FALSE)+1000),0,VLOOKUP(AR38,Munkanapáthelyezés!$A$2:$C$200,3,FALSE)+1000))</f>
        <v>0</v>
      </c>
      <c r="CT38" s="70"/>
      <c r="CU38" s="103"/>
      <c r="CV38" s="77">
        <f ca="1">IF(AU38="",0,IF(ISERROR(VLOOKUP(AU38,Munkanapáthelyezés!$B$2:$C$200,2,FALSE)+10000),0,VLOOKUP(AU38,Munkanapáthelyezés!$B$2:$C$200,2,FALSE)+10000))+IF(AU38="",0,IF(ISERROR(VLOOKUP(AU38,Munkanapáthelyezés!$A$2:$C$200,3,FALSE)+1000),0,VLOOKUP(AU38,Munkanapáthelyezés!$A$2:$C$200,3,FALSE)+1000))</f>
        <v>0</v>
      </c>
      <c r="CW38" s="77">
        <f ca="1">IF(AV38="",0,IF(ISERROR(VLOOKUP(AV38,Munkanapáthelyezés!$B$2:$C$200,2,FALSE)+10000),0,VLOOKUP(AV38,Munkanapáthelyezés!$B$2:$C$200,2,FALSE)+10000))+IF(AV38="",0,IF(ISERROR(VLOOKUP(AV38,Munkanapáthelyezés!$A$2:$C$200,3,FALSE)+1000),0,VLOOKUP(AV38,Munkanapáthelyezés!$A$2:$C$200,3,FALSE)+1000))</f>
        <v>0</v>
      </c>
      <c r="CX38" s="77">
        <f ca="1">IF(AW38="",0,IF(ISERROR(VLOOKUP(AW38,Munkanapáthelyezés!$B$2:$C$200,2,FALSE)+10000),0,VLOOKUP(AW38,Munkanapáthelyezés!$B$2:$C$200,2,FALSE)+10000))+IF(AW38="",0,IF(ISERROR(VLOOKUP(AW38,Munkanapáthelyezés!$A$2:$C$200,3,FALSE)+1000),0,VLOOKUP(AW38,Munkanapáthelyezés!$A$2:$C$200,3,FALSE)+1000))</f>
        <v>0</v>
      </c>
      <c r="CY38" s="77">
        <f ca="1">IF(AX38="",0,IF(ISERROR(VLOOKUP(AX38,Munkanapáthelyezés!$B$2:$C$200,2,FALSE)+10000),0,VLOOKUP(AX38,Munkanapáthelyezés!$B$2:$C$200,2,FALSE)+10000))+IF(AX38="",0,IF(ISERROR(VLOOKUP(AX38,Munkanapáthelyezés!$A$2:$C$200,3,FALSE)+1000),0,VLOOKUP(AX38,Munkanapáthelyezés!$A$2:$C$200,3,FALSE)+1000))</f>
        <v>0</v>
      </c>
      <c r="CZ38" s="77">
        <f ca="1">IF(AY38="",0,IF(ISERROR(VLOOKUP(AY38,Munkanapáthelyezés!$B$2:$C$200,2,FALSE)+10000),0,VLOOKUP(AY38,Munkanapáthelyezés!$B$2:$C$200,2,FALSE)+10000))+IF(AY38="",0,IF(ISERROR(VLOOKUP(AY38,Munkanapáthelyezés!$A$2:$C$200,3,FALSE)+1000),0,VLOOKUP(AY38,Munkanapáthelyezés!$A$2:$C$200,3,FALSE)+1000))</f>
        <v>0</v>
      </c>
      <c r="DA38" s="77">
        <f ca="1">IF(AZ38="",0,IF(ISERROR(VLOOKUP(AZ38,Munkanapáthelyezés!$B$2:$C$200,2,FALSE)+10000),0,VLOOKUP(AZ38,Munkanapáthelyezés!$B$2:$C$200,2,FALSE)+10000))+IF(AZ38="",0,IF(ISERROR(VLOOKUP(AZ38,Munkanapáthelyezés!$A$2:$C$200,3,FALSE)+1000),0,VLOOKUP(AZ38,Munkanapáthelyezés!$A$2:$C$200,3,FALSE)+1000))</f>
        <v>0</v>
      </c>
      <c r="DB38" s="77">
        <f ca="1">IF(BA38="",0,IF(ISERROR(VLOOKUP(BA38,Munkanapáthelyezés!$B$2:$C$200,2,FALSE)+10000),0,VLOOKUP(BA38,Munkanapáthelyezés!$B$2:$C$200,2,FALSE)+10000))+IF(BA38="",0,IF(ISERROR(VLOOKUP(BA38,Munkanapáthelyezés!$A$2:$C$200,3,FALSE)+1000),0,VLOOKUP(BA38,Munkanapáthelyezés!$A$2:$C$200,3,FALSE)+1000))</f>
        <v>0</v>
      </c>
      <c r="DC38" s="70"/>
      <c r="DD38" s="103"/>
      <c r="DE38" s="77">
        <f ca="1">IF(BD38="",0,IF(ISERROR(VLOOKUP(BD38,Munkanapáthelyezés!$B$2:$C$200,2,FALSE)+10000),0,VLOOKUP(BD38,Munkanapáthelyezés!$B$2:$C$200,2,FALSE)+10000))+IF(BD38="",0,IF(ISERROR(VLOOKUP(BD38,Munkanapáthelyezés!$A$2:$C$200,3,FALSE)+1000),0,VLOOKUP(BD38,Munkanapáthelyezés!$A$2:$C$200,3,FALSE)+1000))</f>
        <v>0</v>
      </c>
      <c r="DF38" s="77">
        <f ca="1">IF(BE38="",0,IF(ISERROR(VLOOKUP(BE38,Munkanapáthelyezés!$B$2:$C$200,2,FALSE)+10000),0,VLOOKUP(BE38,Munkanapáthelyezés!$B$2:$C$200,2,FALSE)+10000))+IF(BE38="",0,IF(ISERROR(VLOOKUP(BE38,Munkanapáthelyezés!$A$2:$C$200,3,FALSE)+1000),0,VLOOKUP(BE38,Munkanapáthelyezés!$A$2:$C$200,3,FALSE)+1000))</f>
        <v>0</v>
      </c>
      <c r="DG38" s="77">
        <f ca="1">IF(BF38="",0,IF(ISERROR(VLOOKUP(BF38,Munkanapáthelyezés!$B$2:$C$200,2,FALSE)+10000),0,VLOOKUP(BF38,Munkanapáthelyezés!$B$2:$C$200,2,FALSE)+10000))+IF(BF38="",0,IF(ISERROR(VLOOKUP(BF38,Munkanapáthelyezés!$A$2:$C$200,3,FALSE)+1000),0,VLOOKUP(BF38,Munkanapáthelyezés!$A$2:$C$200,3,FALSE)+1000))</f>
        <v>0</v>
      </c>
      <c r="DH38" s="77">
        <f ca="1">IF(BG38="",0,IF(ISERROR(VLOOKUP(BG38,Munkanapáthelyezés!$B$2:$C$200,2,FALSE)+10000),0,VLOOKUP(BG38,Munkanapáthelyezés!$B$2:$C$200,2,FALSE)+10000))+IF(BG38="",0,IF(ISERROR(VLOOKUP(BG38,Munkanapáthelyezés!$A$2:$C$200,3,FALSE)+1000),0,VLOOKUP(BG38,Munkanapáthelyezés!$A$2:$C$200,3,FALSE)+1000))</f>
        <v>0</v>
      </c>
      <c r="DI38" s="77">
        <f ca="1">IF(BH38="",0,IF(ISERROR(VLOOKUP(BH38,Munkanapáthelyezés!$B$2:$C$200,2,FALSE)+10000),0,VLOOKUP(BH38,Munkanapáthelyezés!$B$2:$C$200,2,FALSE)+10000))+IF(BH38="",0,IF(ISERROR(VLOOKUP(BH38,Munkanapáthelyezés!$A$2:$C$200,3,FALSE)+1000),0,VLOOKUP(BH38,Munkanapáthelyezés!$A$2:$C$200,3,FALSE)+1000))</f>
        <v>0</v>
      </c>
      <c r="DJ38" s="77">
        <f ca="1">IF(BI38="",0,IF(ISERROR(VLOOKUP(BI38,Munkanapáthelyezés!$B$2:$C$200,2,FALSE)+10000),0,VLOOKUP(BI38,Munkanapáthelyezés!$B$2:$C$200,2,FALSE)+10000))+IF(BI38="",0,IF(ISERROR(VLOOKUP(BI38,Munkanapáthelyezés!$A$2:$C$200,3,FALSE)+1000),0,VLOOKUP(BI38,Munkanapáthelyezés!$A$2:$C$200,3,FALSE)+1000))</f>
        <v>0</v>
      </c>
      <c r="DK38" s="77">
        <f ca="1">IF(BJ38="",0,IF(ISERROR(VLOOKUP(BJ38,Munkanapáthelyezés!$B$2:$C$200,2,FALSE)+10000),0,VLOOKUP(BJ38,Munkanapáthelyezés!$B$2:$C$200,2,FALSE)+10000))+IF(BJ38="",0,IF(ISERROR(VLOOKUP(BJ38,Munkanapáthelyezés!$A$2:$C$200,3,FALSE)+1000),0,VLOOKUP(BJ38,Munkanapáthelyezés!$A$2:$C$200,3,FALSE)+1000))</f>
        <v>0</v>
      </c>
    </row>
    <row r="39" spans="37:115" x14ac:dyDescent="0.25">
      <c r="AK39" s="71"/>
      <c r="AL39" s="76">
        <f t="shared" ca="1" si="9"/>
        <v>44487</v>
      </c>
      <c r="AM39" s="76">
        <f t="shared" ca="1" si="9"/>
        <v>44488</v>
      </c>
      <c r="AN39" s="76">
        <f t="shared" ca="1" si="9"/>
        <v>44489</v>
      </c>
      <c r="AO39" s="76">
        <f t="shared" ca="1" si="9"/>
        <v>44490</v>
      </c>
      <c r="AP39" s="76">
        <f t="shared" ca="1" si="9"/>
        <v>44491</v>
      </c>
      <c r="AQ39" s="76">
        <f t="shared" ca="1" si="9"/>
        <v>44492</v>
      </c>
      <c r="AR39" s="76">
        <f t="shared" ca="1" si="9"/>
        <v>44493</v>
      </c>
      <c r="AS39" s="70">
        <v>1620</v>
      </c>
      <c r="AT39" s="71"/>
      <c r="AU39" s="76">
        <f t="shared" ca="1" si="10"/>
        <v>44522</v>
      </c>
      <c r="AV39" s="76">
        <f t="shared" ca="1" si="10"/>
        <v>44523</v>
      </c>
      <c r="AW39" s="76">
        <f t="shared" ca="1" si="10"/>
        <v>44524</v>
      </c>
      <c r="AX39" s="76">
        <f t="shared" ca="1" si="10"/>
        <v>44525</v>
      </c>
      <c r="AY39" s="76">
        <f t="shared" ca="1" si="10"/>
        <v>44526</v>
      </c>
      <c r="AZ39" s="76">
        <f t="shared" ca="1" si="10"/>
        <v>44527</v>
      </c>
      <c r="BA39" s="76">
        <f t="shared" ca="1" si="10"/>
        <v>44528</v>
      </c>
      <c r="BB39" s="70"/>
      <c r="BC39" s="71"/>
      <c r="BD39" s="76">
        <f t="shared" ca="1" si="11"/>
        <v>44550</v>
      </c>
      <c r="BE39" s="76">
        <f t="shared" ca="1" si="11"/>
        <v>44551</v>
      </c>
      <c r="BF39" s="76">
        <f t="shared" ca="1" si="11"/>
        <v>44552</v>
      </c>
      <c r="BG39" s="76">
        <f t="shared" ca="1" si="11"/>
        <v>44553</v>
      </c>
      <c r="BH39" s="76">
        <f t="shared" ca="1" si="11"/>
        <v>44554</v>
      </c>
      <c r="BI39" s="76">
        <f t="shared" ca="1" si="11"/>
        <v>44555</v>
      </c>
      <c r="BJ39" s="76">
        <f t="shared" ca="1" si="11"/>
        <v>44556</v>
      </c>
      <c r="BK39" s="70"/>
      <c r="BL39" s="71"/>
      <c r="BM39" s="77">
        <f ca="1">IF(TODAY()=AL39,-1,IF(AL39="",0,IF(ISERROR(VLOOKUP(AL39,Ünnepnapok!$AG$4:$AG$254,1,FALSE)),0,K30)))</f>
        <v>0</v>
      </c>
      <c r="BN39" s="77">
        <f ca="1">IF(TODAY()=AM39,-1,IF(AM39="",0,IF(ISERROR(VLOOKUP(AM39,Ünnepnapok!$AG$4:$AG$254,1,FALSE)),0,L30)))</f>
        <v>0</v>
      </c>
      <c r="BO39" s="77">
        <f ca="1">IF(TODAY()=AN39,-1,IF(AN39="",0,IF(ISERROR(VLOOKUP(AN39,Ünnepnapok!$AG$4:$AG$254,1,FALSE)),0,M30)))</f>
        <v>0</v>
      </c>
      <c r="BP39" s="77">
        <f ca="1">IF(TODAY()=AO39,-1,IF(AO39="",0,IF(ISERROR(VLOOKUP(AO39,Ünnepnapok!$AG$4:$AG$254,1,FALSE)),0,N30)))</f>
        <v>0</v>
      </c>
      <c r="BQ39" s="77">
        <f ca="1">IF(TODAY()=AP39,-1,IF(AP39="",0,IF(ISERROR(VLOOKUP(AP39,Ünnepnapok!$AG$4:$AG$254,1,FALSE)),0,O30)))</f>
        <v>0</v>
      </c>
      <c r="BR39" s="77">
        <f ca="1">IF(ISERROR(VLOOKUP(AQ39,Munkanapáthelyezés!$A$2:$A$300,1,FALSE)),IF(TODAY()=AQ39,-1,IF(AQ39="",0,IF(ISERROR(VLOOKUP(AQ39,Ünnepnapok!$AG$4:$AG$254,1,FALSE)),0,G39))),"")</f>
        <v>0</v>
      </c>
      <c r="BS39" s="77">
        <f ca="1">IF(ISERROR(VLOOKUP(AR39,Munkanapáthelyezés!$A$2:$A$300,1,FALSE)),IF(TODAY()=AR39,-1,IF(AR39="",0,IF(ISERROR(VLOOKUP(AR39,Ünnepnapok!$AG$4:$AG$254,1,FALSE)),0,H39))),"")</f>
        <v>0</v>
      </c>
      <c r="BT39" s="70"/>
      <c r="BU39" s="71"/>
      <c r="BV39" s="77">
        <f ca="1">IF(TODAY()=AU39,-1,IF(AU39="",0,IF(ISERROR(VLOOKUP(AU39,Ünnepnapok!$AG$4:$AG$254,1,FALSE)),0,T30)))</f>
        <v>0</v>
      </c>
      <c r="BW39" s="77">
        <f ca="1">IF(TODAY()=AV39,-1,IF(AV39="",0,IF(ISERROR(VLOOKUP(AV39,Ünnepnapok!$AG$4:$AG$254,1,FALSE)),0,U30)))</f>
        <v>0</v>
      </c>
      <c r="BX39" s="77">
        <f ca="1">IF(TODAY()=AW39,-1,IF(AW39="",0,IF(ISERROR(VLOOKUP(AW39,Ünnepnapok!$AG$4:$AG$254,1,FALSE)),0,V30)))</f>
        <v>0</v>
      </c>
      <c r="BY39" s="77">
        <f ca="1">IF(TODAY()=AX39,-1,IF(AX39="",0,IF(ISERROR(VLOOKUP(AX39,Ünnepnapok!$AG$4:$AG$254,1,FALSE)),0,W30)))</f>
        <v>0</v>
      </c>
      <c r="BZ39" s="77">
        <f ca="1">IF(TODAY()=AY39,-1,IF(AY39="",0,IF(ISERROR(VLOOKUP(AY39,Ünnepnapok!$AG$4:$AG$254,1,FALSE)),0,X30)))</f>
        <v>0</v>
      </c>
      <c r="CA39" s="77">
        <f ca="1">IF(ISERROR(VLOOKUP(AZ39,Munkanapáthelyezés!$A$2:$A$300,1,FALSE)),IF(TODAY()=AZ39,-1,IF(AZ39="",0,IF(ISERROR(VLOOKUP(AZ39,Ünnepnapok!$AG$4:$AG$254,1,FALSE)),0,P39))),"")</f>
        <v>0</v>
      </c>
      <c r="CB39" s="77">
        <f ca="1">IF(ISERROR(VLOOKUP(BA39,Munkanapáthelyezés!$A$2:$A$300,1,FALSE)),IF(TODAY()=BA39,-1,IF(BA39="",0,IF(ISERROR(VLOOKUP(BA39,Ünnepnapok!$AG$4:$AG$254,1,FALSE)),0,Q39))),"")</f>
        <v>0</v>
      </c>
      <c r="CC39" s="70"/>
      <c r="CD39" s="71"/>
      <c r="CE39" s="77">
        <f ca="1">IF(TODAY()=BD39,-1,IF(BD39="",0,IF(ISERROR(VLOOKUP(BD39,Ünnepnapok!$AG$4:$AG$254,1,FALSE)),0,AC30)))</f>
        <v>0</v>
      </c>
      <c r="CF39" s="77">
        <f ca="1">IF(TODAY()=BE39,-1,IF(BE39="",0,IF(ISERROR(VLOOKUP(BE39,Ünnepnapok!$AG$4:$AG$254,1,FALSE)),0,AD30)))</f>
        <v>0</v>
      </c>
      <c r="CG39" s="77">
        <f ca="1">IF(TODAY()=BF39,-1,IF(BF39="",0,IF(ISERROR(VLOOKUP(BF39,Ünnepnapok!$AG$4:$AG$254,1,FALSE)),0,AE30)))</f>
        <v>0</v>
      </c>
      <c r="CH39" s="77">
        <f ca="1">IF(TODAY()=BG39,-1,IF(BG39="",0,IF(ISERROR(VLOOKUP(BG39,Ünnepnapok!$AG$4:$AG$254,1,FALSE)),0,AF30)))</f>
        <v>0</v>
      </c>
      <c r="CI39" s="77">
        <f ca="1">IF(TODAY()=BH39,-1,IF(BH39="",0,IF(ISERROR(VLOOKUP(BH39,Ünnepnapok!$AG$4:$AG$254,1,FALSE)),0,AG30)))</f>
        <v>24</v>
      </c>
      <c r="CJ39" s="77">
        <f ca="1">IF(ISERROR(VLOOKUP(BI39,Munkanapáthelyezés!$A$2:$A$300,1,FALSE)),IF(TODAY()=BI39,-1,IF(BI39="",0,IF(ISERROR(VLOOKUP(BI39,Ünnepnapok!$AG$4:$AG$254,1,FALSE)),0,Y39))),"")</f>
        <v>0</v>
      </c>
      <c r="CK39" s="77">
        <f ca="1">IF(ISERROR(VLOOKUP(BJ39,Munkanapáthelyezés!$A$2:$A$300,1,FALSE)),IF(TODAY()=BJ39,-1,IF(BJ39="",0,IF(ISERROR(VLOOKUP(BJ39,Ünnepnapok!$AG$4:$AG$254,1,FALSE)),0,Z39))),"")</f>
        <v>0</v>
      </c>
      <c r="CM39" s="77">
        <f ca="1">IF(AL39="",0,IF(ISERROR(VLOOKUP(AL39,Munkanapáthelyezés!$B$2:$C$200,2,FALSE)+10000),0,VLOOKUP(AL39,Munkanapáthelyezés!$B$2:$C$200,2,FALSE)+10000))+IF(AL39="",0,IF(ISERROR(VLOOKUP(AL39,Munkanapáthelyezés!$A$2:$C$200,3,FALSE)+1000),0,VLOOKUP(AL39,Munkanapáthelyezés!$A$2:$C$200,3,FALSE)+1000))</f>
        <v>0</v>
      </c>
      <c r="CN39" s="77">
        <f ca="1">IF(AM39="",0,IF(ISERROR(VLOOKUP(AM39,Munkanapáthelyezés!$B$2:$C$200,2,FALSE)+10000),0,VLOOKUP(AM39,Munkanapáthelyezés!$B$2:$C$200,2,FALSE)+10000))+IF(AM39="",0,IF(ISERROR(VLOOKUP(AM39,Munkanapáthelyezés!$A$2:$C$200,3,FALSE)+1000),0,VLOOKUP(AM39,Munkanapáthelyezés!$A$2:$C$200,3,FALSE)+1000))</f>
        <v>0</v>
      </c>
      <c r="CO39" s="77">
        <f ca="1">IF(AN39="",0,IF(ISERROR(VLOOKUP(AN39,Munkanapáthelyezés!$B$2:$C$200,2,FALSE)+10000),0,VLOOKUP(AN39,Munkanapáthelyezés!$B$2:$C$200,2,FALSE)+10000))+IF(AN39="",0,IF(ISERROR(VLOOKUP(AN39,Munkanapáthelyezés!$A$2:$C$200,3,FALSE)+1000),0,VLOOKUP(AN39,Munkanapáthelyezés!$A$2:$C$200,3,FALSE)+1000))</f>
        <v>0</v>
      </c>
      <c r="CP39" s="77">
        <f ca="1">IF(AO39="",0,IF(ISERROR(VLOOKUP(AO39,Munkanapáthelyezés!$B$2:$C$200,2,FALSE)+10000),0,VLOOKUP(AO39,Munkanapáthelyezés!$B$2:$C$200,2,FALSE)+10000))+IF(AO39="",0,IF(ISERROR(VLOOKUP(AO39,Munkanapáthelyezés!$A$2:$C$200,3,FALSE)+1000),0,VLOOKUP(AO39,Munkanapáthelyezés!$A$2:$C$200,3,FALSE)+1000))</f>
        <v>0</v>
      </c>
      <c r="CQ39" s="77">
        <f ca="1">IF(AP39="",0,IF(ISERROR(VLOOKUP(AP39,Munkanapáthelyezés!$B$2:$C$200,2,FALSE)+10000),0,VLOOKUP(AP39,Munkanapáthelyezés!$B$2:$C$200,2,FALSE)+10000))+IF(AP39="",0,IF(ISERROR(VLOOKUP(AP39,Munkanapáthelyezés!$A$2:$C$200,3,FALSE)+1000),0,VLOOKUP(AP39,Munkanapáthelyezés!$A$2:$C$200,3,FALSE)+1000))</f>
        <v>0</v>
      </c>
      <c r="CR39" s="77">
        <f ca="1">IF(AQ39="",0,IF(ISERROR(VLOOKUP(AQ39,Munkanapáthelyezés!$B$2:$C$200,2,FALSE)+10000),0,VLOOKUP(AQ39,Munkanapáthelyezés!$B$2:$C$200,2,FALSE)+10000))+IF(AQ39="",0,IF(ISERROR(VLOOKUP(AQ39,Munkanapáthelyezés!$A$2:$C$200,3,FALSE)+1000),0,VLOOKUP(AQ39,Munkanapáthelyezés!$A$2:$C$200,3,FALSE)+1000))</f>
        <v>0</v>
      </c>
      <c r="CS39" s="77">
        <f ca="1">IF(AR39="",0,IF(ISERROR(VLOOKUP(AR39,Munkanapáthelyezés!$B$2:$C$200,2,FALSE)+10000),0,VLOOKUP(AR39,Munkanapáthelyezés!$B$2:$C$200,2,FALSE)+10000))+IF(AR39="",0,IF(ISERROR(VLOOKUP(AR39,Munkanapáthelyezés!$A$2:$C$200,3,FALSE)+1000),0,VLOOKUP(AR39,Munkanapáthelyezés!$A$2:$C$200,3,FALSE)+1000))</f>
        <v>0</v>
      </c>
      <c r="CT39" s="70"/>
      <c r="CU39" s="103"/>
      <c r="CV39" s="77">
        <f ca="1">IF(AU39="",0,IF(ISERROR(VLOOKUP(AU39,Munkanapáthelyezés!$B$2:$C$200,2,FALSE)+10000),0,VLOOKUP(AU39,Munkanapáthelyezés!$B$2:$C$200,2,FALSE)+10000))+IF(AU39="",0,IF(ISERROR(VLOOKUP(AU39,Munkanapáthelyezés!$A$2:$C$200,3,FALSE)+1000),0,VLOOKUP(AU39,Munkanapáthelyezés!$A$2:$C$200,3,FALSE)+1000))</f>
        <v>0</v>
      </c>
      <c r="CW39" s="77">
        <f ca="1">IF(AV39="",0,IF(ISERROR(VLOOKUP(AV39,Munkanapáthelyezés!$B$2:$C$200,2,FALSE)+10000),0,VLOOKUP(AV39,Munkanapáthelyezés!$B$2:$C$200,2,FALSE)+10000))+IF(AV39="",0,IF(ISERROR(VLOOKUP(AV39,Munkanapáthelyezés!$A$2:$C$200,3,FALSE)+1000),0,VLOOKUP(AV39,Munkanapáthelyezés!$A$2:$C$200,3,FALSE)+1000))</f>
        <v>0</v>
      </c>
      <c r="CX39" s="77">
        <f ca="1">IF(AW39="",0,IF(ISERROR(VLOOKUP(AW39,Munkanapáthelyezés!$B$2:$C$200,2,FALSE)+10000),0,VLOOKUP(AW39,Munkanapáthelyezés!$B$2:$C$200,2,FALSE)+10000))+IF(AW39="",0,IF(ISERROR(VLOOKUP(AW39,Munkanapáthelyezés!$A$2:$C$200,3,FALSE)+1000),0,VLOOKUP(AW39,Munkanapáthelyezés!$A$2:$C$200,3,FALSE)+1000))</f>
        <v>0</v>
      </c>
      <c r="CY39" s="77">
        <f ca="1">IF(AX39="",0,IF(ISERROR(VLOOKUP(AX39,Munkanapáthelyezés!$B$2:$C$200,2,FALSE)+10000),0,VLOOKUP(AX39,Munkanapáthelyezés!$B$2:$C$200,2,FALSE)+10000))+IF(AX39="",0,IF(ISERROR(VLOOKUP(AX39,Munkanapáthelyezés!$A$2:$C$200,3,FALSE)+1000),0,VLOOKUP(AX39,Munkanapáthelyezés!$A$2:$C$200,3,FALSE)+1000))</f>
        <v>0</v>
      </c>
      <c r="CZ39" s="77">
        <f ca="1">IF(AY39="",0,IF(ISERROR(VLOOKUP(AY39,Munkanapáthelyezés!$B$2:$C$200,2,FALSE)+10000),0,VLOOKUP(AY39,Munkanapáthelyezés!$B$2:$C$200,2,FALSE)+10000))+IF(AY39="",0,IF(ISERROR(VLOOKUP(AY39,Munkanapáthelyezés!$A$2:$C$200,3,FALSE)+1000),0,VLOOKUP(AY39,Munkanapáthelyezés!$A$2:$C$200,3,FALSE)+1000))</f>
        <v>0</v>
      </c>
      <c r="DA39" s="77">
        <f ca="1">IF(AZ39="",0,IF(ISERROR(VLOOKUP(AZ39,Munkanapáthelyezés!$B$2:$C$200,2,FALSE)+10000),0,VLOOKUP(AZ39,Munkanapáthelyezés!$B$2:$C$200,2,FALSE)+10000))+IF(AZ39="",0,IF(ISERROR(VLOOKUP(AZ39,Munkanapáthelyezés!$A$2:$C$200,3,FALSE)+1000),0,VLOOKUP(AZ39,Munkanapáthelyezés!$A$2:$C$200,3,FALSE)+1000))</f>
        <v>0</v>
      </c>
      <c r="DB39" s="77">
        <f ca="1">IF(BA39="",0,IF(ISERROR(VLOOKUP(BA39,Munkanapáthelyezés!$B$2:$C$200,2,FALSE)+10000),0,VLOOKUP(BA39,Munkanapáthelyezés!$B$2:$C$200,2,FALSE)+10000))+IF(BA39="",0,IF(ISERROR(VLOOKUP(BA39,Munkanapáthelyezés!$A$2:$C$200,3,FALSE)+1000),0,VLOOKUP(BA39,Munkanapáthelyezés!$A$2:$C$200,3,FALSE)+1000))</f>
        <v>0</v>
      </c>
      <c r="DC39" s="70"/>
      <c r="DD39" s="103"/>
      <c r="DE39" s="77">
        <f ca="1">IF(BD39="",0,IF(ISERROR(VLOOKUP(BD39,Munkanapáthelyezés!$B$2:$C$200,2,FALSE)+10000),0,VLOOKUP(BD39,Munkanapáthelyezés!$B$2:$C$200,2,FALSE)+10000))+IF(BD39="",0,IF(ISERROR(VLOOKUP(BD39,Munkanapáthelyezés!$A$2:$C$200,3,FALSE)+1000),0,VLOOKUP(BD39,Munkanapáthelyezés!$A$2:$C$200,3,FALSE)+1000))</f>
        <v>0</v>
      </c>
      <c r="DF39" s="77">
        <f ca="1">IF(BE39="",0,IF(ISERROR(VLOOKUP(BE39,Munkanapáthelyezés!$B$2:$C$200,2,FALSE)+10000),0,VLOOKUP(BE39,Munkanapáthelyezés!$B$2:$C$200,2,FALSE)+10000))+IF(BE39="",0,IF(ISERROR(VLOOKUP(BE39,Munkanapáthelyezés!$A$2:$C$200,3,FALSE)+1000),0,VLOOKUP(BE39,Munkanapáthelyezés!$A$2:$C$200,3,FALSE)+1000))</f>
        <v>0</v>
      </c>
      <c r="DG39" s="77">
        <f ca="1">IF(BF39="",0,IF(ISERROR(VLOOKUP(BF39,Munkanapáthelyezés!$B$2:$C$200,2,FALSE)+10000),0,VLOOKUP(BF39,Munkanapáthelyezés!$B$2:$C$200,2,FALSE)+10000))+IF(BF39="",0,IF(ISERROR(VLOOKUP(BF39,Munkanapáthelyezés!$A$2:$C$200,3,FALSE)+1000),0,VLOOKUP(BF39,Munkanapáthelyezés!$A$2:$C$200,3,FALSE)+1000))</f>
        <v>0</v>
      </c>
      <c r="DH39" s="77">
        <f ca="1">IF(BG39="",0,IF(ISERROR(VLOOKUP(BG39,Munkanapáthelyezés!$B$2:$C$200,2,FALSE)+10000),0,VLOOKUP(BG39,Munkanapáthelyezés!$B$2:$C$200,2,FALSE)+10000))+IF(BG39="",0,IF(ISERROR(VLOOKUP(BG39,Munkanapáthelyezés!$A$2:$C$200,3,FALSE)+1000),0,VLOOKUP(BG39,Munkanapáthelyezés!$A$2:$C$200,3,FALSE)+1000))</f>
        <v>0</v>
      </c>
      <c r="DI39" s="77">
        <f ca="1">IF(BH39="",0,IF(ISERROR(VLOOKUP(BH39,Munkanapáthelyezés!$B$2:$C$200,2,FALSE)+10000),0,VLOOKUP(BH39,Munkanapáthelyezés!$B$2:$C$200,2,FALSE)+10000))+IF(BH39="",0,IF(ISERROR(VLOOKUP(BH39,Munkanapáthelyezés!$A$2:$C$200,3,FALSE)+1000),0,VLOOKUP(BH39,Munkanapáthelyezés!$A$2:$C$200,3,FALSE)+1000))</f>
        <v>12021</v>
      </c>
      <c r="DJ39" s="77">
        <f ca="1">IF(BI39="",0,IF(ISERROR(VLOOKUP(BI39,Munkanapáthelyezés!$B$2:$C$200,2,FALSE)+10000),0,VLOOKUP(BI39,Munkanapáthelyezés!$B$2:$C$200,2,FALSE)+10000))+IF(BI39="",0,IF(ISERROR(VLOOKUP(BI39,Munkanapáthelyezés!$A$2:$C$200,3,FALSE)+1000),0,VLOOKUP(BI39,Munkanapáthelyezés!$A$2:$C$200,3,FALSE)+1000))</f>
        <v>0</v>
      </c>
      <c r="DK39" s="77">
        <f ca="1">IF(BJ39="",0,IF(ISERROR(VLOOKUP(BJ39,Munkanapáthelyezés!$B$2:$C$200,2,FALSE)+10000),0,VLOOKUP(BJ39,Munkanapáthelyezés!$B$2:$C$200,2,FALSE)+10000))+IF(BJ39="",0,IF(ISERROR(VLOOKUP(BJ39,Munkanapáthelyezés!$A$2:$C$200,3,FALSE)+1000),0,VLOOKUP(BJ39,Munkanapáthelyezés!$A$2:$C$200,3,FALSE)+1000))</f>
        <v>0</v>
      </c>
    </row>
    <row r="40" spans="37:115" x14ac:dyDescent="0.25">
      <c r="AK40" s="71"/>
      <c r="AL40" s="76">
        <f t="shared" ca="1" si="9"/>
        <v>44494</v>
      </c>
      <c r="AM40" s="76">
        <f t="shared" ca="1" si="9"/>
        <v>44495</v>
      </c>
      <c r="AN40" s="76">
        <f t="shared" ca="1" si="9"/>
        <v>44496</v>
      </c>
      <c r="AO40" s="76">
        <f t="shared" ca="1" si="9"/>
        <v>44497</v>
      </c>
      <c r="AP40" s="76">
        <f t="shared" ca="1" si="9"/>
        <v>44498</v>
      </c>
      <c r="AQ40" s="76">
        <f t="shared" ca="1" si="9"/>
        <v>44499</v>
      </c>
      <c r="AR40" s="76">
        <f t="shared" ca="1" si="9"/>
        <v>44500</v>
      </c>
      <c r="AS40" s="70">
        <v>1621</v>
      </c>
      <c r="AT40" s="71"/>
      <c r="AU40" s="76">
        <f t="shared" ca="1" si="10"/>
        <v>44529</v>
      </c>
      <c r="AV40" s="76">
        <f t="shared" ca="1" si="10"/>
        <v>44530</v>
      </c>
      <c r="AW40" s="76" t="str">
        <f t="shared" ca="1" si="10"/>
        <v/>
      </c>
      <c r="AX40" s="76" t="str">
        <f t="shared" ca="1" si="10"/>
        <v/>
      </c>
      <c r="AY40" s="76" t="str">
        <f t="shared" ca="1" si="10"/>
        <v/>
      </c>
      <c r="AZ40" s="76" t="str">
        <f t="shared" ca="1" si="10"/>
        <v/>
      </c>
      <c r="BA40" s="76" t="str">
        <f t="shared" ca="1" si="10"/>
        <v/>
      </c>
      <c r="BB40" s="70"/>
      <c r="BC40" s="71"/>
      <c r="BD40" s="76">
        <f t="shared" ca="1" si="11"/>
        <v>44557</v>
      </c>
      <c r="BE40" s="76">
        <f t="shared" ca="1" si="11"/>
        <v>44558</v>
      </c>
      <c r="BF40" s="76">
        <f t="shared" ca="1" si="11"/>
        <v>44559</v>
      </c>
      <c r="BG40" s="76">
        <f t="shared" ca="1" si="11"/>
        <v>44560</v>
      </c>
      <c r="BH40" s="76">
        <f t="shared" ca="1" si="11"/>
        <v>44561</v>
      </c>
      <c r="BI40" s="76" t="str">
        <f t="shared" ca="1" si="11"/>
        <v/>
      </c>
      <c r="BJ40" s="76" t="str">
        <f t="shared" ca="1" si="11"/>
        <v/>
      </c>
      <c r="BK40" s="70"/>
      <c r="BL40" s="71"/>
      <c r="BM40" s="77">
        <f ca="1">IF(TODAY()=AL40,-1,IF(AL40="",0,IF(ISERROR(VLOOKUP(AL40,Ünnepnapok!$AG$4:$AG$254,1,FALSE)),0,K31)))</f>
        <v>0</v>
      </c>
      <c r="BN40" s="77">
        <f ca="1">IF(TODAY()=AM40,-1,IF(AM40="",0,IF(ISERROR(VLOOKUP(AM40,Ünnepnapok!$AG$4:$AG$254,1,FALSE)),0,L31)))</f>
        <v>0</v>
      </c>
      <c r="BO40" s="77">
        <f ca="1">IF(TODAY()=AN40,-1,IF(AN40="",0,IF(ISERROR(VLOOKUP(AN40,Ünnepnapok!$AG$4:$AG$254,1,FALSE)),0,M31)))</f>
        <v>0</v>
      </c>
      <c r="BP40" s="77">
        <f ca="1">IF(TODAY()=AO40,-1,IF(AO40="",0,IF(ISERROR(VLOOKUP(AO40,Ünnepnapok!$AG$4:$AG$254,1,FALSE)),0,N31)))</f>
        <v>0</v>
      </c>
      <c r="BQ40" s="77">
        <f ca="1">IF(TODAY()=AP40,-1,IF(AP40="",0,IF(ISERROR(VLOOKUP(AP40,Ünnepnapok!$AG$4:$AG$254,1,FALSE)),0,O31)))</f>
        <v>0</v>
      </c>
      <c r="BR40" s="77">
        <f ca="1">IF(ISERROR(VLOOKUP(AQ40,Munkanapáthelyezés!$A$2:$A$300,1,FALSE)),IF(TODAY()=AQ40,-1,IF(AQ40="",0,IF(ISERROR(VLOOKUP(AQ40,Ünnepnapok!$AG$4:$AG$254,1,FALSE)),0,G40))),"")</f>
        <v>0</v>
      </c>
      <c r="BS40" s="77">
        <f ca="1">IF(ISERROR(VLOOKUP(AR40,Munkanapáthelyezés!$A$2:$A$300,1,FALSE)),IF(TODAY()=AR40,-1,IF(AR40="",0,IF(ISERROR(VLOOKUP(AR40,Ünnepnapok!$AG$4:$AG$254,1,FALSE)),0,H40))),"")</f>
        <v>0</v>
      </c>
      <c r="BT40" s="70"/>
      <c r="BU40" s="71"/>
      <c r="BV40" s="77">
        <f ca="1">IF(TODAY()=AU40,-1,IF(AU40="",0,IF(ISERROR(VLOOKUP(AU40,Ünnepnapok!$AG$4:$AG$254,1,FALSE)),0,T31)))</f>
        <v>0</v>
      </c>
      <c r="BW40" s="77">
        <f ca="1">IF(TODAY()=AV40,-1,IF(AV40="",0,IF(ISERROR(VLOOKUP(AV40,Ünnepnapok!$AG$4:$AG$254,1,FALSE)),0,U31)))</f>
        <v>0</v>
      </c>
      <c r="BX40" s="77">
        <f ca="1">IF(TODAY()=AW40,-1,IF(AW40="",0,IF(ISERROR(VLOOKUP(AW40,Ünnepnapok!$AG$4:$AG$254,1,FALSE)),0,V31)))</f>
        <v>0</v>
      </c>
      <c r="BY40" s="77">
        <f ca="1">IF(TODAY()=AX40,-1,IF(AX40="",0,IF(ISERROR(VLOOKUP(AX40,Ünnepnapok!$AG$4:$AG$254,1,FALSE)),0,W31)))</f>
        <v>0</v>
      </c>
      <c r="BZ40" s="77">
        <f ca="1">IF(TODAY()=AY40,-1,IF(AY40="",0,IF(ISERROR(VLOOKUP(AY40,Ünnepnapok!$AG$4:$AG$254,1,FALSE)),0,X31)))</f>
        <v>0</v>
      </c>
      <c r="CA40" s="77" t="str">
        <f ca="1">IF(ISERROR(VLOOKUP(AZ40,Munkanapáthelyezés!$A$2:$A$300,1,FALSE)),IF(TODAY()=AZ40,-1,IF(AZ40="",0,IF(ISERROR(VLOOKUP(AZ40,Ünnepnapok!$AG$4:$AG$254,1,FALSE)),0,P40))),"")</f>
        <v/>
      </c>
      <c r="CB40" s="77" t="str">
        <f ca="1">IF(ISERROR(VLOOKUP(BA40,Munkanapáthelyezés!$A$2:$A$300,1,FALSE)),IF(TODAY()=BA40,-1,IF(BA40="",0,IF(ISERROR(VLOOKUP(BA40,Ünnepnapok!$AG$4:$AG$254,1,FALSE)),0,Q40))),"")</f>
        <v/>
      </c>
      <c r="CC40" s="70"/>
      <c r="CD40" s="71"/>
      <c r="CE40" s="77">
        <f ca="1">IF(TODAY()=BD40,-1,IF(BD40="",0,IF(ISERROR(VLOOKUP(BD40,Ünnepnapok!$AG$4:$AG$254,1,FALSE)),0,AC31)))</f>
        <v>0</v>
      </c>
      <c r="CF40" s="77">
        <f ca="1">IF(TODAY()=BE40,-1,IF(BE40="",0,IF(ISERROR(VLOOKUP(BE40,Ünnepnapok!$AG$4:$AG$254,1,FALSE)),0,AD31)))</f>
        <v>0</v>
      </c>
      <c r="CG40" s="77">
        <f ca="1">IF(TODAY()=BF40,-1,IF(BF40="",0,IF(ISERROR(VLOOKUP(BF40,Ünnepnapok!$AG$4:$AG$254,1,FALSE)),0,AE31)))</f>
        <v>0</v>
      </c>
      <c r="CH40" s="77">
        <f ca="1">IF(TODAY()=BG40,-1,IF(BG40="",0,IF(ISERROR(VLOOKUP(BG40,Ünnepnapok!$AG$4:$AG$254,1,FALSE)),0,AF31)))</f>
        <v>0</v>
      </c>
      <c r="CI40" s="77">
        <f ca="1">IF(TODAY()=BH40,-1,IF(BH40="",0,IF(ISERROR(VLOOKUP(BH40,Ünnepnapok!$AG$4:$AG$254,1,FALSE)),0,AG31)))</f>
        <v>0</v>
      </c>
      <c r="CJ40" s="77" t="str">
        <f ca="1">IF(ISERROR(VLOOKUP(BI40,Munkanapáthelyezés!$A$2:$A$300,1,FALSE)),IF(TODAY()=BI40,-1,IF(BI40="",0,IF(ISERROR(VLOOKUP(BI40,Ünnepnapok!$AG$4:$AG$254,1,FALSE)),0,Y40))),"")</f>
        <v/>
      </c>
      <c r="CK40" s="77" t="str">
        <f ca="1">IF(ISERROR(VLOOKUP(BJ40,Munkanapáthelyezés!$A$2:$A$300,1,FALSE)),IF(TODAY()=BJ40,-1,IF(BJ40="",0,IF(ISERROR(VLOOKUP(BJ40,Ünnepnapok!$AG$4:$AG$254,1,FALSE)),0,Z40))),"")</f>
        <v/>
      </c>
      <c r="CM40" s="77">
        <f ca="1">IF(AL40="",0,IF(ISERROR(VLOOKUP(AL40,Munkanapáthelyezés!$B$2:$C$200,2,FALSE)+10000),0,VLOOKUP(AL40,Munkanapáthelyezés!$B$2:$C$200,2,FALSE)+10000))+IF(AL40="",0,IF(ISERROR(VLOOKUP(AL40,Munkanapáthelyezés!$A$2:$C$200,3,FALSE)+1000),0,VLOOKUP(AL40,Munkanapáthelyezés!$A$2:$C$200,3,FALSE)+1000))</f>
        <v>0</v>
      </c>
      <c r="CN40" s="77">
        <f ca="1">IF(AM40="",0,IF(ISERROR(VLOOKUP(AM40,Munkanapáthelyezés!$B$2:$C$200,2,FALSE)+10000),0,VLOOKUP(AM40,Munkanapáthelyezés!$B$2:$C$200,2,FALSE)+10000))+IF(AM40="",0,IF(ISERROR(VLOOKUP(AM40,Munkanapáthelyezés!$A$2:$C$200,3,FALSE)+1000),0,VLOOKUP(AM40,Munkanapáthelyezés!$A$2:$C$200,3,FALSE)+1000))</f>
        <v>0</v>
      </c>
      <c r="CO40" s="77">
        <f ca="1">IF(AN40="",0,IF(ISERROR(VLOOKUP(AN40,Munkanapáthelyezés!$B$2:$C$200,2,FALSE)+10000),0,VLOOKUP(AN40,Munkanapáthelyezés!$B$2:$C$200,2,FALSE)+10000))+IF(AN40="",0,IF(ISERROR(VLOOKUP(AN40,Munkanapáthelyezés!$A$2:$C$200,3,FALSE)+1000),0,VLOOKUP(AN40,Munkanapáthelyezés!$A$2:$C$200,3,FALSE)+1000))</f>
        <v>0</v>
      </c>
      <c r="CP40" s="77">
        <f ca="1">IF(AO40="",0,IF(ISERROR(VLOOKUP(AO40,Munkanapáthelyezés!$B$2:$C$200,2,FALSE)+10000),0,VLOOKUP(AO40,Munkanapáthelyezés!$B$2:$C$200,2,FALSE)+10000))+IF(AO40="",0,IF(ISERROR(VLOOKUP(AO40,Munkanapáthelyezés!$A$2:$C$200,3,FALSE)+1000),0,VLOOKUP(AO40,Munkanapáthelyezés!$A$2:$C$200,3,FALSE)+1000))</f>
        <v>0</v>
      </c>
      <c r="CQ40" s="77">
        <f ca="1">IF(AP40="",0,IF(ISERROR(VLOOKUP(AP40,Munkanapáthelyezés!$B$2:$C$200,2,FALSE)+10000),0,VLOOKUP(AP40,Munkanapáthelyezés!$B$2:$C$200,2,FALSE)+10000))+IF(AP40="",0,IF(ISERROR(VLOOKUP(AP40,Munkanapáthelyezés!$A$2:$C$200,3,FALSE)+1000),0,VLOOKUP(AP40,Munkanapáthelyezés!$A$2:$C$200,3,FALSE)+1000))</f>
        <v>0</v>
      </c>
      <c r="CR40" s="77">
        <f ca="1">IF(AQ40="",0,IF(ISERROR(VLOOKUP(AQ40,Munkanapáthelyezés!$B$2:$C$200,2,FALSE)+10000),0,VLOOKUP(AQ40,Munkanapáthelyezés!$B$2:$C$200,2,FALSE)+10000))+IF(AQ40="",0,IF(ISERROR(VLOOKUP(AQ40,Munkanapáthelyezés!$A$2:$C$200,3,FALSE)+1000),0,VLOOKUP(AQ40,Munkanapáthelyezés!$A$2:$C$200,3,FALSE)+1000))</f>
        <v>0</v>
      </c>
      <c r="CS40" s="77">
        <f ca="1">IF(AR40="",0,IF(ISERROR(VLOOKUP(AR40,Munkanapáthelyezés!$B$2:$C$200,2,FALSE)+10000),0,VLOOKUP(AR40,Munkanapáthelyezés!$B$2:$C$200,2,FALSE)+10000))+IF(AR40="",0,IF(ISERROR(VLOOKUP(AR40,Munkanapáthelyezés!$A$2:$C$200,3,FALSE)+1000),0,VLOOKUP(AR40,Munkanapáthelyezés!$A$2:$C$200,3,FALSE)+1000))</f>
        <v>0</v>
      </c>
      <c r="CT40" s="70"/>
      <c r="CU40" s="103"/>
      <c r="CV40" s="77">
        <f ca="1">IF(AU40="",0,IF(ISERROR(VLOOKUP(AU40,Munkanapáthelyezés!$B$2:$C$200,2,FALSE)+10000),0,VLOOKUP(AU40,Munkanapáthelyezés!$B$2:$C$200,2,FALSE)+10000))+IF(AU40="",0,IF(ISERROR(VLOOKUP(AU40,Munkanapáthelyezés!$A$2:$C$200,3,FALSE)+1000),0,VLOOKUP(AU40,Munkanapáthelyezés!$A$2:$C$200,3,FALSE)+1000))</f>
        <v>0</v>
      </c>
      <c r="CW40" s="77">
        <f ca="1">IF(AV40="",0,IF(ISERROR(VLOOKUP(AV40,Munkanapáthelyezés!$B$2:$C$200,2,FALSE)+10000),0,VLOOKUP(AV40,Munkanapáthelyezés!$B$2:$C$200,2,FALSE)+10000))+IF(AV40="",0,IF(ISERROR(VLOOKUP(AV40,Munkanapáthelyezés!$A$2:$C$200,3,FALSE)+1000),0,VLOOKUP(AV40,Munkanapáthelyezés!$A$2:$C$200,3,FALSE)+1000))</f>
        <v>0</v>
      </c>
      <c r="CX40" s="77">
        <f ca="1">IF(AW40="",0,IF(ISERROR(VLOOKUP(AW40,Munkanapáthelyezés!$B$2:$C$200,2,FALSE)+10000),0,VLOOKUP(AW40,Munkanapáthelyezés!$B$2:$C$200,2,FALSE)+10000))+IF(AW40="",0,IF(ISERROR(VLOOKUP(AW40,Munkanapáthelyezés!$A$2:$C$200,3,FALSE)+1000),0,VLOOKUP(AW40,Munkanapáthelyezés!$A$2:$C$200,3,FALSE)+1000))</f>
        <v>0</v>
      </c>
      <c r="CY40" s="77">
        <f ca="1">IF(AX40="",0,IF(ISERROR(VLOOKUP(AX40,Munkanapáthelyezés!$B$2:$C$200,2,FALSE)+10000),0,VLOOKUP(AX40,Munkanapáthelyezés!$B$2:$C$200,2,FALSE)+10000))+IF(AX40="",0,IF(ISERROR(VLOOKUP(AX40,Munkanapáthelyezés!$A$2:$C$200,3,FALSE)+1000),0,VLOOKUP(AX40,Munkanapáthelyezés!$A$2:$C$200,3,FALSE)+1000))</f>
        <v>0</v>
      </c>
      <c r="CZ40" s="77">
        <f ca="1">IF(AY40="",0,IF(ISERROR(VLOOKUP(AY40,Munkanapáthelyezés!$B$2:$C$200,2,FALSE)+10000),0,VLOOKUP(AY40,Munkanapáthelyezés!$B$2:$C$200,2,FALSE)+10000))+IF(AY40="",0,IF(ISERROR(VLOOKUP(AY40,Munkanapáthelyezés!$A$2:$C$200,3,FALSE)+1000),0,VLOOKUP(AY40,Munkanapáthelyezés!$A$2:$C$200,3,FALSE)+1000))</f>
        <v>0</v>
      </c>
      <c r="DA40" s="77">
        <f ca="1">IF(AZ40="",0,IF(ISERROR(VLOOKUP(AZ40,Munkanapáthelyezés!$B$2:$C$200,2,FALSE)+10000),0,VLOOKUP(AZ40,Munkanapáthelyezés!$B$2:$C$200,2,FALSE)+10000))+IF(AZ40="",0,IF(ISERROR(VLOOKUP(AZ40,Munkanapáthelyezés!$A$2:$C$200,3,FALSE)+1000),0,VLOOKUP(AZ40,Munkanapáthelyezés!$A$2:$C$200,3,FALSE)+1000))</f>
        <v>0</v>
      </c>
      <c r="DB40" s="77">
        <f ca="1">IF(BA40="",0,IF(ISERROR(VLOOKUP(BA40,Munkanapáthelyezés!$B$2:$C$200,2,FALSE)+10000),0,VLOOKUP(BA40,Munkanapáthelyezés!$B$2:$C$200,2,FALSE)+10000))+IF(BA40="",0,IF(ISERROR(VLOOKUP(BA40,Munkanapáthelyezés!$A$2:$C$200,3,FALSE)+1000),0,VLOOKUP(BA40,Munkanapáthelyezés!$A$2:$C$200,3,FALSE)+1000))</f>
        <v>0</v>
      </c>
      <c r="DC40" s="70"/>
      <c r="DD40" s="103"/>
      <c r="DE40" s="77">
        <f ca="1">IF(BD40="",0,IF(ISERROR(VLOOKUP(BD40,Munkanapáthelyezés!$B$2:$C$200,2,FALSE)+10000),0,VLOOKUP(BD40,Munkanapáthelyezés!$B$2:$C$200,2,FALSE)+10000))+IF(BD40="",0,IF(ISERROR(VLOOKUP(BD40,Munkanapáthelyezés!$A$2:$C$200,3,FALSE)+1000),0,VLOOKUP(BD40,Munkanapáthelyezés!$A$2:$C$200,3,FALSE)+1000))</f>
        <v>0</v>
      </c>
      <c r="DF40" s="77">
        <f ca="1">IF(BE40="",0,IF(ISERROR(VLOOKUP(BE40,Munkanapáthelyezés!$B$2:$C$200,2,FALSE)+10000),0,VLOOKUP(BE40,Munkanapáthelyezés!$B$2:$C$200,2,FALSE)+10000))+IF(BE40="",0,IF(ISERROR(VLOOKUP(BE40,Munkanapáthelyezés!$A$2:$C$200,3,FALSE)+1000),0,VLOOKUP(BE40,Munkanapáthelyezés!$A$2:$C$200,3,FALSE)+1000))</f>
        <v>0</v>
      </c>
      <c r="DG40" s="77">
        <f ca="1">IF(BF40="",0,IF(ISERROR(VLOOKUP(BF40,Munkanapáthelyezés!$B$2:$C$200,2,FALSE)+10000),0,VLOOKUP(BF40,Munkanapáthelyezés!$B$2:$C$200,2,FALSE)+10000))+IF(BF40="",0,IF(ISERROR(VLOOKUP(BF40,Munkanapáthelyezés!$A$2:$C$200,3,FALSE)+1000),0,VLOOKUP(BF40,Munkanapáthelyezés!$A$2:$C$200,3,FALSE)+1000))</f>
        <v>0</v>
      </c>
      <c r="DH40" s="77">
        <f ca="1">IF(BG40="",0,IF(ISERROR(VLOOKUP(BG40,Munkanapáthelyezés!$B$2:$C$200,2,FALSE)+10000),0,VLOOKUP(BG40,Munkanapáthelyezés!$B$2:$C$200,2,FALSE)+10000))+IF(BG40="",0,IF(ISERROR(VLOOKUP(BG40,Munkanapáthelyezés!$A$2:$C$200,3,FALSE)+1000),0,VLOOKUP(BG40,Munkanapáthelyezés!$A$2:$C$200,3,FALSE)+1000))</f>
        <v>0</v>
      </c>
      <c r="DI40" s="77">
        <f ca="1">IF(BH40="",0,IF(ISERROR(VLOOKUP(BH40,Munkanapáthelyezés!$B$2:$C$200,2,FALSE)+10000),0,VLOOKUP(BH40,Munkanapáthelyezés!$B$2:$C$200,2,FALSE)+10000))+IF(BH40="",0,IF(ISERROR(VLOOKUP(BH40,Munkanapáthelyezés!$A$2:$C$200,3,FALSE)+1000),0,VLOOKUP(BH40,Munkanapáthelyezés!$A$2:$C$200,3,FALSE)+1000))</f>
        <v>0</v>
      </c>
      <c r="DJ40" s="77">
        <f ca="1">IF(BI40="",0,IF(ISERROR(VLOOKUP(BI40,Munkanapáthelyezés!$B$2:$C$200,2,FALSE)+10000),0,VLOOKUP(BI40,Munkanapáthelyezés!$B$2:$C$200,2,FALSE)+10000))+IF(BI40="",0,IF(ISERROR(VLOOKUP(BI40,Munkanapáthelyezés!$A$2:$C$200,3,FALSE)+1000),0,VLOOKUP(BI40,Munkanapáthelyezés!$A$2:$C$200,3,FALSE)+1000))</f>
        <v>0</v>
      </c>
      <c r="DK40" s="77">
        <f ca="1">IF(BJ40="",0,IF(ISERROR(VLOOKUP(BJ40,Munkanapáthelyezés!$B$2:$C$200,2,FALSE)+10000),0,VLOOKUP(BJ40,Munkanapáthelyezés!$B$2:$C$200,2,FALSE)+10000))+IF(BJ40="",0,IF(ISERROR(VLOOKUP(BJ40,Munkanapáthelyezés!$A$2:$C$200,3,FALSE)+1000),0,VLOOKUP(BJ40,Munkanapáthelyezés!$A$2:$C$200,3,FALSE)+1000))</f>
        <v>0</v>
      </c>
    </row>
    <row r="41" spans="37:115" x14ac:dyDescent="0.25">
      <c r="AK41" s="71"/>
      <c r="AL41" s="76" t="str">
        <f t="shared" ca="1" si="9"/>
        <v/>
      </c>
      <c r="AM41" s="76" t="str">
        <f t="shared" ca="1" si="9"/>
        <v/>
      </c>
      <c r="AN41" s="76" t="str">
        <f t="shared" ca="1" si="9"/>
        <v/>
      </c>
      <c r="AO41" s="76" t="str">
        <f t="shared" ca="1" si="9"/>
        <v/>
      </c>
      <c r="AP41" s="76" t="str">
        <f t="shared" ca="1" si="9"/>
        <v/>
      </c>
      <c r="AQ41" s="76" t="str">
        <f t="shared" ca="1" si="9"/>
        <v/>
      </c>
      <c r="AR41" s="76" t="str">
        <f t="shared" ca="1" si="9"/>
        <v/>
      </c>
      <c r="AS41" s="70">
        <v>1622</v>
      </c>
      <c r="AT41" s="71"/>
      <c r="AU41" s="76" t="str">
        <f t="shared" ca="1" si="10"/>
        <v/>
      </c>
      <c r="AV41" s="76" t="str">
        <f t="shared" ca="1" si="10"/>
        <v/>
      </c>
      <c r="AW41" s="76" t="str">
        <f t="shared" ca="1" si="10"/>
        <v/>
      </c>
      <c r="AX41" s="76" t="str">
        <f t="shared" ca="1" si="10"/>
        <v/>
      </c>
      <c r="AY41" s="76" t="str">
        <f t="shared" ca="1" si="10"/>
        <v/>
      </c>
      <c r="AZ41" s="76" t="str">
        <f t="shared" ca="1" si="10"/>
        <v/>
      </c>
      <c r="BA41" s="76" t="str">
        <f t="shared" ca="1" si="10"/>
        <v/>
      </c>
      <c r="BB41" s="70"/>
      <c r="BC41" s="71"/>
      <c r="BD41" s="76" t="str">
        <f t="shared" ca="1" si="11"/>
        <v/>
      </c>
      <c r="BE41" s="76" t="str">
        <f t="shared" ca="1" si="11"/>
        <v/>
      </c>
      <c r="BF41" s="76" t="str">
        <f t="shared" ca="1" si="11"/>
        <v/>
      </c>
      <c r="BG41" s="76" t="str">
        <f t="shared" ca="1" si="11"/>
        <v/>
      </c>
      <c r="BH41" s="76" t="str">
        <f t="shared" ca="1" si="11"/>
        <v/>
      </c>
      <c r="BI41" s="76" t="str">
        <f t="shared" ca="1" si="11"/>
        <v/>
      </c>
      <c r="BJ41" s="76" t="str">
        <f t="shared" ca="1" si="11"/>
        <v/>
      </c>
      <c r="BK41" s="70"/>
      <c r="BL41" s="71"/>
      <c r="BM41" s="77">
        <f ca="1">IF(TODAY()=AL41,-1,IF(AL41="",0,IF(ISERROR(VLOOKUP(AL41,Ünnepnapok!$AG$4:$AG$254,1,FALSE)),0,K32)))</f>
        <v>0</v>
      </c>
      <c r="BN41" s="77">
        <f ca="1">IF(TODAY()=AM41,-1,IF(AM41="",0,IF(ISERROR(VLOOKUP(AM41,Ünnepnapok!$AG$4:$AG$254,1,FALSE)),0,L32)))</f>
        <v>0</v>
      </c>
      <c r="BO41" s="77">
        <f ca="1">IF(TODAY()=AN41,-1,IF(AN41="",0,IF(ISERROR(VLOOKUP(AN41,Ünnepnapok!$AG$4:$AG$254,1,FALSE)),0,M32)))</f>
        <v>0</v>
      </c>
      <c r="BP41" s="77">
        <f ca="1">IF(TODAY()=AO41,-1,IF(AO41="",0,IF(ISERROR(VLOOKUP(AO41,Ünnepnapok!$AG$4:$AG$254,1,FALSE)),0,N32)))</f>
        <v>0</v>
      </c>
      <c r="BQ41" s="77">
        <f ca="1">IF(TODAY()=AP41,-1,IF(AP41="",0,IF(ISERROR(VLOOKUP(AP41,Ünnepnapok!$AG$4:$AG$254,1,FALSE)),0,O32)))</f>
        <v>0</v>
      </c>
      <c r="BR41" s="77" t="str">
        <f ca="1">IF(ISERROR(VLOOKUP(AQ41,Munkanapáthelyezés!$A$2:$A$300,1,FALSE)),IF(TODAY()=AQ41,-1,IF(AQ41="",0,IF(ISERROR(VLOOKUP(AQ41,Ünnepnapok!$AG$4:$AG$254,1,FALSE)),0,G41))),"")</f>
        <v/>
      </c>
      <c r="BS41" s="77" t="str">
        <f ca="1">IF(ISERROR(VLOOKUP(AR41,Munkanapáthelyezés!$A$2:$A$300,1,FALSE)),IF(TODAY()=AR41,-1,IF(AR41="",0,IF(ISERROR(VLOOKUP(AR41,Ünnepnapok!$AG$4:$AG$254,1,FALSE)),0,H41))),"")</f>
        <v/>
      </c>
      <c r="BT41" s="70"/>
      <c r="BU41" s="71"/>
      <c r="BV41" s="77">
        <f ca="1">IF(TODAY()=AU41,-1,IF(AU41="",0,IF(ISERROR(VLOOKUP(AU41,Ünnepnapok!$AG$4:$AG$254,1,FALSE)),0,T32)))</f>
        <v>0</v>
      </c>
      <c r="BW41" s="77">
        <f ca="1">IF(TODAY()=AV41,-1,IF(AV41="",0,IF(ISERROR(VLOOKUP(AV41,Ünnepnapok!$AG$4:$AG$254,1,FALSE)),0,U32)))</f>
        <v>0</v>
      </c>
      <c r="BX41" s="77">
        <f ca="1">IF(TODAY()=AW41,-1,IF(AW41="",0,IF(ISERROR(VLOOKUP(AW41,Ünnepnapok!$AG$4:$AG$254,1,FALSE)),0,V32)))</f>
        <v>0</v>
      </c>
      <c r="BY41" s="77">
        <f ca="1">IF(TODAY()=AX41,-1,IF(AX41="",0,IF(ISERROR(VLOOKUP(AX41,Ünnepnapok!$AG$4:$AG$254,1,FALSE)),0,W32)))</f>
        <v>0</v>
      </c>
      <c r="BZ41" s="77">
        <f ca="1">IF(TODAY()=AY41,-1,IF(AY41="",0,IF(ISERROR(VLOOKUP(AY41,Ünnepnapok!$AG$4:$AG$254,1,FALSE)),0,X32)))</f>
        <v>0</v>
      </c>
      <c r="CA41" s="77" t="str">
        <f ca="1">IF(ISERROR(VLOOKUP(AZ41,Munkanapáthelyezés!$A$2:$A$300,1,FALSE)),IF(TODAY()=AZ41,-1,IF(AZ41="",0,IF(ISERROR(VLOOKUP(AZ41,Ünnepnapok!$AG$4:$AG$254,1,FALSE)),0,P41))),"")</f>
        <v/>
      </c>
      <c r="CB41" s="77" t="str">
        <f ca="1">IF(ISERROR(VLOOKUP(BA41,Munkanapáthelyezés!$A$2:$A$300,1,FALSE)),IF(TODAY()=BA41,-1,IF(BA41="",0,IF(ISERROR(VLOOKUP(BA41,Ünnepnapok!$AG$4:$AG$254,1,FALSE)),0,Q41))),"")</f>
        <v/>
      </c>
      <c r="CC41" s="70"/>
      <c r="CD41" s="71"/>
      <c r="CE41" s="77">
        <f ca="1">IF(TODAY()=BD41,-1,IF(BD41="",0,IF(ISERROR(VLOOKUP(BD41,Ünnepnapok!$AG$4:$AG$254,1,FALSE)),0,AC32)))</f>
        <v>0</v>
      </c>
      <c r="CF41" s="77">
        <f ca="1">IF(TODAY()=BE41,-1,IF(BE41="",0,IF(ISERROR(VLOOKUP(BE41,Ünnepnapok!$AG$4:$AG$254,1,FALSE)),0,AD32)))</f>
        <v>0</v>
      </c>
      <c r="CG41" s="77">
        <f ca="1">IF(TODAY()=BF51,-1,IF(BF51="",0,IF(ISERROR(VLOOKUP(BF51,Ünnepnapok!$AG$4:$AG$254,1,FALSE)),0,AE32)))</f>
        <v>0</v>
      </c>
      <c r="CH41" s="77">
        <f ca="1">IF(TODAY()=BG41,-1,IF(BG41="",0,IF(ISERROR(VLOOKUP(BG41,Ünnepnapok!$AG$4:$AG$254,1,FALSE)),0,AF32)))</f>
        <v>0</v>
      </c>
      <c r="CI41" s="77">
        <f ca="1">IF(TODAY()=BH41,-1,IF(BH41="",0,IF(ISERROR(VLOOKUP(BH41,Ünnepnapok!$AG$4:$AG$254,1,FALSE)),0,AG32)))</f>
        <v>0</v>
      </c>
      <c r="CJ41" s="77" t="str">
        <f ca="1">IF(ISERROR(VLOOKUP(BI41,Munkanapáthelyezés!$A$2:$A$300,1,FALSE)),IF(TODAY()=BI41,-1,IF(BI41="",0,IF(ISERROR(VLOOKUP(BI41,Ünnepnapok!$AG$4:$AG$254,1,FALSE)),0,Y41))),"")</f>
        <v/>
      </c>
      <c r="CK41" s="77" t="str">
        <f ca="1">IF(ISERROR(VLOOKUP(BJ41,Munkanapáthelyezés!$A$2:$A$300,1,FALSE)),IF(TODAY()=BJ41,-1,IF(BJ41="",0,IF(ISERROR(VLOOKUP(BJ41,Ünnepnapok!$AG$4:$AG$254,1,FALSE)),0,Z41))),"")</f>
        <v/>
      </c>
      <c r="CM41" s="77">
        <f ca="1">IF(AL41="",0,IF(ISERROR(VLOOKUP(AL41,Munkanapáthelyezés!$B$2:$C$200,2,FALSE)+10000),0,VLOOKUP(AL41,Munkanapáthelyezés!$B$2:$C$200,2,FALSE)+10000))+IF(AL41="",0,IF(ISERROR(VLOOKUP(AL41,Munkanapáthelyezés!$A$2:$C$200,3,FALSE)+1000),0,VLOOKUP(AL41,Munkanapáthelyezés!$A$2:$C$200,3,FALSE)+1000))</f>
        <v>0</v>
      </c>
      <c r="CN41" s="77">
        <f ca="1">IF(AM41="",0,IF(ISERROR(VLOOKUP(AM41,Munkanapáthelyezés!$B$2:$C$200,2,FALSE)+10000),0,VLOOKUP(AM41,Munkanapáthelyezés!$B$2:$C$200,2,FALSE)+10000))+IF(AM41="",0,IF(ISERROR(VLOOKUP(AM41,Munkanapáthelyezés!$A$2:$C$200,3,FALSE)+1000),0,VLOOKUP(AM41,Munkanapáthelyezés!$A$2:$C$200,3,FALSE)+1000))</f>
        <v>0</v>
      </c>
      <c r="CO41" s="77">
        <f ca="1">IF(AN41="",0,IF(ISERROR(VLOOKUP(AN41,Munkanapáthelyezés!$B$2:$C$200,2,FALSE)+10000),0,VLOOKUP(AN41,Munkanapáthelyezés!$B$2:$C$200,2,FALSE)+10000))+IF(AN41="",0,IF(ISERROR(VLOOKUP(AN41,Munkanapáthelyezés!$A$2:$C$200,3,FALSE)+1000),0,VLOOKUP(AN41,Munkanapáthelyezés!$A$2:$C$200,3,FALSE)+1000))</f>
        <v>0</v>
      </c>
      <c r="CP41" s="77">
        <f ca="1">IF(AO41="",0,IF(ISERROR(VLOOKUP(AO41,Munkanapáthelyezés!$B$2:$C$200,2,FALSE)+10000),0,VLOOKUP(AO41,Munkanapáthelyezés!$B$2:$C$200,2,FALSE)+10000))+IF(AO41="",0,IF(ISERROR(VLOOKUP(AO41,Munkanapáthelyezés!$A$2:$C$200,3,FALSE)+1000),0,VLOOKUP(AO41,Munkanapáthelyezés!$A$2:$C$200,3,FALSE)+1000))</f>
        <v>0</v>
      </c>
      <c r="CQ41" s="77">
        <f ca="1">IF(AP41="",0,IF(ISERROR(VLOOKUP(AP41,Munkanapáthelyezés!$B$2:$C$200,2,FALSE)+10000),0,VLOOKUP(AP41,Munkanapáthelyezés!$B$2:$C$200,2,FALSE)+10000))+IF(AP41="",0,IF(ISERROR(VLOOKUP(AP41,Munkanapáthelyezés!$A$2:$C$200,3,FALSE)+1000),0,VLOOKUP(AP41,Munkanapáthelyezés!$A$2:$C$200,3,FALSE)+1000))</f>
        <v>0</v>
      </c>
      <c r="CR41" s="77">
        <f ca="1">IF(AQ41="",0,IF(ISERROR(VLOOKUP(AQ41,Munkanapáthelyezés!$B$2:$C$200,2,FALSE)+10000),0,VLOOKUP(AQ41,Munkanapáthelyezés!$B$2:$C$200,2,FALSE)+10000))+IF(AQ41="",0,IF(ISERROR(VLOOKUP(AQ41,Munkanapáthelyezés!$A$2:$C$200,3,FALSE)+1000),0,VLOOKUP(AQ41,Munkanapáthelyezés!$A$2:$C$200,3,FALSE)+1000))</f>
        <v>0</v>
      </c>
      <c r="CS41" s="77">
        <f ca="1">IF(AR41="",0,IF(ISERROR(VLOOKUP(AR41,Munkanapáthelyezés!$B$2:$C$200,2,FALSE)+10000),0,VLOOKUP(AR41,Munkanapáthelyezés!$B$2:$C$200,2,FALSE)+10000))+IF(AR41="",0,IF(ISERROR(VLOOKUP(AR41,Munkanapáthelyezés!$A$2:$C$200,3,FALSE)+1000),0,VLOOKUP(AR41,Munkanapáthelyezés!$A$2:$C$200,3,FALSE)+1000))</f>
        <v>0</v>
      </c>
      <c r="CT41" s="70"/>
      <c r="CU41" s="103"/>
      <c r="CV41" s="77">
        <f ca="1">IF(AU41="",0,IF(ISERROR(VLOOKUP(AU41,Munkanapáthelyezés!$B$2:$C$200,2,FALSE)+10000),0,VLOOKUP(AU41,Munkanapáthelyezés!$B$2:$C$200,2,FALSE)+10000))+IF(AU41="",0,IF(ISERROR(VLOOKUP(AU41,Munkanapáthelyezés!$A$2:$C$200,3,FALSE)+1000),0,VLOOKUP(AU41,Munkanapáthelyezés!$A$2:$C$200,3,FALSE)+1000))</f>
        <v>0</v>
      </c>
      <c r="CW41" s="77">
        <f ca="1">IF(AV41="",0,IF(ISERROR(VLOOKUP(AV41,Munkanapáthelyezés!$B$2:$C$200,2,FALSE)+10000),0,VLOOKUP(AV41,Munkanapáthelyezés!$B$2:$C$200,2,FALSE)+10000))+IF(AV41="",0,IF(ISERROR(VLOOKUP(AV41,Munkanapáthelyezés!$A$2:$C$200,3,FALSE)+1000),0,VLOOKUP(AV41,Munkanapáthelyezés!$A$2:$C$200,3,FALSE)+1000))</f>
        <v>0</v>
      </c>
      <c r="CX41" s="77">
        <f ca="1">IF(AW41="",0,IF(ISERROR(VLOOKUP(AW41,Munkanapáthelyezés!$B$2:$C$200,2,FALSE)+10000),0,VLOOKUP(AW41,Munkanapáthelyezés!$B$2:$C$200,2,FALSE)+10000))+IF(AW41="",0,IF(ISERROR(VLOOKUP(AW41,Munkanapáthelyezés!$A$2:$C$200,3,FALSE)+1000),0,VLOOKUP(AW41,Munkanapáthelyezés!$A$2:$C$200,3,FALSE)+1000))</f>
        <v>0</v>
      </c>
      <c r="CY41" s="77">
        <f ca="1">IF(AX41="",0,IF(ISERROR(VLOOKUP(AX41,Munkanapáthelyezés!$B$2:$C$200,2,FALSE)+10000),0,VLOOKUP(AX41,Munkanapáthelyezés!$B$2:$C$200,2,FALSE)+10000))+IF(AX41="",0,IF(ISERROR(VLOOKUP(AX41,Munkanapáthelyezés!$A$2:$C$200,3,FALSE)+1000),0,VLOOKUP(AX41,Munkanapáthelyezés!$A$2:$C$200,3,FALSE)+1000))</f>
        <v>0</v>
      </c>
      <c r="CZ41" s="77">
        <f ca="1">IF(AY41="",0,IF(ISERROR(VLOOKUP(AY41,Munkanapáthelyezés!$B$2:$C$200,2,FALSE)+10000),0,VLOOKUP(AY41,Munkanapáthelyezés!$B$2:$C$200,2,FALSE)+10000))+IF(AY41="",0,IF(ISERROR(VLOOKUP(AY41,Munkanapáthelyezés!$A$2:$C$200,3,FALSE)+1000),0,VLOOKUP(AY41,Munkanapáthelyezés!$A$2:$C$200,3,FALSE)+1000))</f>
        <v>0</v>
      </c>
      <c r="DA41" s="77">
        <f ca="1">IF(AZ41="",0,IF(ISERROR(VLOOKUP(AZ41,Munkanapáthelyezés!$B$2:$C$200,2,FALSE)+10000),0,VLOOKUP(AZ41,Munkanapáthelyezés!$B$2:$C$200,2,FALSE)+10000))+IF(AZ41="",0,IF(ISERROR(VLOOKUP(AZ41,Munkanapáthelyezés!$A$2:$C$200,3,FALSE)+1000),0,VLOOKUP(AZ41,Munkanapáthelyezés!$A$2:$C$200,3,FALSE)+1000))</f>
        <v>0</v>
      </c>
      <c r="DB41" s="77">
        <f ca="1">IF(BA41="",0,IF(ISERROR(VLOOKUP(BA41,Munkanapáthelyezés!$B$2:$C$200,2,FALSE)+10000),0,VLOOKUP(BA41,Munkanapáthelyezés!$B$2:$C$200,2,FALSE)+10000))+IF(BA41="",0,IF(ISERROR(VLOOKUP(BA41,Munkanapáthelyezés!$A$2:$C$200,3,FALSE)+1000),0,VLOOKUP(BA41,Munkanapáthelyezés!$A$2:$C$200,3,FALSE)+1000))</f>
        <v>0</v>
      </c>
      <c r="DC41" s="70"/>
      <c r="DD41" s="103"/>
      <c r="DE41" s="77">
        <f ca="1">IF(BD41="",0,IF(ISERROR(VLOOKUP(BD41,Munkanapáthelyezés!$B$2:$C$200,2,FALSE)+10000),0,VLOOKUP(BD41,Munkanapáthelyezés!$B$2:$C$200,2,FALSE)+10000))+IF(BD41="",0,IF(ISERROR(VLOOKUP(BD41,Munkanapáthelyezés!$A$2:$C$200,3,FALSE)+1000),0,VLOOKUP(BD41,Munkanapáthelyezés!$A$2:$C$200,3,FALSE)+1000))</f>
        <v>0</v>
      </c>
      <c r="DF41" s="77">
        <f ca="1">IF(BE41="",0,IF(ISERROR(VLOOKUP(BE41,Munkanapáthelyezés!$B$2:$C$200,2,FALSE)+10000),0,VLOOKUP(BE41,Munkanapáthelyezés!$B$2:$C$200,2,FALSE)+10000))+IF(BE41="",0,IF(ISERROR(VLOOKUP(BE41,Munkanapáthelyezés!$A$2:$C$200,3,FALSE)+1000),0,VLOOKUP(BE41,Munkanapáthelyezés!$A$2:$C$200,3,FALSE)+1000))</f>
        <v>0</v>
      </c>
      <c r="DG41" s="77">
        <f ca="1">IF(BF41="",0,IF(ISERROR(VLOOKUP(BF41,Munkanapáthelyezés!$B$2:$C$200,2,FALSE)+10000),0,VLOOKUP(BF41,Munkanapáthelyezés!$B$2:$C$200,2,FALSE)+10000))+IF(BF41="",0,IF(ISERROR(VLOOKUP(BF41,Munkanapáthelyezés!$A$2:$C$200,3,FALSE)+1000),0,VLOOKUP(BF41,Munkanapáthelyezés!$A$2:$C$200,3,FALSE)+1000))</f>
        <v>0</v>
      </c>
      <c r="DH41" s="77">
        <f ca="1">IF(BG41="",0,IF(ISERROR(VLOOKUP(BG41,Munkanapáthelyezés!$B$2:$C$200,2,FALSE)+10000),0,VLOOKUP(BG41,Munkanapáthelyezés!$B$2:$C$200,2,FALSE)+10000))+IF(BG41="",0,IF(ISERROR(VLOOKUP(BG41,Munkanapáthelyezés!$A$2:$C$200,3,FALSE)+1000),0,VLOOKUP(BG41,Munkanapáthelyezés!$A$2:$C$200,3,FALSE)+1000))</f>
        <v>0</v>
      </c>
      <c r="DI41" s="77">
        <f ca="1">IF(BH41="",0,IF(ISERROR(VLOOKUP(BH41,Munkanapáthelyezés!$B$2:$C$200,2,FALSE)+10000),0,VLOOKUP(BH41,Munkanapáthelyezés!$B$2:$C$200,2,FALSE)+10000))+IF(BH41="",0,IF(ISERROR(VLOOKUP(BH41,Munkanapáthelyezés!$A$2:$C$200,3,FALSE)+1000),0,VLOOKUP(BH41,Munkanapáthelyezés!$A$2:$C$200,3,FALSE)+1000))</f>
        <v>0</v>
      </c>
      <c r="DJ41" s="77">
        <f ca="1">IF(BI41="",0,IF(ISERROR(VLOOKUP(BI41,Munkanapáthelyezés!$B$2:$C$200,2,FALSE)+10000),0,VLOOKUP(BI41,Munkanapáthelyezés!$B$2:$C$200,2,FALSE)+10000))+IF(BI41="",0,IF(ISERROR(VLOOKUP(BI41,Munkanapáthelyezés!$A$2:$C$200,3,FALSE)+1000),0,VLOOKUP(BI41,Munkanapáthelyezés!$A$2:$C$200,3,FALSE)+1000))</f>
        <v>0</v>
      </c>
      <c r="DK41" s="77">
        <f ca="1">IF(BJ41="",0,IF(ISERROR(VLOOKUP(BJ41,Munkanapáthelyezés!$B$2:$C$200,2,FALSE)+10000),0,VLOOKUP(BJ41,Munkanapáthelyezés!$B$2:$C$200,2,FALSE)+10000))+IF(BJ41="",0,IF(ISERROR(VLOOKUP(BJ41,Munkanapáthelyezés!$A$2:$C$200,3,FALSE)+1000),0,VLOOKUP(BJ41,Munkanapáthelyezés!$A$2:$C$200,3,FALSE)+1000))</f>
        <v>0</v>
      </c>
    </row>
    <row r="42" spans="37:115" x14ac:dyDescent="0.25">
      <c r="AK42" s="70"/>
      <c r="AL42" s="70"/>
      <c r="AM42" s="70"/>
      <c r="AN42" s="70"/>
      <c r="AO42" s="70"/>
      <c r="AP42" s="70"/>
      <c r="AQ42" s="70"/>
      <c r="AR42" s="70"/>
      <c r="AS42" s="79">
        <v>1623</v>
      </c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</row>
    <row r="43" spans="37:115" x14ac:dyDescent="0.25">
      <c r="AS43" s="78">
        <v>1624</v>
      </c>
    </row>
    <row r="44" spans="37:115" x14ac:dyDescent="0.25">
      <c r="AS44" s="78">
        <v>1625</v>
      </c>
    </row>
    <row r="45" spans="37:115" x14ac:dyDescent="0.25">
      <c r="AS45" s="78">
        <v>1626</v>
      </c>
    </row>
    <row r="46" spans="37:115" x14ac:dyDescent="0.25">
      <c r="AS46" s="78">
        <v>1627</v>
      </c>
    </row>
    <row r="47" spans="37:115" x14ac:dyDescent="0.25">
      <c r="AS47" s="78">
        <v>1628</v>
      </c>
    </row>
    <row r="48" spans="37:115" x14ac:dyDescent="0.25">
      <c r="AS48" s="78">
        <v>1629</v>
      </c>
    </row>
    <row r="49" spans="45:45" x14ac:dyDescent="0.25">
      <c r="AS49" s="78">
        <v>1630</v>
      </c>
    </row>
    <row r="50" spans="45:45" x14ac:dyDescent="0.25">
      <c r="AS50" s="78">
        <v>1631</v>
      </c>
    </row>
    <row r="51" spans="45:45" x14ac:dyDescent="0.25">
      <c r="AS51" s="78">
        <v>1632</v>
      </c>
    </row>
    <row r="52" spans="45:45" x14ac:dyDescent="0.25">
      <c r="AS52" s="78">
        <v>1633</v>
      </c>
    </row>
    <row r="53" spans="45:45" x14ac:dyDescent="0.25">
      <c r="AS53" s="78">
        <v>1634</v>
      </c>
    </row>
    <row r="54" spans="45:45" x14ac:dyDescent="0.25">
      <c r="AS54" s="78">
        <v>1635</v>
      </c>
    </row>
    <row r="55" spans="45:45" x14ac:dyDescent="0.25">
      <c r="AS55" s="78">
        <v>1636</v>
      </c>
    </row>
    <row r="56" spans="45:45" x14ac:dyDescent="0.25">
      <c r="AS56" s="78">
        <v>1637</v>
      </c>
    </row>
    <row r="57" spans="45:45" x14ac:dyDescent="0.25">
      <c r="AS57" s="78">
        <v>1638</v>
      </c>
    </row>
    <row r="58" spans="45:45" x14ac:dyDescent="0.25">
      <c r="AS58" s="78">
        <v>1639</v>
      </c>
    </row>
    <row r="59" spans="45:45" x14ac:dyDescent="0.25">
      <c r="AS59" s="78">
        <v>1640</v>
      </c>
    </row>
    <row r="60" spans="45:45" x14ac:dyDescent="0.25">
      <c r="AS60" s="78">
        <v>1641</v>
      </c>
    </row>
    <row r="61" spans="45:45" x14ac:dyDescent="0.25">
      <c r="AS61" s="78">
        <v>1642</v>
      </c>
    </row>
    <row r="62" spans="45:45" x14ac:dyDescent="0.25">
      <c r="AS62" s="78">
        <v>1643</v>
      </c>
    </row>
    <row r="63" spans="45:45" x14ac:dyDescent="0.25">
      <c r="AS63" s="78">
        <v>1644</v>
      </c>
    </row>
    <row r="64" spans="45:45" x14ac:dyDescent="0.25">
      <c r="AS64" s="78">
        <v>1645</v>
      </c>
    </row>
    <row r="65" spans="45:45" x14ac:dyDescent="0.25">
      <c r="AS65" s="78">
        <v>1646</v>
      </c>
    </row>
    <row r="66" spans="45:45" x14ac:dyDescent="0.25">
      <c r="AS66" s="78">
        <v>1647</v>
      </c>
    </row>
    <row r="67" spans="45:45" x14ac:dyDescent="0.25">
      <c r="AS67" s="78">
        <v>1648</v>
      </c>
    </row>
    <row r="68" spans="45:45" x14ac:dyDescent="0.25">
      <c r="AS68" s="78">
        <v>1649</v>
      </c>
    </row>
    <row r="69" spans="45:45" x14ac:dyDescent="0.25">
      <c r="AS69" s="78">
        <v>1650</v>
      </c>
    </row>
    <row r="70" spans="45:45" x14ac:dyDescent="0.25">
      <c r="AS70" s="78">
        <v>1651</v>
      </c>
    </row>
    <row r="71" spans="45:45" x14ac:dyDescent="0.25">
      <c r="AS71" s="78">
        <v>1652</v>
      </c>
    </row>
    <row r="72" spans="45:45" x14ac:dyDescent="0.25">
      <c r="AS72" s="78">
        <v>1653</v>
      </c>
    </row>
    <row r="73" spans="45:45" x14ac:dyDescent="0.25">
      <c r="AS73" s="78">
        <v>1654</v>
      </c>
    </row>
    <row r="74" spans="45:45" x14ac:dyDescent="0.25">
      <c r="AS74" s="78">
        <v>1655</v>
      </c>
    </row>
    <row r="75" spans="45:45" x14ac:dyDescent="0.25">
      <c r="AS75" s="78">
        <v>1656</v>
      </c>
    </row>
    <row r="76" spans="45:45" x14ac:dyDescent="0.25">
      <c r="AS76" s="78">
        <v>1657</v>
      </c>
    </row>
    <row r="77" spans="45:45" x14ac:dyDescent="0.25">
      <c r="AS77" s="78">
        <v>1658</v>
      </c>
    </row>
    <row r="78" spans="45:45" x14ac:dyDescent="0.25">
      <c r="AS78" s="78">
        <v>1659</v>
      </c>
    </row>
    <row r="79" spans="45:45" x14ac:dyDescent="0.25">
      <c r="AS79" s="78">
        <v>1660</v>
      </c>
    </row>
    <row r="80" spans="45:45" x14ac:dyDescent="0.25">
      <c r="AS80" s="78">
        <v>1661</v>
      </c>
    </row>
    <row r="81" spans="45:45" x14ac:dyDescent="0.25">
      <c r="AS81" s="78">
        <v>1662</v>
      </c>
    </row>
    <row r="82" spans="45:45" x14ac:dyDescent="0.25">
      <c r="AS82" s="78">
        <v>1663</v>
      </c>
    </row>
    <row r="83" spans="45:45" x14ac:dyDescent="0.25">
      <c r="AS83" s="78">
        <v>1664</v>
      </c>
    </row>
    <row r="84" spans="45:45" x14ac:dyDescent="0.25">
      <c r="AS84" s="78">
        <v>1665</v>
      </c>
    </row>
    <row r="85" spans="45:45" x14ac:dyDescent="0.25">
      <c r="AS85" s="78">
        <v>1666</v>
      </c>
    </row>
    <row r="86" spans="45:45" x14ac:dyDescent="0.25">
      <c r="AS86" s="78">
        <v>1667</v>
      </c>
    </row>
    <row r="87" spans="45:45" x14ac:dyDescent="0.25">
      <c r="AS87" s="78">
        <v>1668</v>
      </c>
    </row>
    <row r="88" spans="45:45" x14ac:dyDescent="0.25">
      <c r="AS88" s="78">
        <v>1669</v>
      </c>
    </row>
    <row r="89" spans="45:45" x14ac:dyDescent="0.25">
      <c r="AS89" s="78">
        <v>1670</v>
      </c>
    </row>
    <row r="90" spans="45:45" x14ac:dyDescent="0.25">
      <c r="AS90" s="78">
        <v>1671</v>
      </c>
    </row>
    <row r="91" spans="45:45" x14ac:dyDescent="0.25">
      <c r="AS91" s="78">
        <v>1672</v>
      </c>
    </row>
    <row r="92" spans="45:45" x14ac:dyDescent="0.25">
      <c r="AS92" s="78">
        <v>1673</v>
      </c>
    </row>
    <row r="93" spans="45:45" x14ac:dyDescent="0.25">
      <c r="AS93" s="78">
        <v>1674</v>
      </c>
    </row>
    <row r="94" spans="45:45" x14ac:dyDescent="0.25">
      <c r="AS94" s="78">
        <v>1675</v>
      </c>
    </row>
    <row r="95" spans="45:45" x14ac:dyDescent="0.25">
      <c r="AS95" s="78">
        <v>1676</v>
      </c>
    </row>
    <row r="96" spans="45:45" x14ac:dyDescent="0.25">
      <c r="AS96" s="78">
        <v>1677</v>
      </c>
    </row>
    <row r="97" spans="45:45" x14ac:dyDescent="0.25">
      <c r="AS97" s="78">
        <v>1678</v>
      </c>
    </row>
    <row r="98" spans="45:45" x14ac:dyDescent="0.25">
      <c r="AS98" s="78">
        <v>1679</v>
      </c>
    </row>
    <row r="99" spans="45:45" x14ac:dyDescent="0.25">
      <c r="AS99" s="78">
        <v>1680</v>
      </c>
    </row>
    <row r="100" spans="45:45" x14ac:dyDescent="0.25">
      <c r="AS100" s="78">
        <v>1681</v>
      </c>
    </row>
    <row r="101" spans="45:45" x14ac:dyDescent="0.25">
      <c r="AS101" s="78">
        <v>1682</v>
      </c>
    </row>
    <row r="102" spans="45:45" x14ac:dyDescent="0.25">
      <c r="AS102" s="78">
        <v>1683</v>
      </c>
    </row>
    <row r="103" spans="45:45" x14ac:dyDescent="0.25">
      <c r="AS103" s="78">
        <v>1684</v>
      </c>
    </row>
    <row r="104" spans="45:45" x14ac:dyDescent="0.25">
      <c r="AS104" s="78">
        <v>1685</v>
      </c>
    </row>
    <row r="105" spans="45:45" x14ac:dyDescent="0.25">
      <c r="AS105" s="78">
        <v>1686</v>
      </c>
    </row>
    <row r="106" spans="45:45" x14ac:dyDescent="0.25">
      <c r="AS106" s="78">
        <v>1687</v>
      </c>
    </row>
    <row r="107" spans="45:45" x14ac:dyDescent="0.25">
      <c r="AS107" s="78">
        <v>1688</v>
      </c>
    </row>
    <row r="108" spans="45:45" x14ac:dyDescent="0.25">
      <c r="AS108" s="78">
        <v>1689</v>
      </c>
    </row>
    <row r="109" spans="45:45" x14ac:dyDescent="0.25">
      <c r="AS109" s="78">
        <v>1690</v>
      </c>
    </row>
    <row r="110" spans="45:45" x14ac:dyDescent="0.25">
      <c r="AS110" s="78">
        <v>1691</v>
      </c>
    </row>
    <row r="111" spans="45:45" x14ac:dyDescent="0.25">
      <c r="AS111" s="78">
        <v>1692</v>
      </c>
    </row>
    <row r="112" spans="45:45" x14ac:dyDescent="0.25">
      <c r="AS112" s="78">
        <v>1693</v>
      </c>
    </row>
    <row r="113" spans="45:45" x14ac:dyDescent="0.25">
      <c r="AS113" s="78">
        <v>1694</v>
      </c>
    </row>
    <row r="114" spans="45:45" x14ac:dyDescent="0.25">
      <c r="AS114" s="78">
        <v>1695</v>
      </c>
    </row>
    <row r="115" spans="45:45" x14ac:dyDescent="0.25">
      <c r="AS115" s="78">
        <v>1696</v>
      </c>
    </row>
    <row r="116" spans="45:45" x14ac:dyDescent="0.25">
      <c r="AS116" s="78">
        <v>1697</v>
      </c>
    </row>
    <row r="117" spans="45:45" x14ac:dyDescent="0.25">
      <c r="AS117" s="78">
        <v>1698</v>
      </c>
    </row>
    <row r="118" spans="45:45" x14ac:dyDescent="0.25">
      <c r="AS118" s="78">
        <v>1699</v>
      </c>
    </row>
    <row r="119" spans="45:45" x14ac:dyDescent="0.25">
      <c r="AS119" s="78">
        <v>1700</v>
      </c>
    </row>
    <row r="120" spans="45:45" x14ac:dyDescent="0.25">
      <c r="AS120" s="78">
        <v>1701</v>
      </c>
    </row>
    <row r="121" spans="45:45" x14ac:dyDescent="0.25">
      <c r="AS121" s="78">
        <v>1702</v>
      </c>
    </row>
    <row r="122" spans="45:45" x14ac:dyDescent="0.25">
      <c r="AS122" s="78">
        <v>1703</v>
      </c>
    </row>
    <row r="123" spans="45:45" x14ac:dyDescent="0.25">
      <c r="AS123" s="78">
        <v>1704</v>
      </c>
    </row>
    <row r="124" spans="45:45" x14ac:dyDescent="0.25">
      <c r="AS124" s="78">
        <v>1705</v>
      </c>
    </row>
    <row r="125" spans="45:45" x14ac:dyDescent="0.25">
      <c r="AS125" s="78">
        <v>1706</v>
      </c>
    </row>
    <row r="126" spans="45:45" x14ac:dyDescent="0.25">
      <c r="AS126" s="78">
        <v>1707</v>
      </c>
    </row>
    <row r="127" spans="45:45" x14ac:dyDescent="0.25">
      <c r="AS127" s="78">
        <v>1708</v>
      </c>
    </row>
    <row r="128" spans="45:45" x14ac:dyDescent="0.25">
      <c r="AS128" s="78">
        <v>1709</v>
      </c>
    </row>
    <row r="129" spans="45:45" x14ac:dyDescent="0.25">
      <c r="AS129" s="78">
        <v>1710</v>
      </c>
    </row>
    <row r="130" spans="45:45" x14ac:dyDescent="0.25">
      <c r="AS130" s="78">
        <v>1711</v>
      </c>
    </row>
    <row r="131" spans="45:45" x14ac:dyDescent="0.25">
      <c r="AS131" s="78">
        <v>1712</v>
      </c>
    </row>
    <row r="132" spans="45:45" x14ac:dyDescent="0.25">
      <c r="AS132" s="78">
        <v>1713</v>
      </c>
    </row>
    <row r="133" spans="45:45" x14ac:dyDescent="0.25">
      <c r="AS133" s="78">
        <v>1714</v>
      </c>
    </row>
    <row r="134" spans="45:45" x14ac:dyDescent="0.25">
      <c r="AS134" s="78">
        <v>1715</v>
      </c>
    </row>
    <row r="135" spans="45:45" x14ac:dyDescent="0.25">
      <c r="AS135" s="78">
        <v>1716</v>
      </c>
    </row>
    <row r="136" spans="45:45" x14ac:dyDescent="0.25">
      <c r="AS136" s="78">
        <v>1717</v>
      </c>
    </row>
    <row r="137" spans="45:45" x14ac:dyDescent="0.25">
      <c r="AS137" s="78">
        <v>1718</v>
      </c>
    </row>
    <row r="138" spans="45:45" x14ac:dyDescent="0.25">
      <c r="AS138" s="78">
        <v>1719</v>
      </c>
    </row>
    <row r="139" spans="45:45" x14ac:dyDescent="0.25">
      <c r="AS139" s="78">
        <v>1720</v>
      </c>
    </row>
    <row r="140" spans="45:45" x14ac:dyDescent="0.25">
      <c r="AS140" s="78">
        <v>1721</v>
      </c>
    </row>
    <row r="141" spans="45:45" x14ac:dyDescent="0.25">
      <c r="AS141" s="78">
        <v>1722</v>
      </c>
    </row>
    <row r="142" spans="45:45" x14ac:dyDescent="0.25">
      <c r="AS142" s="78">
        <v>1723</v>
      </c>
    </row>
    <row r="143" spans="45:45" x14ac:dyDescent="0.25">
      <c r="AS143" s="78">
        <v>1724</v>
      </c>
    </row>
    <row r="144" spans="45:45" x14ac:dyDescent="0.25">
      <c r="AS144" s="78">
        <v>1725</v>
      </c>
    </row>
    <row r="145" spans="45:45" x14ac:dyDescent="0.25">
      <c r="AS145" s="78">
        <v>1726</v>
      </c>
    </row>
    <row r="146" spans="45:45" x14ac:dyDescent="0.25">
      <c r="AS146" s="78">
        <v>1727</v>
      </c>
    </row>
    <row r="147" spans="45:45" x14ac:dyDescent="0.25">
      <c r="AS147" s="78">
        <v>1728</v>
      </c>
    </row>
    <row r="148" spans="45:45" x14ac:dyDescent="0.25">
      <c r="AS148" s="78">
        <v>1729</v>
      </c>
    </row>
    <row r="149" spans="45:45" x14ac:dyDescent="0.25">
      <c r="AS149" s="78">
        <v>1730</v>
      </c>
    </row>
    <row r="150" spans="45:45" x14ac:dyDescent="0.25">
      <c r="AS150" s="78">
        <v>1731</v>
      </c>
    </row>
    <row r="151" spans="45:45" x14ac:dyDescent="0.25">
      <c r="AS151" s="78">
        <v>1732</v>
      </c>
    </row>
    <row r="152" spans="45:45" x14ac:dyDescent="0.25">
      <c r="AS152" s="78">
        <v>1733</v>
      </c>
    </row>
    <row r="153" spans="45:45" x14ac:dyDescent="0.25">
      <c r="AS153" s="78">
        <v>1734</v>
      </c>
    </row>
    <row r="154" spans="45:45" x14ac:dyDescent="0.25">
      <c r="AS154" s="78">
        <v>1735</v>
      </c>
    </row>
    <row r="155" spans="45:45" x14ac:dyDescent="0.25">
      <c r="AS155" s="78">
        <v>1736</v>
      </c>
    </row>
    <row r="156" spans="45:45" x14ac:dyDescent="0.25">
      <c r="AS156" s="78">
        <v>1737</v>
      </c>
    </row>
    <row r="157" spans="45:45" x14ac:dyDescent="0.25">
      <c r="AS157" s="78">
        <v>1738</v>
      </c>
    </row>
    <row r="158" spans="45:45" x14ac:dyDescent="0.25">
      <c r="AS158" s="78">
        <v>1739</v>
      </c>
    </row>
    <row r="159" spans="45:45" x14ac:dyDescent="0.25">
      <c r="AS159" s="78">
        <v>1740</v>
      </c>
    </row>
    <row r="160" spans="45:45" x14ac:dyDescent="0.25">
      <c r="AS160" s="78">
        <v>1741</v>
      </c>
    </row>
    <row r="161" spans="45:45" x14ac:dyDescent="0.25">
      <c r="AS161" s="78">
        <v>1742</v>
      </c>
    </row>
    <row r="162" spans="45:45" x14ac:dyDescent="0.25">
      <c r="AS162" s="78">
        <v>1743</v>
      </c>
    </row>
    <row r="163" spans="45:45" x14ac:dyDescent="0.25">
      <c r="AS163" s="78">
        <v>1744</v>
      </c>
    </row>
    <row r="164" spans="45:45" x14ac:dyDescent="0.25">
      <c r="AS164" s="78">
        <v>1745</v>
      </c>
    </row>
    <row r="165" spans="45:45" x14ac:dyDescent="0.25">
      <c r="AS165" s="78">
        <v>1746</v>
      </c>
    </row>
    <row r="166" spans="45:45" x14ac:dyDescent="0.25">
      <c r="AS166" s="78">
        <v>1747</v>
      </c>
    </row>
    <row r="167" spans="45:45" x14ac:dyDescent="0.25">
      <c r="AS167" s="78">
        <v>1748</v>
      </c>
    </row>
    <row r="168" spans="45:45" x14ac:dyDescent="0.25">
      <c r="AS168" s="78">
        <v>1749</v>
      </c>
    </row>
    <row r="169" spans="45:45" x14ac:dyDescent="0.25">
      <c r="AS169" s="78">
        <v>1750</v>
      </c>
    </row>
    <row r="170" spans="45:45" x14ac:dyDescent="0.25">
      <c r="AS170" s="78">
        <v>1751</v>
      </c>
    </row>
    <row r="171" spans="45:45" x14ac:dyDescent="0.25">
      <c r="AS171" s="78">
        <v>1752</v>
      </c>
    </row>
    <row r="172" spans="45:45" x14ac:dyDescent="0.25">
      <c r="AS172" s="78">
        <v>1753</v>
      </c>
    </row>
    <row r="173" spans="45:45" x14ac:dyDescent="0.25">
      <c r="AS173" s="78">
        <v>1754</v>
      </c>
    </row>
    <row r="174" spans="45:45" x14ac:dyDescent="0.25">
      <c r="AS174" s="78">
        <v>1755</v>
      </c>
    </row>
    <row r="175" spans="45:45" x14ac:dyDescent="0.25">
      <c r="AS175" s="78">
        <v>1756</v>
      </c>
    </row>
    <row r="176" spans="45:45" x14ac:dyDescent="0.25">
      <c r="AS176" s="78">
        <v>1757</v>
      </c>
    </row>
    <row r="177" spans="45:45" x14ac:dyDescent="0.25">
      <c r="AS177" s="78">
        <v>1758</v>
      </c>
    </row>
    <row r="178" spans="45:45" x14ac:dyDescent="0.25">
      <c r="AS178" s="78">
        <v>1759</v>
      </c>
    </row>
    <row r="179" spans="45:45" x14ac:dyDescent="0.25">
      <c r="AS179" s="78">
        <v>1760</v>
      </c>
    </row>
    <row r="180" spans="45:45" x14ac:dyDescent="0.25">
      <c r="AS180" s="78">
        <v>1761</v>
      </c>
    </row>
    <row r="181" spans="45:45" x14ac:dyDescent="0.25">
      <c r="AS181" s="78">
        <v>1762</v>
      </c>
    </row>
    <row r="182" spans="45:45" x14ac:dyDescent="0.25">
      <c r="AS182" s="78">
        <v>1763</v>
      </c>
    </row>
    <row r="183" spans="45:45" x14ac:dyDescent="0.25">
      <c r="AS183" s="78">
        <v>1764</v>
      </c>
    </row>
    <row r="184" spans="45:45" x14ac:dyDescent="0.25">
      <c r="AS184" s="78">
        <v>1765</v>
      </c>
    </row>
    <row r="185" spans="45:45" x14ac:dyDescent="0.25">
      <c r="AS185" s="78">
        <v>1766</v>
      </c>
    </row>
    <row r="186" spans="45:45" x14ac:dyDescent="0.25">
      <c r="AS186" s="78">
        <v>1767</v>
      </c>
    </row>
    <row r="187" spans="45:45" x14ac:dyDescent="0.25">
      <c r="AS187" s="78">
        <v>1768</v>
      </c>
    </row>
    <row r="188" spans="45:45" x14ac:dyDescent="0.25">
      <c r="AS188" s="78">
        <v>1769</v>
      </c>
    </row>
    <row r="189" spans="45:45" x14ac:dyDescent="0.25">
      <c r="AS189" s="78">
        <v>1770</v>
      </c>
    </row>
    <row r="190" spans="45:45" x14ac:dyDescent="0.25">
      <c r="AS190" s="78">
        <v>1771</v>
      </c>
    </row>
    <row r="191" spans="45:45" x14ac:dyDescent="0.25">
      <c r="AS191" s="78">
        <v>1772</v>
      </c>
    </row>
    <row r="192" spans="45:45" x14ac:dyDescent="0.25">
      <c r="AS192" s="78">
        <v>1773</v>
      </c>
    </row>
    <row r="193" spans="45:45" x14ac:dyDescent="0.25">
      <c r="AS193" s="78">
        <v>1774</v>
      </c>
    </row>
    <row r="194" spans="45:45" x14ac:dyDescent="0.25">
      <c r="AS194" s="78">
        <v>1775</v>
      </c>
    </row>
    <row r="195" spans="45:45" x14ac:dyDescent="0.25">
      <c r="AS195" s="78">
        <v>1776</v>
      </c>
    </row>
    <row r="196" spans="45:45" x14ac:dyDescent="0.25">
      <c r="AS196" s="78">
        <v>1777</v>
      </c>
    </row>
    <row r="197" spans="45:45" x14ac:dyDescent="0.25">
      <c r="AS197" s="78">
        <v>1778</v>
      </c>
    </row>
    <row r="198" spans="45:45" x14ac:dyDescent="0.25">
      <c r="AS198" s="78">
        <v>1779</v>
      </c>
    </row>
    <row r="199" spans="45:45" x14ac:dyDescent="0.25">
      <c r="AS199" s="78">
        <v>1780</v>
      </c>
    </row>
    <row r="200" spans="45:45" x14ac:dyDescent="0.25">
      <c r="AS200" s="78">
        <v>1781</v>
      </c>
    </row>
    <row r="201" spans="45:45" x14ac:dyDescent="0.25">
      <c r="AS201" s="78">
        <v>1782</v>
      </c>
    </row>
    <row r="202" spans="45:45" x14ac:dyDescent="0.25">
      <c r="AS202" s="78">
        <v>1783</v>
      </c>
    </row>
    <row r="203" spans="45:45" x14ac:dyDescent="0.25">
      <c r="AS203" s="78">
        <v>1784</v>
      </c>
    </row>
    <row r="204" spans="45:45" x14ac:dyDescent="0.25">
      <c r="AS204" s="78">
        <v>1785</v>
      </c>
    </row>
    <row r="205" spans="45:45" x14ac:dyDescent="0.25">
      <c r="AS205" s="78">
        <v>1786</v>
      </c>
    </row>
    <row r="206" spans="45:45" x14ac:dyDescent="0.25">
      <c r="AS206" s="78">
        <v>1787</v>
      </c>
    </row>
    <row r="207" spans="45:45" x14ac:dyDescent="0.25">
      <c r="AS207" s="78">
        <v>1788</v>
      </c>
    </row>
    <row r="208" spans="45:45" x14ac:dyDescent="0.25">
      <c r="AS208" s="78">
        <v>1789</v>
      </c>
    </row>
    <row r="209" spans="45:45" x14ac:dyDescent="0.25">
      <c r="AS209" s="78">
        <v>1790</v>
      </c>
    </row>
    <row r="210" spans="45:45" x14ac:dyDescent="0.25">
      <c r="AS210" s="78">
        <v>1791</v>
      </c>
    </row>
    <row r="211" spans="45:45" x14ac:dyDescent="0.25">
      <c r="AS211" s="78">
        <v>1792</v>
      </c>
    </row>
    <row r="212" spans="45:45" x14ac:dyDescent="0.25">
      <c r="AS212" s="78">
        <v>1793</v>
      </c>
    </row>
    <row r="213" spans="45:45" x14ac:dyDescent="0.25">
      <c r="AS213" s="78">
        <v>1794</v>
      </c>
    </row>
    <row r="214" spans="45:45" x14ac:dyDescent="0.25">
      <c r="AS214" s="78">
        <v>1795</v>
      </c>
    </row>
    <row r="215" spans="45:45" x14ac:dyDescent="0.25">
      <c r="AS215" s="78">
        <v>1796</v>
      </c>
    </row>
    <row r="216" spans="45:45" x14ac:dyDescent="0.25">
      <c r="AS216" s="78">
        <v>1797</v>
      </c>
    </row>
    <row r="217" spans="45:45" x14ac:dyDescent="0.25">
      <c r="AS217" s="78">
        <v>1798</v>
      </c>
    </row>
    <row r="218" spans="45:45" x14ac:dyDescent="0.25">
      <c r="AS218" s="78">
        <v>1799</v>
      </c>
    </row>
    <row r="219" spans="45:45" x14ac:dyDescent="0.25">
      <c r="AS219" s="78">
        <v>1800</v>
      </c>
    </row>
    <row r="220" spans="45:45" x14ac:dyDescent="0.25">
      <c r="AS220" s="78">
        <v>1801</v>
      </c>
    </row>
    <row r="221" spans="45:45" x14ac:dyDescent="0.25">
      <c r="AS221" s="78">
        <v>1802</v>
      </c>
    </row>
    <row r="222" spans="45:45" x14ac:dyDescent="0.25">
      <c r="AS222" s="78">
        <v>1803</v>
      </c>
    </row>
    <row r="223" spans="45:45" x14ac:dyDescent="0.25">
      <c r="AS223" s="78">
        <v>1804</v>
      </c>
    </row>
    <row r="224" spans="45:45" x14ac:dyDescent="0.25">
      <c r="AS224" s="78">
        <v>1805</v>
      </c>
    </row>
    <row r="225" spans="45:45" x14ac:dyDescent="0.25">
      <c r="AS225" s="78">
        <v>1806</v>
      </c>
    </row>
    <row r="226" spans="45:45" x14ac:dyDescent="0.25">
      <c r="AS226" s="78">
        <v>1807</v>
      </c>
    </row>
    <row r="227" spans="45:45" x14ac:dyDescent="0.25">
      <c r="AS227" s="78">
        <v>1808</v>
      </c>
    </row>
    <row r="228" spans="45:45" x14ac:dyDescent="0.25">
      <c r="AS228" s="78">
        <v>1809</v>
      </c>
    </row>
    <row r="229" spans="45:45" x14ac:dyDescent="0.25">
      <c r="AS229" s="78">
        <v>1810</v>
      </c>
    </row>
    <row r="230" spans="45:45" x14ac:dyDescent="0.25">
      <c r="AS230" s="78">
        <v>1811</v>
      </c>
    </row>
    <row r="231" spans="45:45" x14ac:dyDescent="0.25">
      <c r="AS231" s="78">
        <v>1812</v>
      </c>
    </row>
    <row r="232" spans="45:45" x14ac:dyDescent="0.25">
      <c r="AS232" s="78">
        <v>1813</v>
      </c>
    </row>
    <row r="233" spans="45:45" x14ac:dyDescent="0.25">
      <c r="AS233" s="78">
        <v>1814</v>
      </c>
    </row>
    <row r="234" spans="45:45" x14ac:dyDescent="0.25">
      <c r="AS234" s="78">
        <v>1815</v>
      </c>
    </row>
    <row r="235" spans="45:45" x14ac:dyDescent="0.25">
      <c r="AS235" s="78">
        <v>1816</v>
      </c>
    </row>
    <row r="236" spans="45:45" x14ac:dyDescent="0.25">
      <c r="AS236" s="78">
        <v>1817</v>
      </c>
    </row>
    <row r="237" spans="45:45" x14ac:dyDescent="0.25">
      <c r="AS237" s="78">
        <v>1818</v>
      </c>
    </row>
    <row r="238" spans="45:45" x14ac:dyDescent="0.25">
      <c r="AS238" s="78">
        <v>1819</v>
      </c>
    </row>
    <row r="239" spans="45:45" x14ac:dyDescent="0.25">
      <c r="AS239" s="78">
        <v>1820</v>
      </c>
    </row>
    <row r="240" spans="45:45" x14ac:dyDescent="0.25">
      <c r="AS240" s="78">
        <v>1821</v>
      </c>
    </row>
    <row r="241" spans="45:45" x14ac:dyDescent="0.25">
      <c r="AS241" s="78">
        <v>1822</v>
      </c>
    </row>
    <row r="242" spans="45:45" x14ac:dyDescent="0.25">
      <c r="AS242" s="78">
        <v>1823</v>
      </c>
    </row>
    <row r="243" spans="45:45" x14ac:dyDescent="0.25">
      <c r="AS243" s="78">
        <v>1824</v>
      </c>
    </row>
    <row r="244" spans="45:45" x14ac:dyDescent="0.25">
      <c r="AS244" s="78">
        <v>1825</v>
      </c>
    </row>
    <row r="245" spans="45:45" x14ac:dyDescent="0.25">
      <c r="AS245" s="78">
        <v>1826</v>
      </c>
    </row>
    <row r="246" spans="45:45" x14ac:dyDescent="0.25">
      <c r="AS246" s="78">
        <v>1827</v>
      </c>
    </row>
    <row r="247" spans="45:45" x14ac:dyDescent="0.25">
      <c r="AS247" s="78">
        <v>1828</v>
      </c>
    </row>
    <row r="248" spans="45:45" x14ac:dyDescent="0.25">
      <c r="AS248" s="78">
        <v>1829</v>
      </c>
    </row>
    <row r="249" spans="45:45" x14ac:dyDescent="0.25">
      <c r="AS249" s="78">
        <v>1830</v>
      </c>
    </row>
    <row r="250" spans="45:45" x14ac:dyDescent="0.25">
      <c r="AS250" s="78">
        <v>1831</v>
      </c>
    </row>
    <row r="251" spans="45:45" x14ac:dyDescent="0.25">
      <c r="AS251" s="78">
        <v>1832</v>
      </c>
    </row>
    <row r="252" spans="45:45" x14ac:dyDescent="0.25">
      <c r="AS252" s="78">
        <v>1833</v>
      </c>
    </row>
    <row r="253" spans="45:45" x14ac:dyDescent="0.25">
      <c r="AS253" s="78">
        <v>1834</v>
      </c>
    </row>
    <row r="254" spans="45:45" x14ac:dyDescent="0.25">
      <c r="AS254" s="78">
        <v>1835</v>
      </c>
    </row>
    <row r="255" spans="45:45" x14ac:dyDescent="0.25">
      <c r="AS255" s="78">
        <v>1836</v>
      </c>
    </row>
    <row r="256" spans="45:45" x14ac:dyDescent="0.25">
      <c r="AS256" s="78">
        <v>1837</v>
      </c>
    </row>
    <row r="257" spans="45:45" x14ac:dyDescent="0.25">
      <c r="AS257" s="78">
        <v>1838</v>
      </c>
    </row>
    <row r="258" spans="45:45" x14ac:dyDescent="0.25">
      <c r="AS258" s="78">
        <v>1839</v>
      </c>
    </row>
    <row r="259" spans="45:45" x14ac:dyDescent="0.25">
      <c r="AS259" s="78">
        <v>1840</v>
      </c>
    </row>
    <row r="260" spans="45:45" x14ac:dyDescent="0.25">
      <c r="AS260" s="78">
        <v>1841</v>
      </c>
    </row>
    <row r="261" spans="45:45" x14ac:dyDescent="0.25">
      <c r="AS261" s="78">
        <v>1842</v>
      </c>
    </row>
    <row r="262" spans="45:45" x14ac:dyDescent="0.25">
      <c r="AS262" s="78">
        <v>1843</v>
      </c>
    </row>
    <row r="263" spans="45:45" x14ac:dyDescent="0.25">
      <c r="AS263" s="78">
        <v>1844</v>
      </c>
    </row>
    <row r="264" spans="45:45" x14ac:dyDescent="0.25">
      <c r="AS264" s="78">
        <v>1845</v>
      </c>
    </row>
    <row r="265" spans="45:45" x14ac:dyDescent="0.25">
      <c r="AS265" s="78">
        <v>1846</v>
      </c>
    </row>
    <row r="266" spans="45:45" x14ac:dyDescent="0.25">
      <c r="AS266" s="78">
        <v>1847</v>
      </c>
    </row>
    <row r="267" spans="45:45" x14ac:dyDescent="0.25">
      <c r="AS267" s="78">
        <v>1848</v>
      </c>
    </row>
    <row r="268" spans="45:45" x14ac:dyDescent="0.25">
      <c r="AS268" s="78">
        <v>1849</v>
      </c>
    </row>
    <row r="269" spans="45:45" x14ac:dyDescent="0.25">
      <c r="AS269" s="78">
        <v>1850</v>
      </c>
    </row>
    <row r="270" spans="45:45" x14ac:dyDescent="0.25">
      <c r="AS270" s="78">
        <v>1851</v>
      </c>
    </row>
    <row r="271" spans="45:45" x14ac:dyDescent="0.25">
      <c r="AS271" s="78">
        <v>1852</v>
      </c>
    </row>
    <row r="272" spans="45:45" x14ac:dyDescent="0.25">
      <c r="AS272" s="78">
        <v>1853</v>
      </c>
    </row>
    <row r="273" spans="45:45" x14ac:dyDescent="0.25">
      <c r="AS273" s="78">
        <v>1854</v>
      </c>
    </row>
    <row r="274" spans="45:45" x14ac:dyDescent="0.25">
      <c r="AS274" s="78">
        <v>1855</v>
      </c>
    </row>
    <row r="275" spans="45:45" x14ac:dyDescent="0.25">
      <c r="AS275" s="78">
        <v>1856</v>
      </c>
    </row>
    <row r="276" spans="45:45" x14ac:dyDescent="0.25">
      <c r="AS276" s="78">
        <v>1857</v>
      </c>
    </row>
    <row r="277" spans="45:45" x14ac:dyDescent="0.25">
      <c r="AS277" s="78">
        <v>1858</v>
      </c>
    </row>
    <row r="278" spans="45:45" x14ac:dyDescent="0.25">
      <c r="AS278" s="78">
        <v>1859</v>
      </c>
    </row>
    <row r="279" spans="45:45" x14ac:dyDescent="0.25">
      <c r="AS279" s="78">
        <v>1860</v>
      </c>
    </row>
    <row r="280" spans="45:45" x14ac:dyDescent="0.25">
      <c r="AS280" s="78">
        <v>1861</v>
      </c>
    </row>
    <row r="281" spans="45:45" x14ac:dyDescent="0.25">
      <c r="AS281" s="78">
        <v>1862</v>
      </c>
    </row>
    <row r="282" spans="45:45" x14ac:dyDescent="0.25">
      <c r="AS282" s="78">
        <v>1863</v>
      </c>
    </row>
    <row r="283" spans="45:45" x14ac:dyDescent="0.25">
      <c r="AS283" s="78">
        <v>1864</v>
      </c>
    </row>
    <row r="284" spans="45:45" x14ac:dyDescent="0.25">
      <c r="AS284" s="78">
        <v>1865</v>
      </c>
    </row>
    <row r="285" spans="45:45" x14ac:dyDescent="0.25">
      <c r="AS285" s="78">
        <v>1866</v>
      </c>
    </row>
    <row r="286" spans="45:45" x14ac:dyDescent="0.25">
      <c r="AS286" s="78">
        <v>1867</v>
      </c>
    </row>
    <row r="287" spans="45:45" x14ac:dyDescent="0.25">
      <c r="AS287" s="78">
        <v>1868</v>
      </c>
    </row>
    <row r="288" spans="45:45" x14ac:dyDescent="0.25">
      <c r="AS288" s="78">
        <v>1869</v>
      </c>
    </row>
    <row r="289" spans="45:45" x14ac:dyDescent="0.25">
      <c r="AS289" s="78">
        <v>1870</v>
      </c>
    </row>
    <row r="290" spans="45:45" x14ac:dyDescent="0.25">
      <c r="AS290" s="78">
        <v>1871</v>
      </c>
    </row>
    <row r="291" spans="45:45" x14ac:dyDescent="0.25">
      <c r="AS291" s="78">
        <v>1872</v>
      </c>
    </row>
    <row r="292" spans="45:45" x14ac:dyDescent="0.25">
      <c r="AS292" s="78">
        <v>1873</v>
      </c>
    </row>
    <row r="293" spans="45:45" x14ac:dyDescent="0.25">
      <c r="AS293" s="78">
        <v>1874</v>
      </c>
    </row>
    <row r="294" spans="45:45" x14ac:dyDescent="0.25">
      <c r="AS294" s="78">
        <v>1875</v>
      </c>
    </row>
    <row r="295" spans="45:45" x14ac:dyDescent="0.25">
      <c r="AS295" s="78">
        <v>1876</v>
      </c>
    </row>
    <row r="296" spans="45:45" x14ac:dyDescent="0.25">
      <c r="AS296" s="78">
        <v>1877</v>
      </c>
    </row>
    <row r="297" spans="45:45" x14ac:dyDescent="0.25">
      <c r="AS297" s="78">
        <v>1878</v>
      </c>
    </row>
    <row r="298" spans="45:45" x14ac:dyDescent="0.25">
      <c r="AS298" s="78">
        <v>1879</v>
      </c>
    </row>
    <row r="299" spans="45:45" x14ac:dyDescent="0.25">
      <c r="AS299" s="78">
        <v>1880</v>
      </c>
    </row>
    <row r="300" spans="45:45" x14ac:dyDescent="0.25">
      <c r="AS300" s="78">
        <v>1881</v>
      </c>
    </row>
    <row r="301" spans="45:45" x14ac:dyDescent="0.25">
      <c r="AS301" s="78">
        <v>1882</v>
      </c>
    </row>
    <row r="302" spans="45:45" x14ac:dyDescent="0.25">
      <c r="AS302" s="78">
        <v>1883</v>
      </c>
    </row>
    <row r="303" spans="45:45" x14ac:dyDescent="0.25">
      <c r="AS303" s="78">
        <v>1884</v>
      </c>
    </row>
    <row r="304" spans="45:45" x14ac:dyDescent="0.25">
      <c r="AS304" s="78">
        <v>1885</v>
      </c>
    </row>
    <row r="305" spans="45:45" x14ac:dyDescent="0.25">
      <c r="AS305" s="78">
        <v>1886</v>
      </c>
    </row>
    <row r="306" spans="45:45" x14ac:dyDescent="0.25">
      <c r="AS306" s="78">
        <v>1887</v>
      </c>
    </row>
    <row r="307" spans="45:45" x14ac:dyDescent="0.25">
      <c r="AS307" s="78">
        <v>1888</v>
      </c>
    </row>
    <row r="308" spans="45:45" x14ac:dyDescent="0.25">
      <c r="AS308" s="78">
        <v>1889</v>
      </c>
    </row>
    <row r="309" spans="45:45" x14ac:dyDescent="0.25">
      <c r="AS309" s="78">
        <v>1890</v>
      </c>
    </row>
    <row r="310" spans="45:45" x14ac:dyDescent="0.25">
      <c r="AS310" s="78">
        <v>1891</v>
      </c>
    </row>
    <row r="311" spans="45:45" x14ac:dyDescent="0.25">
      <c r="AS311" s="78">
        <v>1892</v>
      </c>
    </row>
    <row r="312" spans="45:45" x14ac:dyDescent="0.25">
      <c r="AS312" s="78">
        <v>1893</v>
      </c>
    </row>
    <row r="313" spans="45:45" x14ac:dyDescent="0.25">
      <c r="AS313" s="78">
        <v>1894</v>
      </c>
    </row>
    <row r="314" spans="45:45" x14ac:dyDescent="0.25">
      <c r="AS314" s="78">
        <v>1895</v>
      </c>
    </row>
    <row r="315" spans="45:45" x14ac:dyDescent="0.25">
      <c r="AS315" s="78">
        <v>1896</v>
      </c>
    </row>
    <row r="316" spans="45:45" x14ac:dyDescent="0.25">
      <c r="AS316" s="78">
        <v>1897</v>
      </c>
    </row>
    <row r="317" spans="45:45" x14ac:dyDescent="0.25">
      <c r="AS317" s="78">
        <v>1898</v>
      </c>
    </row>
    <row r="318" spans="45:45" x14ac:dyDescent="0.25">
      <c r="AS318" s="78">
        <v>1899</v>
      </c>
    </row>
    <row r="319" spans="45:45" x14ac:dyDescent="0.25">
      <c r="AS319" s="78">
        <v>1900</v>
      </c>
    </row>
    <row r="320" spans="45:45" x14ac:dyDescent="0.25">
      <c r="AS320" s="78">
        <v>1901</v>
      </c>
    </row>
    <row r="321" spans="45:45" x14ac:dyDescent="0.25">
      <c r="AS321" s="78">
        <v>1902</v>
      </c>
    </row>
    <row r="322" spans="45:45" x14ac:dyDescent="0.25">
      <c r="AS322" s="78">
        <v>1903</v>
      </c>
    </row>
    <row r="323" spans="45:45" x14ac:dyDescent="0.25">
      <c r="AS323" s="78">
        <v>1904</v>
      </c>
    </row>
    <row r="324" spans="45:45" x14ac:dyDescent="0.25">
      <c r="AS324" s="78">
        <v>1905</v>
      </c>
    </row>
    <row r="325" spans="45:45" x14ac:dyDescent="0.25">
      <c r="AS325" s="78">
        <v>1906</v>
      </c>
    </row>
    <row r="326" spans="45:45" x14ac:dyDescent="0.25">
      <c r="AS326" s="78">
        <v>1907</v>
      </c>
    </row>
    <row r="327" spans="45:45" x14ac:dyDescent="0.25">
      <c r="AS327" s="78">
        <v>1908</v>
      </c>
    </row>
    <row r="328" spans="45:45" x14ac:dyDescent="0.25">
      <c r="AS328" s="78">
        <v>1909</v>
      </c>
    </row>
    <row r="329" spans="45:45" x14ac:dyDescent="0.25">
      <c r="AS329" s="78">
        <v>1910</v>
      </c>
    </row>
    <row r="330" spans="45:45" x14ac:dyDescent="0.25">
      <c r="AS330" s="78">
        <v>1911</v>
      </c>
    </row>
    <row r="331" spans="45:45" x14ac:dyDescent="0.25">
      <c r="AS331" s="78">
        <v>1912</v>
      </c>
    </row>
    <row r="332" spans="45:45" x14ac:dyDescent="0.25">
      <c r="AS332" s="78">
        <v>1913</v>
      </c>
    </row>
    <row r="333" spans="45:45" x14ac:dyDescent="0.25">
      <c r="AS333" s="78">
        <v>1914</v>
      </c>
    </row>
    <row r="334" spans="45:45" x14ac:dyDescent="0.25">
      <c r="AS334" s="78">
        <v>1915</v>
      </c>
    </row>
    <row r="335" spans="45:45" x14ac:dyDescent="0.25">
      <c r="AS335" s="78">
        <v>1916</v>
      </c>
    </row>
    <row r="336" spans="45:45" x14ac:dyDescent="0.25">
      <c r="AS336" s="78">
        <v>1917</v>
      </c>
    </row>
    <row r="337" spans="45:45" x14ac:dyDescent="0.25">
      <c r="AS337" s="78">
        <v>1918</v>
      </c>
    </row>
    <row r="338" spans="45:45" x14ac:dyDescent="0.25">
      <c r="AS338" s="78">
        <v>1919</v>
      </c>
    </row>
    <row r="339" spans="45:45" x14ac:dyDescent="0.25">
      <c r="AS339" s="78">
        <v>1920</v>
      </c>
    </row>
    <row r="340" spans="45:45" x14ac:dyDescent="0.25">
      <c r="AS340" s="78">
        <v>1921</v>
      </c>
    </row>
    <row r="341" spans="45:45" x14ac:dyDescent="0.25">
      <c r="AS341" s="78">
        <v>1922</v>
      </c>
    </row>
    <row r="342" spans="45:45" x14ac:dyDescent="0.25">
      <c r="AS342" s="78">
        <v>1923</v>
      </c>
    </row>
    <row r="343" spans="45:45" x14ac:dyDescent="0.25">
      <c r="AS343" s="78">
        <v>1924</v>
      </c>
    </row>
    <row r="344" spans="45:45" x14ac:dyDescent="0.25">
      <c r="AS344" s="78">
        <v>1925</v>
      </c>
    </row>
    <row r="345" spans="45:45" x14ac:dyDescent="0.25">
      <c r="AS345" s="78">
        <v>1926</v>
      </c>
    </row>
    <row r="346" spans="45:45" x14ac:dyDescent="0.25">
      <c r="AS346" s="78">
        <v>1927</v>
      </c>
    </row>
    <row r="347" spans="45:45" x14ac:dyDescent="0.25">
      <c r="AS347" s="78">
        <v>1928</v>
      </c>
    </row>
    <row r="348" spans="45:45" x14ac:dyDescent="0.25">
      <c r="AS348" s="78">
        <v>1929</v>
      </c>
    </row>
    <row r="349" spans="45:45" x14ac:dyDescent="0.25">
      <c r="AS349" s="78">
        <v>1930</v>
      </c>
    </row>
    <row r="350" spans="45:45" x14ac:dyDescent="0.25">
      <c r="AS350" s="78">
        <v>1931</v>
      </c>
    </row>
    <row r="351" spans="45:45" x14ac:dyDescent="0.25">
      <c r="AS351" s="78">
        <v>1932</v>
      </c>
    </row>
    <row r="352" spans="45:45" x14ac:dyDescent="0.25">
      <c r="AS352" s="78">
        <v>1933</v>
      </c>
    </row>
    <row r="353" spans="45:45" x14ac:dyDescent="0.25">
      <c r="AS353" s="78">
        <v>1934</v>
      </c>
    </row>
    <row r="354" spans="45:45" x14ac:dyDescent="0.25">
      <c r="AS354" s="78">
        <v>1935</v>
      </c>
    </row>
    <row r="355" spans="45:45" x14ac:dyDescent="0.25">
      <c r="AS355" s="78">
        <v>1936</v>
      </c>
    </row>
    <row r="356" spans="45:45" x14ac:dyDescent="0.25">
      <c r="AS356" s="78">
        <v>1937</v>
      </c>
    </row>
    <row r="357" spans="45:45" x14ac:dyDescent="0.25">
      <c r="AS357" s="78">
        <v>1938</v>
      </c>
    </row>
    <row r="358" spans="45:45" x14ac:dyDescent="0.25">
      <c r="AS358" s="78">
        <v>1939</v>
      </c>
    </row>
    <row r="359" spans="45:45" x14ac:dyDescent="0.25">
      <c r="AS359" s="78">
        <v>1940</v>
      </c>
    </row>
    <row r="360" spans="45:45" x14ac:dyDescent="0.25">
      <c r="AS360" s="78">
        <v>1941</v>
      </c>
    </row>
    <row r="361" spans="45:45" x14ac:dyDescent="0.25">
      <c r="AS361" s="78">
        <v>1942</v>
      </c>
    </row>
    <row r="362" spans="45:45" x14ac:dyDescent="0.25">
      <c r="AS362" s="78">
        <v>1943</v>
      </c>
    </row>
    <row r="363" spans="45:45" x14ac:dyDescent="0.25">
      <c r="AS363" s="78">
        <v>1944</v>
      </c>
    </row>
    <row r="364" spans="45:45" x14ac:dyDescent="0.25">
      <c r="AS364" s="78">
        <v>1945</v>
      </c>
    </row>
    <row r="365" spans="45:45" x14ac:dyDescent="0.25">
      <c r="AS365" s="78">
        <v>1946</v>
      </c>
    </row>
    <row r="366" spans="45:45" x14ac:dyDescent="0.25">
      <c r="AS366" s="78">
        <v>1947</v>
      </c>
    </row>
    <row r="367" spans="45:45" x14ac:dyDescent="0.25">
      <c r="AS367" s="78">
        <v>1948</v>
      </c>
    </row>
    <row r="368" spans="45:45" x14ac:dyDescent="0.25">
      <c r="AS368" s="78">
        <v>1949</v>
      </c>
    </row>
    <row r="369" spans="45:45" x14ac:dyDescent="0.25">
      <c r="AS369" s="78">
        <v>1950</v>
      </c>
    </row>
    <row r="370" spans="45:45" x14ac:dyDescent="0.25">
      <c r="AS370" s="78">
        <v>1951</v>
      </c>
    </row>
    <row r="371" spans="45:45" x14ac:dyDescent="0.25">
      <c r="AS371" s="78">
        <v>1952</v>
      </c>
    </row>
    <row r="372" spans="45:45" x14ac:dyDescent="0.25">
      <c r="AS372" s="78">
        <v>1953</v>
      </c>
    </row>
    <row r="373" spans="45:45" x14ac:dyDescent="0.25">
      <c r="AS373" s="78">
        <v>1954</v>
      </c>
    </row>
    <row r="374" spans="45:45" x14ac:dyDescent="0.25">
      <c r="AS374" s="78">
        <v>1955</v>
      </c>
    </row>
    <row r="375" spans="45:45" x14ac:dyDescent="0.25">
      <c r="AS375" s="78">
        <v>1956</v>
      </c>
    </row>
    <row r="376" spans="45:45" x14ac:dyDescent="0.25">
      <c r="AS376" s="78">
        <v>1957</v>
      </c>
    </row>
    <row r="377" spans="45:45" x14ac:dyDescent="0.25">
      <c r="AS377" s="78">
        <v>1958</v>
      </c>
    </row>
    <row r="378" spans="45:45" x14ac:dyDescent="0.25">
      <c r="AS378" s="78">
        <v>1959</v>
      </c>
    </row>
    <row r="379" spans="45:45" x14ac:dyDescent="0.25">
      <c r="AS379" s="78">
        <v>1960</v>
      </c>
    </row>
    <row r="380" spans="45:45" x14ac:dyDescent="0.25">
      <c r="AS380" s="78">
        <v>1961</v>
      </c>
    </row>
    <row r="381" spans="45:45" x14ac:dyDescent="0.25">
      <c r="AS381" s="78">
        <v>1962</v>
      </c>
    </row>
    <row r="382" spans="45:45" x14ac:dyDescent="0.25">
      <c r="AS382" s="78">
        <v>1963</v>
      </c>
    </row>
    <row r="383" spans="45:45" x14ac:dyDescent="0.25">
      <c r="AS383" s="78">
        <v>1964</v>
      </c>
    </row>
    <row r="384" spans="45:45" x14ac:dyDescent="0.25">
      <c r="AS384" s="78">
        <v>1965</v>
      </c>
    </row>
    <row r="385" spans="45:45" x14ac:dyDescent="0.25">
      <c r="AS385" s="78">
        <v>1966</v>
      </c>
    </row>
    <row r="386" spans="45:45" x14ac:dyDescent="0.25">
      <c r="AS386" s="78">
        <v>1967</v>
      </c>
    </row>
    <row r="387" spans="45:45" x14ac:dyDescent="0.25">
      <c r="AS387" s="78">
        <v>1968</v>
      </c>
    </row>
    <row r="388" spans="45:45" x14ac:dyDescent="0.25">
      <c r="AS388" s="78">
        <v>1969</v>
      </c>
    </row>
    <row r="389" spans="45:45" x14ac:dyDescent="0.25">
      <c r="AS389" s="78">
        <v>1970</v>
      </c>
    </row>
    <row r="390" spans="45:45" x14ac:dyDescent="0.25">
      <c r="AS390" s="78">
        <v>1971</v>
      </c>
    </row>
    <row r="391" spans="45:45" x14ac:dyDescent="0.25">
      <c r="AS391" s="78">
        <v>1972</v>
      </c>
    </row>
    <row r="392" spans="45:45" x14ac:dyDescent="0.25">
      <c r="AS392" s="78">
        <v>1973</v>
      </c>
    </row>
    <row r="393" spans="45:45" x14ac:dyDescent="0.25">
      <c r="AS393" s="78">
        <v>1974</v>
      </c>
    </row>
    <row r="394" spans="45:45" x14ac:dyDescent="0.25">
      <c r="AS394" s="78">
        <v>1975</v>
      </c>
    </row>
    <row r="395" spans="45:45" x14ac:dyDescent="0.25">
      <c r="AS395" s="78">
        <v>1976</v>
      </c>
    </row>
    <row r="396" spans="45:45" x14ac:dyDescent="0.25">
      <c r="AS396" s="78">
        <v>1977</v>
      </c>
    </row>
    <row r="397" spans="45:45" x14ac:dyDescent="0.25">
      <c r="AS397" s="78">
        <v>1978</v>
      </c>
    </row>
    <row r="398" spans="45:45" x14ac:dyDescent="0.25">
      <c r="AS398" s="78">
        <v>1979</v>
      </c>
    </row>
    <row r="399" spans="45:45" x14ac:dyDescent="0.25">
      <c r="AS399" s="78">
        <v>1980</v>
      </c>
    </row>
    <row r="400" spans="45:45" x14ac:dyDescent="0.25">
      <c r="AS400" s="78">
        <v>1981</v>
      </c>
    </row>
    <row r="401" spans="45:45" x14ac:dyDescent="0.25">
      <c r="AS401" s="78">
        <v>1982</v>
      </c>
    </row>
    <row r="402" spans="45:45" x14ac:dyDescent="0.25">
      <c r="AS402" s="78">
        <v>1983</v>
      </c>
    </row>
    <row r="403" spans="45:45" x14ac:dyDescent="0.25">
      <c r="AS403" s="78">
        <v>1984</v>
      </c>
    </row>
    <row r="404" spans="45:45" x14ac:dyDescent="0.25">
      <c r="AS404" s="78">
        <v>1985</v>
      </c>
    </row>
    <row r="405" spans="45:45" x14ac:dyDescent="0.25">
      <c r="AS405" s="78">
        <v>1986</v>
      </c>
    </row>
    <row r="406" spans="45:45" x14ac:dyDescent="0.25">
      <c r="AS406" s="78">
        <v>1987</v>
      </c>
    </row>
    <row r="407" spans="45:45" x14ac:dyDescent="0.25">
      <c r="AS407" s="78">
        <v>1988</v>
      </c>
    </row>
    <row r="408" spans="45:45" x14ac:dyDescent="0.25">
      <c r="AS408" s="78">
        <v>1989</v>
      </c>
    </row>
    <row r="409" spans="45:45" x14ac:dyDescent="0.25">
      <c r="AS409" s="78">
        <v>1990</v>
      </c>
    </row>
    <row r="410" spans="45:45" x14ac:dyDescent="0.25">
      <c r="AS410" s="78">
        <v>1991</v>
      </c>
    </row>
    <row r="411" spans="45:45" x14ac:dyDescent="0.25">
      <c r="AS411" s="78">
        <v>1992</v>
      </c>
    </row>
    <row r="412" spans="45:45" x14ac:dyDescent="0.25">
      <c r="AS412" s="78">
        <v>1993</v>
      </c>
    </row>
    <row r="413" spans="45:45" x14ac:dyDescent="0.25">
      <c r="AS413" s="78">
        <v>1994</v>
      </c>
    </row>
    <row r="414" spans="45:45" x14ac:dyDescent="0.25">
      <c r="AS414" s="78">
        <v>1995</v>
      </c>
    </row>
    <row r="415" spans="45:45" x14ac:dyDescent="0.25">
      <c r="AS415" s="78">
        <v>1996</v>
      </c>
    </row>
    <row r="416" spans="45:45" x14ac:dyDescent="0.25">
      <c r="AS416" s="78">
        <v>1997</v>
      </c>
    </row>
    <row r="417" spans="45:45" x14ac:dyDescent="0.25">
      <c r="AS417" s="78">
        <v>1998</v>
      </c>
    </row>
    <row r="418" spans="45:45" x14ac:dyDescent="0.25">
      <c r="AS418" s="78">
        <v>1999</v>
      </c>
    </row>
    <row r="419" spans="45:45" x14ac:dyDescent="0.25">
      <c r="AS419" s="78">
        <v>2000</v>
      </c>
    </row>
    <row r="420" spans="45:45" x14ac:dyDescent="0.25">
      <c r="AS420" s="78">
        <v>2001</v>
      </c>
    </row>
    <row r="421" spans="45:45" x14ac:dyDescent="0.25">
      <c r="AS421" s="78">
        <v>2002</v>
      </c>
    </row>
    <row r="422" spans="45:45" x14ac:dyDescent="0.25">
      <c r="AS422" s="78">
        <v>2003</v>
      </c>
    </row>
    <row r="423" spans="45:45" x14ac:dyDescent="0.25">
      <c r="AS423" s="78">
        <v>2004</v>
      </c>
    </row>
    <row r="424" spans="45:45" x14ac:dyDescent="0.25">
      <c r="AS424" s="78">
        <v>2005</v>
      </c>
    </row>
    <row r="425" spans="45:45" x14ac:dyDescent="0.25">
      <c r="AS425" s="78">
        <v>2006</v>
      </c>
    </row>
    <row r="426" spans="45:45" x14ac:dyDescent="0.25">
      <c r="AS426" s="78">
        <v>2007</v>
      </c>
    </row>
    <row r="427" spans="45:45" x14ac:dyDescent="0.25">
      <c r="AS427" s="78">
        <v>2008</v>
      </c>
    </row>
    <row r="428" spans="45:45" x14ac:dyDescent="0.25">
      <c r="AS428" s="78">
        <v>2009</v>
      </c>
    </row>
    <row r="429" spans="45:45" x14ac:dyDescent="0.25">
      <c r="AS429" s="78">
        <v>2010</v>
      </c>
    </row>
    <row r="430" spans="45:45" x14ac:dyDescent="0.25">
      <c r="AS430" s="78">
        <v>2011</v>
      </c>
    </row>
    <row r="431" spans="45:45" x14ac:dyDescent="0.25">
      <c r="AS431" s="78">
        <v>2012</v>
      </c>
    </row>
    <row r="432" spans="45:45" x14ac:dyDescent="0.25">
      <c r="AS432" s="78">
        <v>2013</v>
      </c>
    </row>
    <row r="433" spans="45:45" x14ac:dyDescent="0.25">
      <c r="AS433" s="78">
        <v>2014</v>
      </c>
    </row>
    <row r="434" spans="45:45" x14ac:dyDescent="0.25">
      <c r="AS434" s="78">
        <v>2015</v>
      </c>
    </row>
    <row r="435" spans="45:45" x14ac:dyDescent="0.25">
      <c r="AS435" s="78">
        <v>2016</v>
      </c>
    </row>
    <row r="436" spans="45:45" x14ac:dyDescent="0.25">
      <c r="AS436" s="78">
        <v>2017</v>
      </c>
    </row>
    <row r="437" spans="45:45" x14ac:dyDescent="0.25">
      <c r="AS437" s="78">
        <v>2018</v>
      </c>
    </row>
    <row r="438" spans="45:45" x14ac:dyDescent="0.25">
      <c r="AS438" s="78">
        <v>2019</v>
      </c>
    </row>
    <row r="439" spans="45:45" x14ac:dyDescent="0.25">
      <c r="AS439" s="78">
        <v>2020</v>
      </c>
    </row>
    <row r="440" spans="45:45" x14ac:dyDescent="0.25">
      <c r="AS440" s="78">
        <v>2021</v>
      </c>
    </row>
    <row r="441" spans="45:45" x14ac:dyDescent="0.25">
      <c r="AS441" s="78">
        <v>2022</v>
      </c>
    </row>
    <row r="442" spans="45:45" x14ac:dyDescent="0.25">
      <c r="AS442" s="78">
        <v>2023</v>
      </c>
    </row>
    <row r="443" spans="45:45" x14ac:dyDescent="0.25">
      <c r="AS443" s="78">
        <v>2024</v>
      </c>
    </row>
    <row r="444" spans="45:45" x14ac:dyDescent="0.25">
      <c r="AS444" s="78">
        <v>2025</v>
      </c>
    </row>
    <row r="445" spans="45:45" x14ac:dyDescent="0.25">
      <c r="AS445" s="78">
        <v>2026</v>
      </c>
    </row>
    <row r="446" spans="45:45" x14ac:dyDescent="0.25">
      <c r="AS446" s="78">
        <v>2027</v>
      </c>
    </row>
    <row r="447" spans="45:45" x14ac:dyDescent="0.25">
      <c r="AS447" s="78">
        <v>2028</v>
      </c>
    </row>
    <row r="448" spans="45:45" x14ac:dyDescent="0.25">
      <c r="AS448" s="78">
        <v>2029</v>
      </c>
    </row>
    <row r="449" spans="45:45" x14ac:dyDescent="0.25">
      <c r="AS449" s="78">
        <v>2030</v>
      </c>
    </row>
    <row r="450" spans="45:45" x14ac:dyDescent="0.25">
      <c r="AS450" s="78">
        <v>2031</v>
      </c>
    </row>
    <row r="451" spans="45:45" x14ac:dyDescent="0.25">
      <c r="AS451" s="78">
        <v>2032</v>
      </c>
    </row>
    <row r="452" spans="45:45" x14ac:dyDescent="0.25">
      <c r="AS452" s="78">
        <v>2033</v>
      </c>
    </row>
    <row r="453" spans="45:45" x14ac:dyDescent="0.25">
      <c r="AS453" s="78">
        <v>2034</v>
      </c>
    </row>
    <row r="454" spans="45:45" x14ac:dyDescent="0.25">
      <c r="AS454" s="78">
        <v>2035</v>
      </c>
    </row>
    <row r="455" spans="45:45" x14ac:dyDescent="0.25">
      <c r="AS455" s="78">
        <v>2036</v>
      </c>
    </row>
    <row r="456" spans="45:45" x14ac:dyDescent="0.25">
      <c r="AS456" s="78">
        <v>2037</v>
      </c>
    </row>
    <row r="457" spans="45:45" x14ac:dyDescent="0.25">
      <c r="AS457" s="78">
        <v>2038</v>
      </c>
    </row>
    <row r="458" spans="45:45" x14ac:dyDescent="0.25">
      <c r="AS458" s="78">
        <v>2039</v>
      </c>
    </row>
    <row r="459" spans="45:45" x14ac:dyDescent="0.25">
      <c r="AS459" s="78">
        <v>2040</v>
      </c>
    </row>
    <row r="460" spans="45:45" x14ac:dyDescent="0.25">
      <c r="AS460" s="78">
        <v>2041</v>
      </c>
    </row>
    <row r="461" spans="45:45" x14ac:dyDescent="0.25">
      <c r="AS461" s="78">
        <v>2042</v>
      </c>
    </row>
    <row r="462" spans="45:45" x14ac:dyDescent="0.25">
      <c r="AS462" s="78">
        <v>2043</v>
      </c>
    </row>
    <row r="463" spans="45:45" x14ac:dyDescent="0.25">
      <c r="AS463" s="78">
        <v>2044</v>
      </c>
    </row>
    <row r="464" spans="45:45" x14ac:dyDescent="0.25">
      <c r="AS464" s="78">
        <v>2045</v>
      </c>
    </row>
    <row r="465" spans="45:45" x14ac:dyDescent="0.25">
      <c r="AS465" s="78">
        <v>2046</v>
      </c>
    </row>
    <row r="466" spans="45:45" x14ac:dyDescent="0.25">
      <c r="AS466" s="78">
        <v>2047</v>
      </c>
    </row>
    <row r="467" spans="45:45" x14ac:dyDescent="0.25">
      <c r="AS467" s="78">
        <v>2048</v>
      </c>
    </row>
    <row r="468" spans="45:45" x14ac:dyDescent="0.25">
      <c r="AS468" s="78">
        <v>2049</v>
      </c>
    </row>
    <row r="469" spans="45:45" x14ac:dyDescent="0.25">
      <c r="AS469" s="78">
        <v>2050</v>
      </c>
    </row>
    <row r="470" spans="45:45" x14ac:dyDescent="0.25">
      <c r="AS470" s="78">
        <v>2051</v>
      </c>
    </row>
    <row r="471" spans="45:45" x14ac:dyDescent="0.25">
      <c r="AS471" s="78">
        <v>2052</v>
      </c>
    </row>
    <row r="472" spans="45:45" x14ac:dyDescent="0.25">
      <c r="AS472" s="78">
        <v>2053</v>
      </c>
    </row>
    <row r="473" spans="45:45" x14ac:dyDescent="0.25">
      <c r="AS473" s="78">
        <v>2054</v>
      </c>
    </row>
    <row r="474" spans="45:45" x14ac:dyDescent="0.25">
      <c r="AS474" s="78">
        <v>2055</v>
      </c>
    </row>
    <row r="475" spans="45:45" x14ac:dyDescent="0.25">
      <c r="AS475" s="78">
        <v>2056</v>
      </c>
    </row>
    <row r="476" spans="45:45" x14ac:dyDescent="0.25">
      <c r="AS476" s="78">
        <v>2057</v>
      </c>
    </row>
    <row r="477" spans="45:45" x14ac:dyDescent="0.25">
      <c r="AS477" s="78">
        <v>2058</v>
      </c>
    </row>
    <row r="478" spans="45:45" x14ac:dyDescent="0.25">
      <c r="AS478" s="78">
        <v>2059</v>
      </c>
    </row>
    <row r="479" spans="45:45" x14ac:dyDescent="0.25">
      <c r="AS479" s="78">
        <v>2060</v>
      </c>
    </row>
    <row r="480" spans="45:45" x14ac:dyDescent="0.25">
      <c r="AS480" s="78">
        <v>2061</v>
      </c>
    </row>
    <row r="481" spans="45:45" x14ac:dyDescent="0.25">
      <c r="AS481" s="78">
        <v>2062</v>
      </c>
    </row>
    <row r="482" spans="45:45" x14ac:dyDescent="0.25">
      <c r="AS482" s="78">
        <v>2063</v>
      </c>
    </row>
    <row r="483" spans="45:45" x14ac:dyDescent="0.25">
      <c r="AS483" s="78">
        <v>2064</v>
      </c>
    </row>
    <row r="484" spans="45:45" x14ac:dyDescent="0.25">
      <c r="AS484" s="78">
        <v>2065</v>
      </c>
    </row>
    <row r="485" spans="45:45" x14ac:dyDescent="0.25">
      <c r="AS485" s="78">
        <v>2066</v>
      </c>
    </row>
    <row r="486" spans="45:45" x14ac:dyDescent="0.25">
      <c r="AS486" s="78">
        <v>2067</v>
      </c>
    </row>
    <row r="487" spans="45:45" x14ac:dyDescent="0.25">
      <c r="AS487" s="78">
        <v>2068</v>
      </c>
    </row>
    <row r="488" spans="45:45" x14ac:dyDescent="0.25">
      <c r="AS488" s="78">
        <v>2069</v>
      </c>
    </row>
    <row r="489" spans="45:45" x14ac:dyDescent="0.25">
      <c r="AS489" s="78">
        <v>2070</v>
      </c>
    </row>
    <row r="490" spans="45:45" x14ac:dyDescent="0.25">
      <c r="AS490" s="78">
        <v>2071</v>
      </c>
    </row>
    <row r="491" spans="45:45" x14ac:dyDescent="0.25">
      <c r="AS491" s="78">
        <v>2072</v>
      </c>
    </row>
    <row r="492" spans="45:45" x14ac:dyDescent="0.25">
      <c r="AS492" s="78">
        <v>2073</v>
      </c>
    </row>
    <row r="493" spans="45:45" x14ac:dyDescent="0.25">
      <c r="AS493" s="78">
        <v>2074</v>
      </c>
    </row>
    <row r="494" spans="45:45" x14ac:dyDescent="0.25">
      <c r="AS494" s="78">
        <v>2075</v>
      </c>
    </row>
    <row r="495" spans="45:45" x14ac:dyDescent="0.25">
      <c r="AS495" s="78">
        <v>2076</v>
      </c>
    </row>
    <row r="496" spans="45:45" x14ac:dyDescent="0.25">
      <c r="AS496" s="78">
        <v>2077</v>
      </c>
    </row>
    <row r="497" spans="45:45" x14ac:dyDescent="0.25">
      <c r="AS497" s="78">
        <v>2078</v>
      </c>
    </row>
    <row r="498" spans="45:45" x14ac:dyDescent="0.25">
      <c r="AS498" s="78">
        <v>2079</v>
      </c>
    </row>
    <row r="499" spans="45:45" x14ac:dyDescent="0.25">
      <c r="AS499" s="78">
        <v>2080</v>
      </c>
    </row>
    <row r="500" spans="45:45" x14ac:dyDescent="0.25">
      <c r="AS500" s="78">
        <v>2081</v>
      </c>
    </row>
    <row r="501" spans="45:45" x14ac:dyDescent="0.25">
      <c r="AS501" s="78">
        <v>2082</v>
      </c>
    </row>
    <row r="502" spans="45:45" x14ac:dyDescent="0.25">
      <c r="AS502" s="78">
        <v>2083</v>
      </c>
    </row>
    <row r="503" spans="45:45" x14ac:dyDescent="0.25">
      <c r="AS503" s="78">
        <v>2084</v>
      </c>
    </row>
    <row r="504" spans="45:45" x14ac:dyDescent="0.25">
      <c r="AS504" s="78">
        <v>2085</v>
      </c>
    </row>
    <row r="505" spans="45:45" x14ac:dyDescent="0.25">
      <c r="AS505" s="78">
        <v>2086</v>
      </c>
    </row>
    <row r="506" spans="45:45" x14ac:dyDescent="0.25">
      <c r="AS506" s="78">
        <v>2087</v>
      </c>
    </row>
    <row r="507" spans="45:45" x14ac:dyDescent="0.25">
      <c r="AS507" s="78">
        <v>2088</v>
      </c>
    </row>
    <row r="508" spans="45:45" x14ac:dyDescent="0.25">
      <c r="AS508" s="78">
        <v>2089</v>
      </c>
    </row>
    <row r="509" spans="45:45" x14ac:dyDescent="0.25">
      <c r="AS509" s="78">
        <v>2090</v>
      </c>
    </row>
    <row r="510" spans="45:45" x14ac:dyDescent="0.25">
      <c r="AS510" s="78">
        <v>2091</v>
      </c>
    </row>
    <row r="511" spans="45:45" x14ac:dyDescent="0.25">
      <c r="AS511" s="78">
        <v>2092</v>
      </c>
    </row>
    <row r="512" spans="45:45" x14ac:dyDescent="0.25">
      <c r="AS512" s="78">
        <v>2093</v>
      </c>
    </row>
    <row r="513" spans="45:45" x14ac:dyDescent="0.25">
      <c r="AS513" s="78">
        <v>2094</v>
      </c>
    </row>
    <row r="514" spans="45:45" x14ac:dyDescent="0.25">
      <c r="AS514" s="78">
        <v>2095</v>
      </c>
    </row>
    <row r="515" spans="45:45" x14ac:dyDescent="0.25">
      <c r="AS515" s="78">
        <v>2096</v>
      </c>
    </row>
    <row r="516" spans="45:45" x14ac:dyDescent="0.25">
      <c r="AS516" s="78">
        <v>2097</v>
      </c>
    </row>
    <row r="517" spans="45:45" x14ac:dyDescent="0.25">
      <c r="AS517" s="78">
        <v>2098</v>
      </c>
    </row>
    <row r="518" spans="45:45" x14ac:dyDescent="0.25">
      <c r="AS518" s="78">
        <v>2099</v>
      </c>
    </row>
    <row r="519" spans="45:45" x14ac:dyDescent="0.25">
      <c r="AS519" s="78">
        <v>2100</v>
      </c>
    </row>
  </sheetData>
  <sheetProtection algorithmName="SHA-512" hashValue="oaiOC1fe5x92So/Gw6uiIr8ua4ZiZlVSqrP2MAv8Z6ZXyyA+8K+kbeGoYKQp0Lfre+EzDdNr+hkVEuqCL0Fuvg==" saltValue="cYTvivZd1e5zEPpu6bZ4Jw==" spinCount="100000" sheet="1" objects="1" scenarios="1"/>
  <mergeCells count="71">
    <mergeCell ref="W2:Z4"/>
    <mergeCell ref="J4:V5"/>
    <mergeCell ref="AC7:AI7"/>
    <mergeCell ref="B7:H7"/>
    <mergeCell ref="K7:Q7"/>
    <mergeCell ref="T7:Z7"/>
    <mergeCell ref="F4:H4"/>
    <mergeCell ref="A4:E4"/>
    <mergeCell ref="A2:E2"/>
    <mergeCell ref="K16:Q16"/>
    <mergeCell ref="B16:H16"/>
    <mergeCell ref="F2:H2"/>
    <mergeCell ref="N2:Q2"/>
    <mergeCell ref="J2:M2"/>
    <mergeCell ref="CV25:DB25"/>
    <mergeCell ref="DE25:DK25"/>
    <mergeCell ref="CM34:CS34"/>
    <mergeCell ref="CV34:DB34"/>
    <mergeCell ref="DE34:DK34"/>
    <mergeCell ref="CV7:DB7"/>
    <mergeCell ref="DE7:DK7"/>
    <mergeCell ref="CM16:CS16"/>
    <mergeCell ref="CV16:DB16"/>
    <mergeCell ref="DE16:DK16"/>
    <mergeCell ref="CM7:CS7"/>
    <mergeCell ref="AL34:AR34"/>
    <mergeCell ref="AU34:BA34"/>
    <mergeCell ref="BD34:BJ34"/>
    <mergeCell ref="AL7:AR7"/>
    <mergeCell ref="AU7:BA7"/>
    <mergeCell ref="BD7:BJ7"/>
    <mergeCell ref="AL16:AR16"/>
    <mergeCell ref="AU16:BA16"/>
    <mergeCell ref="BD16:BJ16"/>
    <mergeCell ref="AL25:AR25"/>
    <mergeCell ref="AU25:BA25"/>
    <mergeCell ref="BD25:BJ25"/>
    <mergeCell ref="CE25:CK25"/>
    <mergeCell ref="BM34:BS34"/>
    <mergeCell ref="BV34:CB34"/>
    <mergeCell ref="CM25:CS25"/>
    <mergeCell ref="CE34:CK34"/>
    <mergeCell ref="BM25:BS25"/>
    <mergeCell ref="BV25:CB25"/>
    <mergeCell ref="BM7:BS7"/>
    <mergeCell ref="BV7:CB7"/>
    <mergeCell ref="CE7:CK7"/>
    <mergeCell ref="BM16:BS16"/>
    <mergeCell ref="BV16:CB16"/>
    <mergeCell ref="CE16:CK16"/>
    <mergeCell ref="AC1:AI1"/>
    <mergeCell ref="AC2:AI2"/>
    <mergeCell ref="AC3:AI3"/>
    <mergeCell ref="AB4:AG4"/>
    <mergeCell ref="AC16:AI16"/>
    <mergeCell ref="B25:H25"/>
    <mergeCell ref="K25:Q25"/>
    <mergeCell ref="T25:Z25"/>
    <mergeCell ref="AC25:AI25"/>
    <mergeCell ref="N1:Q1"/>
    <mergeCell ref="W1:Z1"/>
    <mergeCell ref="A1:E1"/>
    <mergeCell ref="F1:H1"/>
    <mergeCell ref="F3:H3"/>
    <mergeCell ref="J1:M1"/>
    <mergeCell ref="J3:M3"/>
    <mergeCell ref="N3:Q3"/>
    <mergeCell ref="A3:E3"/>
    <mergeCell ref="S1:V1"/>
    <mergeCell ref="S2:V2"/>
    <mergeCell ref="T16:Z16"/>
  </mergeCells>
  <conditionalFormatting sqref="G9:H14 P9:Q14 Y9:Z14 AH9:AI14 G18:H23 P18:Q23 Y18:Z23 AH18:AI23 G27:H32 P27:Q32 Y27:Z32 AH27:AI32">
    <cfRule type="cellIs" dxfId="110" priority="774" operator="notEqual">
      <formula>""</formula>
    </cfRule>
  </conditionalFormatting>
  <conditionalFormatting sqref="B9:F14">
    <cfRule type="cellIs" dxfId="109" priority="59" operator="equal">
      <formula>BM9</formula>
    </cfRule>
  </conditionalFormatting>
  <conditionalFormatting sqref="T9:X14">
    <cfRule type="cellIs" dxfId="108" priority="129" operator="equal">
      <formula>CE9</formula>
    </cfRule>
  </conditionalFormatting>
  <conditionalFormatting sqref="K9:O14">
    <cfRule type="cellIs" dxfId="107" priority="385" operator="equal">
      <formula>BV9</formula>
    </cfRule>
  </conditionalFormatting>
  <conditionalFormatting sqref="K18:O23">
    <cfRule type="cellIs" dxfId="106" priority="381" operator="equal">
      <formula>CE18</formula>
    </cfRule>
  </conditionalFormatting>
  <conditionalFormatting sqref="T18:X23">
    <cfRule type="cellIs" dxfId="105" priority="380" operator="equal">
      <formula>BM27</formula>
    </cfRule>
  </conditionalFormatting>
  <conditionalFormatting sqref="AC18:AG23">
    <cfRule type="cellIs" dxfId="104" priority="31" operator="equal">
      <formula>BV27</formula>
    </cfRule>
  </conditionalFormatting>
  <conditionalFormatting sqref="K27:O32">
    <cfRule type="cellIs" dxfId="103" priority="66" operator="equal">
      <formula>BM36</formula>
    </cfRule>
  </conditionalFormatting>
  <conditionalFormatting sqref="T27:X32">
    <cfRule type="cellIs" dxfId="102" priority="32" operator="equal">
      <formula>BV36</formula>
    </cfRule>
  </conditionalFormatting>
  <conditionalFormatting sqref="T10:X12 T9:Z11 K12:N12 B12:E12 B13:H14 K13:Q14">
    <cfRule type="expression" dxfId="101" priority="362">
      <formula>IF(BM9&lt;0,1,0)</formula>
    </cfRule>
  </conditionalFormatting>
  <conditionalFormatting sqref="B31:H32 B30:F30">
    <cfRule type="expression" dxfId="100" priority="361">
      <formula>IF(CE30&lt;0,1,0)</formula>
    </cfRule>
  </conditionalFormatting>
  <conditionalFormatting sqref="B27:F29">
    <cfRule type="expression" dxfId="99" priority="360">
      <formula>IF(CE27&lt;0,1,0)</formula>
    </cfRule>
  </conditionalFormatting>
  <conditionalFormatting sqref="B27:H29 G28:H32">
    <cfRule type="expression" dxfId="98" priority="359">
      <formula>IF(CE27&lt;0,1,0)</formula>
    </cfRule>
  </conditionalFormatting>
  <conditionalFormatting sqref="AC31:AI32 AC30:AG30">
    <cfRule type="expression" dxfId="97" priority="342">
      <formula>IF(CE39&lt;0,1,0)</formula>
    </cfRule>
  </conditionalFormatting>
  <conditionalFormatting sqref="AF30">
    <cfRule type="expression" dxfId="96" priority="341">
      <formula>IF(CH39&lt;0,1,0)</formula>
    </cfRule>
  </conditionalFormatting>
  <conditionalFormatting sqref="AC27:AG29">
    <cfRule type="expression" dxfId="95" priority="340">
      <formula>IF(CE36&lt;0,1,0)</formula>
    </cfRule>
  </conditionalFormatting>
  <conditionalFormatting sqref="AC27:AI29 AH28:AI32">
    <cfRule type="expression" dxfId="94" priority="339">
      <formula>IF(CE36&lt;0,1,0)</formula>
    </cfRule>
  </conditionalFormatting>
  <conditionalFormatting sqref="K22:Q23 K21:O21">
    <cfRule type="expression" dxfId="93" priority="322">
      <formula>IF(CE21&lt;0,1,0)</formula>
    </cfRule>
  </conditionalFormatting>
  <conditionalFormatting sqref="N21">
    <cfRule type="expression" dxfId="92" priority="321">
      <formula>IF(CH21&lt;0,1,0)</formula>
    </cfRule>
  </conditionalFormatting>
  <conditionalFormatting sqref="K18:O20">
    <cfRule type="expression" dxfId="91" priority="320">
      <formula>IF(CE18&lt;0,1,0)</formula>
    </cfRule>
  </conditionalFormatting>
  <conditionalFormatting sqref="K18:Q20 P19:Q23">
    <cfRule type="expression" dxfId="90" priority="319">
      <formula>IF(CE18&lt;0,1,0)</formula>
    </cfRule>
  </conditionalFormatting>
  <conditionalFormatting sqref="X12">
    <cfRule type="expression" dxfId="89" priority="302">
      <formula>IF(CI12&lt;0,1,0)</formula>
    </cfRule>
  </conditionalFormatting>
  <conditionalFormatting sqref="W12">
    <cfRule type="expression" dxfId="88" priority="301">
      <formula>IF(CH12&lt;0,1,0)</formula>
    </cfRule>
  </conditionalFormatting>
  <conditionalFormatting sqref="T9:X11">
    <cfRule type="expression" dxfId="87" priority="300">
      <formula>IF(CE9&lt;0,1,0)</formula>
    </cfRule>
  </conditionalFormatting>
  <conditionalFormatting sqref="T13:Z14">
    <cfRule type="expression" dxfId="86" priority="299">
      <formula>IF(CE13&lt;0,1,0)</formula>
    </cfRule>
  </conditionalFormatting>
  <conditionalFormatting sqref="O12">
    <cfRule type="expression" dxfId="85" priority="282">
      <formula>IF(BZ12&lt;0,1,0)</formula>
    </cfRule>
  </conditionalFormatting>
  <conditionalFormatting sqref="N12">
    <cfRule type="expression" dxfId="84" priority="281">
      <formula>IF(BY12&lt;0,1,0)</formula>
    </cfRule>
  </conditionalFormatting>
  <conditionalFormatting sqref="K9:O11">
    <cfRule type="expression" dxfId="83" priority="280">
      <formula>IF(BV9&lt;0,1,0)</formula>
    </cfRule>
  </conditionalFormatting>
  <conditionalFormatting sqref="K9:Q11">
    <cfRule type="expression" dxfId="82" priority="279">
      <formula>IF(BV9&lt;0,1,0)</formula>
    </cfRule>
  </conditionalFormatting>
  <conditionalFormatting sqref="B18:F21 B22:H23">
    <cfRule type="expression" dxfId="81" priority="262">
      <formula>IF(BV18&lt;0,1,0)</formula>
    </cfRule>
  </conditionalFormatting>
  <conditionalFormatting sqref="E21">
    <cfRule type="expression" dxfId="80" priority="261">
      <formula>IF(BY21&lt;0,1,0)</formula>
    </cfRule>
  </conditionalFormatting>
  <conditionalFormatting sqref="B18:F20">
    <cfRule type="expression" dxfId="79" priority="260">
      <formula>IF(BV18&lt;0,1,0)</formula>
    </cfRule>
  </conditionalFormatting>
  <conditionalFormatting sqref="B18:H20 G19:H23">
    <cfRule type="expression" dxfId="78" priority="259">
      <formula>IF(BV18&lt;0,1,0)</formula>
    </cfRule>
  </conditionalFormatting>
  <conditionalFormatting sqref="AC22:AI23 AC21:AG21">
    <cfRule type="expression" dxfId="77" priority="242">
      <formula>IF(BV30&lt;0,1,0)</formula>
    </cfRule>
  </conditionalFormatting>
  <conditionalFormatting sqref="AF21">
    <cfRule type="expression" dxfId="76" priority="241">
      <formula>IF(BY30&lt;0,1,0)</formula>
    </cfRule>
  </conditionalFormatting>
  <conditionalFormatting sqref="AC18:AG20">
    <cfRule type="expression" dxfId="75" priority="240">
      <formula>IF(BV27&lt;0,1,0)</formula>
    </cfRule>
  </conditionalFormatting>
  <conditionalFormatting sqref="AC18:AI20 AH19:AI23">
    <cfRule type="expression" dxfId="74" priority="239">
      <formula>IF(BV27&lt;0,1,0)</formula>
    </cfRule>
  </conditionalFormatting>
  <conditionalFormatting sqref="T31:Z32 T30:X30">
    <cfRule type="expression" dxfId="73" priority="222">
      <formula>IF(BV39&lt;0,1,0)</formula>
    </cfRule>
  </conditionalFormatting>
  <conditionalFormatting sqref="W30">
    <cfRule type="expression" dxfId="72" priority="221">
      <formula>IF(BY39&lt;0,1,0)</formula>
    </cfRule>
  </conditionalFormatting>
  <conditionalFormatting sqref="T27:X29">
    <cfRule type="expression" dxfId="71" priority="220">
      <formula>IF(BV36&lt;0,1,0)</formula>
    </cfRule>
  </conditionalFormatting>
  <conditionalFormatting sqref="T27:Z29 Y28:Z32">
    <cfRule type="expression" dxfId="70" priority="219">
      <formula>IF(BV36&lt;0,1,0)</formula>
    </cfRule>
  </conditionalFormatting>
  <conditionalFormatting sqref="K31:Q32 K30:O30">
    <cfRule type="expression" dxfId="69" priority="202">
      <formula>IF(BM39&lt;0,1,0)</formula>
    </cfRule>
  </conditionalFormatting>
  <conditionalFormatting sqref="N30">
    <cfRule type="expression" dxfId="68" priority="201">
      <formula>IF(BP39&lt;0,1,0)</formula>
    </cfRule>
  </conditionalFormatting>
  <conditionalFormatting sqref="K27:O29">
    <cfRule type="expression" dxfId="67" priority="200">
      <formula>IF(BM36&lt;0,1,0)</formula>
    </cfRule>
  </conditionalFormatting>
  <conditionalFormatting sqref="K27:Q29 P28:Q32">
    <cfRule type="expression" dxfId="66" priority="199">
      <formula>IF(BM36&lt;0,1,0)</formula>
    </cfRule>
  </conditionalFormatting>
  <conditionalFormatting sqref="T22:Z23 T21:X21">
    <cfRule type="expression" dxfId="65" priority="182">
      <formula>IF(BM30&lt;0,1,0)</formula>
    </cfRule>
  </conditionalFormatting>
  <conditionalFormatting sqref="W21">
    <cfRule type="expression" dxfId="64" priority="181">
      <formula>IF(BP30&lt;0,1,0)</formula>
    </cfRule>
  </conditionalFormatting>
  <conditionalFormatting sqref="T18:X20">
    <cfRule type="expression" dxfId="63" priority="180">
      <formula>IF(BM27&lt;0,1,0)</formula>
    </cfRule>
  </conditionalFormatting>
  <conditionalFormatting sqref="T18:Z20 Y19:Z23">
    <cfRule type="expression" dxfId="62" priority="179">
      <formula>IF(BM27&lt;0,1,0)</formula>
    </cfRule>
  </conditionalFormatting>
  <conditionalFormatting sqref="AC13:AI14 AC12:AG12">
    <cfRule type="expression" dxfId="61" priority="162">
      <formula>IF(BM21&lt;0,1,0)</formula>
    </cfRule>
  </conditionalFormatting>
  <conditionalFormatting sqref="AF12">
    <cfRule type="expression" dxfId="60" priority="161">
      <formula>IF(BP21&lt;0,1,0)</formula>
    </cfRule>
  </conditionalFormatting>
  <conditionalFormatting sqref="AC9:AG11">
    <cfRule type="expression" dxfId="59" priority="160">
      <formula>IF(BM18&lt;0,1,0)</formula>
    </cfRule>
  </conditionalFormatting>
  <conditionalFormatting sqref="AC9:AI11 AH10:AI14">
    <cfRule type="expression" dxfId="58" priority="159">
      <formula>IF(BM18&lt;0,1,0)</formula>
    </cfRule>
  </conditionalFormatting>
  <conditionalFormatting sqref="F12">
    <cfRule type="expression" dxfId="57" priority="141">
      <formula>IF(BQ12&lt;0,1,0)</formula>
    </cfRule>
  </conditionalFormatting>
  <conditionalFormatting sqref="E12">
    <cfRule type="expression" dxfId="56" priority="140">
      <formula>IF(BP12&lt;0,1,0)</formula>
    </cfRule>
  </conditionalFormatting>
  <conditionalFormatting sqref="B9:F11">
    <cfRule type="expression" dxfId="55" priority="139">
      <formula>IF(BM9&lt;0,1,0)</formula>
    </cfRule>
  </conditionalFormatting>
  <conditionalFormatting sqref="B9:H11 G10:H14">
    <cfRule type="expression" dxfId="54" priority="138">
      <formula>IF(BM9&lt;0,1,0)</formula>
    </cfRule>
  </conditionalFormatting>
  <conditionalFormatting sqref="B18:F21">
    <cfRule type="cellIs" dxfId="53" priority="125" operator="equal">
      <formula>BV18</formula>
    </cfRule>
  </conditionalFormatting>
  <conditionalFormatting sqref="G9:H14">
    <cfRule type="expression" dxfId="52" priority="124">
      <formula>IF(BR9="",1,0)</formula>
    </cfRule>
  </conditionalFormatting>
  <conditionalFormatting sqref="P9:Q14">
    <cfRule type="expression" dxfId="51" priority="121">
      <formula>IF(CA9&lt;0,1,0)</formula>
    </cfRule>
  </conditionalFormatting>
  <conditionalFormatting sqref="P9">
    <cfRule type="expression" dxfId="50" priority="120">
      <formula>IF(CA9="",1,0)</formula>
    </cfRule>
  </conditionalFormatting>
  <conditionalFormatting sqref="Y13:Z14">
    <cfRule type="expression" dxfId="49" priority="117">
      <formula>IF(CJ13&lt;0,1,0)</formula>
    </cfRule>
  </conditionalFormatting>
  <conditionalFormatting sqref="Y9:Z14">
    <cfRule type="expression" dxfId="48" priority="113">
      <formula>IF(CJ9="",1,0)</formula>
    </cfRule>
    <cfRule type="expression" dxfId="47" priority="116">
      <formula>IF(CJ9&lt;0,1,0)</formula>
    </cfRule>
  </conditionalFormatting>
  <conditionalFormatting sqref="AH9:AI14">
    <cfRule type="expression" dxfId="46" priority="112">
      <formula>IF(BR18="",1,0)</formula>
    </cfRule>
  </conditionalFormatting>
  <conditionalFormatting sqref="G18:H23">
    <cfRule type="expression" dxfId="45" priority="107">
      <formula>IF(CA18="",1,0)</formula>
    </cfRule>
  </conditionalFormatting>
  <conditionalFormatting sqref="P18:Q23">
    <cfRule type="expression" dxfId="44" priority="103">
      <formula>IF(CJ18="",1,0)</formula>
    </cfRule>
  </conditionalFormatting>
  <conditionalFormatting sqref="Y18:Z23">
    <cfRule type="expression" dxfId="43" priority="99">
      <formula>IF(BR27="",1,0)</formula>
    </cfRule>
  </conditionalFormatting>
  <conditionalFormatting sqref="AH18:AI23">
    <cfRule type="expression" dxfId="42" priority="95">
      <formula>IF(CA27="",1,0)</formula>
    </cfRule>
  </conditionalFormatting>
  <conditionalFormatting sqref="G27:H32">
    <cfRule type="expression" dxfId="41" priority="91">
      <formula>IF(CJ27="",1,0)</formula>
    </cfRule>
  </conditionalFormatting>
  <conditionalFormatting sqref="P27:Q32">
    <cfRule type="expression" dxfId="40" priority="87">
      <formula>IF(BR36="",1,0)</formula>
    </cfRule>
  </conditionalFormatting>
  <conditionalFormatting sqref="Y27:Z32">
    <cfRule type="expression" dxfId="39" priority="83">
      <formula>IF(CA36="",1,0)</formula>
    </cfRule>
  </conditionalFormatting>
  <conditionalFormatting sqref="AH27:AI32">
    <cfRule type="expression" dxfId="38" priority="79">
      <formula>IF(CJ36="",1,0)</formula>
    </cfRule>
  </conditionalFormatting>
  <conditionalFormatting sqref="AC27:AG32">
    <cfRule type="cellIs" dxfId="37" priority="74" operator="equal">
      <formula>CE36</formula>
    </cfRule>
  </conditionalFormatting>
  <conditionalFormatting sqref="AC9:AG14">
    <cfRule type="cellIs" dxfId="36" priority="33" operator="equal">
      <formula>BM18</formula>
    </cfRule>
  </conditionalFormatting>
  <conditionalFormatting sqref="B27:F32">
    <cfRule type="cellIs" dxfId="35" priority="30" operator="equal">
      <formula>CE27</formula>
    </cfRule>
  </conditionalFormatting>
  <conditionalFormatting sqref="B9:H14">
    <cfRule type="expression" dxfId="34" priority="28">
      <formula>IF(AND(CM9&gt;10000,CM9&lt;20000),1,0)</formula>
    </cfRule>
    <cfRule type="expression" dxfId="33" priority="29">
      <formula>IF(AND(CM9&gt;0,CM9&lt;9999),1,0)</formula>
    </cfRule>
  </conditionalFormatting>
  <conditionalFormatting sqref="K9:Q14">
    <cfRule type="expression" dxfId="32" priority="26">
      <formula>IF(AND(CV9&gt;10000,CV9&lt;20000),1,0)</formula>
    </cfRule>
    <cfRule type="expression" dxfId="31" priority="27">
      <formula>IF(AND(CV9&gt;0,CV9&lt;9999),1,0)</formula>
    </cfRule>
  </conditionalFormatting>
  <conditionalFormatting sqref="T9:Z14">
    <cfRule type="expression" dxfId="30" priority="23">
      <formula>IF(AND(DE9&gt;10000,DE9&lt;20000),1,0)</formula>
    </cfRule>
    <cfRule type="expression" dxfId="29" priority="25">
      <formula>IF(AND(DE9&gt;0,DE9&lt;9999),1,0)</formula>
    </cfRule>
  </conditionalFormatting>
  <conditionalFormatting sqref="AC9:AI14">
    <cfRule type="expression" dxfId="28" priority="21">
      <formula>IF(AND(CM18&gt;10000,CM18&lt;20000),1,0)</formula>
    </cfRule>
    <cfRule type="expression" dxfId="27" priority="22">
      <formula>IF(AND(CM18&gt;0,CM18&lt;9999),1,0)</formula>
    </cfRule>
  </conditionalFormatting>
  <conditionalFormatting sqref="B18:H23">
    <cfRule type="expression" dxfId="26" priority="19">
      <formula>IF(AND(CV18&gt;10000,CV18&lt;20000),1,0)</formula>
    </cfRule>
    <cfRule type="expression" dxfId="25" priority="20">
      <formula>IF(AND(CV18&gt;0,CV18&lt;9999),1,0)</formula>
    </cfRule>
    <cfRule type="cellIs" dxfId="24" priority="1" operator="equal">
      <formula>BV18</formula>
    </cfRule>
  </conditionalFormatting>
  <conditionalFormatting sqref="K18:Q23">
    <cfRule type="expression" dxfId="23" priority="17">
      <formula>IF(AND(DE18&gt;10000,DE18&lt;20000),1,0)</formula>
    </cfRule>
    <cfRule type="expression" dxfId="22" priority="18">
      <formula>IF(AND(DE18&gt;0,DE18&lt;9999),1,0)</formula>
    </cfRule>
  </conditionalFormatting>
  <conditionalFormatting sqref="T18:Z23">
    <cfRule type="expression" dxfId="21" priority="15">
      <formula>IF(AND(CM27&gt;10000,CM27&lt;20000),1,0)</formula>
    </cfRule>
    <cfRule type="expression" dxfId="20" priority="16">
      <formula>IF(AND(CM27&gt;0,CM27&lt;9999),1,0)</formula>
    </cfRule>
  </conditionalFormatting>
  <conditionalFormatting sqref="AC18:AI23">
    <cfRule type="expression" dxfId="19" priority="13">
      <formula>IF(AND(CV27&gt;10000,CV27&lt;20000),1,0)</formula>
    </cfRule>
    <cfRule type="expression" dxfId="18" priority="14">
      <formula>IF(AND(CV27&gt;0,CV27&lt;9999),1,0)</formula>
    </cfRule>
  </conditionalFormatting>
  <conditionalFormatting sqref="B27:H32">
    <cfRule type="expression" dxfId="17" priority="11">
      <formula>IF(AND(DE27&gt;10000,DE27&lt;20000),1,0)</formula>
    </cfRule>
    <cfRule type="expression" dxfId="16" priority="12">
      <formula>IF(AND(DE27&gt;0,DE27&lt;9999),1,0)</formula>
    </cfRule>
  </conditionalFormatting>
  <conditionalFormatting sqref="K27:Q32">
    <cfRule type="expression" dxfId="15" priority="9">
      <formula>IF(AND(CM36&gt;10000,CM36&lt;20000),1,0)</formula>
    </cfRule>
    <cfRule type="expression" dxfId="14" priority="10">
      <formula>IF(AND(CM36&gt;0,CM36&lt;9999),1,0)</formula>
    </cfRule>
  </conditionalFormatting>
  <conditionalFormatting sqref="T27:Z32">
    <cfRule type="expression" dxfId="13" priority="7">
      <formula>IF(AND(CV36&gt;10000,CV36&lt;20000),1,0)</formula>
    </cfRule>
    <cfRule type="expression" dxfId="12" priority="8">
      <formula>IF(AND(CV36&gt;0,CV36&lt;9999),1,0)</formula>
    </cfRule>
  </conditionalFormatting>
  <conditionalFormatting sqref="AC27:AI32">
    <cfRule type="expression" dxfId="11" priority="5">
      <formula>IF(AND(DE36&gt;10000,DE36&lt;20000),1,0)</formula>
    </cfRule>
    <cfRule type="expression" dxfId="10" priority="6">
      <formula>IF(AND(DE36&gt;0,DE36&lt;9999),1,0)</formula>
    </cfRule>
  </conditionalFormatting>
  <conditionalFormatting sqref="A3">
    <cfRule type="expression" dxfId="9" priority="3">
      <formula>IF($F$3="",1,0)</formula>
    </cfRule>
  </conditionalFormatting>
  <conditionalFormatting sqref="A4">
    <cfRule type="expression" dxfId="8" priority="2">
      <formula>IF($F$4="",1,0)</formula>
    </cfRule>
  </conditionalFormatting>
  <conditionalFormatting sqref="A7:AI32">
    <cfRule type="expression" dxfId="7" priority="776">
      <formula>IF(OR($F$3="",$F$4="",$F$2&gt;2100,AND($F$1="",$F$2=0),AND($F$2&gt;0,$F$2&lt;1583)),1,0)</formula>
    </cfRule>
  </conditionalFormatting>
  <dataValidations count="3">
    <dataValidation type="list" allowBlank="1" showErrorMessage="1" errorTitle="!" error="1583-2100" prompt="Évszám 1583 és 2100 között" sqref="F2" xr:uid="{00000000-0002-0000-0000-000000000000}">
      <formula1>$AS$1:$AS$519</formula1>
    </dataValidation>
    <dataValidation type="list" allowBlank="1" showInputMessage="1" showErrorMessage="1" sqref="F3" xr:uid="{00000000-0002-0000-0000-000001000000}">
      <formula1>$BB$2:$BB$21</formula1>
    </dataValidation>
    <dataValidation type="list" allowBlank="1" showInputMessage="1" showErrorMessage="1" sqref="F4:H4" xr:uid="{00000000-0002-0000-0000-000002000000}">
      <formula1>$BK$2:$BK$21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landscape" horizontalDpi="4294967293" r:id="rId1"/>
  <colBreaks count="1" manualBreakCount="1">
    <brk id="3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/>
  <dimension ref="A1:AL519"/>
  <sheetViews>
    <sheetView showGridLines="0" zoomScale="91" zoomScaleNormal="91" workbookViewId="0">
      <selection activeCell="N3" sqref="N3:Q3"/>
    </sheetView>
  </sheetViews>
  <sheetFormatPr defaultRowHeight="15" x14ac:dyDescent="0.25"/>
  <cols>
    <col min="1" max="1" width="4.140625" style="16" customWidth="1"/>
    <col min="2" max="3" width="4" style="16" bestFit="1" customWidth="1"/>
    <col min="4" max="4" width="4.140625" style="16" bestFit="1" customWidth="1"/>
    <col min="5" max="6" width="4" style="16" bestFit="1" customWidth="1"/>
    <col min="7" max="7" width="4.140625" style="16" bestFit="1" customWidth="1"/>
    <col min="8" max="8" width="4" style="16" bestFit="1" customWidth="1"/>
    <col min="9" max="9" width="6" style="16" customWidth="1"/>
    <col min="10" max="12" width="4" style="16" bestFit="1" customWidth="1"/>
    <col min="13" max="13" width="4.140625" style="16" bestFit="1" customWidth="1"/>
    <col min="14" max="15" width="4" style="16" bestFit="1" customWidth="1"/>
    <col min="16" max="16" width="4.140625" style="16" bestFit="1" customWidth="1"/>
    <col min="17" max="17" width="4" style="16" bestFit="1" customWidth="1"/>
    <col min="18" max="18" width="6" style="16" customWidth="1"/>
    <col min="19" max="21" width="4" style="16" bestFit="1" customWidth="1"/>
    <col min="22" max="22" width="4.140625" style="16" bestFit="1" customWidth="1"/>
    <col min="23" max="24" width="4" style="16" bestFit="1" customWidth="1"/>
    <col min="25" max="25" width="4.140625" style="16" bestFit="1" customWidth="1"/>
    <col min="26" max="26" width="4" style="16" bestFit="1" customWidth="1"/>
    <col min="27" max="37" width="9.140625" style="16"/>
    <col min="38" max="38" width="0" style="16" hidden="1" customWidth="1"/>
    <col min="39" max="16384" width="9.140625" style="16"/>
  </cols>
  <sheetData>
    <row r="1" spans="1:38" ht="15.75" x14ac:dyDescent="0.25">
      <c r="A1" s="191" t="s">
        <v>0</v>
      </c>
      <c r="B1" s="192"/>
      <c r="C1" s="189">
        <v>1900</v>
      </c>
      <c r="D1" s="190"/>
      <c r="J1" s="23" t="s">
        <v>408</v>
      </c>
      <c r="K1" s="24"/>
      <c r="L1" s="24"/>
      <c r="M1" s="25"/>
      <c r="N1" s="186" t="str">
        <f>"1900.04.13"</f>
        <v>1900.04.13</v>
      </c>
      <c r="O1" s="187"/>
      <c r="P1" s="187"/>
      <c r="Q1" s="188"/>
      <c r="AL1" s="1">
        <v>1582</v>
      </c>
    </row>
    <row r="2" spans="1:38" x14ac:dyDescent="0.25">
      <c r="J2" s="23" t="s">
        <v>410</v>
      </c>
      <c r="K2" s="24"/>
      <c r="L2" s="24"/>
      <c r="M2" s="25"/>
      <c r="N2" s="186" t="str">
        <f>"1900.04.16"</f>
        <v>1900.04.16</v>
      </c>
      <c r="O2" s="178"/>
      <c r="P2" s="178"/>
      <c r="Q2" s="179"/>
      <c r="S2" s="23" t="s">
        <v>401</v>
      </c>
      <c r="T2" s="24"/>
      <c r="U2" s="24"/>
      <c r="V2" s="25"/>
      <c r="W2" s="196">
        <f ca="1">TODAY()</f>
        <v>44504</v>
      </c>
      <c r="X2" s="178"/>
      <c r="Y2" s="178"/>
      <c r="Z2" s="179"/>
      <c r="AL2" s="1">
        <v>1583</v>
      </c>
    </row>
    <row r="3" spans="1:38" x14ac:dyDescent="0.25">
      <c r="J3" s="23" t="s">
        <v>36591</v>
      </c>
      <c r="K3" s="24"/>
      <c r="L3" s="24"/>
      <c r="M3" s="25"/>
      <c r="N3" s="186" t="str">
        <f>"1900.06.04"</f>
        <v>1900.06.04</v>
      </c>
      <c r="O3" s="178"/>
      <c r="P3" s="178"/>
      <c r="Q3" s="179"/>
      <c r="S3" s="23" t="s">
        <v>368</v>
      </c>
      <c r="T3" s="24"/>
      <c r="U3" s="24"/>
      <c r="V3" s="25"/>
      <c r="W3" s="197" t="str">
        <f ca="1">VLOOKUP(TODAY(),Névnap!B4:C369,2,FALSE)</f>
        <v>Károly</v>
      </c>
      <c r="X3" s="178"/>
      <c r="Y3" s="178"/>
      <c r="Z3" s="179"/>
      <c r="AL3" s="1">
        <v>1584</v>
      </c>
    </row>
    <row r="4" spans="1:38" x14ac:dyDescent="0.25">
      <c r="A4" s="39"/>
      <c r="B4" s="40"/>
      <c r="AL4" s="1">
        <v>1585</v>
      </c>
    </row>
    <row r="5" spans="1:38" x14ac:dyDescent="0.25">
      <c r="A5" s="39"/>
      <c r="B5" s="40"/>
      <c r="AL5" s="1">
        <v>1586</v>
      </c>
    </row>
    <row r="6" spans="1:38" x14ac:dyDescent="0.25">
      <c r="AL6" s="1">
        <v>1587</v>
      </c>
    </row>
    <row r="7" spans="1:38" x14ac:dyDescent="0.25">
      <c r="B7" s="193" t="s">
        <v>12</v>
      </c>
      <c r="C7" s="194"/>
      <c r="D7" s="194"/>
      <c r="E7" s="194"/>
      <c r="F7" s="194"/>
      <c r="G7" s="194"/>
      <c r="H7" s="195"/>
      <c r="J7" s="17"/>
      <c r="K7" s="193" t="s">
        <v>13</v>
      </c>
      <c r="L7" s="194"/>
      <c r="M7" s="194"/>
      <c r="N7" s="194"/>
      <c r="O7" s="194"/>
      <c r="P7" s="194"/>
      <c r="Q7" s="195"/>
      <c r="T7" s="193" t="s">
        <v>14</v>
      </c>
      <c r="U7" s="194"/>
      <c r="V7" s="194"/>
      <c r="W7" s="194"/>
      <c r="X7" s="194"/>
      <c r="Y7" s="194"/>
      <c r="Z7" s="195"/>
      <c r="AL7" s="1">
        <v>1588</v>
      </c>
    </row>
    <row r="8" spans="1:38" x14ac:dyDescent="0.25">
      <c r="A8" s="43" t="s">
        <v>416</v>
      </c>
      <c r="B8" s="43" t="s">
        <v>1</v>
      </c>
      <c r="C8" s="43" t="s">
        <v>2</v>
      </c>
      <c r="D8" s="43" t="s">
        <v>6</v>
      </c>
      <c r="E8" s="43" t="s">
        <v>3</v>
      </c>
      <c r="F8" s="43" t="s">
        <v>4</v>
      </c>
      <c r="G8" s="43" t="s">
        <v>5</v>
      </c>
      <c r="H8" s="43" t="s">
        <v>7</v>
      </c>
      <c r="J8" s="43" t="s">
        <v>416</v>
      </c>
      <c r="K8" s="43" t="s">
        <v>1</v>
      </c>
      <c r="L8" s="43" t="s">
        <v>2</v>
      </c>
      <c r="M8" s="43" t="s">
        <v>6</v>
      </c>
      <c r="N8" s="43" t="s">
        <v>3</v>
      </c>
      <c r="O8" s="43" t="s">
        <v>4</v>
      </c>
      <c r="P8" s="43" t="s">
        <v>5</v>
      </c>
      <c r="Q8" s="43" t="s">
        <v>7</v>
      </c>
      <c r="S8" s="43" t="s">
        <v>416</v>
      </c>
      <c r="T8" s="43" t="s">
        <v>1</v>
      </c>
      <c r="U8" s="43" t="s">
        <v>2</v>
      </c>
      <c r="V8" s="43" t="s">
        <v>6</v>
      </c>
      <c r="W8" s="43" t="s">
        <v>3</v>
      </c>
      <c r="X8" s="43" t="s">
        <v>4</v>
      </c>
      <c r="Y8" s="43" t="s">
        <v>5</v>
      </c>
      <c r="Z8" s="43" t="s">
        <v>7</v>
      </c>
      <c r="AL8" s="1">
        <v>1589</v>
      </c>
    </row>
    <row r="9" spans="1:38" x14ac:dyDescent="0.25">
      <c r="A9" s="43">
        <v>1</v>
      </c>
      <c r="B9" s="18">
        <v>1</v>
      </c>
      <c r="C9" s="18">
        <f>IF(B9=1,(B9+1),IF((VLOOKUP(VLOOKUP(Napok!$B$1,Napok!$B$2:$C$203,2,FALSE),Napok!$N$1:$O$7,2,FALSE))=C8,1,""))</f>
        <v>2</v>
      </c>
      <c r="D9" s="18">
        <f>IF(C9&lt;&gt;"",(C9+1),IF((VLOOKUP(VLOOKUP(Napok!$B$1,Napok!$B$2:$C$203,2,FALSE),Napok!$N$1:$O$7,2,FALSE))=D8,1,""))</f>
        <v>3</v>
      </c>
      <c r="E9" s="18">
        <f>IF(D9&lt;&gt;"",(D9+1),IF((VLOOKUP(VLOOKUP(Napok!$B$1,Napok!$B$2:$C$203,2,FALSE),Napok!$N$1:$O$7,2,FALSE))=E8,1,""))</f>
        <v>4</v>
      </c>
      <c r="F9" s="18">
        <f>IF(E9&lt;&gt;"",(E9+1),IF((VLOOKUP(VLOOKUP(Napok!$B$1,Napok!$B$2:$C$203,2,FALSE),Napok!$N$1:$O$7,2,FALSE))=F8,1,""))</f>
        <v>5</v>
      </c>
      <c r="G9" s="18">
        <f>IF(F9&lt;&gt;"",(F9+1),IF((VLOOKUP(VLOOKUP(Napok!$B$1,Napok!$B$2:$C$203,2,FALSE),Napok!$N$1:$O$7,2,FALSE))=G8,1,""))</f>
        <v>6</v>
      </c>
      <c r="H9" s="18">
        <f>IF(G9&lt;&gt;"",(G9+1),IF((VLOOKUP(VLOOKUP(Napok!$B$1,Napok!$B$2:$C$203,2,FALSE),Napok!$N$1:$O$7,2,FALSE))=H8,1,""))</f>
        <v>7</v>
      </c>
      <c r="J9" s="43">
        <f>INT(((CONCATENATE($C$1,".","02",".","0",MAX(K9:Q9))+1-1)-DATE(YEAR((CONCATENATE($C$1,".","02",".","0",MAX(K9:Q9))+1-1)),1,1)-1+WEEKDAY(DATE(YEAR((CONCATENATE($C$1,".","02",".","0",MAX(K9:Q9))+1-1)),1,0)))/7)+1-INT(WEEKDAY(DATE(YEAR((CONCATENATE($C$1,".","02",".","0",MAX(K9:Q9))+1-1)),1,0))/5)+IF(INT(((CONCATENATE($C$1,".","02",".","0",MAX(K9:Q9))+1-1)-DATE(YEAR((CONCATENATE($C$1,".","02",".","0",MAX(K9:Q9))+1-1)),1,1)-1+WEEKDAY(DATE(YEAR((CONCATENATE($C$1,".","02",".","0",MAX(K9:Q9))+1-1)),1,0)))/7)+1-INT(WEEKDAY(DATE(YEAR((CONCATENATE($C$1,".","02",".","0",MAX(K9:Q9))+1-1)),1,0))/5)=0,IF(OR(WEEKDAY(DATE(YEAR((CONCATENATE($C$1,".","02",".","0",MAX(K9:Q9))+1-1)-4),1,0))=5,WEEKDAY(DATE(YEAR((CONCATENATE($C$1,".","02",".","0",MAX(K9:Q9))+1-1)-4),1,0))=6,WEEKDAY(DATE(YEAR((CONCATENATE($C$1,".","02",".","0",MAX(K9:Q9))+1-1)-4),1,0))=7),52,53),IF(AND(INT(((CONCATENATE($C$1,".","02",".","0",MAX(K9:Q9))+1-1)-DATE(YEAR((CONCATENATE($C$1,".","02",".","0",MAX(K9:Q9))+1-1)),1,1)-1+WEEKDAY(DATE(YEAR((CONCATENATE($C$1,".","02",".","0",MAX(K9:Q9))+1-1)),1,0)))/7)+1-INT(WEEKDAY(DATE(YEAR((CONCATENATE($C$1,".","02",".","0",MAX(K9:Q9))+1-1)),1,0))/5)=53,OR(WEEKDAY(DATE(YEAR((CONCATENATE($C$1,".","02",".","0",MAX(K9:Q9))+1-1)+5),1,0))=1,WEEKDAY(DATE(YEAR((CONCATENATE($C$1,".","02",".","0",MAX(K9:Q9))+1-1)+5),1,0))=2,WEEKDAY(DATE(YEAR((CONCATENATE($C$1,".","02",".","0",MAX(K9:Q9))+1-1)+5),1,0))=3,WEEKDAY(DATE(YEAR((CONCATENATE($C$1,".","02",".","0",MAX(K9:Q9))+1-1)+5),1,0))=4)),-52,0))</f>
        <v>5</v>
      </c>
      <c r="K9" s="18" t="str">
        <f>IF((VLOOKUP((WEEKDAY(((CONCATENATE($C$1,".","02",".","01"))+1-1),2)),Napok!$N$1:$O$7,2,FALSE))=K8,1,"")</f>
        <v/>
      </c>
      <c r="L9" s="18" t="str">
        <f>IF(K9=1,(K9+1),IF((VLOOKUP((WEEKDAY(((CONCATENATE($C$1,".","02",".","01"))+1-1),2)),Napok!$N$1:$O$7,2,FALSE))=L8,1,""))</f>
        <v/>
      </c>
      <c r="M9" s="18">
        <f>IF(L9&lt;&gt;"",(L9+1),IF((VLOOKUP((WEEKDAY(((CONCATENATE($C$1,".","02",".","01"))+1-1),2)),Napok!$N$1:$O$7,2,FALSE))=M8,1,""))</f>
        <v>1</v>
      </c>
      <c r="N9" s="18">
        <f>IF(M9&lt;&gt;"",(M9+1),IF((VLOOKUP((WEEKDAY(((CONCATENATE($C$1,".","02",".","01"))+1-1),2)),Napok!$N$1:$O$7,2,FALSE))=N8,1,""))</f>
        <v>2</v>
      </c>
      <c r="O9" s="18">
        <f>IF(N9&lt;&gt;"",(N9+1),IF((VLOOKUP((WEEKDAY(((CONCATENATE($C$1,".","02",".","01"))+1-1),2)),Napok!$N$1:$O$7,2,FALSE))=O8,1,""))</f>
        <v>3</v>
      </c>
      <c r="P9" s="18">
        <f>IF(O9&lt;&gt;"",(O9+1),IF((VLOOKUP((WEEKDAY(((CONCATENATE($C$1,".","02",".","01"))+1-1),2)),Napok!$N$1:$O$7,2,FALSE))=P8,1,""))</f>
        <v>4</v>
      </c>
      <c r="Q9" s="18">
        <f>IF(P9&lt;&gt;"",(P9+1),IF((VLOOKUP((WEEKDAY(((CONCATENATE($C$1,".","02",".","01"))+1-1),2)),Napok!$N$1:$O$7,2,FALSE))=Q8,1,""))</f>
        <v>5</v>
      </c>
      <c r="S9" s="43">
        <f>INT(((CONCATENATE($C$1,".","03",".","0",MAX(T9:Z9))+1-1)-DATE(YEAR((CONCATENATE($C$1,".","03",".","0",MAX(T9:Z9))+1-1)),1,1)-1+WEEKDAY(DATE(YEAR((CONCATENATE($C$1,".","03",".","0",MAX(T9:Z9))+1-1)),1,0)))/7)+1-INT(WEEKDAY(DATE(YEAR((CONCATENATE($C$1,".","03",".","0",MAX(T9:Z9))+1-1)),1,0))/5)+IF(INT(((CONCATENATE($C$1,".","03",".","0",MAX(T9:Z9))+1-1)-DATE(YEAR((CONCATENATE($C$1,".","03",".","0",MAX(T9:Z9))+1-1)),1,1)-1+WEEKDAY(DATE(YEAR((CONCATENATE($C$1,".","03",".","0",MAX(T9:Z9))+1-1)),1,0)))/7)+1-INT(WEEKDAY(DATE(YEAR((CONCATENATE($C$1,".","03",".","0",MAX(T9:Z9))+1-1)),1,0))/5)=0,IF(OR(WEEKDAY(DATE(YEAR((CONCATENATE($C$1,".","03",".","0",MAX(T9:Z9))+1-1)-4),1,0))=5,WEEKDAY(DATE(YEAR((CONCATENATE($C$1,".","03",".","0",MAX(T9:Z9))+1-1)-4),1,0))=6,WEEKDAY(DATE(YEAR((CONCATENATE($C$1,".","03",".","0",MAX(T9:Z9))+1-1)-4),1,0))=7),52,53),IF(AND(INT(((CONCATENATE($C$1,".","03",".","0",MAX(T9:Z9))+1-1)-DATE(YEAR((CONCATENATE($C$1,".","03",".","0",MAX(T9:Z9))+1-1)),1,1)-1+WEEKDAY(DATE(YEAR((CONCATENATE($C$1,".","03",".","0",MAX(T9:Z9))+1-1)),1,0)))/7)+1-INT(WEEKDAY(DATE(YEAR((CONCATENATE($C$1,".","03",".","0",MAX(T9:Z9))+1-1)),1,0))/5)=53,OR(WEEKDAY(DATE(YEAR((CONCATENATE($C$1,".","03",".","0",MAX(T9:Z9))+1-1)+5),1,0))=1,WEEKDAY(DATE(YEAR((CONCATENATE($C$1,".","03",".","0",MAX(T9:Z9))+1-1)+5),1,0))=2,WEEKDAY(DATE(YEAR((CONCATENATE($C$1,".","03",".","0",MAX(T9:Z9))+1-1)+5),1,0))=3,WEEKDAY(DATE(YEAR((CONCATENATE($C$1,".","03",".","0",MAX(T9:Z9))+1-1)+5),1,0))=4)),-52,0))</f>
        <v>9</v>
      </c>
      <c r="T9" s="18" t="str">
        <f>IF((VLOOKUP((WEEKDAY(((CONCATENATE($C$1,".","03",".","01"))+1-1),2)),Napok!$N$1:$O$7,2,FALSE))=T8,1,"")</f>
        <v/>
      </c>
      <c r="U9" s="18" t="str">
        <f>IF(T9=1,(T9+1),IF((VLOOKUP((WEEKDAY(((CONCATENATE($C$1,".","03",".","01"))+1-1),2)),Napok!$N$1:$O$7,2,FALSE))=U8,1,""))</f>
        <v/>
      </c>
      <c r="V9" s="18" t="str">
        <f>IF(U9&lt;&gt;"",(U9+1),IF((VLOOKUP((WEEKDAY(((CONCATENATE($C$1,".","03",".","01"))+1-1),2)),Napok!$N$1:$O$7,2,FALSE))=V8,1,""))</f>
        <v/>
      </c>
      <c r="W9" s="18">
        <f>IF(V9&lt;&gt;"",(V9+1),IF((VLOOKUP((WEEKDAY(((CONCATENATE($C$1,".","03",".","01"))+1-1),2)),Napok!$N$1:$O$7,2,FALSE))=W8,1,""))</f>
        <v>1</v>
      </c>
      <c r="X9" s="18">
        <f>IF(W9&lt;&gt;"",(W9+1),IF((VLOOKUP((WEEKDAY(((CONCATENATE($C$1,".","03",".","01"))+1-1),2)),Napok!$N$1:$O$7,2,FALSE))=X8,1,""))</f>
        <v>2</v>
      </c>
      <c r="Y9" s="18">
        <f>IF(X9&lt;&gt;"",(X9+1),IF((VLOOKUP((WEEKDAY(((CONCATENATE($C$1,".","03",".","01"))+1-1),2)),Napok!$N$1:$O$7,2,FALSE))=Y8,1,""))</f>
        <v>3</v>
      </c>
      <c r="Z9" s="18">
        <f>IF(Y9&lt;&gt;"",(Y9+1),IF((VLOOKUP((WEEKDAY(((CONCATENATE($C$1,".","03",".","01"))+1-1),2)),Napok!$N$1:$O$7,2,FALSE))=Z8,1,""))</f>
        <v>4</v>
      </c>
      <c r="AL9" s="1">
        <v>1590</v>
      </c>
    </row>
    <row r="10" spans="1:38" x14ac:dyDescent="0.25">
      <c r="A10" s="43">
        <f>IF(A9&gt;50,1,2)</f>
        <v>2</v>
      </c>
      <c r="B10" s="18">
        <f>H9+1</f>
        <v>8</v>
      </c>
      <c r="C10" s="18">
        <f>B10+1</f>
        <v>9</v>
      </c>
      <c r="D10" s="18">
        <f t="shared" ref="D10:H11" si="0">C10+1</f>
        <v>10</v>
      </c>
      <c r="E10" s="18">
        <f t="shared" si="0"/>
        <v>11</v>
      </c>
      <c r="F10" s="18">
        <f t="shared" si="0"/>
        <v>12</v>
      </c>
      <c r="G10" s="18">
        <f t="shared" si="0"/>
        <v>13</v>
      </c>
      <c r="H10" s="18">
        <f t="shared" si="0"/>
        <v>14</v>
      </c>
      <c r="J10" s="43">
        <f>J9+1</f>
        <v>6</v>
      </c>
      <c r="K10" s="18">
        <f>Q9+1</f>
        <v>6</v>
      </c>
      <c r="L10" s="18">
        <f>K10+1</f>
        <v>7</v>
      </c>
      <c r="M10" s="18">
        <f t="shared" ref="M10:Q12" si="1">L10+1</f>
        <v>8</v>
      </c>
      <c r="N10" s="18">
        <f t="shared" si="1"/>
        <v>9</v>
      </c>
      <c r="O10" s="18">
        <f t="shared" si="1"/>
        <v>10</v>
      </c>
      <c r="P10" s="18">
        <f t="shared" si="1"/>
        <v>11</v>
      </c>
      <c r="Q10" s="18">
        <f t="shared" si="1"/>
        <v>12</v>
      </c>
      <c r="S10" s="43">
        <f>S9+1</f>
        <v>10</v>
      </c>
      <c r="T10" s="18">
        <f>Z9+1</f>
        <v>5</v>
      </c>
      <c r="U10" s="18">
        <f>T10+1</f>
        <v>6</v>
      </c>
      <c r="V10" s="18">
        <f t="shared" ref="V10:Z13" si="2">U10+1</f>
        <v>7</v>
      </c>
      <c r="W10" s="18">
        <f t="shared" si="2"/>
        <v>8</v>
      </c>
      <c r="X10" s="18">
        <f t="shared" si="2"/>
        <v>9</v>
      </c>
      <c r="Y10" s="18">
        <f t="shared" si="2"/>
        <v>10</v>
      </c>
      <c r="Z10" s="18">
        <f t="shared" si="2"/>
        <v>11</v>
      </c>
      <c r="AL10" s="1">
        <v>1591</v>
      </c>
    </row>
    <row r="11" spans="1:38" x14ac:dyDescent="0.25">
      <c r="A11" s="43">
        <f>A10+1</f>
        <v>3</v>
      </c>
      <c r="B11" s="18">
        <f t="shared" ref="B11:B13" si="3">H10+1</f>
        <v>15</v>
      </c>
      <c r="C11" s="18">
        <f>B11+1</f>
        <v>16</v>
      </c>
      <c r="D11" s="18">
        <f t="shared" si="0"/>
        <v>17</v>
      </c>
      <c r="E11" s="18">
        <f t="shared" si="0"/>
        <v>18</v>
      </c>
      <c r="F11" s="18">
        <f t="shared" si="0"/>
        <v>19</v>
      </c>
      <c r="G11" s="18">
        <f t="shared" si="0"/>
        <v>20</v>
      </c>
      <c r="H11" s="18">
        <f t="shared" si="0"/>
        <v>21</v>
      </c>
      <c r="J11" s="43">
        <f t="shared" ref="J11:J12" si="4">J10+1</f>
        <v>7</v>
      </c>
      <c r="K11" s="18">
        <f t="shared" ref="K11:K12" si="5">Q10+1</f>
        <v>13</v>
      </c>
      <c r="L11" s="18">
        <f>K11+1</f>
        <v>14</v>
      </c>
      <c r="M11" s="18">
        <f t="shared" si="1"/>
        <v>15</v>
      </c>
      <c r="N11" s="18">
        <f t="shared" si="1"/>
        <v>16</v>
      </c>
      <c r="O11" s="18">
        <f t="shared" si="1"/>
        <v>17</v>
      </c>
      <c r="P11" s="18">
        <f t="shared" si="1"/>
        <v>18</v>
      </c>
      <c r="Q11" s="18">
        <f t="shared" si="1"/>
        <v>19</v>
      </c>
      <c r="S11" s="43">
        <f>S10+1</f>
        <v>11</v>
      </c>
      <c r="T11" s="18">
        <f t="shared" ref="T11:T13" si="6">Z10+1</f>
        <v>12</v>
      </c>
      <c r="U11" s="18">
        <f>T11+1</f>
        <v>13</v>
      </c>
      <c r="V11" s="18">
        <f t="shared" si="2"/>
        <v>14</v>
      </c>
      <c r="W11" s="18">
        <f t="shared" si="2"/>
        <v>15</v>
      </c>
      <c r="X11" s="18">
        <f t="shared" si="2"/>
        <v>16</v>
      </c>
      <c r="Y11" s="18">
        <f t="shared" si="2"/>
        <v>17</v>
      </c>
      <c r="Z11" s="18">
        <f t="shared" si="2"/>
        <v>18</v>
      </c>
      <c r="AL11" s="1">
        <v>1592</v>
      </c>
    </row>
    <row r="12" spans="1:38" x14ac:dyDescent="0.25">
      <c r="A12" s="43">
        <f t="shared" ref="A12:A13" si="7">A11+1</f>
        <v>4</v>
      </c>
      <c r="B12" s="18">
        <f t="shared" si="3"/>
        <v>22</v>
      </c>
      <c r="C12" s="18">
        <f t="shared" ref="C12:H13" si="8">B12+1</f>
        <v>23</v>
      </c>
      <c r="D12" s="18">
        <f t="shared" si="8"/>
        <v>24</v>
      </c>
      <c r="E12" s="18">
        <f t="shared" si="8"/>
        <v>25</v>
      </c>
      <c r="F12" s="18">
        <f t="shared" si="8"/>
        <v>26</v>
      </c>
      <c r="G12" s="18">
        <f t="shared" si="8"/>
        <v>27</v>
      </c>
      <c r="H12" s="18">
        <f t="shared" si="8"/>
        <v>28</v>
      </c>
      <c r="J12" s="43">
        <f t="shared" si="4"/>
        <v>8</v>
      </c>
      <c r="K12" s="18">
        <f t="shared" si="5"/>
        <v>20</v>
      </c>
      <c r="L12" s="18">
        <f t="shared" ref="L12" si="9">K12+1</f>
        <v>21</v>
      </c>
      <c r="M12" s="18">
        <f t="shared" si="1"/>
        <v>22</v>
      </c>
      <c r="N12" s="18">
        <f t="shared" si="1"/>
        <v>23</v>
      </c>
      <c r="O12" s="18">
        <f t="shared" si="1"/>
        <v>24</v>
      </c>
      <c r="P12" s="18">
        <f t="shared" si="1"/>
        <v>25</v>
      </c>
      <c r="Q12" s="18">
        <f t="shared" si="1"/>
        <v>26</v>
      </c>
      <c r="S12" s="43">
        <f t="shared" ref="S12:S13" si="10">S11+1</f>
        <v>12</v>
      </c>
      <c r="T12" s="18">
        <f t="shared" si="6"/>
        <v>19</v>
      </c>
      <c r="U12" s="18">
        <f t="shared" ref="U12:U13" si="11">T12+1</f>
        <v>20</v>
      </c>
      <c r="V12" s="18">
        <f t="shared" si="2"/>
        <v>21</v>
      </c>
      <c r="W12" s="18">
        <f t="shared" si="2"/>
        <v>22</v>
      </c>
      <c r="X12" s="18">
        <f t="shared" si="2"/>
        <v>23</v>
      </c>
      <c r="Y12" s="18">
        <f t="shared" si="2"/>
        <v>24</v>
      </c>
      <c r="Z12" s="18">
        <f t="shared" si="2"/>
        <v>25</v>
      </c>
      <c r="AL12" s="1">
        <v>1593</v>
      </c>
    </row>
    <row r="13" spans="1:38" x14ac:dyDescent="0.25">
      <c r="A13" s="43">
        <f t="shared" si="7"/>
        <v>5</v>
      </c>
      <c r="B13" s="18">
        <f t="shared" si="3"/>
        <v>29</v>
      </c>
      <c r="C13" s="18">
        <f t="shared" si="8"/>
        <v>30</v>
      </c>
      <c r="D13" s="18">
        <f t="shared" si="8"/>
        <v>31</v>
      </c>
      <c r="E13" s="18" t="str">
        <f>IF(D13&gt;=VLOOKUP(B7,Napok!$H$1:$I$12,2,FALSE),"",(D13+1))</f>
        <v/>
      </c>
      <c r="F13" s="18" t="str">
        <f>IF(E13&gt;=VLOOKUP(B7,Napok!$H$1:$I$12,2,FALSE),"",(E13+1))</f>
        <v/>
      </c>
      <c r="G13" s="18" t="str">
        <f>IF(F13&gt;=VLOOKUP(B7,Napok!$H$1:$I$12,2,FALSE),"",(F13+1))</f>
        <v/>
      </c>
      <c r="H13" s="18" t="str">
        <f>IF(G13&gt;=VLOOKUP(B7,Napok!$H$1:$I$12,2,FALSE),"",(G13+1))</f>
        <v/>
      </c>
      <c r="J13" s="43">
        <f>IF(K13="","",J12+1)</f>
        <v>9</v>
      </c>
      <c r="K13" s="18">
        <f>IF(AND((IF(ISERROR(VLOOKUP($C$1,Napok!$Q$1:$R$127,2,FALSE)),0,1))=1,Q12=28),29,IF(Q12&lt;=27,Q12+1,""))</f>
        <v>27</v>
      </c>
      <c r="L13" s="18">
        <f>IF(K13=29,"",(IF(AND((IF(ISERROR(VLOOKUP($C$1,Napok!$Q$1:$R$127,2,FALSE)),0,1))=1,K13=28),29,IF(K13=28,"",(IF(K13="","",K13+1))))))</f>
        <v>28</v>
      </c>
      <c r="M13" s="19" t="str">
        <f>IF(OR(L13=24,L13=25,L13=26,L13=27),L13+1,(IF(L13=29,"",(IF(AND((IF(ISERROR(VLOOKUP($C$1,Napok!$Q$1:$R$127,2,FALSE)),0,1))=1,L13=28),29,IF(L13="","",(IF(((IF(ISERROR(VLOOKUP($C$1,Napok!$Q$1:$R$127,2,FALSE)),0,1))=1),L13+1,""))))))))</f>
        <v/>
      </c>
      <c r="N13" s="18" t="str">
        <f>IF(AND((IF(ISERROR(VLOOKUP($C$1,Napok!$Q$1:$R$127,2,FALSE)),0,1))=1,M13=28),29,IF(M13&gt;=VLOOKUP(K7,Napok!$H$1:$I$12,2,FALSE),"",(M13+1)))</f>
        <v/>
      </c>
      <c r="O13" s="18" t="str">
        <f>IF(AND((IF(ISERROR(VLOOKUP($C$1,Napok!$Q$1:$R$127,2,FALSE)),0,1))=1,N13=28),29,IF(N13&gt;=VLOOKUP(K7,Napok!$H$1:$I$12,2,FALSE),"",(N13+1)))</f>
        <v/>
      </c>
      <c r="P13" s="18" t="str">
        <f>IF(AND((IF(ISERROR(VLOOKUP($C$1,Napok!$Q$1:$R$127,2,FALSE)),0,1))=1,O13=28),29,IF(O13&gt;=VLOOKUP(K7,Napok!$H$1:$I$12,2,FALSE),"",(O13+1)))</f>
        <v/>
      </c>
      <c r="Q13" s="18" t="str">
        <f>IF(AND((IF(ISERROR(VLOOKUP($C$1,Napok!$Q$1:$R$127,2,FALSE)),0,1))=1,P13=28),29,IF(P13&gt;=VLOOKUP(K7,Napok!$H$1:$I$12,2,FALSE),"",(P13+1)))</f>
        <v/>
      </c>
      <c r="S13" s="43">
        <f t="shared" si="10"/>
        <v>13</v>
      </c>
      <c r="T13" s="18">
        <f t="shared" si="6"/>
        <v>26</v>
      </c>
      <c r="U13" s="18">
        <f t="shared" si="11"/>
        <v>27</v>
      </c>
      <c r="V13" s="18">
        <f t="shared" si="2"/>
        <v>28</v>
      </c>
      <c r="W13" s="18">
        <f>IF(V13&gt;=VLOOKUP(T7,Napok!$H$1:$I$12,2,FALSE),"",(V13+1))</f>
        <v>29</v>
      </c>
      <c r="X13" s="18">
        <f>IF(W13&gt;=VLOOKUP(T7,Napok!$H$1:$I$12,2,FALSE),"",(W13+1))</f>
        <v>30</v>
      </c>
      <c r="Y13" s="18">
        <f>IF(X13&gt;=VLOOKUP(T7,Napok!$H$1:$I$12,2,FALSE),"",(X13+1))</f>
        <v>31</v>
      </c>
      <c r="Z13" s="18" t="str">
        <f>IF(Y13&gt;=VLOOKUP(T7,Napok!$H$1:$I$12,2,FALSE),"",(Y13+1))</f>
        <v/>
      </c>
      <c r="AL13" s="1">
        <v>1594</v>
      </c>
    </row>
    <row r="14" spans="1:38" x14ac:dyDescent="0.25">
      <c r="A14" s="43" t="str">
        <f>IF(H13="","",(IF(B14&gt;VLOOKUP(B7,Napok!H1:I12,2,FALSE),"",(A13+1))))</f>
        <v/>
      </c>
      <c r="B14" s="18" t="str">
        <f>IF(H13=30,31,(IF(H13="","",(IF((H13)=VLOOKUP(B7,Napok!$H$1:$I$12,2,FALSE),"",VLOOKUP(B7,Napok!$H$1:$I$12,2,FALSE)-1)))))</f>
        <v/>
      </c>
      <c r="C14" s="18" t="str">
        <f>IF($B$14&gt;=VLOOKUP($B$7,Napok!$H$1:$I$12,2,FALSE),"",VLOOKUP($B$7,Napok!$H$1:$I$12,2,FALSE))</f>
        <v/>
      </c>
      <c r="D14" s="18" t="str">
        <f>IF(C14=VLOOKUP($B$7,Napok!$H$1:$I$12,2,FALSE),"",(IF($B$14&gt;=VLOOKUP($B$7,Napok!$H$1:$I$12,2,FALSE),"",VLOOKUP($B$7,Napok!$H$1:$I$12,2,FALSE)+1)))</f>
        <v/>
      </c>
      <c r="E14" s="18" t="str">
        <f>IF($C$14&gt;=VLOOKUP($B$7,Napok!$H$1:$I$12,2,FALSE),"",VLOOKUP($B$7,Napok!$H$1:$I$12,2,FALSE)+1)</f>
        <v/>
      </c>
      <c r="F14" s="18" t="str">
        <f>IF($C$14&gt;=VLOOKUP($B$7,Napok!$H$1:$I$12,2,FALSE),"",VLOOKUP($B$7,Napok!$H$1:$I$12,2,FALSE)+1)</f>
        <v/>
      </c>
      <c r="G14" s="18" t="str">
        <f>IF($C$14&gt;=VLOOKUP($B$7,Napok!$H$1:$I$12,2,FALSE),"",VLOOKUP($B$7,Napok!$H$1:$I$12,2,FALSE)+1)</f>
        <v/>
      </c>
      <c r="H14" s="18" t="str">
        <f>IF($C$14&gt;=VLOOKUP($B$7,Napok!$H$1:$I$12,2,FALSE),"",VLOOKUP($B$7,Napok!$H$1:$I$12,2,FALSE)+1)</f>
        <v/>
      </c>
      <c r="J14" s="43" t="str">
        <f>IF(K14="","",(IF(Q13="","",(IF(K14&gt;VLOOKUP(K7,Napok!Q1:R12,2,FALSE),"",(J13+1))))))</f>
        <v/>
      </c>
      <c r="K14" s="18" t="str">
        <f>IF(Q13=29,"",(IF(Q13="","",(IF((Q13)=VLOOKUP(K7,Napok!$H$1:$I$12,2,FALSE),"",VLOOKUP(K7,Napok!$H$1:$I$12,2,FALSE)-1)))))</f>
        <v/>
      </c>
      <c r="L14" s="18" t="str">
        <f>IF(K14="","",(IF($B$14&gt;=VLOOKUP($B$7,Napok!$H$1:$I$12,2,FALSE),"",VLOOKUP($B$7,Napok!$H$1:$I$12,2,FALSE))))</f>
        <v/>
      </c>
      <c r="M14" s="18" t="str">
        <f>IF(L14="","",(IF(L14=VLOOKUP($B$7,Napok!$H$1:$I$12,2,FALSE),"",(IF($B$14&gt;=VLOOKUP($B$7,Napok!$H$1:$I$12,2,FALSE),"",VLOOKUP($B$7,Napok!$H$1:$I$12,2,FALSE)+1)))))</f>
        <v/>
      </c>
      <c r="N14" s="18" t="str">
        <f>IF($C$14&gt;=VLOOKUP($B$7,Napok!$H$1:$I$12,2,FALSE),"",VLOOKUP($B$7,Napok!$H$1:$I$12,2,FALSE)+1)</f>
        <v/>
      </c>
      <c r="O14" s="18" t="str">
        <f>IF($C$14&gt;=VLOOKUP($B$7,Napok!$H$1:$I$12,2,FALSE),"",VLOOKUP($B$7,Napok!$H$1:$I$12,2,FALSE)+1)</f>
        <v/>
      </c>
      <c r="P14" s="18" t="str">
        <f>IF($C$14&gt;=VLOOKUP($B$7,Napok!$H$1:$I$12,2,FALSE),"",VLOOKUP($B$7,Napok!$H$1:$I$12,2,FALSE)+1)</f>
        <v/>
      </c>
      <c r="Q14" s="18" t="str">
        <f>IF($C$14&gt;=VLOOKUP($B$7,Napok!$H$1:$I$12,2,FALSE),"",VLOOKUP($B$7,Napok!$H$1:$I$12,2,FALSE)+1)</f>
        <v/>
      </c>
      <c r="S14" s="43" t="str">
        <f>IF(T14="","",S13+1)</f>
        <v/>
      </c>
      <c r="T14" s="19" t="str">
        <f>IF(Z13=29,30,(IF(Z13=31,"",(IF(Z13="","",(IF((Z13)=VLOOKUP(T7,Napok!$H$1:$I$12,2,FALSE),"",VLOOKUP(T7,Napok!$H$1:$I$12,2,FALSE)-1)+1))))))</f>
        <v/>
      </c>
      <c r="U14" s="18" t="str">
        <f>IF(T$14&gt;=VLOOKUP($B$7,Napok!$H$1:$I$12,2,FALSE),"",VLOOKUP(T$7,Napok!$H$1:$I$12,2,FALSE))</f>
        <v/>
      </c>
      <c r="V14" s="18" t="str">
        <f>IF(U14="","",(IF(U14=VLOOKUP($B$7,Napok!$H$1:$I$12,2,FALSE),"",(IF($B$14&gt;=VLOOKUP($B$7,Napok!$H$1:$I$12,2,FALSE),"",VLOOKUP($B$7,Napok!$H$1:$I$12,2,FALSE)+1)))))</f>
        <v/>
      </c>
      <c r="W14" s="18" t="str">
        <f>IF($C$14&gt;=VLOOKUP($B$7,Napok!$H$1:$I$12,2,FALSE),"",VLOOKUP($B$7,Napok!$H$1:$I$12,2,FALSE)+1)</f>
        <v/>
      </c>
      <c r="X14" s="18" t="str">
        <f>IF($C$14&gt;=VLOOKUP($B$7,Napok!$H$1:$I$12,2,FALSE),"",VLOOKUP($B$7,Napok!$H$1:$I$12,2,FALSE)+1)</f>
        <v/>
      </c>
      <c r="Y14" s="18" t="str">
        <f>IF($C$14&gt;=VLOOKUP($B$7,Napok!$H$1:$I$12,2,FALSE),"",VLOOKUP($B$7,Napok!$H$1:$I$12,2,FALSE)+1)</f>
        <v/>
      </c>
      <c r="Z14" s="18" t="str">
        <f>IF($C$14&gt;=VLOOKUP($B$7,Napok!$H$1:$I$12,2,FALSE),"",VLOOKUP($B$7,Napok!$H$1:$I$12,2,FALSE)+1)</f>
        <v/>
      </c>
      <c r="AL14" s="1">
        <v>1595</v>
      </c>
    </row>
    <row r="15" spans="1:38" x14ac:dyDescent="0.25">
      <c r="AL15" s="1">
        <v>1596</v>
      </c>
    </row>
    <row r="16" spans="1:38" x14ac:dyDescent="0.25">
      <c r="B16" s="193" t="s">
        <v>15</v>
      </c>
      <c r="C16" s="194"/>
      <c r="D16" s="194"/>
      <c r="E16" s="194"/>
      <c r="F16" s="194"/>
      <c r="G16" s="194"/>
      <c r="H16" s="195"/>
      <c r="K16" s="193" t="s">
        <v>16</v>
      </c>
      <c r="L16" s="194"/>
      <c r="M16" s="194"/>
      <c r="N16" s="194"/>
      <c r="O16" s="194"/>
      <c r="P16" s="194"/>
      <c r="Q16" s="195"/>
      <c r="T16" s="193" t="s">
        <v>17</v>
      </c>
      <c r="U16" s="194"/>
      <c r="V16" s="194"/>
      <c r="W16" s="194"/>
      <c r="X16" s="194"/>
      <c r="Y16" s="194"/>
      <c r="Z16" s="195"/>
      <c r="AL16" s="1">
        <v>1597</v>
      </c>
    </row>
    <row r="17" spans="1:38" x14ac:dyDescent="0.25">
      <c r="A17" s="43" t="s">
        <v>416</v>
      </c>
      <c r="B17" s="43" t="s">
        <v>1</v>
      </c>
      <c r="C17" s="43" t="s">
        <v>2</v>
      </c>
      <c r="D17" s="43" t="s">
        <v>6</v>
      </c>
      <c r="E17" s="43" t="s">
        <v>3</v>
      </c>
      <c r="F17" s="43" t="s">
        <v>4</v>
      </c>
      <c r="G17" s="43" t="s">
        <v>5</v>
      </c>
      <c r="H17" s="43" t="s">
        <v>7</v>
      </c>
      <c r="J17" s="43" t="s">
        <v>416</v>
      </c>
      <c r="K17" s="43" t="s">
        <v>1</v>
      </c>
      <c r="L17" s="43" t="s">
        <v>2</v>
      </c>
      <c r="M17" s="43" t="s">
        <v>6</v>
      </c>
      <c r="N17" s="43" t="s">
        <v>3</v>
      </c>
      <c r="O17" s="43" t="s">
        <v>4</v>
      </c>
      <c r="P17" s="43" t="s">
        <v>5</v>
      </c>
      <c r="Q17" s="43" t="s">
        <v>7</v>
      </c>
      <c r="S17" s="43" t="s">
        <v>416</v>
      </c>
      <c r="T17" s="43" t="s">
        <v>1</v>
      </c>
      <c r="U17" s="43" t="s">
        <v>2</v>
      </c>
      <c r="V17" s="43" t="s">
        <v>6</v>
      </c>
      <c r="W17" s="43" t="s">
        <v>3</v>
      </c>
      <c r="X17" s="43" t="s">
        <v>4</v>
      </c>
      <c r="Y17" s="43" t="s">
        <v>5</v>
      </c>
      <c r="Z17" s="43" t="s">
        <v>7</v>
      </c>
      <c r="AL17" s="1">
        <v>1598</v>
      </c>
    </row>
    <row r="18" spans="1:38" x14ac:dyDescent="0.25">
      <c r="A18" s="43">
        <f>INT(((CONCATENATE($C$1,".","04",".","0",MAX(B18:H18))+1-1)-DATE(YEAR((CONCATENATE($C$1,".","04",".","0",MAX(B18:H18))+1-1)),1,1)-1+WEEKDAY(DATE(YEAR((CONCATENATE($C$1,".","04",".","0",MAX(B18:H18))+1-1)),1,0)))/7)+1-INT(WEEKDAY(DATE(YEAR((CONCATENATE($C$1,".","04",".","0",MAX(B18:H18))+1-1)),1,0))/5)+IF(INT(((CONCATENATE($C$1,".","04",".","0",MAX(B18:H18))+1-1)-DATE(YEAR((CONCATENATE($C$1,".","04",".","0",MAX(B18:H18))+1-1)),1,1)-1+WEEKDAY(DATE(YEAR((CONCATENATE($C$1,".","04",".","0",MAX(B18:H18))+1-1)),1,0)))/7)+1-INT(WEEKDAY(DATE(YEAR((CONCATENATE($C$1,".","04",".","0",MAX(B18:H18))+1-1)),1,0))/5)=0,IF(OR(WEEKDAY(DATE(YEAR((CONCATENATE($C$1,".","04",".","0",MAX(B18:H18))+1-1)-4),1,0))=5,WEEKDAY(DATE(YEAR((CONCATENATE($C$1,".","04",".","0",MAX(B18:H18))+1-1)-4),1,0))=6,WEEKDAY(DATE(YEAR((CONCATENATE($C$1,".","04",".","0",MAX(B18:H18))+1-1)-4),1,0))=7),52,53),IF(AND(INT(((CONCATENATE($C$1,".","04",".","0",MAX(B18:H18))+1-1)-DATE(YEAR((CONCATENATE($C$1,".","04",".","0",MAX(B18:H18))+1-1)),1,1)-1+WEEKDAY(DATE(YEAR((CONCATENATE($C$1,".","04",".","0",MAX(B18:H18))+1-1)),1,0)))/7)+1-INT(WEEKDAY(DATE(YEAR((CONCATENATE($C$1,".","04",".","0",MAX(B18:H18))+1-1)),1,0))/5)=53,OR(WEEKDAY(DATE(YEAR((CONCATENATE($C$1,".","04",".","0",MAX(B18:H18))+1-1)+5),1,0))=1,WEEKDAY(DATE(YEAR((CONCATENATE($C$1,".","04",".","0",MAX(B18:H18))+1-1)+5),1,0))=2,WEEKDAY(DATE(YEAR((CONCATENATE($C$1,".","04",".","0",MAX(B18:H18))+1-1)+5),1,0))=3,WEEKDAY(DATE(YEAR((CONCATENATE($C$1,".","04",".","0",MAX(B18:H18))+1-1)+5),1,0))=4)),-52,0))</f>
        <v>13</v>
      </c>
      <c r="B18" s="18" t="str">
        <f>IF((VLOOKUP((WEEKDAY(((CONCATENATE($C$1,".","04",".","01"))+1-1),2)),Napok!$N$1:$O$7,2,FALSE))=B17,1,"")</f>
        <v/>
      </c>
      <c r="C18" s="18" t="str">
        <f>IF(B18=1,(B18+1),IF((VLOOKUP((WEEKDAY(((CONCATENATE($C$1,".","04",".","01"))+1-1),2)),Napok!$N$1:$O$7,2,FALSE))=C17,1,""))</f>
        <v/>
      </c>
      <c r="D18" s="18" t="str">
        <f>IF(C18&lt;&gt;"",(C18+1),IF((VLOOKUP((WEEKDAY(((CONCATENATE($C$1,".","04",".","01"))+1-1),2)),Napok!$N$1:$O$7,2,FALSE))=D17,1,""))</f>
        <v/>
      </c>
      <c r="E18" s="18" t="str">
        <f>IF(D18&lt;&gt;"",(D18+1),IF((VLOOKUP((WEEKDAY(((CONCATENATE($C$1,".","04",".","01"))+1-1),2)),Napok!$N$1:$O$7,2,FALSE))=E17,1,""))</f>
        <v/>
      </c>
      <c r="F18" s="18" t="str">
        <f>IF(E18&lt;&gt;"",(E18+1),IF((VLOOKUP((WEEKDAY(((CONCATENATE($C$1,".","04",".","01"))+1-1),2)),Napok!$N$1:$O$7,2,FALSE))=F17,1,""))</f>
        <v/>
      </c>
      <c r="G18" s="18" t="str">
        <f>IF(F18&lt;&gt;"",(F18+1),IF((VLOOKUP((WEEKDAY(((CONCATENATE($C$1,".","04",".","01"))+1-1),2)),Napok!$N$1:$O$7,2,FALSE))=G17,1,""))</f>
        <v/>
      </c>
      <c r="H18" s="18">
        <f>IF(G18&lt;&gt;"",(G18+1),IF((VLOOKUP((WEEKDAY(((CONCATENATE($C$1,".","04",".","01"))+1-1),2)),Napok!$N$1:$O$7,2,FALSE))=H17,1,""))</f>
        <v>1</v>
      </c>
      <c r="J18" s="43">
        <f>INT(((CONCATENATE($C$1,".","05",".","0",MAX(K18:Q18))+1-1)-DATE(YEAR((CONCATENATE($C$1,".","05",".","0",MAX(K18:Q18))+1-1)),1,1)-1+WEEKDAY(DATE(YEAR((CONCATENATE($C$1,".","05",".","0",MAX(K18:Q18))+1-1)),1,0)))/7)+1-INT(WEEKDAY(DATE(YEAR((CONCATENATE($C$1,".","05",".","0",MAX(K18:Q18))+1-1)),1,0))/5)+IF(INT(((CONCATENATE($C$1,".","05",".","0",MAX(K18:Q18))+1-1)-DATE(YEAR((CONCATENATE($C$1,".","05",".","0",MAX(K18:Q18))+1-1)),1,1)-1+WEEKDAY(DATE(YEAR((CONCATENATE($C$1,".","05",".","0",MAX(K18:Q18))+1-1)),1,0)))/7)+1-INT(WEEKDAY(DATE(YEAR((CONCATENATE($C$1,".","05",".","0",MAX(K18:Q18))+1-1)),1,0))/5)=0,IF(OR(WEEKDAY(DATE(YEAR((CONCATENATE($C$1,".","05",".","0",MAX(K18:Q18))+1-1)-4),1,0))=5,WEEKDAY(DATE(YEAR((CONCATENATE($C$1,".","05",".","0",MAX(K18:Q18))+1-1)-4),1,0))=6,WEEKDAY(DATE(YEAR((CONCATENATE($C$1,".","05",".","0",MAX(K18:Q18))+1-1)-4),1,0))=7),52,53),IF(AND(INT(((CONCATENATE($C$1,".","05",".","0",MAX(K18:Q18))+1-1)-DATE(YEAR((CONCATENATE($C$1,".","05",".","0",MAX(K18:Q18))+1-1)),1,1)-1+WEEKDAY(DATE(YEAR((CONCATENATE($C$1,".","05",".","0",MAX(K18:Q18))+1-1)),1,0)))/7)+1-INT(WEEKDAY(DATE(YEAR((CONCATENATE($C$1,".","05",".","0",MAX(K18:Q18))+1-1)),1,0))/5)=53,OR(WEEKDAY(DATE(YEAR((CONCATENATE($C$1,".","05",".","0",MAX(K18:Q18))+1-1)+5),1,0))=1,WEEKDAY(DATE(YEAR((CONCATENATE($C$1,".","05",".","0",MAX(K18:Q18))+1-1)+5),1,0))=2,WEEKDAY(DATE(YEAR((CONCATENATE($C$1,".","05",".","0",MAX(K18:Q18))+1-1)+5),1,0))=3,WEEKDAY(DATE(YEAR((CONCATENATE($C$1,".","05",".","0",MAX(K18:Q18))+1-1)+5),1,0))=4)),-52,0))</f>
        <v>18</v>
      </c>
      <c r="K18" s="18" t="str">
        <f>IF((VLOOKUP((WEEKDAY(((CONCATENATE($C$1,".","05",".","01"))+1-1),2)),Napok!$N$1:$O$7,2,FALSE))=K17,1,"")</f>
        <v/>
      </c>
      <c r="L18" s="18">
        <f>IF(K18=1,(K18+1),IF((VLOOKUP((WEEKDAY(((CONCATENATE($C$1,".","05",".","01"))+1-1),2)),Napok!$N$1:$O$7,2,FALSE))=L17,1,""))</f>
        <v>1</v>
      </c>
      <c r="M18" s="18">
        <f>IF(L18&lt;&gt;"",(L18+1),IF((VLOOKUP((WEEKDAY(((CONCATENATE($C$1,".","05",".","01"))+1-1),2)),Napok!$N$1:$O$7,2,FALSE))=M17,1,""))</f>
        <v>2</v>
      </c>
      <c r="N18" s="18">
        <f>IF(M18&lt;&gt;"",(M18+1),IF((VLOOKUP((WEEKDAY(((CONCATENATE($C$1,".","05",".","01"))+1-1),2)),Napok!$N$1:$O$7,2,FALSE))=N17,1,""))</f>
        <v>3</v>
      </c>
      <c r="O18" s="18">
        <f>IF(N18&lt;&gt;"",(N18+1),IF((VLOOKUP((WEEKDAY(((CONCATENATE($C$1,".","05",".","01"))+1-1),2)),Napok!$N$1:$O$7,2,FALSE))=O17,1,""))</f>
        <v>4</v>
      </c>
      <c r="P18" s="18">
        <f>IF(O18&lt;&gt;"",(O18+1),IF((VLOOKUP((WEEKDAY(((CONCATENATE($C$1,".","05",".","01"))+1-1),2)),Napok!$N$1:$O$7,2,FALSE))=P17,1,""))</f>
        <v>5</v>
      </c>
      <c r="Q18" s="18">
        <f>IF(P18&lt;&gt;"",(P18+1),IF((VLOOKUP((WEEKDAY(((CONCATENATE($C$1,".","05",".","01"))+1-1),2)),Napok!$N$1:$O$7,2,FALSE))=Q17,1,""))</f>
        <v>6</v>
      </c>
      <c r="S18" s="43">
        <f>INT(((CONCATENATE($C$1,".","06",".","0",MAX(T18:Z18))+1-1)-DATE(YEAR((CONCATENATE($C$1,".","06",".","0",MAX(T18:Z18))+1-1)),1,1)-1+WEEKDAY(DATE(YEAR((CONCATENATE($C$1,".","06",".","0",MAX(T18:Z18))+1-1)),1,0)))/7)+1-INT(WEEKDAY(DATE(YEAR((CONCATENATE($C$1,".","06",".","0",MAX(T18:Z18))+1-1)),1,0))/5)+IF(INT(((CONCATENATE($C$1,".","06",".","0",MAX(T18:Z18))+1-1)-DATE(YEAR((CONCATENATE($C$1,".","06",".","0",MAX(T18:Z18))+1-1)),1,1)-1+WEEKDAY(DATE(YEAR((CONCATENATE($C$1,".","06",".","0",MAX(T18:Z18))+1-1)),1,0)))/7)+1-INT(WEEKDAY(DATE(YEAR((CONCATENATE($C$1,".","06",".","0",MAX(T18:Z18))+1-1)),1,0))/5)=0,IF(OR(WEEKDAY(DATE(YEAR((CONCATENATE($C$1,".","06",".","0",MAX(T18:Z18))+1-1)-4),1,0))=5,WEEKDAY(DATE(YEAR((CONCATENATE($C$1,".","06",".","0",MAX(T18:Z18))+1-1)-4),1,0))=6,WEEKDAY(DATE(YEAR((CONCATENATE($C$1,".","06",".","0",MAX(T18:Z18))+1-1)-4),1,0))=7),52,53),IF(AND(INT(((CONCATENATE($C$1,".","06",".","0",MAX(T18:Z18))+1-1)-DATE(YEAR((CONCATENATE($C$1,".","06",".","0",MAX(T18:Z18))+1-1)),1,1)-1+WEEKDAY(DATE(YEAR((CONCATENATE($C$1,".","06",".","0",MAX(T18:Z18))+1-1)),1,0)))/7)+1-INT(WEEKDAY(DATE(YEAR((CONCATENATE($C$1,".","06",".","0",MAX(T18:Z18))+1-1)),1,0))/5)=53,OR(WEEKDAY(DATE(YEAR((CONCATENATE($C$1,".","06",".","0",MAX(T18:Z18))+1-1)+5),1,0))=1,WEEKDAY(DATE(YEAR((CONCATENATE($C$1,".","06",".","0",MAX(T18:Z18))+1-1)+5),1,0))=2,WEEKDAY(DATE(YEAR((CONCATENATE($C$1,".","06",".","0",MAX(T18:Z18))+1-1)+5),1,0))=3,WEEKDAY(DATE(YEAR((CONCATENATE($C$1,".","06",".","0",MAX(T18:Z18))+1-1)+5),1,0))=4)),-52,0))</f>
        <v>22</v>
      </c>
      <c r="T18" s="18" t="str">
        <f>IF((VLOOKUP((WEEKDAY(((CONCATENATE($C$1,".","06",".","01"))+1-1),2)),Napok!$N$1:$O$7,2,FALSE))=T17,1,"")</f>
        <v/>
      </c>
      <c r="U18" s="18" t="str">
        <f>IF(T18=1,(T18+1),IF((VLOOKUP((WEEKDAY(((CONCATENATE($C$1,".","06",".","01"))+1-1),2)),Napok!$N$1:$O$7,2,FALSE))=U17,1,""))</f>
        <v/>
      </c>
      <c r="V18" s="18" t="str">
        <f>IF(U18&lt;&gt;"",(U18+1),IF((VLOOKUP((WEEKDAY(((CONCATENATE($C$1,".","06",".","01"))+1-1),2)),Napok!$N$1:$O$7,2,FALSE))=V17,1,""))</f>
        <v/>
      </c>
      <c r="W18" s="18" t="str">
        <f>IF(V18&lt;&gt;"",(V18+1),IF((VLOOKUP((WEEKDAY(((CONCATENATE($C$1,".","06",".","01"))+1-1),2)),Napok!$N$1:$O$7,2,FALSE))=W17,1,""))</f>
        <v/>
      </c>
      <c r="X18" s="18">
        <f>IF(W18&lt;&gt;"",(W18+1),IF((VLOOKUP((WEEKDAY(((CONCATENATE($C$1,".","06",".","01"))+1-1),2)),Napok!$N$1:$O$7,2,FALSE))=X17,1,""))</f>
        <v>1</v>
      </c>
      <c r="Y18" s="18">
        <f>IF(X18&lt;&gt;"",(X18+1),IF((VLOOKUP((WEEKDAY(((CONCATENATE($C$1,".","06",".","01"))+1-1),2)),Napok!$N$1:$O$7,2,FALSE))=Y17,1,""))</f>
        <v>2</v>
      </c>
      <c r="Z18" s="18">
        <f>IF(Y18&lt;&gt;"",(Y18+1),IF((VLOOKUP((WEEKDAY(((CONCATENATE($C$1,".","06",".","01"))+1-1),2)),Napok!$N$1:$O$7,2,FALSE))=Z17,1,""))</f>
        <v>3</v>
      </c>
      <c r="AL18" s="1">
        <v>1599</v>
      </c>
    </row>
    <row r="19" spans="1:38" x14ac:dyDescent="0.25">
      <c r="A19" s="43">
        <f>A18+1</f>
        <v>14</v>
      </c>
      <c r="B19" s="18">
        <f>H18+1</f>
        <v>2</v>
      </c>
      <c r="C19" s="18">
        <f>B19+1</f>
        <v>3</v>
      </c>
      <c r="D19" s="18">
        <f t="shared" ref="D19:H21" si="12">C19+1</f>
        <v>4</v>
      </c>
      <c r="E19" s="18">
        <f t="shared" si="12"/>
        <v>5</v>
      </c>
      <c r="F19" s="18">
        <f t="shared" si="12"/>
        <v>6</v>
      </c>
      <c r="G19" s="18">
        <f t="shared" si="12"/>
        <v>7</v>
      </c>
      <c r="H19" s="18">
        <f t="shared" si="12"/>
        <v>8</v>
      </c>
      <c r="J19" s="43">
        <f>J18+1</f>
        <v>19</v>
      </c>
      <c r="K19" s="18">
        <f>Q18+1</f>
        <v>7</v>
      </c>
      <c r="L19" s="18">
        <f>K19+1</f>
        <v>8</v>
      </c>
      <c r="M19" s="18">
        <f t="shared" ref="M19:Q22" si="13">L19+1</f>
        <v>9</v>
      </c>
      <c r="N19" s="18">
        <f t="shared" si="13"/>
        <v>10</v>
      </c>
      <c r="O19" s="18">
        <f t="shared" si="13"/>
        <v>11</v>
      </c>
      <c r="P19" s="18">
        <f t="shared" si="13"/>
        <v>12</v>
      </c>
      <c r="Q19" s="18">
        <f t="shared" si="13"/>
        <v>13</v>
      </c>
      <c r="S19" s="43">
        <f>S18+1</f>
        <v>23</v>
      </c>
      <c r="T19" s="18">
        <f>Z18+1</f>
        <v>4</v>
      </c>
      <c r="U19" s="18">
        <f>T19+1</f>
        <v>5</v>
      </c>
      <c r="V19" s="18">
        <f t="shared" ref="V19:Z21" si="14">U19+1</f>
        <v>6</v>
      </c>
      <c r="W19" s="18">
        <f t="shared" si="14"/>
        <v>7</v>
      </c>
      <c r="X19" s="18">
        <f t="shared" si="14"/>
        <v>8</v>
      </c>
      <c r="Y19" s="18">
        <f t="shared" si="14"/>
        <v>9</v>
      </c>
      <c r="Z19" s="18">
        <f t="shared" si="14"/>
        <v>10</v>
      </c>
      <c r="AL19" s="1">
        <v>1600</v>
      </c>
    </row>
    <row r="20" spans="1:38" x14ac:dyDescent="0.25">
      <c r="A20" s="43">
        <f>A19+1</f>
        <v>15</v>
      </c>
      <c r="B20" s="18">
        <f t="shared" ref="B20:B22" si="15">H19+1</f>
        <v>9</v>
      </c>
      <c r="C20" s="18">
        <f>B20+1</f>
        <v>10</v>
      </c>
      <c r="D20" s="18">
        <f t="shared" si="12"/>
        <v>11</v>
      </c>
      <c r="E20" s="18">
        <f t="shared" si="12"/>
        <v>12</v>
      </c>
      <c r="F20" s="18">
        <f t="shared" si="12"/>
        <v>13</v>
      </c>
      <c r="G20" s="18">
        <f t="shared" si="12"/>
        <v>14</v>
      </c>
      <c r="H20" s="18">
        <f t="shared" si="12"/>
        <v>15</v>
      </c>
      <c r="J20" s="43">
        <f>J19+1</f>
        <v>20</v>
      </c>
      <c r="K20" s="18">
        <f t="shared" ref="K20:K22" si="16">Q19+1</f>
        <v>14</v>
      </c>
      <c r="L20" s="18">
        <f>K20+1</f>
        <v>15</v>
      </c>
      <c r="M20" s="18">
        <f t="shared" si="13"/>
        <v>16</v>
      </c>
      <c r="N20" s="18">
        <f t="shared" si="13"/>
        <v>17</v>
      </c>
      <c r="O20" s="18">
        <f t="shared" si="13"/>
        <v>18</v>
      </c>
      <c r="P20" s="18">
        <f t="shared" si="13"/>
        <v>19</v>
      </c>
      <c r="Q20" s="18">
        <f t="shared" si="13"/>
        <v>20</v>
      </c>
      <c r="S20" s="43">
        <f>S19+1</f>
        <v>24</v>
      </c>
      <c r="T20" s="18">
        <f t="shared" ref="T20:T22" si="17">Z19+1</f>
        <v>11</v>
      </c>
      <c r="U20" s="18">
        <f>T20+1</f>
        <v>12</v>
      </c>
      <c r="V20" s="18">
        <f t="shared" si="14"/>
        <v>13</v>
      </c>
      <c r="W20" s="18">
        <f t="shared" si="14"/>
        <v>14</v>
      </c>
      <c r="X20" s="18">
        <f t="shared" si="14"/>
        <v>15</v>
      </c>
      <c r="Y20" s="18">
        <f t="shared" si="14"/>
        <v>16</v>
      </c>
      <c r="Z20" s="18">
        <f t="shared" si="14"/>
        <v>17</v>
      </c>
      <c r="AL20" s="1">
        <v>1601</v>
      </c>
    </row>
    <row r="21" spans="1:38" x14ac:dyDescent="0.25">
      <c r="A21" s="43">
        <f t="shared" ref="A21:A22" si="18">A20+1</f>
        <v>16</v>
      </c>
      <c r="B21" s="18">
        <f t="shared" si="15"/>
        <v>16</v>
      </c>
      <c r="C21" s="18">
        <f t="shared" ref="C21:C22" si="19">B21+1</f>
        <v>17</v>
      </c>
      <c r="D21" s="18">
        <f t="shared" si="12"/>
        <v>18</v>
      </c>
      <c r="E21" s="18">
        <f t="shared" si="12"/>
        <v>19</v>
      </c>
      <c r="F21" s="18">
        <f t="shared" si="12"/>
        <v>20</v>
      </c>
      <c r="G21" s="18">
        <f t="shared" si="12"/>
        <v>21</v>
      </c>
      <c r="H21" s="18">
        <f t="shared" si="12"/>
        <v>22</v>
      </c>
      <c r="J21" s="43">
        <f t="shared" ref="J21:J22" si="20">J20+1</f>
        <v>21</v>
      </c>
      <c r="K21" s="18">
        <f t="shared" si="16"/>
        <v>21</v>
      </c>
      <c r="L21" s="18">
        <f t="shared" ref="L21:L22" si="21">K21+1</f>
        <v>22</v>
      </c>
      <c r="M21" s="18">
        <f t="shared" si="13"/>
        <v>23</v>
      </c>
      <c r="N21" s="18">
        <f t="shared" si="13"/>
        <v>24</v>
      </c>
      <c r="O21" s="18">
        <f t="shared" si="13"/>
        <v>25</v>
      </c>
      <c r="P21" s="18">
        <f t="shared" si="13"/>
        <v>26</v>
      </c>
      <c r="Q21" s="18">
        <f t="shared" si="13"/>
        <v>27</v>
      </c>
      <c r="S21" s="43">
        <f t="shared" ref="S21:S22" si="22">S20+1</f>
        <v>25</v>
      </c>
      <c r="T21" s="18">
        <f t="shared" si="17"/>
        <v>18</v>
      </c>
      <c r="U21" s="18">
        <f t="shared" ref="U21:U22" si="23">T21+1</f>
        <v>19</v>
      </c>
      <c r="V21" s="18">
        <f t="shared" si="14"/>
        <v>20</v>
      </c>
      <c r="W21" s="18">
        <f t="shared" si="14"/>
        <v>21</v>
      </c>
      <c r="X21" s="18">
        <f t="shared" si="14"/>
        <v>22</v>
      </c>
      <c r="Y21" s="18">
        <f t="shared" si="14"/>
        <v>23</v>
      </c>
      <c r="Z21" s="18">
        <f t="shared" si="14"/>
        <v>24</v>
      </c>
      <c r="AL21" s="1">
        <v>1602</v>
      </c>
    </row>
    <row r="22" spans="1:38" x14ac:dyDescent="0.25">
      <c r="A22" s="43">
        <f t="shared" si="18"/>
        <v>17</v>
      </c>
      <c r="B22" s="18">
        <f t="shared" si="15"/>
        <v>23</v>
      </c>
      <c r="C22" s="18">
        <f t="shared" si="19"/>
        <v>24</v>
      </c>
      <c r="D22" s="18">
        <f>IF(C22=26,27,(IF(C22=27,28,(IF(C22=24,25,(IF(C22=25,26,(IF(C22=28,29,(IF(C22=29,30,(IF(C22=26,27,(IF(C22=30,"","")))))))))))))))</f>
        <v>25</v>
      </c>
      <c r="E22" s="18">
        <f>IF(D22&gt;=VLOOKUP(B16,Napok!$H$1:$I$12,2,FALSE),"",(D22+1))</f>
        <v>26</v>
      </c>
      <c r="F22" s="18">
        <f>IF(E22&gt;=VLOOKUP(B16,Napok!$H$1:$I$12,2,FALSE),"",(E22+1))</f>
        <v>27</v>
      </c>
      <c r="G22" s="18">
        <f>IF(F22&gt;=VLOOKUP(B16,Napok!$H$1:$I$12,2,FALSE),"",(F22+1))</f>
        <v>28</v>
      </c>
      <c r="H22" s="18">
        <f>IF(G22&gt;=VLOOKUP(B16,Napok!$H$1:$I$12,2,FALSE),"",(G22+1))</f>
        <v>29</v>
      </c>
      <c r="J22" s="43">
        <f t="shared" si="20"/>
        <v>22</v>
      </c>
      <c r="K22" s="18">
        <f t="shared" si="16"/>
        <v>28</v>
      </c>
      <c r="L22" s="18">
        <f t="shared" si="21"/>
        <v>29</v>
      </c>
      <c r="M22" s="18">
        <f t="shared" si="13"/>
        <v>30</v>
      </c>
      <c r="N22" s="18">
        <f>IF(M22&gt;=VLOOKUP(K16,Napok!$H$1:$I$12,2,FALSE),"",(M22+1))</f>
        <v>31</v>
      </c>
      <c r="O22" s="18" t="str">
        <f>IF(N22&gt;=VLOOKUP(K16,Napok!$H$1:$I$12,2,FALSE),"",(N22+1))</f>
        <v/>
      </c>
      <c r="P22" s="18" t="str">
        <f>IF(O22&gt;=VLOOKUP(K16,Napok!$H$1:$I$12,2,FALSE),"",(O22+1))</f>
        <v/>
      </c>
      <c r="Q22" s="18" t="str">
        <f>IF(P22&gt;=VLOOKUP(K16,Napok!$H$1:$I$12,2,FALSE),"",(P22+1))</f>
        <v/>
      </c>
      <c r="S22" s="43">
        <f t="shared" si="22"/>
        <v>26</v>
      </c>
      <c r="T22" s="18">
        <f t="shared" si="17"/>
        <v>25</v>
      </c>
      <c r="U22" s="18">
        <f t="shared" si="23"/>
        <v>26</v>
      </c>
      <c r="V22" s="18">
        <f>IF(U22=26,27,(IF(U22=27,28,(IF(U22=24,25,(IF(U22=25,26,(IF(U22=28,29,(IF(U22=29,30,(IF(U22=26,27,(IF(U22=30,"","")))))))))))))))</f>
        <v>27</v>
      </c>
      <c r="W22" s="18">
        <f>IF(V22&gt;=VLOOKUP(T16,Napok!$H$1:$I$12,2,FALSE),"",(V22+1))</f>
        <v>28</v>
      </c>
      <c r="X22" s="18">
        <f>IF(W22&gt;=VLOOKUP(T16,Napok!$H$1:$I$12,2,FALSE),"",(W22+1))</f>
        <v>29</v>
      </c>
      <c r="Y22" s="18">
        <f>IF(X22&gt;=VLOOKUP(T16,Napok!$H$1:$I$12,2,FALSE),"",(X22+1))</f>
        <v>30</v>
      </c>
      <c r="Z22" s="18" t="str">
        <f>IF(Y22&gt;=VLOOKUP(T16,Napok!$H$1:$I$12,2,FALSE),"",(Y22+1))</f>
        <v/>
      </c>
      <c r="AL22" s="1">
        <v>1603</v>
      </c>
    </row>
    <row r="23" spans="1:38" x14ac:dyDescent="0.25">
      <c r="A23" s="43">
        <f>IF(B23="","",A22+1)</f>
        <v>18</v>
      </c>
      <c r="B23" s="18">
        <f>IF(H22=30,"",(IF(H22="","",(IF((H22)=VLOOKUP(B16,Napok!$H$1:$I$12,2,FALSE),"",VLOOKUP(B16,Napok!$H$1:$I$12,2,FALSE)-1)))))</f>
        <v>29</v>
      </c>
      <c r="C23" s="18">
        <f>IF(B23=29,30,(IF(B23="","",(IF(B$14&gt;=VLOOKUP($B$7,Napok!$H$1:$I$12,2,FALSE),"",VLOOKUP(B$7,Napok!$H$1:$I$12,2,FALSE))))))</f>
        <v>30</v>
      </c>
      <c r="D23" s="18" t="str">
        <f>IF(C23="","",(IF(C23=VLOOKUP($B$7,Napok!$H$1:$I$12,2,FALSE),"",(IF($B$14&gt;=VLOOKUP($B$7,Napok!$H$1:$I$12,2,FALSE),"",VLOOKUP($B$7,Napok!$H$1:$I$12,2,FALSE)+1)))))</f>
        <v/>
      </c>
      <c r="E23" s="18" t="str">
        <f>IF($C$14&gt;=VLOOKUP($B$7,Napok!$H$1:$I$12,2,FALSE),"",VLOOKUP($B$7,Napok!$H$1:$I$12,2,FALSE)+1)</f>
        <v/>
      </c>
      <c r="F23" s="18" t="str">
        <f>IF($C$14&gt;=VLOOKUP($B$7,Napok!$H$1:$I$12,2,FALSE),"",VLOOKUP($B$7,Napok!$H$1:$I$12,2,FALSE)+1)</f>
        <v/>
      </c>
      <c r="G23" s="18" t="str">
        <f>IF($C$14&gt;=VLOOKUP($B$7,Napok!$H$1:$I$12,2,FALSE),"",VLOOKUP($B$7,Napok!$H$1:$I$12,2,FALSE)+1)</f>
        <v/>
      </c>
      <c r="H23" s="18" t="str">
        <f>IF($C$14&gt;=VLOOKUP($B$7,Napok!$H$1:$I$12,2,FALSE),"",VLOOKUP($B$7,Napok!$H$1:$I$12,2,FALSE)+1)</f>
        <v/>
      </c>
      <c r="J23" s="43" t="str">
        <f>IF(K23="","",J22+1)</f>
        <v/>
      </c>
      <c r="K23" s="19" t="str">
        <f>IF(Q22=29,30,(IF(Q22=31,"",(IF(Q22="","",(IF((Q22)=VLOOKUP(K16,Napok!$H$1:$I$12,2,FALSE),"",VLOOKUP(K16,Napok!$H$1:$I$12,2,FALSE)-1)+1))))))</f>
        <v/>
      </c>
      <c r="L23" s="18" t="str">
        <f>IF(K23=30,(K23+1),(IF(K$14&gt;=VLOOKUP($B$7,Napok!$H$1:$I$12,2,FALSE),"",VLOOKUP(K$7,Napok!$H$1:$I$12,2,FALSE))))</f>
        <v/>
      </c>
      <c r="M23" s="18" t="str">
        <f>IF(L23="","",(IF(L23=VLOOKUP($B$7,Napok!$H$1:$I$12,2,FALSE),"",(IF($B$14&gt;=VLOOKUP($B$7,Napok!$H$1:$I$12,2,FALSE),"",VLOOKUP($B$7,Napok!$H$1:$I$12,2,FALSE)+1)))))</f>
        <v/>
      </c>
      <c r="N23" s="18" t="str">
        <f>IF($C$14&gt;=VLOOKUP($B$7,Napok!$H$1:$I$12,2,FALSE),"",VLOOKUP($B$7,Napok!$H$1:$I$12,2,FALSE)+1)</f>
        <v/>
      </c>
      <c r="O23" s="18" t="str">
        <f>IF($C$14&gt;=VLOOKUP($B$7,Napok!$H$1:$I$12,2,FALSE),"",VLOOKUP($B$7,Napok!$H$1:$I$12,2,FALSE)+1)</f>
        <v/>
      </c>
      <c r="P23" s="18" t="str">
        <f>IF($C$14&gt;=VLOOKUP($B$7,Napok!$H$1:$I$12,2,FALSE),"",VLOOKUP($B$7,Napok!$H$1:$I$12,2,FALSE)+1)</f>
        <v/>
      </c>
      <c r="Q23" s="18" t="str">
        <f>IF($C$14&gt;=VLOOKUP($B$7,Napok!$H$1:$I$12,2,FALSE),"",VLOOKUP($B$7,Napok!$H$1:$I$12,2,FALSE)+1)</f>
        <v/>
      </c>
      <c r="S23" s="43" t="str">
        <f>IF(T23="","",S22+1)</f>
        <v/>
      </c>
      <c r="T23" s="18" t="str">
        <f>IF(Z22=30,"",(IF(Z22="","",(IF((Z22)=VLOOKUP(T16,Napok!$H$1:$I$12,2,FALSE),"",VLOOKUP(T16,Napok!$H$1:$I$12,2,FALSE)-1)))))</f>
        <v/>
      </c>
      <c r="U23" s="18" t="str">
        <f>IF(T23=29,30,(IF(T23="","",(IF(T$14&gt;=VLOOKUP($B$7,Napok!$H$1:$I$12,2,FALSE),"",VLOOKUP(T$7,Napok!$H$1:$I$12,2,FALSE))))))</f>
        <v/>
      </c>
      <c r="V23" s="18" t="str">
        <f>IF(U23="","",(IF(U23=VLOOKUP($B$7,Napok!$H$1:$I$12,2,FALSE),"",(IF($B$14&gt;=VLOOKUP($B$7,Napok!$H$1:$I$12,2,FALSE),"",VLOOKUP($B$7,Napok!$H$1:$I$12,2,FALSE)+1)))))</f>
        <v/>
      </c>
      <c r="W23" s="18" t="str">
        <f>IF($C$14&gt;=VLOOKUP($B$7,Napok!$H$1:$I$12,2,FALSE),"",VLOOKUP($B$7,Napok!$H$1:$I$12,2,FALSE)+1)</f>
        <v/>
      </c>
      <c r="X23" s="18" t="str">
        <f>IF($C$14&gt;=VLOOKUP($B$7,Napok!$H$1:$I$12,2,FALSE),"",VLOOKUP($B$7,Napok!$H$1:$I$12,2,FALSE)+1)</f>
        <v/>
      </c>
      <c r="Y23" s="18" t="str">
        <f>IF($C$14&gt;=VLOOKUP($B$7,Napok!$H$1:$I$12,2,FALSE),"",VLOOKUP($B$7,Napok!$H$1:$I$12,2,FALSE)+1)</f>
        <v/>
      </c>
      <c r="Z23" s="18" t="str">
        <f>IF($C$14&gt;=VLOOKUP($B$7,Napok!$H$1:$I$12,2,FALSE),"",VLOOKUP($B$7,Napok!$H$1:$I$12,2,FALSE)+1)</f>
        <v/>
      </c>
      <c r="AL23" s="1">
        <v>1604</v>
      </c>
    </row>
    <row r="24" spans="1:38" x14ac:dyDescent="0.25">
      <c r="AL24" s="1">
        <v>1605</v>
      </c>
    </row>
    <row r="25" spans="1:38" x14ac:dyDescent="0.25">
      <c r="B25" s="193" t="s">
        <v>18</v>
      </c>
      <c r="C25" s="194"/>
      <c r="D25" s="194"/>
      <c r="E25" s="194"/>
      <c r="F25" s="194"/>
      <c r="G25" s="194"/>
      <c r="H25" s="195"/>
      <c r="K25" s="193" t="s">
        <v>19</v>
      </c>
      <c r="L25" s="194"/>
      <c r="M25" s="194"/>
      <c r="N25" s="194"/>
      <c r="O25" s="194"/>
      <c r="P25" s="194"/>
      <c r="Q25" s="195"/>
      <c r="T25" s="193" t="s">
        <v>20</v>
      </c>
      <c r="U25" s="194"/>
      <c r="V25" s="194"/>
      <c r="W25" s="194"/>
      <c r="X25" s="194"/>
      <c r="Y25" s="194"/>
      <c r="Z25" s="195"/>
      <c r="AL25" s="1">
        <v>1606</v>
      </c>
    </row>
    <row r="26" spans="1:38" x14ac:dyDescent="0.25">
      <c r="A26" s="43" t="s">
        <v>416</v>
      </c>
      <c r="B26" s="43" t="s">
        <v>1</v>
      </c>
      <c r="C26" s="43" t="s">
        <v>2</v>
      </c>
      <c r="D26" s="43" t="s">
        <v>6</v>
      </c>
      <c r="E26" s="43" t="s">
        <v>3</v>
      </c>
      <c r="F26" s="43" t="s">
        <v>4</v>
      </c>
      <c r="G26" s="43" t="s">
        <v>5</v>
      </c>
      <c r="H26" s="43" t="s">
        <v>7</v>
      </c>
      <c r="J26" s="43" t="s">
        <v>416</v>
      </c>
      <c r="K26" s="43" t="s">
        <v>1</v>
      </c>
      <c r="L26" s="43" t="s">
        <v>2</v>
      </c>
      <c r="M26" s="43" t="s">
        <v>6</v>
      </c>
      <c r="N26" s="43" t="s">
        <v>3</v>
      </c>
      <c r="O26" s="43" t="s">
        <v>4</v>
      </c>
      <c r="P26" s="43" t="s">
        <v>5</v>
      </c>
      <c r="Q26" s="43" t="s">
        <v>7</v>
      </c>
      <c r="S26" s="43" t="s">
        <v>416</v>
      </c>
      <c r="T26" s="43" t="s">
        <v>1</v>
      </c>
      <c r="U26" s="43" t="s">
        <v>2</v>
      </c>
      <c r="V26" s="43" t="s">
        <v>6</v>
      </c>
      <c r="W26" s="43" t="s">
        <v>3</v>
      </c>
      <c r="X26" s="43" t="s">
        <v>4</v>
      </c>
      <c r="Y26" s="43" t="s">
        <v>5</v>
      </c>
      <c r="Z26" s="43" t="s">
        <v>7</v>
      </c>
      <c r="AL26" s="1">
        <v>1607</v>
      </c>
    </row>
    <row r="27" spans="1:38" x14ac:dyDescent="0.25">
      <c r="A27" s="43">
        <f>INT(((CONCATENATE($C$1,".","07",".","0",MAX(B27:H27))+1-1)-DATE(YEAR((CONCATENATE($C$1,".","07",".","0",MAX(B27:H27))+1-1)),1,1)-1+WEEKDAY(DATE(YEAR((CONCATENATE($C$1,".","07",".","0",MAX(B27:H27))+1-1)),1,0)))/7)+1-INT(WEEKDAY(DATE(YEAR((CONCATENATE($C$1,".","07",".","0",MAX(B27:H27))+1-1)),1,0))/5)+IF(INT(((CONCATENATE($C$1,".","07",".","0",MAX(B27:H27))+1-1)-DATE(YEAR((CONCATENATE($C$1,".","07",".","0",MAX(B27:H27))+1-1)),1,1)-1+WEEKDAY(DATE(YEAR((CONCATENATE($C$1,".","07",".","0",MAX(B27:H27))+1-1)),1,0)))/7)+1-INT(WEEKDAY(DATE(YEAR((CONCATENATE($C$1,".","07",".","0",MAX(B27:H27))+1-1)),1,0))/5)=0,IF(OR(WEEKDAY(DATE(YEAR((CONCATENATE($C$1,".","07",".","0",MAX(B27:H27))+1-1)-4),1,0))=5,WEEKDAY(DATE(YEAR((CONCATENATE($C$1,".","07",".","0",MAX(B27:H27))+1-1)-4),1,0))=6,WEEKDAY(DATE(YEAR((CONCATENATE($C$1,".","07",".","0",MAX(B27:H27))+1-1)-4),1,0))=7),52,53),IF(AND(INT(((CONCATENATE($C$1,".","07",".","0",MAX(B27:H27))+1-1)-DATE(YEAR((CONCATENATE($C$1,".","07",".","0",MAX(B27:H27))+1-1)),1,1)-1+WEEKDAY(DATE(YEAR((CONCATENATE($C$1,".","07",".","0",MAX(B27:H27))+1-1)),1,0)))/7)+1-INT(WEEKDAY(DATE(YEAR((CONCATENATE($C$1,".","07",".","0",MAX(B27:H27))+1-1)),1,0))/5)=53,OR(WEEKDAY(DATE(YEAR((CONCATENATE($C$1,".","07",".","0",MAX(B27:H27))+1-1)+5),1,0))=1,WEEKDAY(DATE(YEAR((CONCATENATE($C$1,".","07",".","0",MAX(B27:H27))+1-1)+5),1,0))=2,WEEKDAY(DATE(YEAR((CONCATENATE($C$1,".","07",".","0",MAX(B27:H27))+1-1)+5),1,0))=3,WEEKDAY(DATE(YEAR((CONCATENATE($C$1,".","07",".","0",MAX(B27:H27))+1-1)+5),1,0))=4)),-52,0))</f>
        <v>26</v>
      </c>
      <c r="B27" s="18" t="str">
        <f>IF((VLOOKUP((WEEKDAY(((CONCATENATE($C$1,".","07",".","01"))+1-1),2)),Napok!$N$1:$O$7,2,FALSE))=B26,1,"")</f>
        <v/>
      </c>
      <c r="C27" s="18" t="str">
        <f>IF(B27=1,(B27+1),IF((VLOOKUP((WEEKDAY(((CONCATENATE($C$1,".","07",".","01"))+1-1),2)),Napok!$N$1:$O$7,2,FALSE))=C26,1,""))</f>
        <v/>
      </c>
      <c r="D27" s="18" t="str">
        <f>IF(C27&lt;&gt;"",(C27+1),IF((VLOOKUP((WEEKDAY(((CONCATENATE($C$1,".","07",".","01"))+1-1),2)),Napok!$N$1:$O$7,2,FALSE))=D26,1,""))</f>
        <v/>
      </c>
      <c r="E27" s="18" t="str">
        <f>IF(D27&lt;&gt;"",(D27+1),IF((VLOOKUP((WEEKDAY(((CONCATENATE($C$1,".","07",".","01"))+1-1),2)),Napok!$N$1:$O$7,2,FALSE))=E26,1,""))</f>
        <v/>
      </c>
      <c r="F27" s="18" t="str">
        <f>IF(E27&lt;&gt;"",(E27+1),IF((VLOOKUP((WEEKDAY(((CONCATENATE($C$1,".","07",".","01"))+1-1),2)),Napok!$N$1:$O$7,2,FALSE))=F26,1,""))</f>
        <v/>
      </c>
      <c r="G27" s="18" t="str">
        <f>IF(F27&lt;&gt;"",(F27+1),IF((VLOOKUP((WEEKDAY(((CONCATENATE($C$1,".","07",".","01"))+1-1),2)),Napok!$N$1:$O$7,2,FALSE))=G26,1,""))</f>
        <v/>
      </c>
      <c r="H27" s="18">
        <f>IF(G27&lt;&gt;"",(G27+1),IF((VLOOKUP((WEEKDAY(((CONCATENATE($C$1,".","07",".","01"))+1-1),2)),Napok!$N$1:$O$7,2,FALSE))=H26,1,""))</f>
        <v>1</v>
      </c>
      <c r="J27" s="43">
        <f>INT(((CONCATENATE($C$1,".","08",".","0",MAX(K27:Q27))+1-1)-DATE(YEAR((CONCATENATE($C$1,".","08",".","0",MAX(K27:Q27))+1-1)),1,1)-1+WEEKDAY(DATE(YEAR((CONCATENATE($C$1,".","08",".","0",MAX(K27:Q27))+1-1)),1,0)))/7)+1-INT(WEEKDAY(DATE(YEAR((CONCATENATE($C$1,".","08",".","0",MAX(K27:Q27))+1-1)),1,0))/5)+IF(INT(((CONCATENATE($C$1,".","08",".","0",MAX(K27:Q27))+1-1)-DATE(YEAR((CONCATENATE($C$1,".","08",".","0",MAX(K27:Q27))+1-1)),1,1)-1+WEEKDAY(DATE(YEAR((CONCATENATE($C$1,".","08",".","0",MAX(K27:Q27))+1-1)),1,0)))/7)+1-INT(WEEKDAY(DATE(YEAR((CONCATENATE($C$1,".","08",".","0",MAX(K27:Q27))+1-1)),1,0))/5)=0,IF(OR(WEEKDAY(DATE(YEAR((CONCATENATE($C$1,".","08",".","0",MAX(K27:Q27))+1-1)-4),1,0))=5,WEEKDAY(DATE(YEAR((CONCATENATE($C$1,".","08",".","0",MAX(K27:Q27))+1-1)-4),1,0))=6,WEEKDAY(DATE(YEAR((CONCATENATE($C$1,".","08",".","0",MAX(K27:Q27))+1-1)-4),1,0))=7),52,53),IF(AND(INT(((CONCATENATE($C$1,".","08",".","0",MAX(K27:Q27))+1-1)-DATE(YEAR((CONCATENATE($C$1,".","08",".","0",MAX(K27:Q27))+1-1)),1,1)-1+WEEKDAY(DATE(YEAR((CONCATENATE($C$1,".","08",".","0",MAX(K27:Q27))+1-1)),1,0)))/7)+1-INT(WEEKDAY(DATE(YEAR((CONCATENATE($C$1,".","08",".","0",MAX(K27:Q27))+1-1)),1,0))/5)=53,OR(WEEKDAY(DATE(YEAR((CONCATENATE($C$1,".","08",".","0",MAX(K27:Q27))+1-1)+5),1,0))=1,WEEKDAY(DATE(YEAR((CONCATENATE($C$1,".","08",".","0",MAX(K27:Q27))+1-1)+5),1,0))=2,WEEKDAY(DATE(YEAR((CONCATENATE($C$1,".","08",".","0",MAX(K27:Q27))+1-1)+5),1,0))=3,WEEKDAY(DATE(YEAR((CONCATENATE($C$1,".","08",".","0",MAX(K27:Q27))+1-1)+5),1,0))=4)),-52,0))</f>
        <v>31</v>
      </c>
      <c r="K27" s="18" t="str">
        <f>IF((VLOOKUP((WEEKDAY(((CONCATENATE($C$1,".","08",".","01"))+1-1),2)),Napok!$N$1:$O$7,2,FALSE))=K26,1,"")</f>
        <v/>
      </c>
      <c r="L27" s="18" t="str">
        <f>IF(K27=1,(K27+1),IF((VLOOKUP((WEEKDAY(((CONCATENATE($C$1,".","08",".","01"))+1-1),2)),Napok!$N$1:$O$7,2,FALSE))=L26,1,""))</f>
        <v/>
      </c>
      <c r="M27" s="18">
        <f>IF(L27&lt;&gt;"",(L27+1),IF((VLOOKUP((WEEKDAY(((CONCATENATE($C$1,".","08",".","01"))+1-1),2)),Napok!$N$1:$O$7,2,FALSE))=M26,1,""))</f>
        <v>1</v>
      </c>
      <c r="N27" s="18">
        <f>IF(M27&lt;&gt;"",(M27+1),IF((VLOOKUP((WEEKDAY(((CONCATENATE($C$1,".","08",".","01"))+1-1),2)),Napok!$N$1:$O$7,2,FALSE))=N26,1,""))</f>
        <v>2</v>
      </c>
      <c r="O27" s="18">
        <f>IF(N27&lt;&gt;"",(N27+1),IF((VLOOKUP((WEEKDAY(((CONCATENATE($C$1,".","08",".","01"))+1-1),2)),Napok!$N$1:$O$7,2,FALSE))=O26,1,""))</f>
        <v>3</v>
      </c>
      <c r="P27" s="18">
        <f>IF(O27&lt;&gt;"",(O27+1),IF((VLOOKUP((WEEKDAY(((CONCATENATE($C$1,".","08",".","01"))+1-1),2)),Napok!$N$1:$O$7,2,FALSE))=P26,1,""))</f>
        <v>4</v>
      </c>
      <c r="Q27" s="18">
        <f>IF(P27&lt;&gt;"",(P27+1),IF((VLOOKUP((WEEKDAY(((CONCATENATE($C$1,".","08",".","01"))+1-1),2)),Napok!$N$1:$O$7,2,FALSE))=Q26,1,""))</f>
        <v>5</v>
      </c>
      <c r="S27" s="43">
        <f>INT(((CONCATENATE($C$1,".","09",".","0",MAX(T27:Z27))+1-1)-DATE(YEAR((CONCATENATE($C$1,".","09",".","0",MAX(T27:Z27))+1-1)),1,1)-1+WEEKDAY(DATE(YEAR((CONCATENATE($C$1,".","09",".","0",MAX(T27:Z27))+1-1)),1,0)))/7)+1-INT(WEEKDAY(DATE(YEAR((CONCATENATE($C$1,".","09",".","0",MAX(T27:Z27))+1-1)),1,0))/5)+IF(INT(((CONCATENATE($C$1,".","09",".","0",MAX(T27:Z27))+1-1)-DATE(YEAR((CONCATENATE($C$1,".","09",".","0",MAX(T27:Z27))+1-1)),1,1)-1+WEEKDAY(DATE(YEAR((CONCATENATE($C$1,".","09",".","0",MAX(T27:Z27))+1-1)),1,0)))/7)+1-INT(WEEKDAY(DATE(YEAR((CONCATENATE($C$1,".","09",".","0",MAX(T27:Z27))+1-1)),1,0))/5)=0,IF(OR(WEEKDAY(DATE(YEAR((CONCATENATE($C$1,".","09",".","0",MAX(T27:Z27))+1-1)-4),1,0))=5,WEEKDAY(DATE(YEAR((CONCATENATE($C$1,".","09",".","0",MAX(T27:Z27))+1-1)-4),1,0))=6,WEEKDAY(DATE(YEAR((CONCATENATE($C$1,".","09",".","0",MAX(T27:Z27))+1-1)-4),1,0))=7),52,53),IF(AND(INT(((CONCATENATE($C$1,".","09",".","0",MAX(T27:Z27))+1-1)-DATE(YEAR((CONCATENATE($C$1,".","09",".","0",MAX(T27:Z27))+1-1)),1,1)-1+WEEKDAY(DATE(YEAR((CONCATENATE($C$1,".","09",".","0",MAX(T27:Z27))+1-1)),1,0)))/7)+1-INT(WEEKDAY(DATE(YEAR((CONCATENATE($C$1,".","09",".","0",MAX(T27:Z27))+1-1)),1,0))/5)=53,OR(WEEKDAY(DATE(YEAR((CONCATENATE($C$1,".","09",".","0",MAX(T27:Z27))+1-1)+5),1,0))=1,WEEKDAY(DATE(YEAR((CONCATENATE($C$1,".","09",".","0",MAX(T27:Z27))+1-1)+5),1,0))=2,WEEKDAY(DATE(YEAR((CONCATENATE($C$1,".","09",".","0",MAX(T27:Z27))+1-1)+5),1,0))=3,WEEKDAY(DATE(YEAR((CONCATENATE($C$1,".","09",".","0",MAX(T27:Z27))+1-1)+5),1,0))=4)),-52,0))</f>
        <v>35</v>
      </c>
      <c r="T27" s="18" t="str">
        <f>IF((VLOOKUP((WEEKDAY(((CONCATENATE($C$1,".","09",".","01"))+1-1),2)),Napok!$N$1:$O$7,2,FALSE))=T26,1,"")</f>
        <v/>
      </c>
      <c r="U27" s="18" t="str">
        <f>IF(T27=1,(T27+1),IF((VLOOKUP((WEEKDAY(((CONCATENATE($C$1,".","09",".","01"))+1-1),2)),Napok!$N$1:$O$7,2,FALSE))=U26,1,""))</f>
        <v/>
      </c>
      <c r="V27" s="18" t="str">
        <f>IF(U27&lt;&gt;"",(U27+1),IF((VLOOKUP((WEEKDAY(((CONCATENATE($C$1,".","09",".","01"))+1-1),2)),Napok!$N$1:$O$7,2,FALSE))=V26,1,""))</f>
        <v/>
      </c>
      <c r="W27" s="18" t="str">
        <f>IF(V27&lt;&gt;"",(V27+1),IF((VLOOKUP((WEEKDAY(((CONCATENATE($C$1,".","09",".","01"))+1-1),2)),Napok!$N$1:$O$7,2,FALSE))=W26,1,""))</f>
        <v/>
      </c>
      <c r="X27" s="18" t="str">
        <f>IF(W27&lt;&gt;"",(W27+1),IF((VLOOKUP((WEEKDAY(((CONCATENATE($C$1,".","09",".","01"))+1-1),2)),Napok!$N$1:$O$7,2,FALSE))=X26,1,""))</f>
        <v/>
      </c>
      <c r="Y27" s="18">
        <f>IF(X27&lt;&gt;"",(X27+1),IF((VLOOKUP((WEEKDAY(((CONCATENATE($C$1,".","09",".","01"))+1-1),2)),Napok!$N$1:$O$7,2,FALSE))=Y26,1,""))</f>
        <v>1</v>
      </c>
      <c r="Z27" s="18">
        <f>IF(Y27&lt;&gt;"",(Y27+1),IF((VLOOKUP((WEEKDAY(((CONCATENATE($C$1,".","09",".","01"))+1-1),2)),Napok!$N$1:$O$7,2,FALSE))=Z26,1,""))</f>
        <v>2</v>
      </c>
      <c r="AL27" s="1">
        <v>1608</v>
      </c>
    </row>
    <row r="28" spans="1:38" x14ac:dyDescent="0.25">
      <c r="A28" s="43">
        <f>A27+1</f>
        <v>27</v>
      </c>
      <c r="B28" s="18">
        <f>H27+1</f>
        <v>2</v>
      </c>
      <c r="C28" s="18">
        <f>B28+1</f>
        <v>3</v>
      </c>
      <c r="D28" s="18">
        <f t="shared" ref="D28:H31" si="24">C28+1</f>
        <v>4</v>
      </c>
      <c r="E28" s="18">
        <f t="shared" si="24"/>
        <v>5</v>
      </c>
      <c r="F28" s="18">
        <f t="shared" si="24"/>
        <v>6</v>
      </c>
      <c r="G28" s="18">
        <f t="shared" si="24"/>
        <v>7</v>
      </c>
      <c r="H28" s="18">
        <f t="shared" si="24"/>
        <v>8</v>
      </c>
      <c r="J28" s="43">
        <f>J27+1</f>
        <v>32</v>
      </c>
      <c r="K28" s="18">
        <f>Q27+1</f>
        <v>6</v>
      </c>
      <c r="L28" s="18">
        <f>K28+1</f>
        <v>7</v>
      </c>
      <c r="M28" s="18">
        <f t="shared" ref="M28:Q31" si="25">L28+1</f>
        <v>8</v>
      </c>
      <c r="N28" s="18">
        <f t="shared" si="25"/>
        <v>9</v>
      </c>
      <c r="O28" s="18">
        <f t="shared" si="25"/>
        <v>10</v>
      </c>
      <c r="P28" s="18">
        <f t="shared" si="25"/>
        <v>11</v>
      </c>
      <c r="Q28" s="18">
        <f t="shared" si="25"/>
        <v>12</v>
      </c>
      <c r="S28" s="43">
        <f>S27+1</f>
        <v>36</v>
      </c>
      <c r="T28" s="18">
        <f>Z27+1</f>
        <v>3</v>
      </c>
      <c r="U28" s="18">
        <f>T28+1</f>
        <v>4</v>
      </c>
      <c r="V28" s="18">
        <f t="shared" ref="V28:Z30" si="26">U28+1</f>
        <v>5</v>
      </c>
      <c r="W28" s="18">
        <f t="shared" si="26"/>
        <v>6</v>
      </c>
      <c r="X28" s="18">
        <f t="shared" si="26"/>
        <v>7</v>
      </c>
      <c r="Y28" s="18">
        <f t="shared" si="26"/>
        <v>8</v>
      </c>
      <c r="Z28" s="18">
        <f t="shared" si="26"/>
        <v>9</v>
      </c>
      <c r="AL28" s="1">
        <v>1609</v>
      </c>
    </row>
    <row r="29" spans="1:38" x14ac:dyDescent="0.25">
      <c r="A29" s="43">
        <f>A28+1</f>
        <v>28</v>
      </c>
      <c r="B29" s="18">
        <f t="shared" ref="B29:B31" si="27">H28+1</f>
        <v>9</v>
      </c>
      <c r="C29" s="18">
        <f>B29+1</f>
        <v>10</v>
      </c>
      <c r="D29" s="18">
        <f t="shared" si="24"/>
        <v>11</v>
      </c>
      <c r="E29" s="18">
        <f t="shared" si="24"/>
        <v>12</v>
      </c>
      <c r="F29" s="18">
        <f t="shared" si="24"/>
        <v>13</v>
      </c>
      <c r="G29" s="18">
        <f t="shared" si="24"/>
        <v>14</v>
      </c>
      <c r="H29" s="18">
        <f t="shared" si="24"/>
        <v>15</v>
      </c>
      <c r="J29" s="43">
        <f>J28+1</f>
        <v>33</v>
      </c>
      <c r="K29" s="18">
        <f t="shared" ref="K29:K31" si="28">Q28+1</f>
        <v>13</v>
      </c>
      <c r="L29" s="18">
        <f>K29+1</f>
        <v>14</v>
      </c>
      <c r="M29" s="18">
        <f t="shared" si="25"/>
        <v>15</v>
      </c>
      <c r="N29" s="18">
        <f t="shared" si="25"/>
        <v>16</v>
      </c>
      <c r="O29" s="18">
        <f t="shared" si="25"/>
        <v>17</v>
      </c>
      <c r="P29" s="18">
        <f t="shared" si="25"/>
        <v>18</v>
      </c>
      <c r="Q29" s="18">
        <f t="shared" si="25"/>
        <v>19</v>
      </c>
      <c r="S29" s="43">
        <f>S28+1</f>
        <v>37</v>
      </c>
      <c r="T29" s="18">
        <f t="shared" ref="T29:T31" si="29">Z28+1</f>
        <v>10</v>
      </c>
      <c r="U29" s="18">
        <f>T29+1</f>
        <v>11</v>
      </c>
      <c r="V29" s="18">
        <f t="shared" si="26"/>
        <v>12</v>
      </c>
      <c r="W29" s="18">
        <f t="shared" si="26"/>
        <v>13</v>
      </c>
      <c r="X29" s="18">
        <f t="shared" si="26"/>
        <v>14</v>
      </c>
      <c r="Y29" s="18">
        <f t="shared" si="26"/>
        <v>15</v>
      </c>
      <c r="Z29" s="18">
        <f t="shared" si="26"/>
        <v>16</v>
      </c>
      <c r="AL29" s="1">
        <v>1610</v>
      </c>
    </row>
    <row r="30" spans="1:38" x14ac:dyDescent="0.25">
      <c r="A30" s="43">
        <f t="shared" ref="A30:A31" si="30">A29+1</f>
        <v>29</v>
      </c>
      <c r="B30" s="18">
        <f t="shared" si="27"/>
        <v>16</v>
      </c>
      <c r="C30" s="18">
        <f t="shared" ref="C30:C31" si="31">B30+1</f>
        <v>17</v>
      </c>
      <c r="D30" s="18">
        <f t="shared" si="24"/>
        <v>18</v>
      </c>
      <c r="E30" s="18">
        <f t="shared" si="24"/>
        <v>19</v>
      </c>
      <c r="F30" s="18">
        <f t="shared" si="24"/>
        <v>20</v>
      </c>
      <c r="G30" s="18">
        <f t="shared" si="24"/>
        <v>21</v>
      </c>
      <c r="H30" s="18">
        <f t="shared" si="24"/>
        <v>22</v>
      </c>
      <c r="J30" s="43">
        <f t="shared" ref="J30:J31" si="32">J29+1</f>
        <v>34</v>
      </c>
      <c r="K30" s="18">
        <f t="shared" si="28"/>
        <v>20</v>
      </c>
      <c r="L30" s="18">
        <f t="shared" ref="L30:L31" si="33">K30+1</f>
        <v>21</v>
      </c>
      <c r="M30" s="18">
        <f t="shared" si="25"/>
        <v>22</v>
      </c>
      <c r="N30" s="18">
        <f t="shared" si="25"/>
        <v>23</v>
      </c>
      <c r="O30" s="18">
        <f t="shared" si="25"/>
        <v>24</v>
      </c>
      <c r="P30" s="18">
        <f t="shared" si="25"/>
        <v>25</v>
      </c>
      <c r="Q30" s="18">
        <f t="shared" si="25"/>
        <v>26</v>
      </c>
      <c r="S30" s="43">
        <f t="shared" ref="S30:S31" si="34">S29+1</f>
        <v>38</v>
      </c>
      <c r="T30" s="18">
        <f t="shared" si="29"/>
        <v>17</v>
      </c>
      <c r="U30" s="18">
        <f t="shared" ref="U30:U31" si="35">T30+1</f>
        <v>18</v>
      </c>
      <c r="V30" s="18">
        <f t="shared" si="26"/>
        <v>19</v>
      </c>
      <c r="W30" s="18">
        <f t="shared" si="26"/>
        <v>20</v>
      </c>
      <c r="X30" s="18">
        <f t="shared" si="26"/>
        <v>21</v>
      </c>
      <c r="Y30" s="18">
        <f t="shared" si="26"/>
        <v>22</v>
      </c>
      <c r="Z30" s="18">
        <f t="shared" si="26"/>
        <v>23</v>
      </c>
      <c r="AL30" s="1">
        <v>1611</v>
      </c>
    </row>
    <row r="31" spans="1:38" x14ac:dyDescent="0.25">
      <c r="A31" s="43">
        <f t="shared" si="30"/>
        <v>30</v>
      </c>
      <c r="B31" s="18">
        <f t="shared" si="27"/>
        <v>23</v>
      </c>
      <c r="C31" s="18">
        <f t="shared" si="31"/>
        <v>24</v>
      </c>
      <c r="D31" s="18">
        <f t="shared" si="24"/>
        <v>25</v>
      </c>
      <c r="E31" s="18">
        <f>IF(D31&gt;=VLOOKUP(B25,Napok!$H$1:$I$12,2,FALSE),"",(D31+1))</f>
        <v>26</v>
      </c>
      <c r="F31" s="18">
        <f>IF(E31&gt;=VLOOKUP(B25,Napok!$H$1:$I$12,2,FALSE),"",(E31+1))</f>
        <v>27</v>
      </c>
      <c r="G31" s="18">
        <f>IF(F31&gt;=VLOOKUP(B25,Napok!$H$1:$I$12,2,FALSE),"",(F31+1))</f>
        <v>28</v>
      </c>
      <c r="H31" s="18">
        <f>IF(G31&gt;=VLOOKUP(B25,Napok!$H$1:$I$12,2,FALSE),"",(G31+1))</f>
        <v>29</v>
      </c>
      <c r="J31" s="43">
        <f t="shared" si="32"/>
        <v>35</v>
      </c>
      <c r="K31" s="18">
        <f t="shared" si="28"/>
        <v>27</v>
      </c>
      <c r="L31" s="18">
        <f t="shared" si="33"/>
        <v>28</v>
      </c>
      <c r="M31" s="18">
        <f t="shared" si="25"/>
        <v>29</v>
      </c>
      <c r="N31" s="18">
        <f>IF(M31&gt;=VLOOKUP(K25,Napok!$H$1:$I$12,2,FALSE),"",(M31+1))</f>
        <v>30</v>
      </c>
      <c r="O31" s="18">
        <f>IF(N31&gt;=VLOOKUP(K25,Napok!$H$1:$I$12,2,FALSE),"",(N31+1))</f>
        <v>31</v>
      </c>
      <c r="P31" s="18" t="str">
        <f>IF(O31&gt;=VLOOKUP(K25,Napok!$H$1:$I$12,2,FALSE),"",(O31+1))</f>
        <v/>
      </c>
      <c r="Q31" s="18" t="str">
        <f>IF(P31&gt;=VLOOKUP(K25,Napok!$H$1:$I$12,2,FALSE),"",(P31+1))</f>
        <v/>
      </c>
      <c r="S31" s="43">
        <f t="shared" si="34"/>
        <v>39</v>
      </c>
      <c r="T31" s="18">
        <f t="shared" si="29"/>
        <v>24</v>
      </c>
      <c r="U31" s="18">
        <f t="shared" si="35"/>
        <v>25</v>
      </c>
      <c r="V31" s="18">
        <f>IF(U31=26,27,(IF(U31=27,28,(IF(U31=24,25,(IF(U31=25,26,(IF(U31=28,29,(IF(U31=29,30,(IF(U31=26,27,(IF(U31=30,"","")))))))))))))))</f>
        <v>26</v>
      </c>
      <c r="W31" s="18">
        <f>IF(V31&gt;=VLOOKUP(T25,Napok!$H$1:$I$12,2,FALSE),"",(V31+1))</f>
        <v>27</v>
      </c>
      <c r="X31" s="18">
        <f>IF(W31&gt;=VLOOKUP(T25,Napok!$H$1:$I$12,2,FALSE),"",(W31+1))</f>
        <v>28</v>
      </c>
      <c r="Y31" s="18">
        <f>IF(X31&gt;=VLOOKUP(T25,Napok!$H$1:$I$12,2,FALSE),"",(X31+1))</f>
        <v>29</v>
      </c>
      <c r="Z31" s="18">
        <f>IF(Y31&gt;=VLOOKUP(T25,Napok!$H$1:$I$12,2,FALSE),"",(Y31+1))</f>
        <v>30</v>
      </c>
      <c r="AL31" s="1">
        <v>1612</v>
      </c>
    </row>
    <row r="32" spans="1:38" x14ac:dyDescent="0.25">
      <c r="A32" s="43">
        <f>IF(B32="","",A31+1)</f>
        <v>31</v>
      </c>
      <c r="B32" s="19">
        <f>IF(H31=29,30,(IF(H31=31,"",(IF(H31="","",(IF((H31)=VLOOKUP(B25,Napok!$H$1:$I$12,2,FALSE),"",VLOOKUP(B25,Napok!$H$1:$I$12,2,FALSE)-1)+1))))))</f>
        <v>30</v>
      </c>
      <c r="C32" s="18">
        <f>IF(B32=30,(B32+1),(IF(B$14&gt;=VLOOKUP($B$7,Napok!$H$1:$I$12,2,FALSE),"",VLOOKUP(B$7,Napok!$H$1:$I$12,2,FALSE))))</f>
        <v>31</v>
      </c>
      <c r="D32" s="18" t="str">
        <f>IF(C32="","",(IF(C32=VLOOKUP($B$7,Napok!$H$1:$I$12,2,FALSE),"",(IF($B$14&gt;=VLOOKUP($B$7,Napok!$H$1:$I$12,2,FALSE),"",VLOOKUP($B$7,Napok!$H$1:$I$12,2,FALSE)+1)))))</f>
        <v/>
      </c>
      <c r="E32" s="18" t="str">
        <f>IF($C$14&gt;=VLOOKUP($B$7,Napok!$H$1:$I$12,2,FALSE),"",VLOOKUP($B$7,Napok!$H$1:$I$12,2,FALSE)+1)</f>
        <v/>
      </c>
      <c r="F32" s="18" t="str">
        <f>IF($C$14&gt;=VLOOKUP($B$7,Napok!$H$1:$I$12,2,FALSE),"",VLOOKUP($B$7,Napok!$H$1:$I$12,2,FALSE)+1)</f>
        <v/>
      </c>
      <c r="G32" s="18" t="str">
        <f>IF($C$14&gt;=VLOOKUP($B$7,Napok!$H$1:$I$12,2,FALSE),"",VLOOKUP($B$7,Napok!$H$1:$I$12,2,FALSE)+1)</f>
        <v/>
      </c>
      <c r="H32" s="18" t="str">
        <f>IF($C$14&gt;=VLOOKUP($B$7,Napok!$H$1:$I$12,2,FALSE),"",VLOOKUP($B$7,Napok!$H$1:$I$12,2,FALSE)+1)</f>
        <v/>
      </c>
      <c r="J32" s="43" t="str">
        <f>IF(K32="","",J31+1)</f>
        <v/>
      </c>
      <c r="K32" s="19" t="str">
        <f>IF(Q31=29,30,(IF(Q31=31,"",(IF(Q31="","",(IF((Q31)=VLOOKUP(K25,Napok!$H$1:$I$12,2,FALSE),"",VLOOKUP(K25,Napok!$H$1:$I$12,2,FALSE)-1)+1))))))</f>
        <v/>
      </c>
      <c r="L32" s="18" t="str">
        <f>IF(K32=30,(K32+1),(IF(K$14&gt;=VLOOKUP($B$7,Napok!$H$1:$I$12,2,FALSE),"",VLOOKUP(K$7,Napok!$H$1:$I$12,2,FALSE))))</f>
        <v/>
      </c>
      <c r="M32" s="18" t="str">
        <f>IF(L32="","",(IF(L32=VLOOKUP($B$7,Napok!$H$1:$I$12,2,FALSE),"",(IF($B$14&gt;=VLOOKUP($B$7,Napok!$H$1:$I$12,2,FALSE),"",VLOOKUP($B$7,Napok!$H$1:$I$12,2,FALSE)+1)))))</f>
        <v/>
      </c>
      <c r="N32" s="18" t="str">
        <f>IF($C$14&gt;=VLOOKUP($B$7,Napok!$H$1:$I$12,2,FALSE),"",VLOOKUP($B$7,Napok!$H$1:$I$12,2,FALSE)+1)</f>
        <v/>
      </c>
      <c r="O32" s="18" t="str">
        <f>IF($C$14&gt;=VLOOKUP($B$7,Napok!$H$1:$I$12,2,FALSE),"",VLOOKUP($B$7,Napok!$H$1:$I$12,2,FALSE)+1)</f>
        <v/>
      </c>
      <c r="P32" s="18" t="str">
        <f>IF($C$14&gt;=VLOOKUP($B$7,Napok!$H$1:$I$12,2,FALSE),"",VLOOKUP($B$7,Napok!$H$1:$I$12,2,FALSE)+1)</f>
        <v/>
      </c>
      <c r="Q32" s="18" t="str">
        <f>IF($C$14&gt;=VLOOKUP($B$7,Napok!$H$1:$I$12,2,FALSE),"",VLOOKUP($B$7,Napok!$H$1:$I$12,2,FALSE)+1)</f>
        <v/>
      </c>
      <c r="S32" s="43" t="str">
        <f>IF(T32="","",S31+1)</f>
        <v/>
      </c>
      <c r="T32" s="18" t="str">
        <f>IF(Z31=30,"",(IF(Z31="","",(IF((Z31)=VLOOKUP(T25,Napok!$H$1:$I$12,2,FALSE),"",VLOOKUP(T25,Napok!$H$1:$I$12,2,FALSE)-1)))))</f>
        <v/>
      </c>
      <c r="U32" s="18" t="str">
        <f>IF(T32=29,30,(IF(T32="","",(IF(T$14&gt;=VLOOKUP($B$7,Napok!$H$1:$I$12,2,FALSE),"",VLOOKUP(T$7,Napok!$H$1:$I$12,2,FALSE))))))</f>
        <v/>
      </c>
      <c r="V32" s="18" t="str">
        <f>IF(U32="","",(IF(U32=VLOOKUP($B$7,Napok!$H$1:$I$12,2,FALSE),"",(IF($B$14&gt;=VLOOKUP($B$7,Napok!$H$1:$I$12,2,FALSE),"",VLOOKUP($B$7,Napok!$H$1:$I$12,2,FALSE)+1)))))</f>
        <v/>
      </c>
      <c r="W32" s="18" t="str">
        <f>IF($C$14&gt;=VLOOKUP($B$7,Napok!$H$1:$I$12,2,FALSE),"",VLOOKUP($B$7,Napok!$H$1:$I$12,2,FALSE)+1)</f>
        <v/>
      </c>
      <c r="X32" s="18" t="str">
        <f>IF($C$14&gt;=VLOOKUP($B$7,Napok!$H$1:$I$12,2,FALSE),"",VLOOKUP($B$7,Napok!$H$1:$I$12,2,FALSE)+1)</f>
        <v/>
      </c>
      <c r="Y32" s="18" t="str">
        <f>IF($C$14&gt;=VLOOKUP($B$7,Napok!$H$1:$I$12,2,FALSE),"",VLOOKUP($B$7,Napok!$H$1:$I$12,2,FALSE)+1)</f>
        <v/>
      </c>
      <c r="Z32" s="18" t="str">
        <f>IF($C$14&gt;=VLOOKUP($B$7,Napok!$H$1:$I$12,2,FALSE),"",VLOOKUP($B$7,Napok!$H$1:$I$12,2,FALSE)+1)</f>
        <v/>
      </c>
      <c r="AL32" s="1">
        <v>1613</v>
      </c>
    </row>
    <row r="33" spans="1:38" x14ac:dyDescent="0.25">
      <c r="AL33" s="1">
        <v>1614</v>
      </c>
    </row>
    <row r="34" spans="1:38" x14ac:dyDescent="0.25">
      <c r="B34" s="193" t="s">
        <v>21</v>
      </c>
      <c r="C34" s="194"/>
      <c r="D34" s="194"/>
      <c r="E34" s="194"/>
      <c r="F34" s="194"/>
      <c r="G34" s="194"/>
      <c r="H34" s="195"/>
      <c r="K34" s="193" t="s">
        <v>22</v>
      </c>
      <c r="L34" s="194"/>
      <c r="M34" s="194"/>
      <c r="N34" s="194"/>
      <c r="O34" s="194"/>
      <c r="P34" s="194"/>
      <c r="Q34" s="195"/>
      <c r="T34" s="193" t="s">
        <v>23</v>
      </c>
      <c r="U34" s="194"/>
      <c r="V34" s="194"/>
      <c r="W34" s="194"/>
      <c r="X34" s="194"/>
      <c r="Y34" s="194"/>
      <c r="Z34" s="195"/>
      <c r="AL34" s="1">
        <v>1615</v>
      </c>
    </row>
    <row r="35" spans="1:38" x14ac:dyDescent="0.25">
      <c r="A35" s="43" t="s">
        <v>416</v>
      </c>
      <c r="B35" s="43" t="s">
        <v>1</v>
      </c>
      <c r="C35" s="43" t="s">
        <v>2</v>
      </c>
      <c r="D35" s="43" t="s">
        <v>6</v>
      </c>
      <c r="E35" s="43" t="s">
        <v>3</v>
      </c>
      <c r="F35" s="43" t="s">
        <v>4</v>
      </c>
      <c r="G35" s="43" t="s">
        <v>5</v>
      </c>
      <c r="H35" s="43" t="s">
        <v>7</v>
      </c>
      <c r="J35" s="43" t="s">
        <v>416</v>
      </c>
      <c r="K35" s="43" t="s">
        <v>1</v>
      </c>
      <c r="L35" s="43" t="s">
        <v>2</v>
      </c>
      <c r="M35" s="43" t="s">
        <v>6</v>
      </c>
      <c r="N35" s="43" t="s">
        <v>3</v>
      </c>
      <c r="O35" s="43" t="s">
        <v>4</v>
      </c>
      <c r="P35" s="43" t="s">
        <v>5</v>
      </c>
      <c r="Q35" s="43" t="s">
        <v>7</v>
      </c>
      <c r="S35" s="43" t="s">
        <v>416</v>
      </c>
      <c r="T35" s="43" t="s">
        <v>1</v>
      </c>
      <c r="U35" s="43" t="s">
        <v>2</v>
      </c>
      <c r="V35" s="43" t="s">
        <v>6</v>
      </c>
      <c r="W35" s="43" t="s">
        <v>3</v>
      </c>
      <c r="X35" s="43" t="s">
        <v>4</v>
      </c>
      <c r="Y35" s="43" t="s">
        <v>5</v>
      </c>
      <c r="Z35" s="43" t="s">
        <v>7</v>
      </c>
      <c r="AL35" s="1">
        <v>1616</v>
      </c>
    </row>
    <row r="36" spans="1:38" x14ac:dyDescent="0.25">
      <c r="A36" s="43">
        <f>INT(((CONCATENATE($C$1,".","10",".","0",MAX(B36:H36))+1-1)-DATE(YEAR((CONCATENATE($C$1,".","10",".","0",MAX(B36:H36))+1-1)),1,1)-1+WEEKDAY(DATE(YEAR((CONCATENATE($C$1,".","10",".","0",MAX(B36:H36))+1-1)),1,0)))/7)+1-INT(WEEKDAY(DATE(YEAR((CONCATENATE($C$1,".","10",".","0",MAX(B36:H36))+1-1)),1,0))/5)+IF(INT(((CONCATENATE($C$1,".","10",".","0",MAX(B36:H36))+1-1)-DATE(YEAR((CONCATENATE($C$1,".","10",".","0",MAX(B36:H36))+1-1)),1,1)-1+WEEKDAY(DATE(YEAR((CONCATENATE($C$1,".","10",".","0",MAX(B36:H36))+1-1)),1,0)))/7)+1-INT(WEEKDAY(DATE(YEAR((CONCATENATE($C$1,".","10",".","0",MAX(B36:H36))+1-1)),1,0))/5)=0,IF(OR(WEEKDAY(DATE(YEAR((CONCATENATE($C$1,".","10",".","0",MAX(B36:H36))+1-1)-4),1,0))=5,WEEKDAY(DATE(YEAR((CONCATENATE($C$1,".","10",".","0",MAX(B36:H36))+1-1)-4),1,0))=6,WEEKDAY(DATE(YEAR((CONCATENATE($C$1,".","10",".","0",MAX(B36:H36))+1-1)-4),1,0))=7),52,53),IF(AND(INT(((CONCATENATE($C$1,".","10",".","0",MAX(B36:H36))+1-1)-DATE(YEAR((CONCATENATE($C$1,".","10",".","0",MAX(B36:H36))+1-1)),1,1)-1+WEEKDAY(DATE(YEAR((CONCATENATE($C$1,".","10",".","0",MAX(B36:H36))+1-1)),1,0)))/7)+1-INT(WEEKDAY(DATE(YEAR((CONCATENATE($C$1,".","10",".","0",MAX(B36:H36))+1-1)),1,0))/5)=53,OR(WEEKDAY(DATE(YEAR((CONCATENATE($C$1,".","10",".","0",MAX(B36:H36))+1-1)+5),1,0))=1,WEEKDAY(DATE(YEAR((CONCATENATE($C$1,".","10",".","0",MAX(B36:H36))+1-1)+5),1,0))=2,WEEKDAY(DATE(YEAR((CONCATENATE($C$1,".","10",".","0",MAX(B36:H36))+1-1)+5),1,0))=3,WEEKDAY(DATE(YEAR((CONCATENATE($C$1,".","10",".","0",MAX(B36:H36))+1-1)+5),1,0))=4)),-52,0))</f>
        <v>40</v>
      </c>
      <c r="B36" s="18">
        <f>IF((VLOOKUP((WEEKDAY(((CONCATENATE($C$1,".","10",".","01"))+1-1),2)),Napok!$N$1:$O$7,2,FALSE))=B35,1,"")</f>
        <v>1</v>
      </c>
      <c r="C36" s="18">
        <f>IF(B36=1,(B36+1),IF((VLOOKUP((WEEKDAY(((CONCATENATE($C$1,".","10",".","01"))+1-1),2)),Napok!$N$1:$O$7,2,FALSE))=C35,1,""))</f>
        <v>2</v>
      </c>
      <c r="D36" s="18">
        <f>IF(C36&lt;&gt;"",(C36+1),IF((VLOOKUP((WEEKDAY(((CONCATENATE($C$1,".","10",".","01"))+1-1),2)),Napok!$N$1:$O$7,2,FALSE))=D35,1,""))</f>
        <v>3</v>
      </c>
      <c r="E36" s="18">
        <f>IF(D36&lt;&gt;"",(D36+1),IF((VLOOKUP((WEEKDAY(((CONCATENATE($C$1,".","10",".","01"))+1-1),2)),Napok!$N$1:$O$7,2,FALSE))=E35,1,""))</f>
        <v>4</v>
      </c>
      <c r="F36" s="18">
        <f>IF(E36&lt;&gt;"",(E36+1),IF((VLOOKUP((WEEKDAY(((CONCATENATE($C$1,".","10",".","01"))+1-1),2)),Napok!$N$1:$O$7,2,FALSE))=F35,1,""))</f>
        <v>5</v>
      </c>
      <c r="G36" s="18">
        <f>IF(F36&lt;&gt;"",(F36+1),IF((VLOOKUP((WEEKDAY(((CONCATENATE($C$1,".","10",".","01"))+1-1),2)),Napok!$N$1:$O$7,2,FALSE))=G35,1,""))</f>
        <v>6</v>
      </c>
      <c r="H36" s="18">
        <f>IF(G36&lt;&gt;"",(G36+1),IF((VLOOKUP((WEEKDAY(((CONCATENATE($C$1,".","10",".","01"))+1-1),2)),Napok!$N$1:$O$7,2,FALSE))=H35,1,""))</f>
        <v>7</v>
      </c>
      <c r="J36" s="43">
        <f>INT(((CONCATENATE($C$1,".","11",".","0",MAX(K36:Q36))+1-1)-DATE(YEAR((CONCATENATE($C$1,".","11",".","0",MAX(K36:Q36))+1-1)),1,1)-1+WEEKDAY(DATE(YEAR((CONCATENATE($C$1,".","11",".","0",MAX(K36:Q36))+1-1)),1,0)))/7)+1-INT(WEEKDAY(DATE(YEAR((CONCATENATE($C$1,".","11",".","0",MAX(K36:Q36))+1-1)),1,0))/5)+IF(INT(((CONCATENATE($C$1,".","11",".","0",MAX(K36:Q36))+1-1)-DATE(YEAR((CONCATENATE($C$1,".","11",".","0",MAX(K36:Q36))+1-1)),1,1)-1+WEEKDAY(DATE(YEAR((CONCATENATE($C$1,".","11",".","0",MAX(K36:Q36))+1-1)),1,0)))/7)+1-INT(WEEKDAY(DATE(YEAR((CONCATENATE($C$1,".","11",".","0",MAX(K36:Q36))+1-1)),1,0))/5)=0,IF(OR(WEEKDAY(DATE(YEAR((CONCATENATE($C$1,".","11",".","0",MAX(K36:Q36))+1-1)-4),1,0))=5,WEEKDAY(DATE(YEAR((CONCATENATE($C$1,".","11",".","0",MAX(K36:Q36))+1-1)-4),1,0))=6,WEEKDAY(DATE(YEAR((CONCATENATE($C$1,".","11",".","0",MAX(K36:Q36))+1-1)-4),1,0))=7),52,53),IF(AND(INT(((CONCATENATE($C$1,".","11",".","0",MAX(K36:Q36))+1-1)-DATE(YEAR((CONCATENATE($C$1,".","11",".","0",MAX(K36:Q36))+1-1)),1,1)-1+WEEKDAY(DATE(YEAR((CONCATENATE($C$1,".","11",".","0",MAX(K36:Q36))+1-1)),1,0)))/7)+1-INT(WEEKDAY(DATE(YEAR((CONCATENATE($C$1,".","11",".","0",MAX(K36:Q36))+1-1)),1,0))/5)=53,OR(WEEKDAY(DATE(YEAR((CONCATENATE($C$1,".","11",".","0",MAX(K36:Q36))+1-1)+5),1,0))=1,WEEKDAY(DATE(YEAR((CONCATENATE($C$1,".","11",".","0",MAX(K36:Q36))+1-1)+5),1,0))=2,WEEKDAY(DATE(YEAR((CONCATENATE($C$1,".","11",".","0",MAX(K36:Q36))+1-1)+5),1,0))=3,WEEKDAY(DATE(YEAR((CONCATENATE($C$1,".","11",".","0",MAX(K36:Q36))+1-1)+5),1,0))=4)),-52,0))</f>
        <v>44</v>
      </c>
      <c r="K36" s="18" t="str">
        <f>IF((VLOOKUP((WEEKDAY(((CONCATENATE($C$1,".","11",".","01"))+1-1),2)),Napok!$N$1:$O$7,2,FALSE))=K35,1,"")</f>
        <v/>
      </c>
      <c r="L36" s="18" t="str">
        <f>IF(K36=1,(K36+1),IF((VLOOKUP((WEEKDAY(((CONCATENATE($C$1,".","11",".","01"))+1-1),2)),Napok!$N$1:$O$7,2,FALSE))=L35,1,""))</f>
        <v/>
      </c>
      <c r="M36" s="18" t="str">
        <f>IF(L36&lt;&gt;"",(L36+1),IF((VLOOKUP((WEEKDAY(((CONCATENATE($C$1,".","11",".","01"))+1-1),2)),Napok!$N$1:$O$7,2,FALSE))=M35,1,""))</f>
        <v/>
      </c>
      <c r="N36" s="18">
        <f>IF(M36&lt;&gt;"",(M36+1),IF((VLOOKUP((WEEKDAY(((CONCATENATE($C$1,".","11",".","01"))+1-1),2)),Napok!$N$1:$O$7,2,FALSE))=N35,1,""))</f>
        <v>1</v>
      </c>
      <c r="O36" s="18">
        <f>IF(N36&lt;&gt;"",(N36+1),IF((VLOOKUP((WEEKDAY(((CONCATENATE($C$1,".","11",".","01"))+1-1),2)),Napok!$N$1:$O$7,2,FALSE))=O35,1,""))</f>
        <v>2</v>
      </c>
      <c r="P36" s="18">
        <f>IF(O36&lt;&gt;"",(O36+1),IF((VLOOKUP((WEEKDAY(((CONCATENATE($C$1,".","11",".","01"))+1-1),2)),Napok!$N$1:$O$7,2,FALSE))=P35,1,""))</f>
        <v>3</v>
      </c>
      <c r="Q36" s="18">
        <f>IF(P36&lt;&gt;"",(P36+1),IF((VLOOKUP((WEEKDAY(((CONCATENATE($C$1,".","11",".","01"))+1-1),2)),Napok!$N$1:$O$7,2,FALSE))=Q35,1,""))</f>
        <v>4</v>
      </c>
      <c r="S36" s="43">
        <f>INT(((CONCATENATE($C$1,".","12",".","0",MAX(T36:Z36))+1-1)-DATE(YEAR((CONCATENATE($C$1,".","12",".","0",MAX(T36:Z36))+1-1)),1,1)-1+WEEKDAY(DATE(YEAR((CONCATENATE($C$1,".","12",".","0",MAX(T36:Z36))+1-1)),1,0)))/7)+1-INT(WEEKDAY(DATE(YEAR((CONCATENATE($C$1,".","12",".","0",MAX(T36:Z36))+1-1)),1,0))/5)+IF(INT(((CONCATENATE($C$1,".","12",".","0",MAX(T36:Z36))+1-1)-DATE(YEAR((CONCATENATE($C$1,".","12",".","0",MAX(T36:Z36))+1-1)),1,1)-1+WEEKDAY(DATE(YEAR((CONCATENATE($C$1,".","12",".","0",MAX(T36:Z36))+1-1)),1,0)))/7)+1-INT(WEEKDAY(DATE(YEAR((CONCATENATE($C$1,".","12",".","0",MAX(T36:Z36))+1-1)),1,0))/5)=0,IF(OR(WEEKDAY(DATE(YEAR((CONCATENATE($C$1,".","12",".","0",MAX(T36:Z36))+1-1)-4),1,0))=5,WEEKDAY(DATE(YEAR((CONCATENATE($C$1,".","12",".","0",MAX(T36:Z36))+1-1)-4),1,0))=6,WEEKDAY(DATE(YEAR((CONCATENATE($C$1,".","12",".","0",MAX(T36:Z36))+1-1)-4),1,0))=7),52,53),IF(AND(INT(((CONCATENATE($C$1,".","12",".","0",MAX(T36:Z36))+1-1)-DATE(YEAR((CONCATENATE($C$1,".","12",".","0",MAX(T36:Z36))+1-1)),1,1)-1+WEEKDAY(DATE(YEAR((CONCATENATE($C$1,".","12",".","0",MAX(T36:Z36))+1-1)),1,0)))/7)+1-INT(WEEKDAY(DATE(YEAR((CONCATENATE($C$1,".","12",".","0",MAX(T36:Z36))+1-1)),1,0))/5)=53,OR(WEEKDAY(DATE(YEAR((CONCATENATE($C$1,".","12",".","0",MAX(T36:Z36))+1-1)+5),1,0))=1,WEEKDAY(DATE(YEAR((CONCATENATE($C$1,".","12",".","0",MAX(T36:Z36))+1-1)+5),1,0))=2,WEEKDAY(DATE(YEAR((CONCATENATE($C$1,".","12",".","0",MAX(T36:Z36))+1-1)+5),1,0))=3,WEEKDAY(DATE(YEAR((CONCATENATE($C$1,".","12",".","0",MAX(T36:Z36))+1-1)+5),1,0))=4)),-52,0))</f>
        <v>48</v>
      </c>
      <c r="T36" s="18" t="str">
        <f>IF((VLOOKUP((WEEKDAY(((CONCATENATE($C$1,".","12",".","01"))+1-1),2)),Napok!$N$1:$O$7,2,FALSE))=T35,1,"")</f>
        <v/>
      </c>
      <c r="U36" s="18" t="str">
        <f>IF(T36=1,(T36+1),IF((VLOOKUP((WEEKDAY(((CONCATENATE($C$1,".","12",".","01"))+1-1),2)),Napok!$N$1:$O$7,2,FALSE))=U35,1,""))</f>
        <v/>
      </c>
      <c r="V36" s="18" t="str">
        <f>IF(U36&lt;&gt;"",(U36+1),IF((VLOOKUP((WEEKDAY(((CONCATENATE($C$1,".","12",".","01"))+1-1),2)),Napok!$N$1:$O$7,2,FALSE))=V35,1,""))</f>
        <v/>
      </c>
      <c r="W36" s="18" t="str">
        <f>IF(V36&lt;&gt;"",(V36+1),IF((VLOOKUP((WEEKDAY(((CONCATENATE($C$1,".","12",".","01"))+1-1),2)),Napok!$N$1:$O$7,2,FALSE))=W35,1,""))</f>
        <v/>
      </c>
      <c r="X36" s="18" t="str">
        <f>IF(W36&lt;&gt;"",(W36+1),IF((VLOOKUP((WEEKDAY(((CONCATENATE($C$1,".","12",".","01"))+1-1),2)),Napok!$N$1:$O$7,2,FALSE))=X35,1,""))</f>
        <v/>
      </c>
      <c r="Y36" s="18">
        <f>IF(X36&lt;&gt;"",(X36+1),IF((VLOOKUP((WEEKDAY(((CONCATENATE($C$1,".","12",".","01"))+1-1),2)),Napok!$N$1:$O$7,2,FALSE))=Y35,1,""))</f>
        <v>1</v>
      </c>
      <c r="Z36" s="18">
        <f>IF(Y36&lt;&gt;"",(Y36+1),IF((VLOOKUP((WEEKDAY(((CONCATENATE($C$1,".","12",".","01"))+1-1),2)),Napok!$N$1:$O$7,2,FALSE))=Z35,1,""))</f>
        <v>2</v>
      </c>
      <c r="AL36" s="1">
        <v>1617</v>
      </c>
    </row>
    <row r="37" spans="1:38" x14ac:dyDescent="0.25">
      <c r="A37" s="43">
        <f>A36+1</f>
        <v>41</v>
      </c>
      <c r="B37" s="18">
        <f>H36+1</f>
        <v>8</v>
      </c>
      <c r="C37" s="18">
        <f>B37+1</f>
        <v>9</v>
      </c>
      <c r="D37" s="18">
        <f t="shared" ref="D37:H40" si="36">C37+1</f>
        <v>10</v>
      </c>
      <c r="E37" s="18">
        <f t="shared" si="36"/>
        <v>11</v>
      </c>
      <c r="F37" s="18">
        <f t="shared" si="36"/>
        <v>12</v>
      </c>
      <c r="G37" s="18">
        <f t="shared" si="36"/>
        <v>13</v>
      </c>
      <c r="H37" s="18">
        <f t="shared" si="36"/>
        <v>14</v>
      </c>
      <c r="J37" s="43">
        <f>J36+1</f>
        <v>45</v>
      </c>
      <c r="K37" s="18">
        <f>Q36+1</f>
        <v>5</v>
      </c>
      <c r="L37" s="18">
        <f>K37+1</f>
        <v>6</v>
      </c>
      <c r="M37" s="18">
        <f t="shared" ref="M37:Q39" si="37">L37+1</f>
        <v>7</v>
      </c>
      <c r="N37" s="18">
        <f t="shared" si="37"/>
        <v>8</v>
      </c>
      <c r="O37" s="18">
        <f t="shared" si="37"/>
        <v>9</v>
      </c>
      <c r="P37" s="18">
        <f t="shared" si="37"/>
        <v>10</v>
      </c>
      <c r="Q37" s="18">
        <f t="shared" si="37"/>
        <v>11</v>
      </c>
      <c r="S37" s="43">
        <f>S36+1</f>
        <v>49</v>
      </c>
      <c r="T37" s="18">
        <f>Z36+1</f>
        <v>3</v>
      </c>
      <c r="U37" s="18">
        <f>T37+1</f>
        <v>4</v>
      </c>
      <c r="V37" s="18">
        <f t="shared" ref="V37:Z40" si="38">U37+1</f>
        <v>5</v>
      </c>
      <c r="W37" s="18">
        <f t="shared" si="38"/>
        <v>6</v>
      </c>
      <c r="X37" s="18">
        <f t="shared" si="38"/>
        <v>7</v>
      </c>
      <c r="Y37" s="18">
        <f t="shared" si="38"/>
        <v>8</v>
      </c>
      <c r="Z37" s="18">
        <f t="shared" si="38"/>
        <v>9</v>
      </c>
      <c r="AL37" s="1">
        <v>1618</v>
      </c>
    </row>
    <row r="38" spans="1:38" x14ac:dyDescent="0.25">
      <c r="A38" s="43">
        <f>A37+1</f>
        <v>42</v>
      </c>
      <c r="B38" s="18">
        <f t="shared" ref="B38:B40" si="39">H37+1</f>
        <v>15</v>
      </c>
      <c r="C38" s="18">
        <f>B38+1</f>
        <v>16</v>
      </c>
      <c r="D38" s="18">
        <f t="shared" si="36"/>
        <v>17</v>
      </c>
      <c r="E38" s="18">
        <f t="shared" si="36"/>
        <v>18</v>
      </c>
      <c r="F38" s="18">
        <f t="shared" si="36"/>
        <v>19</v>
      </c>
      <c r="G38" s="18">
        <f t="shared" si="36"/>
        <v>20</v>
      </c>
      <c r="H38" s="18">
        <f t="shared" si="36"/>
        <v>21</v>
      </c>
      <c r="J38" s="43">
        <f>J37+1</f>
        <v>46</v>
      </c>
      <c r="K38" s="18">
        <f t="shared" ref="K38:K40" si="40">Q37+1</f>
        <v>12</v>
      </c>
      <c r="L38" s="18">
        <f>K38+1</f>
        <v>13</v>
      </c>
      <c r="M38" s="18">
        <f t="shared" si="37"/>
        <v>14</v>
      </c>
      <c r="N38" s="18">
        <f t="shared" si="37"/>
        <v>15</v>
      </c>
      <c r="O38" s="18">
        <f t="shared" si="37"/>
        <v>16</v>
      </c>
      <c r="P38" s="18">
        <f t="shared" si="37"/>
        <v>17</v>
      </c>
      <c r="Q38" s="18">
        <f t="shared" si="37"/>
        <v>18</v>
      </c>
      <c r="S38" s="43">
        <f>S37+1</f>
        <v>50</v>
      </c>
      <c r="T38" s="18">
        <f t="shared" ref="T38:T40" si="41">Z37+1</f>
        <v>10</v>
      </c>
      <c r="U38" s="18">
        <f>T38+1</f>
        <v>11</v>
      </c>
      <c r="V38" s="18">
        <f t="shared" si="38"/>
        <v>12</v>
      </c>
      <c r="W38" s="18">
        <f t="shared" si="38"/>
        <v>13</v>
      </c>
      <c r="X38" s="18">
        <f t="shared" si="38"/>
        <v>14</v>
      </c>
      <c r="Y38" s="18">
        <f t="shared" si="38"/>
        <v>15</v>
      </c>
      <c r="Z38" s="18">
        <f t="shared" si="38"/>
        <v>16</v>
      </c>
      <c r="AL38" s="1">
        <v>1619</v>
      </c>
    </row>
    <row r="39" spans="1:38" x14ac:dyDescent="0.25">
      <c r="A39" s="43">
        <f t="shared" ref="A39:A40" si="42">A38+1</f>
        <v>43</v>
      </c>
      <c r="B39" s="18">
        <f t="shared" si="39"/>
        <v>22</v>
      </c>
      <c r="C39" s="18">
        <f t="shared" ref="C39:C40" si="43">B39+1</f>
        <v>23</v>
      </c>
      <c r="D39" s="18">
        <f t="shared" si="36"/>
        <v>24</v>
      </c>
      <c r="E39" s="18">
        <f t="shared" si="36"/>
        <v>25</v>
      </c>
      <c r="F39" s="18">
        <f t="shared" si="36"/>
        <v>26</v>
      </c>
      <c r="G39" s="18">
        <f t="shared" si="36"/>
        <v>27</v>
      </c>
      <c r="H39" s="18">
        <f t="shared" si="36"/>
        <v>28</v>
      </c>
      <c r="J39" s="43">
        <f t="shared" ref="J39:J40" si="44">J38+1</f>
        <v>47</v>
      </c>
      <c r="K39" s="18">
        <f t="shared" si="40"/>
        <v>19</v>
      </c>
      <c r="L39" s="18">
        <f t="shared" ref="L39:L40" si="45">K39+1</f>
        <v>20</v>
      </c>
      <c r="M39" s="18">
        <f t="shared" si="37"/>
        <v>21</v>
      </c>
      <c r="N39" s="18">
        <f t="shared" si="37"/>
        <v>22</v>
      </c>
      <c r="O39" s="18">
        <f t="shared" si="37"/>
        <v>23</v>
      </c>
      <c r="P39" s="18">
        <f t="shared" si="37"/>
        <v>24</v>
      </c>
      <c r="Q39" s="18">
        <f t="shared" si="37"/>
        <v>25</v>
      </c>
      <c r="S39" s="43">
        <f t="shared" ref="S39:S40" si="46">S38+1</f>
        <v>51</v>
      </c>
      <c r="T39" s="18">
        <f t="shared" si="41"/>
        <v>17</v>
      </c>
      <c r="U39" s="18">
        <f t="shared" ref="U39:U40" si="47">T39+1</f>
        <v>18</v>
      </c>
      <c r="V39" s="18">
        <f t="shared" si="38"/>
        <v>19</v>
      </c>
      <c r="W39" s="18">
        <f t="shared" si="38"/>
        <v>20</v>
      </c>
      <c r="X39" s="18">
        <f t="shared" si="38"/>
        <v>21</v>
      </c>
      <c r="Y39" s="18">
        <f t="shared" si="38"/>
        <v>22</v>
      </c>
      <c r="Z39" s="18">
        <f t="shared" si="38"/>
        <v>23</v>
      </c>
      <c r="AL39" s="1">
        <v>1620</v>
      </c>
    </row>
    <row r="40" spans="1:38" x14ac:dyDescent="0.25">
      <c r="A40" s="43">
        <f t="shared" si="42"/>
        <v>44</v>
      </c>
      <c r="B40" s="18">
        <f t="shared" si="39"/>
        <v>29</v>
      </c>
      <c r="C40" s="18">
        <f t="shared" si="43"/>
        <v>30</v>
      </c>
      <c r="D40" s="18">
        <f t="shared" si="36"/>
        <v>31</v>
      </c>
      <c r="E40" s="18" t="str">
        <f>IF(D40&gt;=VLOOKUP(B34,Napok!$H$1:$I$12,2,FALSE),"",(D40+1))</f>
        <v/>
      </c>
      <c r="F40" s="18" t="str">
        <f>IF(E40&gt;=VLOOKUP(B34,Napok!$H$1:$I$12,2,FALSE),"",(E40+1))</f>
        <v/>
      </c>
      <c r="G40" s="18" t="str">
        <f>IF(F40&gt;=VLOOKUP(B34,Napok!$H$1:$I$12,2,FALSE),"",(F40+1))</f>
        <v/>
      </c>
      <c r="H40" s="18" t="str">
        <f>IF(G40&gt;=VLOOKUP(B34,Napok!$H$1:$I$12,2,FALSE),"",(G40+1))</f>
        <v/>
      </c>
      <c r="J40" s="43">
        <f t="shared" si="44"/>
        <v>48</v>
      </c>
      <c r="K40" s="18">
        <f t="shared" si="40"/>
        <v>26</v>
      </c>
      <c r="L40" s="18">
        <f t="shared" si="45"/>
        <v>27</v>
      </c>
      <c r="M40" s="18">
        <f>IF(L40=26,27,(IF(L40=27,28,(IF(L40=24,25,(IF(L40=25,26,(IF(L40=28,29,(IF(L40=29,30,(IF(L40=26,27,(IF(L40=30,"","")))))))))))))))</f>
        <v>28</v>
      </c>
      <c r="N40" s="18">
        <f>IF(M40&gt;=VLOOKUP(K34,Napok!$H$1:$I$12,2,FALSE),"",(M40+1))</f>
        <v>29</v>
      </c>
      <c r="O40" s="18">
        <f>IF(N40&gt;=VLOOKUP(K34,Napok!$H$1:$I$12,2,FALSE),"",(N40+1))</f>
        <v>30</v>
      </c>
      <c r="P40" s="18" t="str">
        <f>IF(O40&gt;=VLOOKUP(K34,Napok!$H$1:$I$12,2,FALSE),"",(O40+1))</f>
        <v/>
      </c>
      <c r="Q40" s="18" t="str">
        <f>IF(P40&gt;=VLOOKUP(K34,Napok!$H$1:$I$12,2,FALSE),"",(P40+1))</f>
        <v/>
      </c>
      <c r="S40" s="43">
        <f t="shared" si="46"/>
        <v>52</v>
      </c>
      <c r="T40" s="18">
        <f t="shared" si="41"/>
        <v>24</v>
      </c>
      <c r="U40" s="18">
        <f t="shared" si="47"/>
        <v>25</v>
      </c>
      <c r="V40" s="18">
        <f t="shared" si="38"/>
        <v>26</v>
      </c>
      <c r="W40" s="18">
        <f>IF(V40&gt;=VLOOKUP(T34,Napok!$H$1:$I$12,2,FALSE),"",(V40+1))</f>
        <v>27</v>
      </c>
      <c r="X40" s="18">
        <f>IF(W40&gt;=VLOOKUP(T34,Napok!$H$1:$I$12,2,FALSE),"",(W40+1))</f>
        <v>28</v>
      </c>
      <c r="Y40" s="18">
        <f>IF(X40&gt;=VLOOKUP(T34,Napok!$H$1:$I$12,2,FALSE),"",(X40+1))</f>
        <v>29</v>
      </c>
      <c r="Z40" s="18">
        <f>IF(Y40&gt;=VLOOKUP(T34,Napok!$H$1:$I$12,2,FALSE),"",(Y40+1))</f>
        <v>30</v>
      </c>
      <c r="AL40" s="1">
        <v>1621</v>
      </c>
    </row>
    <row r="41" spans="1:38" x14ac:dyDescent="0.25">
      <c r="A41" s="43" t="str">
        <f>IF(B41="","",A40+1)</f>
        <v/>
      </c>
      <c r="B41" s="19" t="str">
        <f>IF(H40=29,30,(IF(H40=31,"",(IF(H40="","",(IF((H40)=VLOOKUP(B34,Napok!$H$1:$I$12,2,FALSE),"",VLOOKUP(B34,Napok!$H$1:$I$12,2,FALSE)-1)+1))))))</f>
        <v/>
      </c>
      <c r="C41" s="18" t="str">
        <f>IF(B41=30,(B41+1),(IF(B$14&gt;=VLOOKUP($B$7,Napok!$H$1:$I$12,2,FALSE),"",VLOOKUP(B$7,Napok!$H$1:$I$12,2,FALSE))))</f>
        <v/>
      </c>
      <c r="D41" s="18" t="str">
        <f>IF(C41="","",(IF(C41=VLOOKUP($B$7,Napok!$H$1:$I$12,2,FALSE),"",(IF($B$14&gt;=VLOOKUP($B$7,Napok!$H$1:$I$12,2,FALSE),"",VLOOKUP($B$7,Napok!$H$1:$I$12,2,FALSE)+1)))))</f>
        <v/>
      </c>
      <c r="E41" s="18" t="str">
        <f>IF($C$14&gt;=VLOOKUP($B$7,Napok!$H$1:$I$12,2,FALSE),"",VLOOKUP($B$7,Napok!$H$1:$I$12,2,FALSE)+1)</f>
        <v/>
      </c>
      <c r="F41" s="18" t="str">
        <f>IF($C$14&gt;=VLOOKUP($B$7,Napok!$H$1:$I$12,2,FALSE),"",VLOOKUP($B$7,Napok!$H$1:$I$12,2,FALSE)+1)</f>
        <v/>
      </c>
      <c r="G41" s="18" t="str">
        <f>IF($C$14&gt;=VLOOKUP($B$7,Napok!$H$1:$I$12,2,FALSE),"",VLOOKUP($B$7,Napok!$H$1:$I$12,2,FALSE)+1)</f>
        <v/>
      </c>
      <c r="H41" s="18" t="str">
        <f>IF($C$14&gt;=VLOOKUP($B$7,Napok!$H$1:$I$12,2,FALSE),"",VLOOKUP($B$7,Napok!$H$1:$I$12,2,FALSE)+1)</f>
        <v/>
      </c>
      <c r="J41" s="43" t="str">
        <f>IF(K41="","",J40+1)</f>
        <v/>
      </c>
      <c r="K41" s="18" t="str">
        <f>IF(Q40=30,"",(IF(Q40="","",(IF((Q40)=VLOOKUP(K34,Napok!$H$1:$I$12,2,FALSE),"",VLOOKUP(K34,Napok!$H$1:$I$12,2,FALSE)-1)))))</f>
        <v/>
      </c>
      <c r="L41" s="18" t="str">
        <f>IF(K41=29,30,(IF(K41="","",(IF(K$14&gt;=VLOOKUP($B$7,Napok!$H$1:$I$12,2,FALSE),"",VLOOKUP(K$7,Napok!$H$1:$I$12,2,FALSE))))))</f>
        <v/>
      </c>
      <c r="M41" s="18" t="str">
        <f>IF(L41="","",(IF(L41=VLOOKUP($B$7,Napok!$H$1:$I$12,2,FALSE),"",(IF($B$14&gt;=VLOOKUP($B$7,Napok!$H$1:$I$12,2,FALSE),"",VLOOKUP($B$7,Napok!$H$1:$I$12,2,FALSE)+1)))))</f>
        <v/>
      </c>
      <c r="N41" s="18" t="str">
        <f>IF($C$14&gt;=VLOOKUP($B$7,Napok!$H$1:$I$12,2,FALSE),"",VLOOKUP($B$7,Napok!$H$1:$I$12,2,FALSE)+1)</f>
        <v/>
      </c>
      <c r="O41" s="18" t="str">
        <f>IF($C$14&gt;=VLOOKUP($B$7,Napok!$H$1:$I$12,2,FALSE),"",VLOOKUP($B$7,Napok!$H$1:$I$12,2,FALSE)+1)</f>
        <v/>
      </c>
      <c r="P41" s="18" t="str">
        <f>IF($C$14&gt;=VLOOKUP($B$7,Napok!$H$1:$I$12,2,FALSE),"",VLOOKUP($B$7,Napok!$H$1:$I$12,2,FALSE)+1)</f>
        <v/>
      </c>
      <c r="Q41" s="18" t="str">
        <f>IF($C$14&gt;=VLOOKUP($B$7,Napok!$H$1:$I$12,2,FALSE),"",VLOOKUP($B$7,Napok!$H$1:$I$12,2,FALSE)+1)</f>
        <v/>
      </c>
      <c r="S41" s="43">
        <v>1</v>
      </c>
      <c r="T41" s="19">
        <f>IF(Z40=29,30,(IF(Z40=31,"",(IF(Z40="","",(IF((Z40)=VLOOKUP(T34,Napok!$H$1:$I$12,2,FALSE),"",VLOOKUP(T34,Napok!$H$1:$I$12,2,FALSE)-1)+1))))))</f>
        <v>31</v>
      </c>
      <c r="U41" s="18" t="str">
        <f>IF(T41="","",(IF(T41=30,(T41+1),(IF(T$14&gt;=VLOOKUP($B$7,Napok!$H$1:$I$12,2,FALSE),"",VLOOKUP(T$7,Napok!$H$1:$I$12,2,FALSE))))))</f>
        <v/>
      </c>
      <c r="V41" s="18" t="str">
        <f>IF(U41="","",(IF(U41=VLOOKUP($B$7,Napok!$H$1:$I$12,2,FALSE),"",(IF($B$14&gt;=VLOOKUP($B$7,Napok!$H$1:$I$12,2,FALSE),"",VLOOKUP($B$7,Napok!$H$1:$I$12,2,FALSE)+1)))))</f>
        <v/>
      </c>
      <c r="W41" s="18" t="str">
        <f>IF($C$14&gt;=VLOOKUP($B$7,Napok!$H$1:$I$12,2,FALSE),"",VLOOKUP($B$7,Napok!$H$1:$I$12,2,FALSE)+1)</f>
        <v/>
      </c>
      <c r="X41" s="18" t="str">
        <f>IF($C$14&gt;=VLOOKUP($B$7,Napok!$H$1:$I$12,2,FALSE),"",VLOOKUP($B$7,Napok!$H$1:$I$12,2,FALSE)+1)</f>
        <v/>
      </c>
      <c r="Y41" s="18" t="str">
        <f>IF($C$14&gt;=VLOOKUP($B$7,Napok!$H$1:$I$12,2,FALSE),"",VLOOKUP($B$7,Napok!$H$1:$I$12,2,FALSE)+1)</f>
        <v/>
      </c>
      <c r="Z41" s="18" t="str">
        <f>IF($C$14&gt;=VLOOKUP($B$7,Napok!$H$1:$I$12,2,FALSE),"",VLOOKUP($B$7,Napok!$H$1:$I$12,2,FALSE)+1)</f>
        <v/>
      </c>
      <c r="AL41" s="1">
        <v>1622</v>
      </c>
    </row>
    <row r="42" spans="1:38" x14ac:dyDescent="0.25">
      <c r="AL42" s="1">
        <v>1623</v>
      </c>
    </row>
    <row r="43" spans="1:38" x14ac:dyDescent="0.25">
      <c r="AL43" s="1">
        <v>1624</v>
      </c>
    </row>
    <row r="44" spans="1:38" x14ac:dyDescent="0.25">
      <c r="AL44" s="1">
        <v>1625</v>
      </c>
    </row>
    <row r="45" spans="1:38" x14ac:dyDescent="0.25">
      <c r="AL45" s="1">
        <v>1626</v>
      </c>
    </row>
    <row r="46" spans="1:38" x14ac:dyDescent="0.25">
      <c r="AL46" s="1">
        <v>1627</v>
      </c>
    </row>
    <row r="47" spans="1:38" x14ac:dyDescent="0.25">
      <c r="AL47" s="1">
        <v>1628</v>
      </c>
    </row>
    <row r="48" spans="1:38" x14ac:dyDescent="0.25">
      <c r="AL48" s="1">
        <v>1629</v>
      </c>
    </row>
    <row r="49" spans="38:38" x14ac:dyDescent="0.25">
      <c r="AL49" s="1">
        <v>1630</v>
      </c>
    </row>
    <row r="50" spans="38:38" x14ac:dyDescent="0.25">
      <c r="AL50" s="1">
        <v>1631</v>
      </c>
    </row>
    <row r="51" spans="38:38" x14ac:dyDescent="0.25">
      <c r="AL51" s="1">
        <v>1632</v>
      </c>
    </row>
    <row r="52" spans="38:38" x14ac:dyDescent="0.25">
      <c r="AL52" s="1">
        <v>1633</v>
      </c>
    </row>
    <row r="53" spans="38:38" x14ac:dyDescent="0.25">
      <c r="AL53" s="1">
        <v>1634</v>
      </c>
    </row>
    <row r="54" spans="38:38" x14ac:dyDescent="0.25">
      <c r="AL54" s="1">
        <v>1635</v>
      </c>
    </row>
    <row r="55" spans="38:38" x14ac:dyDescent="0.25">
      <c r="AL55" s="1">
        <v>1636</v>
      </c>
    </row>
    <row r="56" spans="38:38" x14ac:dyDescent="0.25">
      <c r="AL56" s="1">
        <v>1637</v>
      </c>
    </row>
    <row r="57" spans="38:38" x14ac:dyDescent="0.25">
      <c r="AL57" s="1">
        <v>1638</v>
      </c>
    </row>
    <row r="58" spans="38:38" x14ac:dyDescent="0.25">
      <c r="AL58" s="1">
        <v>1639</v>
      </c>
    </row>
    <row r="59" spans="38:38" x14ac:dyDescent="0.25">
      <c r="AL59" s="1">
        <v>1640</v>
      </c>
    </row>
    <row r="60" spans="38:38" x14ac:dyDescent="0.25">
      <c r="AL60" s="1">
        <v>1641</v>
      </c>
    </row>
    <row r="61" spans="38:38" x14ac:dyDescent="0.25">
      <c r="AL61" s="1">
        <v>1642</v>
      </c>
    </row>
    <row r="62" spans="38:38" x14ac:dyDescent="0.25">
      <c r="AL62" s="1">
        <v>1643</v>
      </c>
    </row>
    <row r="63" spans="38:38" x14ac:dyDescent="0.25">
      <c r="AL63" s="1">
        <v>1644</v>
      </c>
    </row>
    <row r="64" spans="38:38" x14ac:dyDescent="0.25">
      <c r="AL64" s="1">
        <v>1645</v>
      </c>
    </row>
    <row r="65" spans="38:38" x14ac:dyDescent="0.25">
      <c r="AL65" s="1">
        <v>1646</v>
      </c>
    </row>
    <row r="66" spans="38:38" x14ac:dyDescent="0.25">
      <c r="AL66" s="1">
        <v>1647</v>
      </c>
    </row>
    <row r="67" spans="38:38" x14ac:dyDescent="0.25">
      <c r="AL67" s="1">
        <v>1648</v>
      </c>
    </row>
    <row r="68" spans="38:38" x14ac:dyDescent="0.25">
      <c r="AL68" s="1">
        <v>1649</v>
      </c>
    </row>
    <row r="69" spans="38:38" x14ac:dyDescent="0.25">
      <c r="AL69" s="1">
        <v>1650</v>
      </c>
    </row>
    <row r="70" spans="38:38" x14ac:dyDescent="0.25">
      <c r="AL70" s="1">
        <v>1651</v>
      </c>
    </row>
    <row r="71" spans="38:38" x14ac:dyDescent="0.25">
      <c r="AL71" s="1">
        <v>1652</v>
      </c>
    </row>
    <row r="72" spans="38:38" x14ac:dyDescent="0.25">
      <c r="AL72" s="1">
        <v>1653</v>
      </c>
    </row>
    <row r="73" spans="38:38" x14ac:dyDescent="0.25">
      <c r="AL73" s="1">
        <v>1654</v>
      </c>
    </row>
    <row r="74" spans="38:38" x14ac:dyDescent="0.25">
      <c r="AL74" s="1">
        <v>1655</v>
      </c>
    </row>
    <row r="75" spans="38:38" x14ac:dyDescent="0.25">
      <c r="AL75" s="1">
        <v>1656</v>
      </c>
    </row>
    <row r="76" spans="38:38" x14ac:dyDescent="0.25">
      <c r="AL76" s="1">
        <v>1657</v>
      </c>
    </row>
    <row r="77" spans="38:38" x14ac:dyDescent="0.25">
      <c r="AL77" s="1">
        <v>1658</v>
      </c>
    </row>
    <row r="78" spans="38:38" x14ac:dyDescent="0.25">
      <c r="AL78" s="1">
        <v>1659</v>
      </c>
    </row>
    <row r="79" spans="38:38" x14ac:dyDescent="0.25">
      <c r="AL79" s="1">
        <v>1660</v>
      </c>
    </row>
    <row r="80" spans="38:38" x14ac:dyDescent="0.25">
      <c r="AL80" s="1">
        <v>1661</v>
      </c>
    </row>
    <row r="81" spans="38:38" x14ac:dyDescent="0.25">
      <c r="AL81" s="1">
        <v>1662</v>
      </c>
    </row>
    <row r="82" spans="38:38" x14ac:dyDescent="0.25">
      <c r="AL82" s="1">
        <v>1663</v>
      </c>
    </row>
    <row r="83" spans="38:38" x14ac:dyDescent="0.25">
      <c r="AL83" s="1">
        <v>1664</v>
      </c>
    </row>
    <row r="84" spans="38:38" x14ac:dyDescent="0.25">
      <c r="AL84" s="1">
        <v>1665</v>
      </c>
    </row>
    <row r="85" spans="38:38" x14ac:dyDescent="0.25">
      <c r="AL85" s="1">
        <v>1666</v>
      </c>
    </row>
    <row r="86" spans="38:38" x14ac:dyDescent="0.25">
      <c r="AL86" s="1">
        <v>1667</v>
      </c>
    </row>
    <row r="87" spans="38:38" x14ac:dyDescent="0.25">
      <c r="AL87" s="1">
        <v>1668</v>
      </c>
    </row>
    <row r="88" spans="38:38" x14ac:dyDescent="0.25">
      <c r="AL88" s="1">
        <v>1669</v>
      </c>
    </row>
    <row r="89" spans="38:38" x14ac:dyDescent="0.25">
      <c r="AL89" s="1">
        <v>1670</v>
      </c>
    </row>
    <row r="90" spans="38:38" x14ac:dyDescent="0.25">
      <c r="AL90" s="1">
        <v>1671</v>
      </c>
    </row>
    <row r="91" spans="38:38" x14ac:dyDescent="0.25">
      <c r="AL91" s="1">
        <v>1672</v>
      </c>
    </row>
    <row r="92" spans="38:38" x14ac:dyDescent="0.25">
      <c r="AL92" s="1">
        <v>1673</v>
      </c>
    </row>
    <row r="93" spans="38:38" x14ac:dyDescent="0.25">
      <c r="AL93" s="1">
        <v>1674</v>
      </c>
    </row>
    <row r="94" spans="38:38" x14ac:dyDescent="0.25">
      <c r="AL94" s="1">
        <v>1675</v>
      </c>
    </row>
    <row r="95" spans="38:38" x14ac:dyDescent="0.25">
      <c r="AL95" s="1">
        <v>1676</v>
      </c>
    </row>
    <row r="96" spans="38:38" x14ac:dyDescent="0.25">
      <c r="AL96" s="1">
        <v>1677</v>
      </c>
    </row>
    <row r="97" spans="38:38" x14ac:dyDescent="0.25">
      <c r="AL97" s="1">
        <v>1678</v>
      </c>
    </row>
    <row r="98" spans="38:38" x14ac:dyDescent="0.25">
      <c r="AL98" s="1">
        <v>1679</v>
      </c>
    </row>
    <row r="99" spans="38:38" x14ac:dyDescent="0.25">
      <c r="AL99" s="1">
        <v>1680</v>
      </c>
    </row>
    <row r="100" spans="38:38" x14ac:dyDescent="0.25">
      <c r="AL100" s="1">
        <v>1681</v>
      </c>
    </row>
    <row r="101" spans="38:38" x14ac:dyDescent="0.25">
      <c r="AL101" s="1">
        <v>1682</v>
      </c>
    </row>
    <row r="102" spans="38:38" x14ac:dyDescent="0.25">
      <c r="AL102" s="1">
        <v>1683</v>
      </c>
    </row>
    <row r="103" spans="38:38" x14ac:dyDescent="0.25">
      <c r="AL103" s="1">
        <v>1684</v>
      </c>
    </row>
    <row r="104" spans="38:38" x14ac:dyDescent="0.25">
      <c r="AL104" s="1">
        <v>1685</v>
      </c>
    </row>
    <row r="105" spans="38:38" x14ac:dyDescent="0.25">
      <c r="AL105" s="1">
        <v>1686</v>
      </c>
    </row>
    <row r="106" spans="38:38" x14ac:dyDescent="0.25">
      <c r="AL106" s="1">
        <v>1687</v>
      </c>
    </row>
    <row r="107" spans="38:38" x14ac:dyDescent="0.25">
      <c r="AL107" s="1">
        <v>1688</v>
      </c>
    </row>
    <row r="108" spans="38:38" x14ac:dyDescent="0.25">
      <c r="AL108" s="1">
        <v>1689</v>
      </c>
    </row>
    <row r="109" spans="38:38" x14ac:dyDescent="0.25">
      <c r="AL109" s="1">
        <v>1690</v>
      </c>
    </row>
    <row r="110" spans="38:38" x14ac:dyDescent="0.25">
      <c r="AL110" s="1">
        <v>1691</v>
      </c>
    </row>
    <row r="111" spans="38:38" x14ac:dyDescent="0.25">
      <c r="AL111" s="1">
        <v>1692</v>
      </c>
    </row>
    <row r="112" spans="38:38" x14ac:dyDescent="0.25">
      <c r="AL112" s="1">
        <v>1693</v>
      </c>
    </row>
    <row r="113" spans="38:38" x14ac:dyDescent="0.25">
      <c r="AL113" s="1">
        <v>1694</v>
      </c>
    </row>
    <row r="114" spans="38:38" x14ac:dyDescent="0.25">
      <c r="AL114" s="1">
        <v>1695</v>
      </c>
    </row>
    <row r="115" spans="38:38" x14ac:dyDescent="0.25">
      <c r="AL115" s="1">
        <v>1696</v>
      </c>
    </row>
    <row r="116" spans="38:38" x14ac:dyDescent="0.25">
      <c r="AL116" s="1">
        <v>1697</v>
      </c>
    </row>
    <row r="117" spans="38:38" x14ac:dyDescent="0.25">
      <c r="AL117" s="1">
        <v>1698</v>
      </c>
    </row>
    <row r="118" spans="38:38" x14ac:dyDescent="0.25">
      <c r="AL118" s="1">
        <v>1699</v>
      </c>
    </row>
    <row r="119" spans="38:38" x14ac:dyDescent="0.25">
      <c r="AL119" s="1">
        <v>1700</v>
      </c>
    </row>
    <row r="120" spans="38:38" x14ac:dyDescent="0.25">
      <c r="AL120" s="1">
        <v>1701</v>
      </c>
    </row>
    <row r="121" spans="38:38" x14ac:dyDescent="0.25">
      <c r="AL121" s="1">
        <v>1702</v>
      </c>
    </row>
    <row r="122" spans="38:38" x14ac:dyDescent="0.25">
      <c r="AL122" s="1">
        <v>1703</v>
      </c>
    </row>
    <row r="123" spans="38:38" x14ac:dyDescent="0.25">
      <c r="AL123" s="1">
        <v>1704</v>
      </c>
    </row>
    <row r="124" spans="38:38" x14ac:dyDescent="0.25">
      <c r="AL124" s="1">
        <v>1705</v>
      </c>
    </row>
    <row r="125" spans="38:38" x14ac:dyDescent="0.25">
      <c r="AL125" s="1">
        <v>1706</v>
      </c>
    </row>
    <row r="126" spans="38:38" x14ac:dyDescent="0.25">
      <c r="AL126" s="1">
        <v>1707</v>
      </c>
    </row>
    <row r="127" spans="38:38" x14ac:dyDescent="0.25">
      <c r="AL127" s="1">
        <v>1708</v>
      </c>
    </row>
    <row r="128" spans="38:38" x14ac:dyDescent="0.25">
      <c r="AL128" s="1">
        <v>1709</v>
      </c>
    </row>
    <row r="129" spans="38:38" x14ac:dyDescent="0.25">
      <c r="AL129" s="1">
        <v>1710</v>
      </c>
    </row>
    <row r="130" spans="38:38" x14ac:dyDescent="0.25">
      <c r="AL130" s="1">
        <v>1711</v>
      </c>
    </row>
    <row r="131" spans="38:38" x14ac:dyDescent="0.25">
      <c r="AL131" s="1">
        <v>1712</v>
      </c>
    </row>
    <row r="132" spans="38:38" x14ac:dyDescent="0.25">
      <c r="AL132" s="1">
        <v>1713</v>
      </c>
    </row>
    <row r="133" spans="38:38" x14ac:dyDescent="0.25">
      <c r="AL133" s="1">
        <v>1714</v>
      </c>
    </row>
    <row r="134" spans="38:38" x14ac:dyDescent="0.25">
      <c r="AL134" s="1">
        <v>1715</v>
      </c>
    </row>
    <row r="135" spans="38:38" x14ac:dyDescent="0.25">
      <c r="AL135" s="1">
        <v>1716</v>
      </c>
    </row>
    <row r="136" spans="38:38" x14ac:dyDescent="0.25">
      <c r="AL136" s="1">
        <v>1717</v>
      </c>
    </row>
    <row r="137" spans="38:38" x14ac:dyDescent="0.25">
      <c r="AL137" s="1">
        <v>1718</v>
      </c>
    </row>
    <row r="138" spans="38:38" x14ac:dyDescent="0.25">
      <c r="AL138" s="1">
        <v>1719</v>
      </c>
    </row>
    <row r="139" spans="38:38" x14ac:dyDescent="0.25">
      <c r="AL139" s="1">
        <v>1720</v>
      </c>
    </row>
    <row r="140" spans="38:38" x14ac:dyDescent="0.25">
      <c r="AL140" s="1">
        <v>1721</v>
      </c>
    </row>
    <row r="141" spans="38:38" x14ac:dyDescent="0.25">
      <c r="AL141" s="1">
        <v>1722</v>
      </c>
    </row>
    <row r="142" spans="38:38" x14ac:dyDescent="0.25">
      <c r="AL142" s="1">
        <v>1723</v>
      </c>
    </row>
    <row r="143" spans="38:38" x14ac:dyDescent="0.25">
      <c r="AL143" s="1">
        <v>1724</v>
      </c>
    </row>
    <row r="144" spans="38:38" x14ac:dyDescent="0.25">
      <c r="AL144" s="1">
        <v>1725</v>
      </c>
    </row>
    <row r="145" spans="38:38" x14ac:dyDescent="0.25">
      <c r="AL145" s="1">
        <v>1726</v>
      </c>
    </row>
    <row r="146" spans="38:38" x14ac:dyDescent="0.25">
      <c r="AL146" s="1">
        <v>1727</v>
      </c>
    </row>
    <row r="147" spans="38:38" x14ac:dyDescent="0.25">
      <c r="AL147" s="1">
        <v>1728</v>
      </c>
    </row>
    <row r="148" spans="38:38" x14ac:dyDescent="0.25">
      <c r="AL148" s="1">
        <v>1729</v>
      </c>
    </row>
    <row r="149" spans="38:38" x14ac:dyDescent="0.25">
      <c r="AL149" s="1">
        <v>1730</v>
      </c>
    </row>
    <row r="150" spans="38:38" x14ac:dyDescent="0.25">
      <c r="AL150" s="1">
        <v>1731</v>
      </c>
    </row>
    <row r="151" spans="38:38" x14ac:dyDescent="0.25">
      <c r="AL151" s="1">
        <v>1732</v>
      </c>
    </row>
    <row r="152" spans="38:38" x14ac:dyDescent="0.25">
      <c r="AL152" s="1">
        <v>1733</v>
      </c>
    </row>
    <row r="153" spans="38:38" x14ac:dyDescent="0.25">
      <c r="AL153" s="1">
        <v>1734</v>
      </c>
    </row>
    <row r="154" spans="38:38" x14ac:dyDescent="0.25">
      <c r="AL154" s="1">
        <v>1735</v>
      </c>
    </row>
    <row r="155" spans="38:38" x14ac:dyDescent="0.25">
      <c r="AL155" s="1">
        <v>1736</v>
      </c>
    </row>
    <row r="156" spans="38:38" x14ac:dyDescent="0.25">
      <c r="AL156" s="1">
        <v>1737</v>
      </c>
    </row>
    <row r="157" spans="38:38" x14ac:dyDescent="0.25">
      <c r="AL157" s="1">
        <v>1738</v>
      </c>
    </row>
    <row r="158" spans="38:38" x14ac:dyDescent="0.25">
      <c r="AL158" s="1">
        <v>1739</v>
      </c>
    </row>
    <row r="159" spans="38:38" x14ac:dyDescent="0.25">
      <c r="AL159" s="1">
        <v>1740</v>
      </c>
    </row>
    <row r="160" spans="38:38" x14ac:dyDescent="0.25">
      <c r="AL160" s="1">
        <v>1741</v>
      </c>
    </row>
    <row r="161" spans="38:38" x14ac:dyDescent="0.25">
      <c r="AL161" s="1">
        <v>1742</v>
      </c>
    </row>
    <row r="162" spans="38:38" x14ac:dyDescent="0.25">
      <c r="AL162" s="1">
        <v>1743</v>
      </c>
    </row>
    <row r="163" spans="38:38" x14ac:dyDescent="0.25">
      <c r="AL163" s="1">
        <v>1744</v>
      </c>
    </row>
    <row r="164" spans="38:38" x14ac:dyDescent="0.25">
      <c r="AL164" s="1">
        <v>1745</v>
      </c>
    </row>
    <row r="165" spans="38:38" x14ac:dyDescent="0.25">
      <c r="AL165" s="1">
        <v>1746</v>
      </c>
    </row>
    <row r="166" spans="38:38" x14ac:dyDescent="0.25">
      <c r="AL166" s="1">
        <v>1747</v>
      </c>
    </row>
    <row r="167" spans="38:38" x14ac:dyDescent="0.25">
      <c r="AL167" s="1">
        <v>1748</v>
      </c>
    </row>
    <row r="168" spans="38:38" x14ac:dyDescent="0.25">
      <c r="AL168" s="1">
        <v>1749</v>
      </c>
    </row>
    <row r="169" spans="38:38" x14ac:dyDescent="0.25">
      <c r="AL169" s="1">
        <v>1750</v>
      </c>
    </row>
    <row r="170" spans="38:38" x14ac:dyDescent="0.25">
      <c r="AL170" s="1">
        <v>1751</v>
      </c>
    </row>
    <row r="171" spans="38:38" x14ac:dyDescent="0.25">
      <c r="AL171" s="1">
        <v>1752</v>
      </c>
    </row>
    <row r="172" spans="38:38" x14ac:dyDescent="0.25">
      <c r="AL172" s="1">
        <v>1753</v>
      </c>
    </row>
    <row r="173" spans="38:38" x14ac:dyDescent="0.25">
      <c r="AL173" s="1">
        <v>1754</v>
      </c>
    </row>
    <row r="174" spans="38:38" x14ac:dyDescent="0.25">
      <c r="AL174" s="1">
        <v>1755</v>
      </c>
    </row>
    <row r="175" spans="38:38" x14ac:dyDescent="0.25">
      <c r="AL175" s="1">
        <v>1756</v>
      </c>
    </row>
    <row r="176" spans="38:38" x14ac:dyDescent="0.25">
      <c r="AL176" s="1">
        <v>1757</v>
      </c>
    </row>
    <row r="177" spans="38:38" x14ac:dyDescent="0.25">
      <c r="AL177" s="1">
        <v>1758</v>
      </c>
    </row>
    <row r="178" spans="38:38" x14ac:dyDescent="0.25">
      <c r="AL178" s="1">
        <v>1759</v>
      </c>
    </row>
    <row r="179" spans="38:38" x14ac:dyDescent="0.25">
      <c r="AL179" s="1">
        <v>1760</v>
      </c>
    </row>
    <row r="180" spans="38:38" x14ac:dyDescent="0.25">
      <c r="AL180" s="1">
        <v>1761</v>
      </c>
    </row>
    <row r="181" spans="38:38" x14ac:dyDescent="0.25">
      <c r="AL181" s="1">
        <v>1762</v>
      </c>
    </row>
    <row r="182" spans="38:38" x14ac:dyDescent="0.25">
      <c r="AL182" s="1">
        <v>1763</v>
      </c>
    </row>
    <row r="183" spans="38:38" x14ac:dyDescent="0.25">
      <c r="AL183" s="1">
        <v>1764</v>
      </c>
    </row>
    <row r="184" spans="38:38" x14ac:dyDescent="0.25">
      <c r="AL184" s="1">
        <v>1765</v>
      </c>
    </row>
    <row r="185" spans="38:38" x14ac:dyDescent="0.25">
      <c r="AL185" s="1">
        <v>1766</v>
      </c>
    </row>
    <row r="186" spans="38:38" x14ac:dyDescent="0.25">
      <c r="AL186" s="1">
        <v>1767</v>
      </c>
    </row>
    <row r="187" spans="38:38" x14ac:dyDescent="0.25">
      <c r="AL187" s="1">
        <v>1768</v>
      </c>
    </row>
    <row r="188" spans="38:38" x14ac:dyDescent="0.25">
      <c r="AL188" s="1">
        <v>1769</v>
      </c>
    </row>
    <row r="189" spans="38:38" x14ac:dyDescent="0.25">
      <c r="AL189" s="1">
        <v>1770</v>
      </c>
    </row>
    <row r="190" spans="38:38" x14ac:dyDescent="0.25">
      <c r="AL190" s="1">
        <v>1771</v>
      </c>
    </row>
    <row r="191" spans="38:38" x14ac:dyDescent="0.25">
      <c r="AL191" s="1">
        <v>1772</v>
      </c>
    </row>
    <row r="192" spans="38:38" x14ac:dyDescent="0.25">
      <c r="AL192" s="1">
        <v>1773</v>
      </c>
    </row>
    <row r="193" spans="38:38" x14ac:dyDescent="0.25">
      <c r="AL193" s="1">
        <v>1774</v>
      </c>
    </row>
    <row r="194" spans="38:38" x14ac:dyDescent="0.25">
      <c r="AL194" s="1">
        <v>1775</v>
      </c>
    </row>
    <row r="195" spans="38:38" x14ac:dyDescent="0.25">
      <c r="AL195" s="1">
        <v>1776</v>
      </c>
    </row>
    <row r="196" spans="38:38" x14ac:dyDescent="0.25">
      <c r="AL196" s="1">
        <v>1777</v>
      </c>
    </row>
    <row r="197" spans="38:38" x14ac:dyDescent="0.25">
      <c r="AL197" s="1">
        <v>1778</v>
      </c>
    </row>
    <row r="198" spans="38:38" x14ac:dyDescent="0.25">
      <c r="AL198" s="1">
        <v>1779</v>
      </c>
    </row>
    <row r="199" spans="38:38" x14ac:dyDescent="0.25">
      <c r="AL199" s="1">
        <v>1780</v>
      </c>
    </row>
    <row r="200" spans="38:38" x14ac:dyDescent="0.25">
      <c r="AL200" s="1">
        <v>1781</v>
      </c>
    </row>
    <row r="201" spans="38:38" x14ac:dyDescent="0.25">
      <c r="AL201" s="1">
        <v>1782</v>
      </c>
    </row>
    <row r="202" spans="38:38" x14ac:dyDescent="0.25">
      <c r="AL202" s="1">
        <v>1783</v>
      </c>
    </row>
    <row r="203" spans="38:38" x14ac:dyDescent="0.25">
      <c r="AL203" s="1">
        <v>1784</v>
      </c>
    </row>
    <row r="204" spans="38:38" x14ac:dyDescent="0.25">
      <c r="AL204" s="1">
        <v>1785</v>
      </c>
    </row>
    <row r="205" spans="38:38" x14ac:dyDescent="0.25">
      <c r="AL205" s="1">
        <v>1786</v>
      </c>
    </row>
    <row r="206" spans="38:38" x14ac:dyDescent="0.25">
      <c r="AL206" s="1">
        <v>1787</v>
      </c>
    </row>
    <row r="207" spans="38:38" x14ac:dyDescent="0.25">
      <c r="AL207" s="1">
        <v>1788</v>
      </c>
    </row>
    <row r="208" spans="38:38" x14ac:dyDescent="0.25">
      <c r="AL208" s="1">
        <v>1789</v>
      </c>
    </row>
    <row r="209" spans="38:38" x14ac:dyDescent="0.25">
      <c r="AL209" s="1">
        <v>1790</v>
      </c>
    </row>
    <row r="210" spans="38:38" x14ac:dyDescent="0.25">
      <c r="AL210" s="1">
        <v>1791</v>
      </c>
    </row>
    <row r="211" spans="38:38" x14ac:dyDescent="0.25">
      <c r="AL211" s="1">
        <v>1792</v>
      </c>
    </row>
    <row r="212" spans="38:38" x14ac:dyDescent="0.25">
      <c r="AL212" s="1">
        <v>1793</v>
      </c>
    </row>
    <row r="213" spans="38:38" x14ac:dyDescent="0.25">
      <c r="AL213" s="1">
        <v>1794</v>
      </c>
    </row>
    <row r="214" spans="38:38" x14ac:dyDescent="0.25">
      <c r="AL214" s="1">
        <v>1795</v>
      </c>
    </row>
    <row r="215" spans="38:38" x14ac:dyDescent="0.25">
      <c r="AL215" s="1">
        <v>1796</v>
      </c>
    </row>
    <row r="216" spans="38:38" x14ac:dyDescent="0.25">
      <c r="AL216" s="1">
        <v>1797</v>
      </c>
    </row>
    <row r="217" spans="38:38" x14ac:dyDescent="0.25">
      <c r="AL217" s="1">
        <v>1798</v>
      </c>
    </row>
    <row r="218" spans="38:38" x14ac:dyDescent="0.25">
      <c r="AL218" s="1">
        <v>1799</v>
      </c>
    </row>
    <row r="219" spans="38:38" x14ac:dyDescent="0.25">
      <c r="AL219" s="1">
        <v>1800</v>
      </c>
    </row>
    <row r="220" spans="38:38" x14ac:dyDescent="0.25">
      <c r="AL220" s="1">
        <v>1801</v>
      </c>
    </row>
    <row r="221" spans="38:38" x14ac:dyDescent="0.25">
      <c r="AL221" s="1">
        <v>1802</v>
      </c>
    </row>
    <row r="222" spans="38:38" x14ac:dyDescent="0.25">
      <c r="AL222" s="1">
        <v>1803</v>
      </c>
    </row>
    <row r="223" spans="38:38" x14ac:dyDescent="0.25">
      <c r="AL223" s="1">
        <v>1804</v>
      </c>
    </row>
    <row r="224" spans="38:38" x14ac:dyDescent="0.25">
      <c r="AL224" s="1">
        <v>1805</v>
      </c>
    </row>
    <row r="225" spans="38:38" x14ac:dyDescent="0.25">
      <c r="AL225" s="1">
        <v>1806</v>
      </c>
    </row>
    <row r="226" spans="38:38" x14ac:dyDescent="0.25">
      <c r="AL226" s="1">
        <v>1807</v>
      </c>
    </row>
    <row r="227" spans="38:38" x14ac:dyDescent="0.25">
      <c r="AL227" s="1">
        <v>1808</v>
      </c>
    </row>
    <row r="228" spans="38:38" x14ac:dyDescent="0.25">
      <c r="AL228" s="1">
        <v>1809</v>
      </c>
    </row>
    <row r="229" spans="38:38" x14ac:dyDescent="0.25">
      <c r="AL229" s="1">
        <v>1810</v>
      </c>
    </row>
    <row r="230" spans="38:38" x14ac:dyDescent="0.25">
      <c r="AL230" s="1">
        <v>1811</v>
      </c>
    </row>
    <row r="231" spans="38:38" x14ac:dyDescent="0.25">
      <c r="AL231" s="1">
        <v>1812</v>
      </c>
    </row>
    <row r="232" spans="38:38" x14ac:dyDescent="0.25">
      <c r="AL232" s="1">
        <v>1813</v>
      </c>
    </row>
    <row r="233" spans="38:38" x14ac:dyDescent="0.25">
      <c r="AL233" s="1">
        <v>1814</v>
      </c>
    </row>
    <row r="234" spans="38:38" x14ac:dyDescent="0.25">
      <c r="AL234" s="1">
        <v>1815</v>
      </c>
    </row>
    <row r="235" spans="38:38" x14ac:dyDescent="0.25">
      <c r="AL235" s="1">
        <v>1816</v>
      </c>
    </row>
    <row r="236" spans="38:38" x14ac:dyDescent="0.25">
      <c r="AL236" s="1">
        <v>1817</v>
      </c>
    </row>
    <row r="237" spans="38:38" x14ac:dyDescent="0.25">
      <c r="AL237" s="1">
        <v>1818</v>
      </c>
    </row>
    <row r="238" spans="38:38" x14ac:dyDescent="0.25">
      <c r="AL238" s="1">
        <v>1819</v>
      </c>
    </row>
    <row r="239" spans="38:38" x14ac:dyDescent="0.25">
      <c r="AL239" s="1">
        <v>1820</v>
      </c>
    </row>
    <row r="240" spans="38:38" x14ac:dyDescent="0.25">
      <c r="AL240" s="1">
        <v>1821</v>
      </c>
    </row>
    <row r="241" spans="38:38" x14ac:dyDescent="0.25">
      <c r="AL241" s="1">
        <v>1822</v>
      </c>
    </row>
    <row r="242" spans="38:38" x14ac:dyDescent="0.25">
      <c r="AL242" s="1">
        <v>1823</v>
      </c>
    </row>
    <row r="243" spans="38:38" x14ac:dyDescent="0.25">
      <c r="AL243" s="1">
        <v>1824</v>
      </c>
    </row>
    <row r="244" spans="38:38" x14ac:dyDescent="0.25">
      <c r="AL244" s="1">
        <v>1825</v>
      </c>
    </row>
    <row r="245" spans="38:38" x14ac:dyDescent="0.25">
      <c r="AL245" s="1">
        <v>1826</v>
      </c>
    </row>
    <row r="246" spans="38:38" x14ac:dyDescent="0.25">
      <c r="AL246" s="1">
        <v>1827</v>
      </c>
    </row>
    <row r="247" spans="38:38" x14ac:dyDescent="0.25">
      <c r="AL247" s="1">
        <v>1828</v>
      </c>
    </row>
    <row r="248" spans="38:38" x14ac:dyDescent="0.25">
      <c r="AL248" s="1">
        <v>1829</v>
      </c>
    </row>
    <row r="249" spans="38:38" x14ac:dyDescent="0.25">
      <c r="AL249" s="1">
        <v>1830</v>
      </c>
    </row>
    <row r="250" spans="38:38" x14ac:dyDescent="0.25">
      <c r="AL250" s="1">
        <v>1831</v>
      </c>
    </row>
    <row r="251" spans="38:38" x14ac:dyDescent="0.25">
      <c r="AL251" s="1">
        <v>1832</v>
      </c>
    </row>
    <row r="252" spans="38:38" x14ac:dyDescent="0.25">
      <c r="AL252" s="1">
        <v>1833</v>
      </c>
    </row>
    <row r="253" spans="38:38" x14ac:dyDescent="0.25">
      <c r="AL253" s="1">
        <v>1834</v>
      </c>
    </row>
    <row r="254" spans="38:38" x14ac:dyDescent="0.25">
      <c r="AL254" s="1">
        <v>1835</v>
      </c>
    </row>
    <row r="255" spans="38:38" x14ac:dyDescent="0.25">
      <c r="AL255" s="1">
        <v>1836</v>
      </c>
    </row>
    <row r="256" spans="38:38" x14ac:dyDescent="0.25">
      <c r="AL256" s="1">
        <v>1837</v>
      </c>
    </row>
    <row r="257" spans="38:38" x14ac:dyDescent="0.25">
      <c r="AL257" s="1">
        <v>1838</v>
      </c>
    </row>
    <row r="258" spans="38:38" x14ac:dyDescent="0.25">
      <c r="AL258" s="1">
        <v>1839</v>
      </c>
    </row>
    <row r="259" spans="38:38" x14ac:dyDescent="0.25">
      <c r="AL259" s="1">
        <v>1840</v>
      </c>
    </row>
    <row r="260" spans="38:38" x14ac:dyDescent="0.25">
      <c r="AL260" s="1">
        <v>1841</v>
      </c>
    </row>
    <row r="261" spans="38:38" x14ac:dyDescent="0.25">
      <c r="AL261" s="1">
        <v>1842</v>
      </c>
    </row>
    <row r="262" spans="38:38" x14ac:dyDescent="0.25">
      <c r="AL262" s="1">
        <v>1843</v>
      </c>
    </row>
    <row r="263" spans="38:38" x14ac:dyDescent="0.25">
      <c r="AL263" s="1">
        <v>1844</v>
      </c>
    </row>
    <row r="264" spans="38:38" x14ac:dyDescent="0.25">
      <c r="AL264" s="1">
        <v>1845</v>
      </c>
    </row>
    <row r="265" spans="38:38" x14ac:dyDescent="0.25">
      <c r="AL265" s="1">
        <v>1846</v>
      </c>
    </row>
    <row r="266" spans="38:38" x14ac:dyDescent="0.25">
      <c r="AL266" s="1">
        <v>1847</v>
      </c>
    </row>
    <row r="267" spans="38:38" x14ac:dyDescent="0.25">
      <c r="AL267" s="1">
        <v>1848</v>
      </c>
    </row>
    <row r="268" spans="38:38" x14ac:dyDescent="0.25">
      <c r="AL268" s="1">
        <v>1849</v>
      </c>
    </row>
    <row r="269" spans="38:38" x14ac:dyDescent="0.25">
      <c r="AL269" s="1">
        <v>1850</v>
      </c>
    </row>
    <row r="270" spans="38:38" x14ac:dyDescent="0.25">
      <c r="AL270" s="1">
        <v>1851</v>
      </c>
    </row>
    <row r="271" spans="38:38" x14ac:dyDescent="0.25">
      <c r="AL271" s="1">
        <v>1852</v>
      </c>
    </row>
    <row r="272" spans="38:38" x14ac:dyDescent="0.25">
      <c r="AL272" s="1">
        <v>1853</v>
      </c>
    </row>
    <row r="273" spans="38:38" x14ac:dyDescent="0.25">
      <c r="AL273" s="1">
        <v>1854</v>
      </c>
    </row>
    <row r="274" spans="38:38" x14ac:dyDescent="0.25">
      <c r="AL274" s="1">
        <v>1855</v>
      </c>
    </row>
    <row r="275" spans="38:38" x14ac:dyDescent="0.25">
      <c r="AL275" s="1">
        <v>1856</v>
      </c>
    </row>
    <row r="276" spans="38:38" x14ac:dyDescent="0.25">
      <c r="AL276" s="1">
        <v>1857</v>
      </c>
    </row>
    <row r="277" spans="38:38" x14ac:dyDescent="0.25">
      <c r="AL277" s="1">
        <v>1858</v>
      </c>
    </row>
    <row r="278" spans="38:38" x14ac:dyDescent="0.25">
      <c r="AL278" s="1">
        <v>1859</v>
      </c>
    </row>
    <row r="279" spans="38:38" x14ac:dyDescent="0.25">
      <c r="AL279" s="1">
        <v>1860</v>
      </c>
    </row>
    <row r="280" spans="38:38" x14ac:dyDescent="0.25">
      <c r="AL280" s="1">
        <v>1861</v>
      </c>
    </row>
    <row r="281" spans="38:38" x14ac:dyDescent="0.25">
      <c r="AL281" s="1">
        <v>1862</v>
      </c>
    </row>
    <row r="282" spans="38:38" x14ac:dyDescent="0.25">
      <c r="AL282" s="1">
        <v>1863</v>
      </c>
    </row>
    <row r="283" spans="38:38" x14ac:dyDescent="0.25">
      <c r="AL283" s="1">
        <v>1864</v>
      </c>
    </row>
    <row r="284" spans="38:38" x14ac:dyDescent="0.25">
      <c r="AL284" s="1">
        <v>1865</v>
      </c>
    </row>
    <row r="285" spans="38:38" x14ac:dyDescent="0.25">
      <c r="AL285" s="1">
        <v>1866</v>
      </c>
    </row>
    <row r="286" spans="38:38" x14ac:dyDescent="0.25">
      <c r="AL286" s="1">
        <v>1867</v>
      </c>
    </row>
    <row r="287" spans="38:38" x14ac:dyDescent="0.25">
      <c r="AL287" s="1">
        <v>1868</v>
      </c>
    </row>
    <row r="288" spans="38:38" x14ac:dyDescent="0.25">
      <c r="AL288" s="1">
        <v>1869</v>
      </c>
    </row>
    <row r="289" spans="38:38" x14ac:dyDescent="0.25">
      <c r="AL289" s="1">
        <v>1870</v>
      </c>
    </row>
    <row r="290" spans="38:38" x14ac:dyDescent="0.25">
      <c r="AL290" s="1">
        <v>1871</v>
      </c>
    </row>
    <row r="291" spans="38:38" x14ac:dyDescent="0.25">
      <c r="AL291" s="1">
        <v>1872</v>
      </c>
    </row>
    <row r="292" spans="38:38" x14ac:dyDescent="0.25">
      <c r="AL292" s="1">
        <v>1873</v>
      </c>
    </row>
    <row r="293" spans="38:38" x14ac:dyDescent="0.25">
      <c r="AL293" s="1">
        <v>1874</v>
      </c>
    </row>
    <row r="294" spans="38:38" x14ac:dyDescent="0.25">
      <c r="AL294" s="1">
        <v>1875</v>
      </c>
    </row>
    <row r="295" spans="38:38" x14ac:dyDescent="0.25">
      <c r="AL295" s="1">
        <v>1876</v>
      </c>
    </row>
    <row r="296" spans="38:38" x14ac:dyDescent="0.25">
      <c r="AL296" s="1">
        <v>1877</v>
      </c>
    </row>
    <row r="297" spans="38:38" x14ac:dyDescent="0.25">
      <c r="AL297" s="1">
        <v>1878</v>
      </c>
    </row>
    <row r="298" spans="38:38" x14ac:dyDescent="0.25">
      <c r="AL298" s="1">
        <v>1879</v>
      </c>
    </row>
    <row r="299" spans="38:38" x14ac:dyDescent="0.25">
      <c r="AL299" s="1">
        <v>1880</v>
      </c>
    </row>
    <row r="300" spans="38:38" x14ac:dyDescent="0.25">
      <c r="AL300" s="1">
        <v>1881</v>
      </c>
    </row>
    <row r="301" spans="38:38" x14ac:dyDescent="0.25">
      <c r="AL301" s="1">
        <v>1882</v>
      </c>
    </row>
    <row r="302" spans="38:38" x14ac:dyDescent="0.25">
      <c r="AL302" s="1">
        <v>1883</v>
      </c>
    </row>
    <row r="303" spans="38:38" x14ac:dyDescent="0.25">
      <c r="AL303" s="1">
        <v>1884</v>
      </c>
    </row>
    <row r="304" spans="38:38" x14ac:dyDescent="0.25">
      <c r="AL304" s="1">
        <v>1885</v>
      </c>
    </row>
    <row r="305" spans="38:38" x14ac:dyDescent="0.25">
      <c r="AL305" s="1">
        <v>1886</v>
      </c>
    </row>
    <row r="306" spans="38:38" x14ac:dyDescent="0.25">
      <c r="AL306" s="1">
        <v>1887</v>
      </c>
    </row>
    <row r="307" spans="38:38" x14ac:dyDescent="0.25">
      <c r="AL307" s="1">
        <v>1888</v>
      </c>
    </row>
    <row r="308" spans="38:38" x14ac:dyDescent="0.25">
      <c r="AL308" s="1">
        <v>1889</v>
      </c>
    </row>
    <row r="309" spans="38:38" x14ac:dyDescent="0.25">
      <c r="AL309" s="1">
        <v>1890</v>
      </c>
    </row>
    <row r="310" spans="38:38" x14ac:dyDescent="0.25">
      <c r="AL310" s="1">
        <v>1891</v>
      </c>
    </row>
    <row r="311" spans="38:38" x14ac:dyDescent="0.25">
      <c r="AL311" s="1">
        <v>1892</v>
      </c>
    </row>
    <row r="312" spans="38:38" x14ac:dyDescent="0.25">
      <c r="AL312" s="1">
        <v>1893</v>
      </c>
    </row>
    <row r="313" spans="38:38" x14ac:dyDescent="0.25">
      <c r="AL313" s="1">
        <v>1894</v>
      </c>
    </row>
    <row r="314" spans="38:38" x14ac:dyDescent="0.25">
      <c r="AL314" s="1">
        <v>1895</v>
      </c>
    </row>
    <row r="315" spans="38:38" x14ac:dyDescent="0.25">
      <c r="AL315" s="1">
        <v>1896</v>
      </c>
    </row>
    <row r="316" spans="38:38" x14ac:dyDescent="0.25">
      <c r="AL316" s="1">
        <v>1897</v>
      </c>
    </row>
    <row r="317" spans="38:38" x14ac:dyDescent="0.25">
      <c r="AL317" s="1">
        <v>1898</v>
      </c>
    </row>
    <row r="318" spans="38:38" x14ac:dyDescent="0.25">
      <c r="AL318" s="1">
        <v>1899</v>
      </c>
    </row>
    <row r="319" spans="38:38" x14ac:dyDescent="0.25">
      <c r="AL319" s="1">
        <v>1900</v>
      </c>
    </row>
    <row r="320" spans="38:38" x14ac:dyDescent="0.25">
      <c r="AL320" s="1">
        <v>1901</v>
      </c>
    </row>
    <row r="321" spans="38:38" x14ac:dyDescent="0.25">
      <c r="AL321" s="1">
        <v>1902</v>
      </c>
    </row>
    <row r="322" spans="38:38" x14ac:dyDescent="0.25">
      <c r="AL322" s="1">
        <v>1903</v>
      </c>
    </row>
    <row r="323" spans="38:38" x14ac:dyDescent="0.25">
      <c r="AL323" s="1">
        <v>1904</v>
      </c>
    </row>
    <row r="324" spans="38:38" x14ac:dyDescent="0.25">
      <c r="AL324" s="1">
        <v>1905</v>
      </c>
    </row>
    <row r="325" spans="38:38" x14ac:dyDescent="0.25">
      <c r="AL325" s="1">
        <v>1906</v>
      </c>
    </row>
    <row r="326" spans="38:38" x14ac:dyDescent="0.25">
      <c r="AL326" s="1">
        <v>1907</v>
      </c>
    </row>
    <row r="327" spans="38:38" x14ac:dyDescent="0.25">
      <c r="AL327" s="1">
        <v>1908</v>
      </c>
    </row>
    <row r="328" spans="38:38" x14ac:dyDescent="0.25">
      <c r="AL328" s="1">
        <v>1909</v>
      </c>
    </row>
    <row r="329" spans="38:38" x14ac:dyDescent="0.25">
      <c r="AL329" s="1">
        <v>1910</v>
      </c>
    </row>
    <row r="330" spans="38:38" x14ac:dyDescent="0.25">
      <c r="AL330" s="1">
        <v>1911</v>
      </c>
    </row>
    <row r="331" spans="38:38" x14ac:dyDescent="0.25">
      <c r="AL331" s="1">
        <v>1912</v>
      </c>
    </row>
    <row r="332" spans="38:38" x14ac:dyDescent="0.25">
      <c r="AL332" s="1">
        <v>1913</v>
      </c>
    </row>
    <row r="333" spans="38:38" x14ac:dyDescent="0.25">
      <c r="AL333" s="1">
        <v>1914</v>
      </c>
    </row>
    <row r="334" spans="38:38" x14ac:dyDescent="0.25">
      <c r="AL334" s="1">
        <v>1915</v>
      </c>
    </row>
    <row r="335" spans="38:38" x14ac:dyDescent="0.25">
      <c r="AL335" s="1">
        <v>1916</v>
      </c>
    </row>
    <row r="336" spans="38:38" x14ac:dyDescent="0.25">
      <c r="AL336" s="1">
        <v>1917</v>
      </c>
    </row>
    <row r="337" spans="38:38" x14ac:dyDescent="0.25">
      <c r="AL337" s="1">
        <v>1918</v>
      </c>
    </row>
    <row r="338" spans="38:38" x14ac:dyDescent="0.25">
      <c r="AL338" s="1">
        <v>1919</v>
      </c>
    </row>
    <row r="339" spans="38:38" x14ac:dyDescent="0.25">
      <c r="AL339" s="1">
        <v>1920</v>
      </c>
    </row>
    <row r="340" spans="38:38" x14ac:dyDescent="0.25">
      <c r="AL340" s="1">
        <v>1921</v>
      </c>
    </row>
    <row r="341" spans="38:38" x14ac:dyDescent="0.25">
      <c r="AL341" s="1">
        <v>1922</v>
      </c>
    </row>
    <row r="342" spans="38:38" x14ac:dyDescent="0.25">
      <c r="AL342" s="1">
        <v>1923</v>
      </c>
    </row>
    <row r="343" spans="38:38" x14ac:dyDescent="0.25">
      <c r="AL343" s="1">
        <v>1924</v>
      </c>
    </row>
    <row r="344" spans="38:38" x14ac:dyDescent="0.25">
      <c r="AL344" s="1">
        <v>1925</v>
      </c>
    </row>
    <row r="345" spans="38:38" x14ac:dyDescent="0.25">
      <c r="AL345" s="1">
        <v>1926</v>
      </c>
    </row>
    <row r="346" spans="38:38" x14ac:dyDescent="0.25">
      <c r="AL346" s="1">
        <v>1927</v>
      </c>
    </row>
    <row r="347" spans="38:38" x14ac:dyDescent="0.25">
      <c r="AL347" s="1">
        <v>1928</v>
      </c>
    </row>
    <row r="348" spans="38:38" x14ac:dyDescent="0.25">
      <c r="AL348" s="1">
        <v>1929</v>
      </c>
    </row>
    <row r="349" spans="38:38" x14ac:dyDescent="0.25">
      <c r="AL349" s="1">
        <v>1930</v>
      </c>
    </row>
    <row r="350" spans="38:38" x14ac:dyDescent="0.25">
      <c r="AL350" s="1">
        <v>1931</v>
      </c>
    </row>
    <row r="351" spans="38:38" x14ac:dyDescent="0.25">
      <c r="AL351" s="1">
        <v>1932</v>
      </c>
    </row>
    <row r="352" spans="38:38" x14ac:dyDescent="0.25">
      <c r="AL352" s="1">
        <v>1933</v>
      </c>
    </row>
    <row r="353" spans="38:38" x14ac:dyDescent="0.25">
      <c r="AL353" s="1">
        <v>1934</v>
      </c>
    </row>
    <row r="354" spans="38:38" x14ac:dyDescent="0.25">
      <c r="AL354" s="1">
        <v>1935</v>
      </c>
    </row>
    <row r="355" spans="38:38" x14ac:dyDescent="0.25">
      <c r="AL355" s="1">
        <v>1936</v>
      </c>
    </row>
    <row r="356" spans="38:38" x14ac:dyDescent="0.25">
      <c r="AL356" s="1">
        <v>1937</v>
      </c>
    </row>
    <row r="357" spans="38:38" x14ac:dyDescent="0.25">
      <c r="AL357" s="1">
        <v>1938</v>
      </c>
    </row>
    <row r="358" spans="38:38" x14ac:dyDescent="0.25">
      <c r="AL358" s="1">
        <v>1939</v>
      </c>
    </row>
    <row r="359" spans="38:38" x14ac:dyDescent="0.25">
      <c r="AL359" s="1">
        <v>1940</v>
      </c>
    </row>
    <row r="360" spans="38:38" x14ac:dyDescent="0.25">
      <c r="AL360" s="1">
        <v>1941</v>
      </c>
    </row>
    <row r="361" spans="38:38" x14ac:dyDescent="0.25">
      <c r="AL361" s="1">
        <v>1942</v>
      </c>
    </row>
    <row r="362" spans="38:38" x14ac:dyDescent="0.25">
      <c r="AL362" s="1">
        <v>1943</v>
      </c>
    </row>
    <row r="363" spans="38:38" x14ac:dyDescent="0.25">
      <c r="AL363" s="1">
        <v>1944</v>
      </c>
    </row>
    <row r="364" spans="38:38" x14ac:dyDescent="0.25">
      <c r="AL364" s="1">
        <v>1945</v>
      </c>
    </row>
    <row r="365" spans="38:38" x14ac:dyDescent="0.25">
      <c r="AL365" s="1">
        <v>1946</v>
      </c>
    </row>
    <row r="366" spans="38:38" x14ac:dyDescent="0.25">
      <c r="AL366" s="1">
        <v>1947</v>
      </c>
    </row>
    <row r="367" spans="38:38" x14ac:dyDescent="0.25">
      <c r="AL367" s="1">
        <v>1948</v>
      </c>
    </row>
    <row r="368" spans="38:38" x14ac:dyDescent="0.25">
      <c r="AL368" s="1">
        <v>1949</v>
      </c>
    </row>
    <row r="369" spans="38:38" x14ac:dyDescent="0.25">
      <c r="AL369" s="1">
        <v>1950</v>
      </c>
    </row>
    <row r="370" spans="38:38" x14ac:dyDescent="0.25">
      <c r="AL370" s="1">
        <v>1951</v>
      </c>
    </row>
    <row r="371" spans="38:38" x14ac:dyDescent="0.25">
      <c r="AL371" s="1">
        <v>1952</v>
      </c>
    </row>
    <row r="372" spans="38:38" x14ac:dyDescent="0.25">
      <c r="AL372" s="1">
        <v>1953</v>
      </c>
    </row>
    <row r="373" spans="38:38" x14ac:dyDescent="0.25">
      <c r="AL373" s="1">
        <v>1954</v>
      </c>
    </row>
    <row r="374" spans="38:38" x14ac:dyDescent="0.25">
      <c r="AL374" s="1">
        <v>1955</v>
      </c>
    </row>
    <row r="375" spans="38:38" x14ac:dyDescent="0.25">
      <c r="AL375" s="1">
        <v>1956</v>
      </c>
    </row>
    <row r="376" spans="38:38" x14ac:dyDescent="0.25">
      <c r="AL376" s="1">
        <v>1957</v>
      </c>
    </row>
    <row r="377" spans="38:38" x14ac:dyDescent="0.25">
      <c r="AL377" s="1">
        <v>1958</v>
      </c>
    </row>
    <row r="378" spans="38:38" x14ac:dyDescent="0.25">
      <c r="AL378" s="1">
        <v>1959</v>
      </c>
    </row>
    <row r="379" spans="38:38" x14ac:dyDescent="0.25">
      <c r="AL379" s="1">
        <v>1960</v>
      </c>
    </row>
    <row r="380" spans="38:38" x14ac:dyDescent="0.25">
      <c r="AL380" s="1">
        <v>1961</v>
      </c>
    </row>
    <row r="381" spans="38:38" x14ac:dyDescent="0.25">
      <c r="AL381" s="1">
        <v>1962</v>
      </c>
    </row>
    <row r="382" spans="38:38" x14ac:dyDescent="0.25">
      <c r="AL382" s="1">
        <v>1963</v>
      </c>
    </row>
    <row r="383" spans="38:38" x14ac:dyDescent="0.25">
      <c r="AL383" s="1">
        <v>1964</v>
      </c>
    </row>
    <row r="384" spans="38:38" x14ac:dyDescent="0.25">
      <c r="AL384" s="1">
        <v>1965</v>
      </c>
    </row>
    <row r="385" spans="38:38" x14ac:dyDescent="0.25">
      <c r="AL385" s="1">
        <v>1966</v>
      </c>
    </row>
    <row r="386" spans="38:38" x14ac:dyDescent="0.25">
      <c r="AL386" s="1">
        <v>1967</v>
      </c>
    </row>
    <row r="387" spans="38:38" x14ac:dyDescent="0.25">
      <c r="AL387" s="1">
        <v>1968</v>
      </c>
    </row>
    <row r="388" spans="38:38" x14ac:dyDescent="0.25">
      <c r="AL388" s="1">
        <v>1969</v>
      </c>
    </row>
    <row r="389" spans="38:38" x14ac:dyDescent="0.25">
      <c r="AL389" s="1">
        <v>1970</v>
      </c>
    </row>
    <row r="390" spans="38:38" x14ac:dyDescent="0.25">
      <c r="AL390" s="1">
        <v>1971</v>
      </c>
    </row>
    <row r="391" spans="38:38" x14ac:dyDescent="0.25">
      <c r="AL391" s="1">
        <v>1972</v>
      </c>
    </row>
    <row r="392" spans="38:38" x14ac:dyDescent="0.25">
      <c r="AL392" s="1">
        <v>1973</v>
      </c>
    </row>
    <row r="393" spans="38:38" x14ac:dyDescent="0.25">
      <c r="AL393" s="1">
        <v>1974</v>
      </c>
    </row>
    <row r="394" spans="38:38" x14ac:dyDescent="0.25">
      <c r="AL394" s="1">
        <v>1975</v>
      </c>
    </row>
    <row r="395" spans="38:38" x14ac:dyDescent="0.25">
      <c r="AL395" s="1">
        <v>1976</v>
      </c>
    </row>
    <row r="396" spans="38:38" x14ac:dyDescent="0.25">
      <c r="AL396" s="1">
        <v>1977</v>
      </c>
    </row>
    <row r="397" spans="38:38" x14ac:dyDescent="0.25">
      <c r="AL397" s="1">
        <v>1978</v>
      </c>
    </row>
    <row r="398" spans="38:38" x14ac:dyDescent="0.25">
      <c r="AL398" s="1">
        <v>1979</v>
      </c>
    </row>
    <row r="399" spans="38:38" x14ac:dyDescent="0.25">
      <c r="AL399" s="1">
        <v>1980</v>
      </c>
    </row>
    <row r="400" spans="38:38" x14ac:dyDescent="0.25">
      <c r="AL400" s="1">
        <v>1981</v>
      </c>
    </row>
    <row r="401" spans="38:38" x14ac:dyDescent="0.25">
      <c r="AL401" s="1">
        <v>1982</v>
      </c>
    </row>
    <row r="402" spans="38:38" x14ac:dyDescent="0.25">
      <c r="AL402" s="1">
        <v>1983</v>
      </c>
    </row>
    <row r="403" spans="38:38" x14ac:dyDescent="0.25">
      <c r="AL403" s="1">
        <v>1984</v>
      </c>
    </row>
    <row r="404" spans="38:38" x14ac:dyDescent="0.25">
      <c r="AL404" s="1">
        <v>1985</v>
      </c>
    </row>
    <row r="405" spans="38:38" x14ac:dyDescent="0.25">
      <c r="AL405" s="1">
        <v>1986</v>
      </c>
    </row>
    <row r="406" spans="38:38" x14ac:dyDescent="0.25">
      <c r="AL406" s="1">
        <v>1987</v>
      </c>
    </row>
    <row r="407" spans="38:38" x14ac:dyDescent="0.25">
      <c r="AL407" s="1">
        <v>1988</v>
      </c>
    </row>
    <row r="408" spans="38:38" x14ac:dyDescent="0.25">
      <c r="AL408" s="1">
        <v>1989</v>
      </c>
    </row>
    <row r="409" spans="38:38" x14ac:dyDescent="0.25">
      <c r="AL409" s="1">
        <v>1990</v>
      </c>
    </row>
    <row r="410" spans="38:38" x14ac:dyDescent="0.25">
      <c r="AL410" s="1">
        <v>1991</v>
      </c>
    </row>
    <row r="411" spans="38:38" x14ac:dyDescent="0.25">
      <c r="AL411" s="1">
        <v>1992</v>
      </c>
    </row>
    <row r="412" spans="38:38" x14ac:dyDescent="0.25">
      <c r="AL412" s="1">
        <v>1993</v>
      </c>
    </row>
    <row r="413" spans="38:38" x14ac:dyDescent="0.25">
      <c r="AL413" s="1">
        <v>1994</v>
      </c>
    </row>
    <row r="414" spans="38:38" x14ac:dyDescent="0.25">
      <c r="AL414" s="1">
        <v>1995</v>
      </c>
    </row>
    <row r="415" spans="38:38" x14ac:dyDescent="0.25">
      <c r="AL415" s="1">
        <v>1996</v>
      </c>
    </row>
    <row r="416" spans="38:38" x14ac:dyDescent="0.25">
      <c r="AL416" s="1">
        <v>1997</v>
      </c>
    </row>
    <row r="417" spans="38:38" x14ac:dyDescent="0.25">
      <c r="AL417" s="1">
        <v>1998</v>
      </c>
    </row>
    <row r="418" spans="38:38" x14ac:dyDescent="0.25">
      <c r="AL418" s="1">
        <v>1999</v>
      </c>
    </row>
    <row r="419" spans="38:38" x14ac:dyDescent="0.25">
      <c r="AL419" s="1">
        <v>2000</v>
      </c>
    </row>
    <row r="420" spans="38:38" x14ac:dyDescent="0.25">
      <c r="AL420" s="1">
        <v>2001</v>
      </c>
    </row>
    <row r="421" spans="38:38" x14ac:dyDescent="0.25">
      <c r="AL421" s="1">
        <v>2002</v>
      </c>
    </row>
    <row r="422" spans="38:38" x14ac:dyDescent="0.25">
      <c r="AL422" s="1">
        <v>2003</v>
      </c>
    </row>
    <row r="423" spans="38:38" x14ac:dyDescent="0.25">
      <c r="AL423" s="1">
        <v>2004</v>
      </c>
    </row>
    <row r="424" spans="38:38" x14ac:dyDescent="0.25">
      <c r="AL424" s="1">
        <v>2005</v>
      </c>
    </row>
    <row r="425" spans="38:38" x14ac:dyDescent="0.25">
      <c r="AL425" s="1">
        <v>2006</v>
      </c>
    </row>
    <row r="426" spans="38:38" x14ac:dyDescent="0.25">
      <c r="AL426" s="1">
        <v>2007</v>
      </c>
    </row>
    <row r="427" spans="38:38" x14ac:dyDescent="0.25">
      <c r="AL427" s="1">
        <v>2008</v>
      </c>
    </row>
    <row r="428" spans="38:38" x14ac:dyDescent="0.25">
      <c r="AL428" s="1">
        <v>2009</v>
      </c>
    </row>
    <row r="429" spans="38:38" x14ac:dyDescent="0.25">
      <c r="AL429" s="1">
        <v>2010</v>
      </c>
    </row>
    <row r="430" spans="38:38" x14ac:dyDescent="0.25">
      <c r="AL430" s="1">
        <v>2011</v>
      </c>
    </row>
    <row r="431" spans="38:38" x14ac:dyDescent="0.25">
      <c r="AL431" s="1">
        <v>2012</v>
      </c>
    </row>
    <row r="432" spans="38:38" x14ac:dyDescent="0.25">
      <c r="AL432" s="1">
        <v>2013</v>
      </c>
    </row>
    <row r="433" spans="38:38" x14ac:dyDescent="0.25">
      <c r="AL433" s="1">
        <v>2014</v>
      </c>
    </row>
    <row r="434" spans="38:38" x14ac:dyDescent="0.25">
      <c r="AL434" s="1">
        <v>2015</v>
      </c>
    </row>
    <row r="435" spans="38:38" x14ac:dyDescent="0.25">
      <c r="AL435" s="1">
        <v>2016</v>
      </c>
    </row>
    <row r="436" spans="38:38" x14ac:dyDescent="0.25">
      <c r="AL436" s="1">
        <v>2017</v>
      </c>
    </row>
    <row r="437" spans="38:38" x14ac:dyDescent="0.25">
      <c r="AL437" s="1">
        <v>2018</v>
      </c>
    </row>
    <row r="438" spans="38:38" x14ac:dyDescent="0.25">
      <c r="AL438" s="1">
        <v>2019</v>
      </c>
    </row>
    <row r="439" spans="38:38" x14ac:dyDescent="0.25">
      <c r="AL439" s="1">
        <v>2020</v>
      </c>
    </row>
    <row r="440" spans="38:38" x14ac:dyDescent="0.25">
      <c r="AL440" s="1">
        <v>2021</v>
      </c>
    </row>
    <row r="441" spans="38:38" x14ac:dyDescent="0.25">
      <c r="AL441" s="1">
        <v>2022</v>
      </c>
    </row>
    <row r="442" spans="38:38" x14ac:dyDescent="0.25">
      <c r="AL442" s="1">
        <v>2023</v>
      </c>
    </row>
    <row r="443" spans="38:38" x14ac:dyDescent="0.25">
      <c r="AL443" s="1">
        <v>2024</v>
      </c>
    </row>
    <row r="444" spans="38:38" x14ac:dyDescent="0.25">
      <c r="AL444" s="1">
        <v>2025</v>
      </c>
    </row>
    <row r="445" spans="38:38" x14ac:dyDescent="0.25">
      <c r="AL445" s="1">
        <v>2026</v>
      </c>
    </row>
    <row r="446" spans="38:38" x14ac:dyDescent="0.25">
      <c r="AL446" s="1">
        <v>2027</v>
      </c>
    </row>
    <row r="447" spans="38:38" x14ac:dyDescent="0.25">
      <c r="AL447" s="1">
        <v>2028</v>
      </c>
    </row>
    <row r="448" spans="38:38" x14ac:dyDescent="0.25">
      <c r="AL448" s="1">
        <v>2029</v>
      </c>
    </row>
    <row r="449" spans="38:38" x14ac:dyDescent="0.25">
      <c r="AL449" s="1">
        <v>2030</v>
      </c>
    </row>
    <row r="450" spans="38:38" x14ac:dyDescent="0.25">
      <c r="AL450" s="1">
        <v>2031</v>
      </c>
    </row>
    <row r="451" spans="38:38" x14ac:dyDescent="0.25">
      <c r="AL451" s="1">
        <v>2032</v>
      </c>
    </row>
    <row r="452" spans="38:38" x14ac:dyDescent="0.25">
      <c r="AL452" s="1">
        <v>2033</v>
      </c>
    </row>
    <row r="453" spans="38:38" x14ac:dyDescent="0.25">
      <c r="AL453" s="1">
        <v>2034</v>
      </c>
    </row>
    <row r="454" spans="38:38" x14ac:dyDescent="0.25">
      <c r="AL454" s="1">
        <v>2035</v>
      </c>
    </row>
    <row r="455" spans="38:38" x14ac:dyDescent="0.25">
      <c r="AL455" s="1">
        <v>2036</v>
      </c>
    </row>
    <row r="456" spans="38:38" x14ac:dyDescent="0.25">
      <c r="AL456" s="1">
        <v>2037</v>
      </c>
    </row>
    <row r="457" spans="38:38" x14ac:dyDescent="0.25">
      <c r="AL457" s="1">
        <v>2038</v>
      </c>
    </row>
    <row r="458" spans="38:38" x14ac:dyDescent="0.25">
      <c r="AL458" s="1">
        <v>2039</v>
      </c>
    </row>
    <row r="459" spans="38:38" x14ac:dyDescent="0.25">
      <c r="AL459" s="1">
        <v>2040</v>
      </c>
    </row>
    <row r="460" spans="38:38" x14ac:dyDescent="0.25">
      <c r="AL460" s="1">
        <v>2041</v>
      </c>
    </row>
    <row r="461" spans="38:38" x14ac:dyDescent="0.25">
      <c r="AL461" s="1">
        <v>2042</v>
      </c>
    </row>
    <row r="462" spans="38:38" x14ac:dyDescent="0.25">
      <c r="AL462" s="1">
        <v>2043</v>
      </c>
    </row>
    <row r="463" spans="38:38" x14ac:dyDescent="0.25">
      <c r="AL463" s="1">
        <v>2044</v>
      </c>
    </row>
    <row r="464" spans="38:38" x14ac:dyDescent="0.25">
      <c r="AL464" s="1">
        <v>2045</v>
      </c>
    </row>
    <row r="465" spans="38:38" x14ac:dyDescent="0.25">
      <c r="AL465" s="1">
        <v>2046</v>
      </c>
    </row>
    <row r="466" spans="38:38" x14ac:dyDescent="0.25">
      <c r="AL466" s="1">
        <v>2047</v>
      </c>
    </row>
    <row r="467" spans="38:38" x14ac:dyDescent="0.25">
      <c r="AL467" s="1">
        <v>2048</v>
      </c>
    </row>
    <row r="468" spans="38:38" x14ac:dyDescent="0.25">
      <c r="AL468" s="1">
        <v>2049</v>
      </c>
    </row>
    <row r="469" spans="38:38" x14ac:dyDescent="0.25">
      <c r="AL469" s="1">
        <v>2050</v>
      </c>
    </row>
    <row r="470" spans="38:38" x14ac:dyDescent="0.25">
      <c r="AL470" s="1">
        <v>2051</v>
      </c>
    </row>
    <row r="471" spans="38:38" x14ac:dyDescent="0.25">
      <c r="AL471" s="1">
        <v>2052</v>
      </c>
    </row>
    <row r="472" spans="38:38" x14ac:dyDescent="0.25">
      <c r="AL472" s="1">
        <v>2053</v>
      </c>
    </row>
    <row r="473" spans="38:38" x14ac:dyDescent="0.25">
      <c r="AL473" s="1">
        <v>2054</v>
      </c>
    </row>
    <row r="474" spans="38:38" x14ac:dyDescent="0.25">
      <c r="AL474" s="1">
        <v>2055</v>
      </c>
    </row>
    <row r="475" spans="38:38" x14ac:dyDescent="0.25">
      <c r="AL475" s="1">
        <v>2056</v>
      </c>
    </row>
    <row r="476" spans="38:38" x14ac:dyDescent="0.25">
      <c r="AL476" s="1">
        <v>2057</v>
      </c>
    </row>
    <row r="477" spans="38:38" x14ac:dyDescent="0.25">
      <c r="AL477" s="1">
        <v>2058</v>
      </c>
    </row>
    <row r="478" spans="38:38" x14ac:dyDescent="0.25">
      <c r="AL478" s="1">
        <v>2059</v>
      </c>
    </row>
    <row r="479" spans="38:38" x14ac:dyDescent="0.25">
      <c r="AL479" s="1">
        <v>2060</v>
      </c>
    </row>
    <row r="480" spans="38:38" x14ac:dyDescent="0.25">
      <c r="AL480" s="1">
        <v>2061</v>
      </c>
    </row>
    <row r="481" spans="38:38" x14ac:dyDescent="0.25">
      <c r="AL481" s="1">
        <v>2062</v>
      </c>
    </row>
    <row r="482" spans="38:38" x14ac:dyDescent="0.25">
      <c r="AL482" s="1">
        <v>2063</v>
      </c>
    </row>
    <row r="483" spans="38:38" x14ac:dyDescent="0.25">
      <c r="AL483" s="1">
        <v>2064</v>
      </c>
    </row>
    <row r="484" spans="38:38" x14ac:dyDescent="0.25">
      <c r="AL484" s="1">
        <v>2065</v>
      </c>
    </row>
    <row r="485" spans="38:38" x14ac:dyDescent="0.25">
      <c r="AL485" s="1">
        <v>2066</v>
      </c>
    </row>
    <row r="486" spans="38:38" x14ac:dyDescent="0.25">
      <c r="AL486" s="1">
        <v>2067</v>
      </c>
    </row>
    <row r="487" spans="38:38" x14ac:dyDescent="0.25">
      <c r="AL487" s="1">
        <v>2068</v>
      </c>
    </row>
    <row r="488" spans="38:38" x14ac:dyDescent="0.25">
      <c r="AL488" s="1">
        <v>2069</v>
      </c>
    </row>
    <row r="489" spans="38:38" x14ac:dyDescent="0.25">
      <c r="AL489" s="1">
        <v>2070</v>
      </c>
    </row>
    <row r="490" spans="38:38" x14ac:dyDescent="0.25">
      <c r="AL490" s="1">
        <v>2071</v>
      </c>
    </row>
    <row r="491" spans="38:38" x14ac:dyDescent="0.25">
      <c r="AL491" s="1">
        <v>2072</v>
      </c>
    </row>
    <row r="492" spans="38:38" x14ac:dyDescent="0.25">
      <c r="AL492" s="1">
        <v>2073</v>
      </c>
    </row>
    <row r="493" spans="38:38" x14ac:dyDescent="0.25">
      <c r="AL493" s="1">
        <v>2074</v>
      </c>
    </row>
    <row r="494" spans="38:38" x14ac:dyDescent="0.25">
      <c r="AL494" s="1">
        <v>2075</v>
      </c>
    </row>
    <row r="495" spans="38:38" x14ac:dyDescent="0.25">
      <c r="AL495" s="1">
        <v>2076</v>
      </c>
    </row>
    <row r="496" spans="38:38" x14ac:dyDescent="0.25">
      <c r="AL496" s="1">
        <v>2077</v>
      </c>
    </row>
    <row r="497" spans="38:38" x14ac:dyDescent="0.25">
      <c r="AL497" s="1">
        <v>2078</v>
      </c>
    </row>
    <row r="498" spans="38:38" x14ac:dyDescent="0.25">
      <c r="AL498" s="1">
        <v>2079</v>
      </c>
    </row>
    <row r="499" spans="38:38" x14ac:dyDescent="0.25">
      <c r="AL499" s="1">
        <v>2080</v>
      </c>
    </row>
    <row r="500" spans="38:38" x14ac:dyDescent="0.25">
      <c r="AL500" s="1">
        <v>2081</v>
      </c>
    </row>
    <row r="501" spans="38:38" x14ac:dyDescent="0.25">
      <c r="AL501" s="1">
        <v>2082</v>
      </c>
    </row>
    <row r="502" spans="38:38" x14ac:dyDescent="0.25">
      <c r="AL502" s="1">
        <v>2083</v>
      </c>
    </row>
    <row r="503" spans="38:38" x14ac:dyDescent="0.25">
      <c r="AL503" s="1">
        <v>2084</v>
      </c>
    </row>
    <row r="504" spans="38:38" x14ac:dyDescent="0.25">
      <c r="AL504" s="1">
        <v>2085</v>
      </c>
    </row>
    <row r="505" spans="38:38" x14ac:dyDescent="0.25">
      <c r="AL505" s="1">
        <v>2086</v>
      </c>
    </row>
    <row r="506" spans="38:38" x14ac:dyDescent="0.25">
      <c r="AL506" s="1">
        <v>2087</v>
      </c>
    </row>
    <row r="507" spans="38:38" x14ac:dyDescent="0.25">
      <c r="AL507" s="1">
        <v>2088</v>
      </c>
    </row>
    <row r="508" spans="38:38" x14ac:dyDescent="0.25">
      <c r="AL508" s="1">
        <v>2089</v>
      </c>
    </row>
    <row r="509" spans="38:38" x14ac:dyDescent="0.25">
      <c r="AL509" s="1">
        <v>2090</v>
      </c>
    </row>
    <row r="510" spans="38:38" x14ac:dyDescent="0.25">
      <c r="AL510" s="1">
        <v>2091</v>
      </c>
    </row>
    <row r="511" spans="38:38" x14ac:dyDescent="0.25">
      <c r="AL511" s="1">
        <v>2092</v>
      </c>
    </row>
    <row r="512" spans="38:38" x14ac:dyDescent="0.25">
      <c r="AL512" s="1">
        <v>2093</v>
      </c>
    </row>
    <row r="513" spans="38:38" x14ac:dyDescent="0.25">
      <c r="AL513" s="1">
        <v>2094</v>
      </c>
    </row>
    <row r="514" spans="38:38" x14ac:dyDescent="0.25">
      <c r="AL514" s="1">
        <v>2095</v>
      </c>
    </row>
    <row r="515" spans="38:38" x14ac:dyDescent="0.25">
      <c r="AL515" s="1">
        <v>2096</v>
      </c>
    </row>
    <row r="516" spans="38:38" x14ac:dyDescent="0.25">
      <c r="AL516" s="1">
        <v>2097</v>
      </c>
    </row>
    <row r="517" spans="38:38" x14ac:dyDescent="0.25">
      <c r="AL517" s="1">
        <v>2098</v>
      </c>
    </row>
    <row r="518" spans="38:38" x14ac:dyDescent="0.25">
      <c r="AL518" s="1">
        <v>2099</v>
      </c>
    </row>
    <row r="519" spans="38:38" x14ac:dyDescent="0.25">
      <c r="AL519" s="1">
        <v>2100</v>
      </c>
    </row>
  </sheetData>
  <mergeCells count="19">
    <mergeCell ref="N3:Q3"/>
    <mergeCell ref="W3:Z3"/>
    <mergeCell ref="A1:B1"/>
    <mergeCell ref="C1:D1"/>
    <mergeCell ref="N1:Q1"/>
    <mergeCell ref="N2:Q2"/>
    <mergeCell ref="W2:Z2"/>
    <mergeCell ref="B7:H7"/>
    <mergeCell ref="K7:Q7"/>
    <mergeCell ref="T7:Z7"/>
    <mergeCell ref="B16:H16"/>
    <mergeCell ref="K16:Q16"/>
    <mergeCell ref="T16:Z16"/>
    <mergeCell ref="B25:H25"/>
    <mergeCell ref="K25:Q25"/>
    <mergeCell ref="T25:Z25"/>
    <mergeCell ref="B34:H34"/>
    <mergeCell ref="K34:Q34"/>
    <mergeCell ref="T34:Z34"/>
  </mergeCells>
  <conditionalFormatting sqref="G9:H14 P9:Q14 Y9:Z14 G18:H23 P18:Q23 Y18:Z23 G27:H32 P27:Q32 Y27:Z32 G36:H41 P36:Q41 Y36:Z41">
    <cfRule type="cellIs" dxfId="3" priority="1" operator="notEqual">
      <formula>""</formula>
    </cfRule>
  </conditionalFormatting>
  <dataValidations count="2">
    <dataValidation type="list" allowBlank="1" showInputMessage="1" showErrorMessage="1" sqref="C1:D1" xr:uid="{00000000-0002-0000-0900-000000000000}">
      <formula1>$AL$1:$AL$519</formula1>
    </dataValidation>
    <dataValidation type="whole" allowBlank="1" showInputMessage="1" showErrorMessage="1" sqref="A4:B5" xr:uid="{00000000-0002-0000-0900-000001000000}">
      <formula1>1582</formula1>
      <formula2>2100</formula2>
    </dataValidation>
  </dataValidations>
  <pageMargins left="0.7" right="0.7" top="0.75" bottom="0.75" header="0.3" footer="0.3"/>
  <pageSetup paperSize="9" scale="81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AL519"/>
  <sheetViews>
    <sheetView showGridLines="0" zoomScale="91" zoomScaleNormal="91" workbookViewId="0">
      <selection activeCell="N3" sqref="N3:Q3"/>
    </sheetView>
  </sheetViews>
  <sheetFormatPr defaultRowHeight="15" x14ac:dyDescent="0.25"/>
  <cols>
    <col min="1" max="1" width="4.140625" style="16" customWidth="1"/>
    <col min="2" max="3" width="4" style="16" bestFit="1" customWidth="1"/>
    <col min="4" max="4" width="4.140625" style="16" bestFit="1" customWidth="1"/>
    <col min="5" max="6" width="4" style="16" bestFit="1" customWidth="1"/>
    <col min="7" max="7" width="4.140625" style="16" bestFit="1" customWidth="1"/>
    <col min="8" max="8" width="4" style="16" bestFit="1" customWidth="1"/>
    <col min="9" max="9" width="6" style="16" customWidth="1"/>
    <col min="10" max="12" width="4" style="16" bestFit="1" customWidth="1"/>
    <col min="13" max="13" width="4.140625" style="16" bestFit="1" customWidth="1"/>
    <col min="14" max="15" width="4" style="16" bestFit="1" customWidth="1"/>
    <col min="16" max="16" width="4.140625" style="16" bestFit="1" customWidth="1"/>
    <col min="17" max="17" width="4" style="16" bestFit="1" customWidth="1"/>
    <col min="18" max="18" width="6" style="16" customWidth="1"/>
    <col min="19" max="21" width="4" style="16" bestFit="1" customWidth="1"/>
    <col min="22" max="22" width="4.140625" style="16" bestFit="1" customWidth="1"/>
    <col min="23" max="24" width="4" style="16" bestFit="1" customWidth="1"/>
    <col min="25" max="25" width="4.140625" style="16" bestFit="1" customWidth="1"/>
    <col min="26" max="26" width="4" style="16" bestFit="1" customWidth="1"/>
    <col min="27" max="37" width="9.140625" style="16"/>
    <col min="38" max="38" width="0" style="16" hidden="1" customWidth="1"/>
    <col min="39" max="16384" width="9.140625" style="16"/>
  </cols>
  <sheetData>
    <row r="1" spans="1:38" ht="15.75" x14ac:dyDescent="0.25">
      <c r="A1" s="191" t="s">
        <v>0</v>
      </c>
      <c r="B1" s="192"/>
      <c r="C1" s="189">
        <v>1800</v>
      </c>
      <c r="D1" s="190"/>
      <c r="J1" s="23" t="s">
        <v>408</v>
      </c>
      <c r="K1" s="24"/>
      <c r="L1" s="24"/>
      <c r="M1" s="25"/>
      <c r="N1" s="186" t="str">
        <f>"1800.04.11"</f>
        <v>1800.04.11</v>
      </c>
      <c r="O1" s="187"/>
      <c r="P1" s="187"/>
      <c r="Q1" s="188"/>
      <c r="AL1" s="1">
        <v>1582</v>
      </c>
    </row>
    <row r="2" spans="1:38" x14ac:dyDescent="0.25">
      <c r="J2" s="23" t="s">
        <v>410</v>
      </c>
      <c r="K2" s="24"/>
      <c r="L2" s="24"/>
      <c r="M2" s="25"/>
      <c r="N2" s="186" t="str">
        <f>"1800.04.14"</f>
        <v>1800.04.14</v>
      </c>
      <c r="O2" s="178"/>
      <c r="P2" s="178"/>
      <c r="Q2" s="179"/>
      <c r="S2" s="23" t="s">
        <v>401</v>
      </c>
      <c r="T2" s="24"/>
      <c r="U2" s="24"/>
      <c r="V2" s="25"/>
      <c r="W2" s="196">
        <f ca="1">TODAY()</f>
        <v>44504</v>
      </c>
      <c r="X2" s="178"/>
      <c r="Y2" s="178"/>
      <c r="Z2" s="179"/>
      <c r="AL2" s="1">
        <v>1583</v>
      </c>
    </row>
    <row r="3" spans="1:38" x14ac:dyDescent="0.25">
      <c r="J3" s="23" t="s">
        <v>36591</v>
      </c>
      <c r="K3" s="24"/>
      <c r="L3" s="24"/>
      <c r="M3" s="25"/>
      <c r="N3" s="186" t="str">
        <f>"1800.06.02"</f>
        <v>1800.06.02</v>
      </c>
      <c r="O3" s="178"/>
      <c r="P3" s="178"/>
      <c r="Q3" s="179"/>
      <c r="S3" s="23" t="s">
        <v>368</v>
      </c>
      <c r="T3" s="24"/>
      <c r="U3" s="24"/>
      <c r="V3" s="25"/>
      <c r="W3" s="197" t="str">
        <f ca="1">VLOOKUP(TODAY(),Névnap!B4:C369,2,FALSE)</f>
        <v>Károly</v>
      </c>
      <c r="X3" s="178"/>
      <c r="Y3" s="178"/>
      <c r="Z3" s="179"/>
      <c r="AL3" s="1">
        <v>1584</v>
      </c>
    </row>
    <row r="4" spans="1:38" x14ac:dyDescent="0.25">
      <c r="A4" s="39"/>
      <c r="B4" s="40"/>
      <c r="AL4" s="1">
        <v>1585</v>
      </c>
    </row>
    <row r="5" spans="1:38" x14ac:dyDescent="0.25">
      <c r="A5" s="39"/>
      <c r="B5" s="40"/>
      <c r="AL5" s="1">
        <v>1586</v>
      </c>
    </row>
    <row r="6" spans="1:38" x14ac:dyDescent="0.25">
      <c r="AL6" s="1">
        <v>1587</v>
      </c>
    </row>
    <row r="7" spans="1:38" x14ac:dyDescent="0.25">
      <c r="B7" s="193" t="s">
        <v>12</v>
      </c>
      <c r="C7" s="194"/>
      <c r="D7" s="194"/>
      <c r="E7" s="194"/>
      <c r="F7" s="194"/>
      <c r="G7" s="194"/>
      <c r="H7" s="195"/>
      <c r="J7" s="17"/>
      <c r="K7" s="193" t="s">
        <v>13</v>
      </c>
      <c r="L7" s="194"/>
      <c r="M7" s="194"/>
      <c r="N7" s="194"/>
      <c r="O7" s="194"/>
      <c r="P7" s="194"/>
      <c r="Q7" s="195"/>
      <c r="T7" s="193" t="s">
        <v>14</v>
      </c>
      <c r="U7" s="194"/>
      <c r="V7" s="194"/>
      <c r="W7" s="194"/>
      <c r="X7" s="194"/>
      <c r="Y7" s="194"/>
      <c r="Z7" s="195"/>
      <c r="AL7" s="1">
        <v>1588</v>
      </c>
    </row>
    <row r="8" spans="1:38" x14ac:dyDescent="0.25">
      <c r="A8" s="43" t="s">
        <v>416</v>
      </c>
      <c r="B8" s="43" t="s">
        <v>1</v>
      </c>
      <c r="C8" s="43" t="s">
        <v>2</v>
      </c>
      <c r="D8" s="43" t="s">
        <v>6</v>
      </c>
      <c r="E8" s="43" t="s">
        <v>3</v>
      </c>
      <c r="F8" s="43" t="s">
        <v>4</v>
      </c>
      <c r="G8" s="43" t="s">
        <v>5</v>
      </c>
      <c r="H8" s="43" t="s">
        <v>7</v>
      </c>
      <c r="J8" s="43" t="s">
        <v>416</v>
      </c>
      <c r="K8" s="43" t="s">
        <v>1</v>
      </c>
      <c r="L8" s="43" t="s">
        <v>2</v>
      </c>
      <c r="M8" s="43" t="s">
        <v>6</v>
      </c>
      <c r="N8" s="43" t="s">
        <v>3</v>
      </c>
      <c r="O8" s="43" t="s">
        <v>4</v>
      </c>
      <c r="P8" s="43" t="s">
        <v>5</v>
      </c>
      <c r="Q8" s="43" t="s">
        <v>7</v>
      </c>
      <c r="S8" s="43" t="s">
        <v>416</v>
      </c>
      <c r="T8" s="43" t="s">
        <v>1</v>
      </c>
      <c r="U8" s="43" t="s">
        <v>2</v>
      </c>
      <c r="V8" s="43" t="s">
        <v>6</v>
      </c>
      <c r="W8" s="43" t="s">
        <v>3</v>
      </c>
      <c r="X8" s="43" t="s">
        <v>4</v>
      </c>
      <c r="Y8" s="43" t="s">
        <v>5</v>
      </c>
      <c r="Z8" s="43" t="s">
        <v>7</v>
      </c>
      <c r="AL8" s="1">
        <v>1589</v>
      </c>
    </row>
    <row r="9" spans="1:38" x14ac:dyDescent="0.25">
      <c r="A9" s="43">
        <v>1</v>
      </c>
      <c r="B9" s="18"/>
      <c r="C9" s="18"/>
      <c r="D9" s="18">
        <v>1</v>
      </c>
      <c r="E9" s="18">
        <f>IF(D9&lt;&gt;"",(D9+1),IF((VLOOKUP(VLOOKUP(Napok!$B$1,Napok!$B$2:$C$203,2,FALSE),Napok!$N$1:$O$7,2,FALSE))=E8,1,""))</f>
        <v>2</v>
      </c>
      <c r="F9" s="18">
        <f>IF(E9&lt;&gt;"",(E9+1),IF((VLOOKUP(VLOOKUP(Napok!$B$1,Napok!$B$2:$C$203,2,FALSE),Napok!$N$1:$O$7,2,FALSE))=F8,1,""))</f>
        <v>3</v>
      </c>
      <c r="G9" s="18">
        <f>IF(F9&lt;&gt;"",(F9+1),IF((VLOOKUP(VLOOKUP(Napok!$B$1,Napok!$B$2:$C$203,2,FALSE),Napok!$N$1:$O$7,2,FALSE))=G8,1,""))</f>
        <v>4</v>
      </c>
      <c r="H9" s="18">
        <f>IF(G9&lt;&gt;"",(G9+1),IF((VLOOKUP(VLOOKUP(Napok!$B$1,Napok!$B$2:$C$203,2,FALSE),Napok!$N$1:$O$7,2,FALSE))=H8,1,""))</f>
        <v>5</v>
      </c>
      <c r="J9" s="43">
        <v>5</v>
      </c>
      <c r="K9" s="18"/>
      <c r="L9" s="18"/>
      <c r="M9" s="18"/>
      <c r="N9" s="18"/>
      <c r="O9" s="18"/>
      <c r="P9" s="18">
        <v>1</v>
      </c>
      <c r="Q9" s="18">
        <f>IF(P9&lt;&gt;"",(P9+1),IF((VLOOKUP((WEEKDAY(((CONCATENATE($C$1,".","02",".","01"))+1-1),2)),Napok!$N$1:$O$7,2,FALSE))=Q8,1,""))</f>
        <v>2</v>
      </c>
      <c r="S9" s="43">
        <v>9</v>
      </c>
      <c r="T9" s="18"/>
      <c r="U9" s="18"/>
      <c r="V9" s="18"/>
      <c r="W9" s="18"/>
      <c r="X9" s="18"/>
      <c r="Y9" s="18">
        <v>1</v>
      </c>
      <c r="Z9" s="18">
        <f>IF(Y9&lt;&gt;"",(Y9+1),IF((VLOOKUP((WEEKDAY(((CONCATENATE($C$1,".","03",".","01"))+1-1),2)),Napok!$N$1:$O$7,2,FALSE))=Z8,1,""))</f>
        <v>2</v>
      </c>
      <c r="AL9" s="1">
        <v>1590</v>
      </c>
    </row>
    <row r="10" spans="1:38" x14ac:dyDescent="0.25">
      <c r="A10" s="43">
        <f>IF(A9&gt;50,1,2)</f>
        <v>2</v>
      </c>
      <c r="B10" s="18">
        <f>H9+1</f>
        <v>6</v>
      </c>
      <c r="C10" s="18">
        <f>B10+1</f>
        <v>7</v>
      </c>
      <c r="D10" s="18">
        <f t="shared" ref="D10:H11" si="0">C10+1</f>
        <v>8</v>
      </c>
      <c r="E10" s="18">
        <f t="shared" si="0"/>
        <v>9</v>
      </c>
      <c r="F10" s="18">
        <f t="shared" si="0"/>
        <v>10</v>
      </c>
      <c r="G10" s="18">
        <f t="shared" si="0"/>
        <v>11</v>
      </c>
      <c r="H10" s="18">
        <f t="shared" si="0"/>
        <v>12</v>
      </c>
      <c r="J10" s="43">
        <f>J9+1</f>
        <v>6</v>
      </c>
      <c r="K10" s="18">
        <f>Q9+1</f>
        <v>3</v>
      </c>
      <c r="L10" s="18">
        <f>K10+1</f>
        <v>4</v>
      </c>
      <c r="M10" s="18">
        <f t="shared" ref="M10:Q12" si="1">L10+1</f>
        <v>5</v>
      </c>
      <c r="N10" s="18">
        <f t="shared" si="1"/>
        <v>6</v>
      </c>
      <c r="O10" s="18">
        <f t="shared" si="1"/>
        <v>7</v>
      </c>
      <c r="P10" s="18">
        <f t="shared" si="1"/>
        <v>8</v>
      </c>
      <c r="Q10" s="18">
        <f t="shared" si="1"/>
        <v>9</v>
      </c>
      <c r="S10" s="43">
        <f>S9+1</f>
        <v>10</v>
      </c>
      <c r="T10" s="18">
        <f>Z9+1</f>
        <v>3</v>
      </c>
      <c r="U10" s="18">
        <f>T10+1</f>
        <v>4</v>
      </c>
      <c r="V10" s="18">
        <f t="shared" ref="V10:Z13" si="2">U10+1</f>
        <v>5</v>
      </c>
      <c r="W10" s="18">
        <f t="shared" si="2"/>
        <v>6</v>
      </c>
      <c r="X10" s="18">
        <f t="shared" si="2"/>
        <v>7</v>
      </c>
      <c r="Y10" s="18">
        <f t="shared" si="2"/>
        <v>8</v>
      </c>
      <c r="Z10" s="18">
        <f t="shared" si="2"/>
        <v>9</v>
      </c>
      <c r="AL10" s="1">
        <v>1591</v>
      </c>
    </row>
    <row r="11" spans="1:38" x14ac:dyDescent="0.25">
      <c r="A11" s="43">
        <f>A10+1</f>
        <v>3</v>
      </c>
      <c r="B11" s="18">
        <f t="shared" ref="B11:B13" si="3">H10+1</f>
        <v>13</v>
      </c>
      <c r="C11" s="18">
        <f>B11+1</f>
        <v>14</v>
      </c>
      <c r="D11" s="18">
        <f t="shared" si="0"/>
        <v>15</v>
      </c>
      <c r="E11" s="18">
        <f t="shared" si="0"/>
        <v>16</v>
      </c>
      <c r="F11" s="18">
        <f t="shared" si="0"/>
        <v>17</v>
      </c>
      <c r="G11" s="18">
        <f t="shared" si="0"/>
        <v>18</v>
      </c>
      <c r="H11" s="18">
        <f t="shared" si="0"/>
        <v>19</v>
      </c>
      <c r="J11" s="43">
        <f t="shared" ref="J11:J12" si="4">J10+1</f>
        <v>7</v>
      </c>
      <c r="K11" s="18">
        <f t="shared" ref="K11:K12" si="5">Q10+1</f>
        <v>10</v>
      </c>
      <c r="L11" s="18">
        <f>K11+1</f>
        <v>11</v>
      </c>
      <c r="M11" s="18">
        <f t="shared" si="1"/>
        <v>12</v>
      </c>
      <c r="N11" s="18">
        <f t="shared" si="1"/>
        <v>13</v>
      </c>
      <c r="O11" s="18">
        <f t="shared" si="1"/>
        <v>14</v>
      </c>
      <c r="P11" s="18">
        <f t="shared" si="1"/>
        <v>15</v>
      </c>
      <c r="Q11" s="18">
        <f t="shared" si="1"/>
        <v>16</v>
      </c>
      <c r="S11" s="43">
        <f>S10+1</f>
        <v>11</v>
      </c>
      <c r="T11" s="18">
        <f t="shared" ref="T11:T13" si="6">Z10+1</f>
        <v>10</v>
      </c>
      <c r="U11" s="18">
        <f>T11+1</f>
        <v>11</v>
      </c>
      <c r="V11" s="18">
        <f t="shared" si="2"/>
        <v>12</v>
      </c>
      <c r="W11" s="18">
        <f t="shared" si="2"/>
        <v>13</v>
      </c>
      <c r="X11" s="18">
        <f t="shared" si="2"/>
        <v>14</v>
      </c>
      <c r="Y11" s="18">
        <f t="shared" si="2"/>
        <v>15</v>
      </c>
      <c r="Z11" s="18">
        <f t="shared" si="2"/>
        <v>16</v>
      </c>
      <c r="AL11" s="1">
        <v>1592</v>
      </c>
    </row>
    <row r="12" spans="1:38" x14ac:dyDescent="0.25">
      <c r="A12" s="43">
        <f t="shared" ref="A12:A13" si="7">A11+1</f>
        <v>4</v>
      </c>
      <c r="B12" s="18">
        <f t="shared" si="3"/>
        <v>20</v>
      </c>
      <c r="C12" s="18">
        <f t="shared" ref="C12:H13" si="8">B12+1</f>
        <v>21</v>
      </c>
      <c r="D12" s="18">
        <f t="shared" si="8"/>
        <v>22</v>
      </c>
      <c r="E12" s="18">
        <f t="shared" si="8"/>
        <v>23</v>
      </c>
      <c r="F12" s="18">
        <f t="shared" si="8"/>
        <v>24</v>
      </c>
      <c r="G12" s="18">
        <f t="shared" si="8"/>
        <v>25</v>
      </c>
      <c r="H12" s="18">
        <f t="shared" si="8"/>
        <v>26</v>
      </c>
      <c r="J12" s="43">
        <f t="shared" si="4"/>
        <v>8</v>
      </c>
      <c r="K12" s="18">
        <f t="shared" si="5"/>
        <v>17</v>
      </c>
      <c r="L12" s="18">
        <f t="shared" ref="L12" si="9">K12+1</f>
        <v>18</v>
      </c>
      <c r="M12" s="18">
        <f t="shared" si="1"/>
        <v>19</v>
      </c>
      <c r="N12" s="18">
        <f t="shared" si="1"/>
        <v>20</v>
      </c>
      <c r="O12" s="18">
        <f t="shared" si="1"/>
        <v>21</v>
      </c>
      <c r="P12" s="18">
        <f t="shared" si="1"/>
        <v>22</v>
      </c>
      <c r="Q12" s="18">
        <f t="shared" si="1"/>
        <v>23</v>
      </c>
      <c r="S12" s="43">
        <f t="shared" ref="S12:S13" si="10">S11+1</f>
        <v>12</v>
      </c>
      <c r="T12" s="18">
        <f t="shared" si="6"/>
        <v>17</v>
      </c>
      <c r="U12" s="18">
        <f t="shared" ref="U12:U13" si="11">T12+1</f>
        <v>18</v>
      </c>
      <c r="V12" s="18">
        <f t="shared" si="2"/>
        <v>19</v>
      </c>
      <c r="W12" s="18">
        <f t="shared" si="2"/>
        <v>20</v>
      </c>
      <c r="X12" s="18">
        <f t="shared" si="2"/>
        <v>21</v>
      </c>
      <c r="Y12" s="18">
        <f t="shared" si="2"/>
        <v>22</v>
      </c>
      <c r="Z12" s="18">
        <f t="shared" si="2"/>
        <v>23</v>
      </c>
      <c r="AL12" s="1">
        <v>1593</v>
      </c>
    </row>
    <row r="13" spans="1:38" x14ac:dyDescent="0.25">
      <c r="A13" s="43">
        <f t="shared" si="7"/>
        <v>5</v>
      </c>
      <c r="B13" s="18">
        <f t="shared" si="3"/>
        <v>27</v>
      </c>
      <c r="C13" s="18">
        <f t="shared" si="8"/>
        <v>28</v>
      </c>
      <c r="D13" s="18">
        <f t="shared" si="8"/>
        <v>29</v>
      </c>
      <c r="E13" s="18">
        <f>IF(D13&gt;=VLOOKUP(B7,Napok!$H$1:$I$12,2,FALSE),"",(D13+1))</f>
        <v>30</v>
      </c>
      <c r="F13" s="18">
        <f>IF(E13&gt;=VLOOKUP(B7,Napok!$H$1:$I$12,2,FALSE),"",(E13+1))</f>
        <v>31</v>
      </c>
      <c r="G13" s="18" t="str">
        <f>IF(F13&gt;=VLOOKUP(B7,Napok!$H$1:$I$12,2,FALSE),"",(F13+1))</f>
        <v/>
      </c>
      <c r="H13" s="18" t="str">
        <f>IF(G13&gt;=VLOOKUP(B7,Napok!$H$1:$I$12,2,FALSE),"",(G13+1))</f>
        <v/>
      </c>
      <c r="J13" s="43">
        <f>IF(K13="","",J12+1)</f>
        <v>9</v>
      </c>
      <c r="K13" s="18">
        <f>IF(AND((IF(ISERROR(VLOOKUP($C$1,Napok!$Q$1:$R$127,2,FALSE)),0,1))=1,Q12=28),29,IF(Q12&lt;=27,Q12+1,""))</f>
        <v>24</v>
      </c>
      <c r="L13" s="18">
        <f>IF(K13=29,"",(IF(AND((IF(ISERROR(VLOOKUP($C$1,Napok!$Q$1:$R$127,2,FALSE)),0,1))=1,K13=28),29,IF(K13=28,"",(IF(K13="","",K13+1))))))</f>
        <v>25</v>
      </c>
      <c r="M13" s="19">
        <f>IF(OR(L13=24,L13=25,L13=26,L13=27),L13+1,(IF(L13=29,"",(IF(AND((IF(ISERROR(VLOOKUP($C$1,Napok!$Q$1:$R$127,2,FALSE)),0,1))=1,L13=28),29,IF(L13="","",(IF(((IF(ISERROR(VLOOKUP($C$1,Napok!$Q$1:$R$127,2,FALSE)),0,1))=1),L13+1,""))))))))</f>
        <v>26</v>
      </c>
      <c r="N13" s="18">
        <f>IF(AND((IF(ISERROR(VLOOKUP($C$1,Napok!$Q$1:$R$127,2,FALSE)),0,1))=1,M13=28),29,IF(M13&gt;=VLOOKUP(K7,Napok!$H$1:$I$12,2,FALSE),"",(M13+1)))</f>
        <v>27</v>
      </c>
      <c r="O13" s="18">
        <f>IF(AND((IF(ISERROR(VLOOKUP($C$1,Napok!$Q$1:$R$127,2,FALSE)),0,1))=1,N13=28),29,IF(N13&gt;=VLOOKUP(K7,Napok!$H$1:$I$12,2,FALSE),"",(N13+1)))</f>
        <v>28</v>
      </c>
      <c r="P13" s="18" t="str">
        <f>IF(AND((IF(ISERROR(VLOOKUP($C$1,Napok!$Q$1:$R$127,2,FALSE)),0,1))=1,O13=28),29,IF(O13&gt;=VLOOKUP(K7,Napok!$H$1:$I$12,2,FALSE),"",(O13+1)))</f>
        <v/>
      </c>
      <c r="Q13" s="18" t="str">
        <f>IF(AND((IF(ISERROR(VLOOKUP($C$1,Napok!$Q$1:$R$127,2,FALSE)),0,1))=1,P13=28),29,IF(P13&gt;=VLOOKUP(K7,Napok!$H$1:$I$12,2,FALSE),"",(P13+1)))</f>
        <v/>
      </c>
      <c r="S13" s="43">
        <f t="shared" si="10"/>
        <v>13</v>
      </c>
      <c r="T13" s="18">
        <f t="shared" si="6"/>
        <v>24</v>
      </c>
      <c r="U13" s="18">
        <f t="shared" si="11"/>
        <v>25</v>
      </c>
      <c r="V13" s="18">
        <f t="shared" si="2"/>
        <v>26</v>
      </c>
      <c r="W13" s="18">
        <f>IF(V13&gt;=VLOOKUP(T7,Napok!$H$1:$I$12,2,FALSE),"",(V13+1))</f>
        <v>27</v>
      </c>
      <c r="X13" s="18">
        <f>IF(W13&gt;=VLOOKUP(T7,Napok!$H$1:$I$12,2,FALSE),"",(W13+1))</f>
        <v>28</v>
      </c>
      <c r="Y13" s="18">
        <f>IF(X13&gt;=VLOOKUP(T7,Napok!$H$1:$I$12,2,FALSE),"",(X13+1))</f>
        <v>29</v>
      </c>
      <c r="Z13" s="18">
        <f>IF(Y13&gt;=VLOOKUP(T7,Napok!$H$1:$I$12,2,FALSE),"",(Y13+1))</f>
        <v>30</v>
      </c>
      <c r="AL13" s="1">
        <v>1594</v>
      </c>
    </row>
    <row r="14" spans="1:38" x14ac:dyDescent="0.25">
      <c r="A14" s="43" t="str">
        <f>IF(H13="","",(IF(B14&gt;VLOOKUP(B7,Napok!H1:I12,2,FALSE),"",(A13+1))))</f>
        <v/>
      </c>
      <c r="B14" s="18" t="str">
        <f>IF(H13=30,31,(IF(H13="","",(IF((H13)=VLOOKUP(B7,Napok!$H$1:$I$12,2,FALSE),"",VLOOKUP(B7,Napok!$H$1:$I$12,2,FALSE)-1)))))</f>
        <v/>
      </c>
      <c r="C14" s="18" t="str">
        <f>IF($B$14&gt;=VLOOKUP($B$7,Napok!$H$1:$I$12,2,FALSE),"",VLOOKUP($B$7,Napok!$H$1:$I$12,2,FALSE))</f>
        <v/>
      </c>
      <c r="D14" s="18" t="str">
        <f>IF(C14=VLOOKUP($B$7,Napok!$H$1:$I$12,2,FALSE),"",(IF($B$14&gt;=VLOOKUP($B$7,Napok!$H$1:$I$12,2,FALSE),"",VLOOKUP($B$7,Napok!$H$1:$I$12,2,FALSE)+1)))</f>
        <v/>
      </c>
      <c r="E14" s="18" t="str">
        <f>IF($C$14&gt;=VLOOKUP($B$7,Napok!$H$1:$I$12,2,FALSE),"",VLOOKUP($B$7,Napok!$H$1:$I$12,2,FALSE)+1)</f>
        <v/>
      </c>
      <c r="F14" s="18" t="str">
        <f>IF($C$14&gt;=VLOOKUP($B$7,Napok!$H$1:$I$12,2,FALSE),"",VLOOKUP($B$7,Napok!$H$1:$I$12,2,FALSE)+1)</f>
        <v/>
      </c>
      <c r="G14" s="18" t="str">
        <f>IF($C$14&gt;=VLOOKUP($B$7,Napok!$H$1:$I$12,2,FALSE),"",VLOOKUP($B$7,Napok!$H$1:$I$12,2,FALSE)+1)</f>
        <v/>
      </c>
      <c r="H14" s="18" t="str">
        <f>IF($C$14&gt;=VLOOKUP($B$7,Napok!$H$1:$I$12,2,FALSE),"",VLOOKUP($B$7,Napok!$H$1:$I$12,2,FALSE)+1)</f>
        <v/>
      </c>
      <c r="J14" s="43" t="str">
        <f>IF(K14="","",(IF(Q13="","",(IF(K14&gt;VLOOKUP(K7,Napok!Q1:R12,2,FALSE),"",(J13+1))))))</f>
        <v/>
      </c>
      <c r="K14" s="18" t="str">
        <f>IF(Q13=29,"",(IF(Q13="","",(IF((Q13)=VLOOKUP(K7,Napok!$H$1:$I$12,2,FALSE),"",VLOOKUP(K7,Napok!$H$1:$I$12,2,FALSE)-1)))))</f>
        <v/>
      </c>
      <c r="L14" s="18" t="str">
        <f>IF(K14="","",(IF($B$14&gt;=VLOOKUP($B$7,Napok!$H$1:$I$12,2,FALSE),"",VLOOKUP($B$7,Napok!$H$1:$I$12,2,FALSE))))</f>
        <v/>
      </c>
      <c r="M14" s="18" t="str">
        <f>IF(L14="","",(IF(L14=VLOOKUP($B$7,Napok!$H$1:$I$12,2,FALSE),"",(IF($B$14&gt;=VLOOKUP($B$7,Napok!$H$1:$I$12,2,FALSE),"",VLOOKUP($B$7,Napok!$H$1:$I$12,2,FALSE)+1)))))</f>
        <v/>
      </c>
      <c r="N14" s="18" t="str">
        <f>IF($C$14&gt;=VLOOKUP($B$7,Napok!$H$1:$I$12,2,FALSE),"",VLOOKUP($B$7,Napok!$H$1:$I$12,2,FALSE)+1)</f>
        <v/>
      </c>
      <c r="O14" s="18" t="str">
        <f>IF($C$14&gt;=VLOOKUP($B$7,Napok!$H$1:$I$12,2,FALSE),"",VLOOKUP($B$7,Napok!$H$1:$I$12,2,FALSE)+1)</f>
        <v/>
      </c>
      <c r="P14" s="18" t="str">
        <f>IF($C$14&gt;=VLOOKUP($B$7,Napok!$H$1:$I$12,2,FALSE),"",VLOOKUP($B$7,Napok!$H$1:$I$12,2,FALSE)+1)</f>
        <v/>
      </c>
      <c r="Q14" s="18" t="str">
        <f>IF($C$14&gt;=VLOOKUP($B$7,Napok!$H$1:$I$12,2,FALSE),"",VLOOKUP($B$7,Napok!$H$1:$I$12,2,FALSE)+1)</f>
        <v/>
      </c>
      <c r="S14" s="43">
        <f>IF(T14="","",S13+1)</f>
        <v>14</v>
      </c>
      <c r="T14" s="19">
        <f>IF(Z13=29,30,(IF(Z13=31,"",(IF(Z13="","",(IF((Z13)=VLOOKUP(T7,Napok!$H$1:$I$12,2,FALSE),"",VLOOKUP(T7,Napok!$H$1:$I$12,2,FALSE)-1)+1))))))</f>
        <v>31</v>
      </c>
      <c r="U14" s="18" t="str">
        <f>IF(T$14&gt;=VLOOKUP($B$7,Napok!$H$1:$I$12,2,FALSE),"",VLOOKUP(T$7,Napok!$H$1:$I$12,2,FALSE))</f>
        <v/>
      </c>
      <c r="V14" s="18" t="str">
        <f>IF(U14="","",(IF(U14=VLOOKUP($B$7,Napok!$H$1:$I$12,2,FALSE),"",(IF($B$14&gt;=VLOOKUP($B$7,Napok!$H$1:$I$12,2,FALSE),"",VLOOKUP($B$7,Napok!$H$1:$I$12,2,FALSE)+1)))))</f>
        <v/>
      </c>
      <c r="W14" s="18" t="str">
        <f>IF($C$14&gt;=VLOOKUP($B$7,Napok!$H$1:$I$12,2,FALSE),"",VLOOKUP($B$7,Napok!$H$1:$I$12,2,FALSE)+1)</f>
        <v/>
      </c>
      <c r="X14" s="18" t="str">
        <f>IF($C$14&gt;=VLOOKUP($B$7,Napok!$H$1:$I$12,2,FALSE),"",VLOOKUP($B$7,Napok!$H$1:$I$12,2,FALSE)+1)</f>
        <v/>
      </c>
      <c r="Y14" s="18" t="str">
        <f>IF($C$14&gt;=VLOOKUP($B$7,Napok!$H$1:$I$12,2,FALSE),"",VLOOKUP($B$7,Napok!$H$1:$I$12,2,FALSE)+1)</f>
        <v/>
      </c>
      <c r="Z14" s="18" t="str">
        <f>IF($C$14&gt;=VLOOKUP($B$7,Napok!$H$1:$I$12,2,FALSE),"",VLOOKUP($B$7,Napok!$H$1:$I$12,2,FALSE)+1)</f>
        <v/>
      </c>
      <c r="AL14" s="1">
        <v>1595</v>
      </c>
    </row>
    <row r="15" spans="1:38" x14ac:dyDescent="0.25">
      <c r="AL15" s="1">
        <v>1596</v>
      </c>
    </row>
    <row r="16" spans="1:38" x14ac:dyDescent="0.25">
      <c r="B16" s="193" t="s">
        <v>15</v>
      </c>
      <c r="C16" s="194"/>
      <c r="D16" s="194"/>
      <c r="E16" s="194"/>
      <c r="F16" s="194"/>
      <c r="G16" s="194"/>
      <c r="H16" s="195"/>
      <c r="K16" s="193" t="s">
        <v>16</v>
      </c>
      <c r="L16" s="194"/>
      <c r="M16" s="194"/>
      <c r="N16" s="194"/>
      <c r="O16" s="194"/>
      <c r="P16" s="194"/>
      <c r="Q16" s="195"/>
      <c r="T16" s="193" t="s">
        <v>17</v>
      </c>
      <c r="U16" s="194"/>
      <c r="V16" s="194"/>
      <c r="W16" s="194"/>
      <c r="X16" s="194"/>
      <c r="Y16" s="194"/>
      <c r="Z16" s="195"/>
      <c r="AL16" s="1">
        <v>1597</v>
      </c>
    </row>
    <row r="17" spans="1:38" x14ac:dyDescent="0.25">
      <c r="A17" s="43" t="s">
        <v>416</v>
      </c>
      <c r="B17" s="43" t="s">
        <v>1</v>
      </c>
      <c r="C17" s="43" t="s">
        <v>2</v>
      </c>
      <c r="D17" s="43" t="s">
        <v>6</v>
      </c>
      <c r="E17" s="43" t="s">
        <v>3</v>
      </c>
      <c r="F17" s="43" t="s">
        <v>4</v>
      </c>
      <c r="G17" s="43" t="s">
        <v>5</v>
      </c>
      <c r="H17" s="43" t="s">
        <v>7</v>
      </c>
      <c r="J17" s="43" t="s">
        <v>416</v>
      </c>
      <c r="K17" s="43" t="s">
        <v>1</v>
      </c>
      <c r="L17" s="43" t="s">
        <v>2</v>
      </c>
      <c r="M17" s="43" t="s">
        <v>6</v>
      </c>
      <c r="N17" s="43" t="s">
        <v>3</v>
      </c>
      <c r="O17" s="43" t="s">
        <v>4</v>
      </c>
      <c r="P17" s="43" t="s">
        <v>5</v>
      </c>
      <c r="Q17" s="43" t="s">
        <v>7</v>
      </c>
      <c r="S17" s="43" t="s">
        <v>416</v>
      </c>
      <c r="T17" s="43" t="s">
        <v>1</v>
      </c>
      <c r="U17" s="43" t="s">
        <v>2</v>
      </c>
      <c r="V17" s="43" t="s">
        <v>6</v>
      </c>
      <c r="W17" s="43" t="s">
        <v>3</v>
      </c>
      <c r="X17" s="43" t="s">
        <v>4</v>
      </c>
      <c r="Y17" s="43" t="s">
        <v>5</v>
      </c>
      <c r="Z17" s="43" t="s">
        <v>7</v>
      </c>
      <c r="AL17" s="1">
        <v>1598</v>
      </c>
    </row>
    <row r="18" spans="1:38" x14ac:dyDescent="0.25">
      <c r="A18" s="43">
        <v>14</v>
      </c>
      <c r="B18" s="18"/>
      <c r="C18" s="18">
        <v>1</v>
      </c>
      <c r="D18" s="18">
        <f>IF(C18&lt;&gt;"",(C18+1),IF((VLOOKUP((WEEKDAY(((CONCATENATE($C$1,".","04",".","01"))+1-1),2)),Napok!$N$1:$O$7,2,FALSE))=D17,1,""))</f>
        <v>2</v>
      </c>
      <c r="E18" s="18">
        <f>IF(D18&lt;&gt;"",(D18+1),IF((VLOOKUP((WEEKDAY(((CONCATENATE($C$1,".","04",".","01"))+1-1),2)),Napok!$N$1:$O$7,2,FALSE))=E17,1,""))</f>
        <v>3</v>
      </c>
      <c r="F18" s="18">
        <f>IF(E18&lt;&gt;"",(E18+1),IF((VLOOKUP((WEEKDAY(((CONCATENATE($C$1,".","04",".","01"))+1-1),2)),Napok!$N$1:$O$7,2,FALSE))=F17,1,""))</f>
        <v>4</v>
      </c>
      <c r="G18" s="18">
        <f>IF(F18&lt;&gt;"",(F18+1),IF((VLOOKUP((WEEKDAY(((CONCATENATE($C$1,".","04",".","01"))+1-1),2)),Napok!$N$1:$O$7,2,FALSE))=G17,1,""))</f>
        <v>5</v>
      </c>
      <c r="H18" s="18">
        <f>IF(G18&lt;&gt;"",(G18+1),IF((VLOOKUP((WEEKDAY(((CONCATENATE($C$1,".","04",".","01"))+1-1),2)),Napok!$N$1:$O$7,2,FALSE))=H17,1,""))</f>
        <v>6</v>
      </c>
      <c r="J18" s="43">
        <v>18</v>
      </c>
      <c r="K18" s="18"/>
      <c r="L18" s="18"/>
      <c r="M18" s="18"/>
      <c r="N18" s="18">
        <v>1</v>
      </c>
      <c r="O18" s="18">
        <f>IF(N18&lt;&gt;"",(N18+1),IF((VLOOKUP((WEEKDAY(((CONCATENATE($C$1,".","05",".","01"))+1-1),2)),Napok!$N$1:$O$7,2,FALSE))=O17,1,""))</f>
        <v>2</v>
      </c>
      <c r="P18" s="18">
        <f>IF(O18&lt;&gt;"",(O18+1),IF((VLOOKUP((WEEKDAY(((CONCATENATE($C$1,".","05",".","01"))+1-1),2)),Napok!$N$1:$O$7,2,FALSE))=P17,1,""))</f>
        <v>3</v>
      </c>
      <c r="Q18" s="18">
        <f>IF(P18&lt;&gt;"",(P18+1),IF((VLOOKUP((WEEKDAY(((CONCATENATE($C$1,".","05",".","01"))+1-1),2)),Napok!$N$1:$O$7,2,FALSE))=Q17,1,""))</f>
        <v>4</v>
      </c>
      <c r="S18" s="43">
        <v>22</v>
      </c>
      <c r="T18" s="18"/>
      <c r="U18" s="18"/>
      <c r="V18" s="18"/>
      <c r="W18" s="18"/>
      <c r="X18" s="18"/>
      <c r="Y18" s="18"/>
      <c r="Z18" s="18">
        <v>1</v>
      </c>
      <c r="AL18" s="1">
        <v>1599</v>
      </c>
    </row>
    <row r="19" spans="1:38" x14ac:dyDescent="0.25">
      <c r="A19" s="43">
        <f>A18+1</f>
        <v>15</v>
      </c>
      <c r="B19" s="18">
        <f>H18+1</f>
        <v>7</v>
      </c>
      <c r="C19" s="18">
        <f>B19+1</f>
        <v>8</v>
      </c>
      <c r="D19" s="18">
        <f t="shared" ref="D19:H21" si="12">C19+1</f>
        <v>9</v>
      </c>
      <c r="E19" s="18">
        <f t="shared" si="12"/>
        <v>10</v>
      </c>
      <c r="F19" s="18">
        <f t="shared" si="12"/>
        <v>11</v>
      </c>
      <c r="G19" s="18">
        <f t="shared" si="12"/>
        <v>12</v>
      </c>
      <c r="H19" s="18">
        <f t="shared" si="12"/>
        <v>13</v>
      </c>
      <c r="J19" s="43">
        <f>J18+1</f>
        <v>19</v>
      </c>
      <c r="K19" s="18">
        <f>Q18+1</f>
        <v>5</v>
      </c>
      <c r="L19" s="18">
        <f>K19+1</f>
        <v>6</v>
      </c>
      <c r="M19" s="18">
        <f t="shared" ref="M19:Q22" si="13">L19+1</f>
        <v>7</v>
      </c>
      <c r="N19" s="18">
        <f t="shared" si="13"/>
        <v>8</v>
      </c>
      <c r="O19" s="18">
        <f t="shared" si="13"/>
        <v>9</v>
      </c>
      <c r="P19" s="18">
        <f t="shared" si="13"/>
        <v>10</v>
      </c>
      <c r="Q19" s="18">
        <f t="shared" si="13"/>
        <v>11</v>
      </c>
      <c r="S19" s="43">
        <f>S18+1</f>
        <v>23</v>
      </c>
      <c r="T19" s="18">
        <f>Z18+1</f>
        <v>2</v>
      </c>
      <c r="U19" s="18">
        <f>T19+1</f>
        <v>3</v>
      </c>
      <c r="V19" s="18">
        <f t="shared" ref="V19:Z21" si="14">U19+1</f>
        <v>4</v>
      </c>
      <c r="W19" s="18">
        <f t="shared" si="14"/>
        <v>5</v>
      </c>
      <c r="X19" s="18">
        <f t="shared" si="14"/>
        <v>6</v>
      </c>
      <c r="Y19" s="18">
        <f t="shared" si="14"/>
        <v>7</v>
      </c>
      <c r="Z19" s="18">
        <f t="shared" si="14"/>
        <v>8</v>
      </c>
      <c r="AL19" s="1">
        <v>1600</v>
      </c>
    </row>
    <row r="20" spans="1:38" x14ac:dyDescent="0.25">
      <c r="A20" s="43">
        <f>A19+1</f>
        <v>16</v>
      </c>
      <c r="B20" s="18">
        <f t="shared" ref="B20:B22" si="15">H19+1</f>
        <v>14</v>
      </c>
      <c r="C20" s="18">
        <f>B20+1</f>
        <v>15</v>
      </c>
      <c r="D20" s="18">
        <f t="shared" si="12"/>
        <v>16</v>
      </c>
      <c r="E20" s="18">
        <f t="shared" si="12"/>
        <v>17</v>
      </c>
      <c r="F20" s="18">
        <f t="shared" si="12"/>
        <v>18</v>
      </c>
      <c r="G20" s="18">
        <f t="shared" si="12"/>
        <v>19</v>
      </c>
      <c r="H20" s="18">
        <f t="shared" si="12"/>
        <v>20</v>
      </c>
      <c r="J20" s="43">
        <f>J19+1</f>
        <v>20</v>
      </c>
      <c r="K20" s="18">
        <f t="shared" ref="K20:K22" si="16">Q19+1</f>
        <v>12</v>
      </c>
      <c r="L20" s="18">
        <f>K20+1</f>
        <v>13</v>
      </c>
      <c r="M20" s="18">
        <f t="shared" si="13"/>
        <v>14</v>
      </c>
      <c r="N20" s="18">
        <f t="shared" si="13"/>
        <v>15</v>
      </c>
      <c r="O20" s="18">
        <f t="shared" si="13"/>
        <v>16</v>
      </c>
      <c r="P20" s="18">
        <f t="shared" si="13"/>
        <v>17</v>
      </c>
      <c r="Q20" s="18">
        <f t="shared" si="13"/>
        <v>18</v>
      </c>
      <c r="S20" s="43">
        <f>S19+1</f>
        <v>24</v>
      </c>
      <c r="T20" s="18">
        <f t="shared" ref="T20:T22" si="17">Z19+1</f>
        <v>9</v>
      </c>
      <c r="U20" s="18">
        <f>T20+1</f>
        <v>10</v>
      </c>
      <c r="V20" s="18">
        <f t="shared" si="14"/>
        <v>11</v>
      </c>
      <c r="W20" s="18">
        <f t="shared" si="14"/>
        <v>12</v>
      </c>
      <c r="X20" s="18">
        <f t="shared" si="14"/>
        <v>13</v>
      </c>
      <c r="Y20" s="18">
        <f t="shared" si="14"/>
        <v>14</v>
      </c>
      <c r="Z20" s="18">
        <f t="shared" si="14"/>
        <v>15</v>
      </c>
      <c r="AL20" s="1">
        <v>1601</v>
      </c>
    </row>
    <row r="21" spans="1:38" x14ac:dyDescent="0.25">
      <c r="A21" s="43">
        <f t="shared" ref="A21:A22" si="18">A20+1</f>
        <v>17</v>
      </c>
      <c r="B21" s="18">
        <f t="shared" si="15"/>
        <v>21</v>
      </c>
      <c r="C21" s="18">
        <f t="shared" ref="C21:C22" si="19">B21+1</f>
        <v>22</v>
      </c>
      <c r="D21" s="18">
        <f t="shared" si="12"/>
        <v>23</v>
      </c>
      <c r="E21" s="18">
        <f t="shared" si="12"/>
        <v>24</v>
      </c>
      <c r="F21" s="18">
        <f t="shared" si="12"/>
        <v>25</v>
      </c>
      <c r="G21" s="18">
        <f t="shared" si="12"/>
        <v>26</v>
      </c>
      <c r="H21" s="18">
        <f t="shared" si="12"/>
        <v>27</v>
      </c>
      <c r="J21" s="43">
        <f t="shared" ref="J21:J22" si="20">J20+1</f>
        <v>21</v>
      </c>
      <c r="K21" s="18">
        <f t="shared" si="16"/>
        <v>19</v>
      </c>
      <c r="L21" s="18">
        <f t="shared" ref="L21:L22" si="21">K21+1</f>
        <v>20</v>
      </c>
      <c r="M21" s="18">
        <f t="shared" si="13"/>
        <v>21</v>
      </c>
      <c r="N21" s="18">
        <f t="shared" si="13"/>
        <v>22</v>
      </c>
      <c r="O21" s="18">
        <f t="shared" si="13"/>
        <v>23</v>
      </c>
      <c r="P21" s="18">
        <f t="shared" si="13"/>
        <v>24</v>
      </c>
      <c r="Q21" s="18">
        <f t="shared" si="13"/>
        <v>25</v>
      </c>
      <c r="S21" s="43">
        <f t="shared" ref="S21:S22" si="22">S20+1</f>
        <v>25</v>
      </c>
      <c r="T21" s="18">
        <f t="shared" si="17"/>
        <v>16</v>
      </c>
      <c r="U21" s="18">
        <f t="shared" ref="U21:U22" si="23">T21+1</f>
        <v>17</v>
      </c>
      <c r="V21" s="18">
        <f t="shared" si="14"/>
        <v>18</v>
      </c>
      <c r="W21" s="18">
        <f t="shared" si="14"/>
        <v>19</v>
      </c>
      <c r="X21" s="18">
        <f t="shared" si="14"/>
        <v>20</v>
      </c>
      <c r="Y21" s="18">
        <f t="shared" si="14"/>
        <v>21</v>
      </c>
      <c r="Z21" s="18">
        <f t="shared" si="14"/>
        <v>22</v>
      </c>
      <c r="AL21" s="1">
        <v>1602</v>
      </c>
    </row>
    <row r="22" spans="1:38" x14ac:dyDescent="0.25">
      <c r="A22" s="43">
        <f t="shared" si="18"/>
        <v>18</v>
      </c>
      <c r="B22" s="18">
        <f t="shared" si="15"/>
        <v>28</v>
      </c>
      <c r="C22" s="18">
        <f t="shared" si="19"/>
        <v>29</v>
      </c>
      <c r="D22" s="18">
        <f>IF(C22=26,27,(IF(C22=27,28,(IF(C22=24,25,(IF(C22=25,26,(IF(C22=28,29,(IF(C22=29,30,(IF(C22=26,27,(IF(C22=30,"","")))))))))))))))</f>
        <v>30</v>
      </c>
      <c r="E22" s="18" t="str">
        <f>IF(D22&gt;=VLOOKUP(B16,Napok!$H$1:$I$12,2,FALSE),"",(D22+1))</f>
        <v/>
      </c>
      <c r="F22" s="18" t="str">
        <f>IF(E22&gt;=VLOOKUP(B16,Napok!$H$1:$I$12,2,FALSE),"",(E22+1))</f>
        <v/>
      </c>
      <c r="G22" s="18" t="str">
        <f>IF(F22&gt;=VLOOKUP(B16,Napok!$H$1:$I$12,2,FALSE),"",(F22+1))</f>
        <v/>
      </c>
      <c r="H22" s="18" t="str">
        <f>IF(G22&gt;=VLOOKUP(B16,Napok!$H$1:$I$12,2,FALSE),"",(G22+1))</f>
        <v/>
      </c>
      <c r="J22" s="43">
        <f t="shared" si="20"/>
        <v>22</v>
      </c>
      <c r="K22" s="18">
        <f t="shared" si="16"/>
        <v>26</v>
      </c>
      <c r="L22" s="18">
        <f t="shared" si="21"/>
        <v>27</v>
      </c>
      <c r="M22" s="18">
        <f t="shared" si="13"/>
        <v>28</v>
      </c>
      <c r="N22" s="18">
        <f>IF(M22&gt;=VLOOKUP(K16,Napok!$H$1:$I$12,2,FALSE),"",(M22+1))</f>
        <v>29</v>
      </c>
      <c r="O22" s="18">
        <f>IF(N22&gt;=VLOOKUP(K16,Napok!$H$1:$I$12,2,FALSE),"",(N22+1))</f>
        <v>30</v>
      </c>
      <c r="P22" s="18">
        <f>IF(O22&gt;=VLOOKUP(K16,Napok!$H$1:$I$12,2,FALSE),"",(O22+1))</f>
        <v>31</v>
      </c>
      <c r="Q22" s="18" t="str">
        <f>IF(P22&gt;=VLOOKUP(K16,Napok!$H$1:$I$12,2,FALSE),"",(P22+1))</f>
        <v/>
      </c>
      <c r="S22" s="43">
        <f t="shared" si="22"/>
        <v>26</v>
      </c>
      <c r="T22" s="18">
        <f t="shared" si="17"/>
        <v>23</v>
      </c>
      <c r="U22" s="18">
        <f t="shared" si="23"/>
        <v>24</v>
      </c>
      <c r="V22" s="18">
        <f>IF(U22=26,27,(IF(U22=27,28,(IF(U22=24,25,(IF(U22=25,26,(IF(U22=28,29,(IF(U22=29,30,(IF(U22=26,27,(IF(U22=30,"","")))))))))))))))</f>
        <v>25</v>
      </c>
      <c r="W22" s="18">
        <f>IF(V22&gt;=VLOOKUP(T16,Napok!$H$1:$I$12,2,FALSE),"",(V22+1))</f>
        <v>26</v>
      </c>
      <c r="X22" s="18">
        <f>IF(W22&gt;=VLOOKUP(T16,Napok!$H$1:$I$12,2,FALSE),"",(W22+1))</f>
        <v>27</v>
      </c>
      <c r="Y22" s="18">
        <f>IF(X22&gt;=VLOOKUP(T16,Napok!$H$1:$I$12,2,FALSE),"",(X22+1))</f>
        <v>28</v>
      </c>
      <c r="Z22" s="18">
        <f>IF(Y22&gt;=VLOOKUP(T16,Napok!$H$1:$I$12,2,FALSE),"",(Y22+1))</f>
        <v>29</v>
      </c>
      <c r="AL22" s="1">
        <v>1603</v>
      </c>
    </row>
    <row r="23" spans="1:38" x14ac:dyDescent="0.25">
      <c r="A23" s="43" t="str">
        <f>IF(B23="","",A22+1)</f>
        <v/>
      </c>
      <c r="B23" s="18" t="str">
        <f>IF(H22=30,"",(IF(H22="","",(IF((H22)=VLOOKUP(B16,Napok!$H$1:$I$12,2,FALSE),"",VLOOKUP(B16,Napok!$H$1:$I$12,2,FALSE)-1)))))</f>
        <v/>
      </c>
      <c r="C23" s="18" t="str">
        <f>IF(B23=29,30,(IF(B23="","",(IF(B$14&gt;=VLOOKUP($B$7,Napok!$H$1:$I$12,2,FALSE),"",VLOOKUP(B$7,Napok!$H$1:$I$12,2,FALSE))))))</f>
        <v/>
      </c>
      <c r="D23" s="18" t="str">
        <f>IF(C23="","",(IF(C23=VLOOKUP($B$7,Napok!$H$1:$I$12,2,FALSE),"",(IF($B$14&gt;=VLOOKUP($B$7,Napok!$H$1:$I$12,2,FALSE),"",VLOOKUP($B$7,Napok!$H$1:$I$12,2,FALSE)+1)))))</f>
        <v/>
      </c>
      <c r="E23" s="18" t="str">
        <f>IF($C$14&gt;=VLOOKUP($B$7,Napok!$H$1:$I$12,2,FALSE),"",VLOOKUP($B$7,Napok!$H$1:$I$12,2,FALSE)+1)</f>
        <v/>
      </c>
      <c r="F23" s="18" t="str">
        <f>IF($C$14&gt;=VLOOKUP($B$7,Napok!$H$1:$I$12,2,FALSE),"",VLOOKUP($B$7,Napok!$H$1:$I$12,2,FALSE)+1)</f>
        <v/>
      </c>
      <c r="G23" s="18" t="str">
        <f>IF($C$14&gt;=VLOOKUP($B$7,Napok!$H$1:$I$12,2,FALSE),"",VLOOKUP($B$7,Napok!$H$1:$I$12,2,FALSE)+1)</f>
        <v/>
      </c>
      <c r="H23" s="18" t="str">
        <f>IF($C$14&gt;=VLOOKUP($B$7,Napok!$H$1:$I$12,2,FALSE),"",VLOOKUP($B$7,Napok!$H$1:$I$12,2,FALSE)+1)</f>
        <v/>
      </c>
      <c r="J23" s="43" t="str">
        <f>IF(K23="","",J22+1)</f>
        <v/>
      </c>
      <c r="K23" s="19" t="str">
        <f>IF(Q22=29,30,(IF(Q22=31,"",(IF(Q22="","",(IF((Q22)=VLOOKUP(K16,Napok!$H$1:$I$12,2,FALSE),"",VLOOKUP(K16,Napok!$H$1:$I$12,2,FALSE)-1)+1))))))</f>
        <v/>
      </c>
      <c r="L23" s="18" t="str">
        <f>IF(K23=30,(K23+1),(IF(K$14&gt;=VLOOKUP($B$7,Napok!$H$1:$I$12,2,FALSE),"",VLOOKUP(K$7,Napok!$H$1:$I$12,2,FALSE))))</f>
        <v/>
      </c>
      <c r="M23" s="18" t="str">
        <f>IF(L23="","",(IF(L23=VLOOKUP($B$7,Napok!$H$1:$I$12,2,FALSE),"",(IF($B$14&gt;=VLOOKUP($B$7,Napok!$H$1:$I$12,2,FALSE),"",VLOOKUP($B$7,Napok!$H$1:$I$12,2,FALSE)+1)))))</f>
        <v/>
      </c>
      <c r="N23" s="18" t="str">
        <f>IF($C$14&gt;=VLOOKUP($B$7,Napok!$H$1:$I$12,2,FALSE),"",VLOOKUP($B$7,Napok!$H$1:$I$12,2,FALSE)+1)</f>
        <v/>
      </c>
      <c r="O23" s="18" t="str">
        <f>IF($C$14&gt;=VLOOKUP($B$7,Napok!$H$1:$I$12,2,FALSE),"",VLOOKUP($B$7,Napok!$H$1:$I$12,2,FALSE)+1)</f>
        <v/>
      </c>
      <c r="P23" s="18" t="str">
        <f>IF($C$14&gt;=VLOOKUP($B$7,Napok!$H$1:$I$12,2,FALSE),"",VLOOKUP($B$7,Napok!$H$1:$I$12,2,FALSE)+1)</f>
        <v/>
      </c>
      <c r="Q23" s="18" t="str">
        <f>IF($C$14&gt;=VLOOKUP($B$7,Napok!$H$1:$I$12,2,FALSE),"",VLOOKUP($B$7,Napok!$H$1:$I$12,2,FALSE)+1)</f>
        <v/>
      </c>
      <c r="S23" s="43">
        <f>IF(T23="","",S22+1)</f>
        <v>27</v>
      </c>
      <c r="T23" s="18">
        <f>IF(Z22=29,30,(IF(Z22=30,"",(IF(Z22="","",(IF((Z22)=VLOOKUP(T16,Napok!$H$1:$I$12,2,FALSE),"",VLOOKUP(T16,Napok!$H$1:$I$12,2,FALSE)-1)))))))</f>
        <v>30</v>
      </c>
      <c r="U23" s="18" t="str">
        <f>IF(T23=29,30,(IF(T23="","",(IF(T$14&gt;=VLOOKUP($B$7,Napok!$H$1:$I$12,2,FALSE),"",VLOOKUP(T$7,Napok!$H$1:$I$12,2,FALSE))))))</f>
        <v/>
      </c>
      <c r="V23" s="18" t="str">
        <f>IF(U23="","",(IF(U23=VLOOKUP($B$7,Napok!$H$1:$I$12,2,FALSE),"",(IF($B$14&gt;=VLOOKUP($B$7,Napok!$H$1:$I$12,2,FALSE),"",VLOOKUP($B$7,Napok!$H$1:$I$12,2,FALSE)+1)))))</f>
        <v/>
      </c>
      <c r="W23" s="18" t="str">
        <f>IF($C$14&gt;=VLOOKUP($B$7,Napok!$H$1:$I$12,2,FALSE),"",VLOOKUP($B$7,Napok!$H$1:$I$12,2,FALSE)+1)</f>
        <v/>
      </c>
      <c r="X23" s="18" t="str">
        <f>IF($C$14&gt;=VLOOKUP($B$7,Napok!$H$1:$I$12,2,FALSE),"",VLOOKUP($B$7,Napok!$H$1:$I$12,2,FALSE)+1)</f>
        <v/>
      </c>
      <c r="Y23" s="18" t="str">
        <f>IF($C$14&gt;=VLOOKUP($B$7,Napok!$H$1:$I$12,2,FALSE),"",VLOOKUP($B$7,Napok!$H$1:$I$12,2,FALSE)+1)</f>
        <v/>
      </c>
      <c r="Z23" s="18" t="str">
        <f>IF($C$14&gt;=VLOOKUP($B$7,Napok!$H$1:$I$12,2,FALSE),"",VLOOKUP($B$7,Napok!$H$1:$I$12,2,FALSE)+1)</f>
        <v/>
      </c>
      <c r="AL23" s="1">
        <v>1604</v>
      </c>
    </row>
    <row r="24" spans="1:38" x14ac:dyDescent="0.25">
      <c r="AL24" s="1">
        <v>1605</v>
      </c>
    </row>
    <row r="25" spans="1:38" x14ac:dyDescent="0.25">
      <c r="B25" s="193" t="s">
        <v>18</v>
      </c>
      <c r="C25" s="194"/>
      <c r="D25" s="194"/>
      <c r="E25" s="194"/>
      <c r="F25" s="194"/>
      <c r="G25" s="194"/>
      <c r="H25" s="195"/>
      <c r="K25" s="193" t="s">
        <v>19</v>
      </c>
      <c r="L25" s="194"/>
      <c r="M25" s="194"/>
      <c r="N25" s="194"/>
      <c r="O25" s="194"/>
      <c r="P25" s="194"/>
      <c r="Q25" s="195"/>
      <c r="T25" s="193" t="s">
        <v>20</v>
      </c>
      <c r="U25" s="194"/>
      <c r="V25" s="194"/>
      <c r="W25" s="194"/>
      <c r="X25" s="194"/>
      <c r="Y25" s="194"/>
      <c r="Z25" s="195"/>
      <c r="AL25" s="1">
        <v>1606</v>
      </c>
    </row>
    <row r="26" spans="1:38" x14ac:dyDescent="0.25">
      <c r="A26" s="43" t="s">
        <v>416</v>
      </c>
      <c r="B26" s="43" t="s">
        <v>1</v>
      </c>
      <c r="C26" s="43" t="s">
        <v>2</v>
      </c>
      <c r="D26" s="43" t="s">
        <v>6</v>
      </c>
      <c r="E26" s="43" t="s">
        <v>3</v>
      </c>
      <c r="F26" s="43" t="s">
        <v>4</v>
      </c>
      <c r="G26" s="43" t="s">
        <v>5</v>
      </c>
      <c r="H26" s="43" t="s">
        <v>7</v>
      </c>
      <c r="J26" s="43" t="s">
        <v>416</v>
      </c>
      <c r="K26" s="43" t="s">
        <v>1</v>
      </c>
      <c r="L26" s="43" t="s">
        <v>2</v>
      </c>
      <c r="M26" s="43" t="s">
        <v>6</v>
      </c>
      <c r="N26" s="43" t="s">
        <v>3</v>
      </c>
      <c r="O26" s="43" t="s">
        <v>4</v>
      </c>
      <c r="P26" s="43" t="s">
        <v>5</v>
      </c>
      <c r="Q26" s="43" t="s">
        <v>7</v>
      </c>
      <c r="S26" s="43" t="s">
        <v>416</v>
      </c>
      <c r="T26" s="43" t="s">
        <v>1</v>
      </c>
      <c r="U26" s="43" t="s">
        <v>2</v>
      </c>
      <c r="V26" s="43" t="s">
        <v>6</v>
      </c>
      <c r="W26" s="43" t="s">
        <v>3</v>
      </c>
      <c r="X26" s="43" t="s">
        <v>4</v>
      </c>
      <c r="Y26" s="43" t="s">
        <v>5</v>
      </c>
      <c r="Z26" s="43" t="s">
        <v>7</v>
      </c>
      <c r="AL26" s="1">
        <v>1607</v>
      </c>
    </row>
    <row r="27" spans="1:38" x14ac:dyDescent="0.25">
      <c r="A27" s="43">
        <v>27</v>
      </c>
      <c r="B27" s="18"/>
      <c r="C27" s="18">
        <v>1</v>
      </c>
      <c r="D27" s="18">
        <f>C27+1</f>
        <v>2</v>
      </c>
      <c r="E27" s="18">
        <f>IF(D27&lt;&gt;"",(D27+1),IF((VLOOKUP((WEEKDAY(((CONCATENATE($C$1,".","07",".","01"))+1-1),2)),Napok!$N$1:$O$7,2,FALSE))=E26,1,""))</f>
        <v>3</v>
      </c>
      <c r="F27" s="18">
        <f>IF(E27&lt;&gt;"",(E27+1),IF((VLOOKUP((WEEKDAY(((CONCATENATE($C$1,".","07",".","01"))+1-1),2)),Napok!$N$1:$O$7,2,FALSE))=F26,1,""))</f>
        <v>4</v>
      </c>
      <c r="G27" s="18">
        <f>IF(F27&lt;&gt;"",(F27+1),IF((VLOOKUP((WEEKDAY(((CONCATENATE($C$1,".","07",".","01"))+1-1),2)),Napok!$N$1:$O$7,2,FALSE))=G26,1,""))</f>
        <v>5</v>
      </c>
      <c r="H27" s="18">
        <f>IF(G27&lt;&gt;"",(G27+1),IF((VLOOKUP((WEEKDAY(((CONCATENATE($C$1,".","07",".","01"))+1-1),2)),Napok!$N$1:$O$7,2,FALSE))=H26,1,""))</f>
        <v>6</v>
      </c>
      <c r="J27" s="43">
        <v>31</v>
      </c>
      <c r="K27" s="18"/>
      <c r="L27" s="18"/>
      <c r="M27" s="18"/>
      <c r="N27" s="18"/>
      <c r="O27" s="18">
        <v>1</v>
      </c>
      <c r="P27" s="18">
        <f>O27+1</f>
        <v>2</v>
      </c>
      <c r="Q27" s="18">
        <f>IF(P27&lt;&gt;"",(P27+1),IF((VLOOKUP((WEEKDAY(((CONCATENATE($C$1,".","08",".","01"))+1-1),2)),Napok!$N$1:$O$7,2,FALSE))=Q26,1,""))</f>
        <v>3</v>
      </c>
      <c r="S27" s="43">
        <v>36</v>
      </c>
      <c r="T27" s="18">
        <v>1</v>
      </c>
      <c r="U27" s="18">
        <f>T27+1</f>
        <v>2</v>
      </c>
      <c r="V27" s="18">
        <f>IF(U27&lt;&gt;"",(U27+1),IF((VLOOKUP((WEEKDAY(((CONCATENATE($C$1,".","09",".","01"))+1-1),2)),Napok!$N$1:$O$7,2,FALSE))=V26,1,""))</f>
        <v>3</v>
      </c>
      <c r="W27" s="18">
        <f>IF(V27&lt;&gt;"",(V27+1),IF((VLOOKUP((WEEKDAY(((CONCATENATE($C$1,".","09",".","01"))+1-1),2)),Napok!$N$1:$O$7,2,FALSE))=W26,1,""))</f>
        <v>4</v>
      </c>
      <c r="X27" s="18">
        <f>IF(W27&lt;&gt;"",(W27+1),IF((VLOOKUP((WEEKDAY(((CONCATENATE($C$1,".","09",".","01"))+1-1),2)),Napok!$N$1:$O$7,2,FALSE))=X26,1,""))</f>
        <v>5</v>
      </c>
      <c r="Y27" s="18">
        <f>IF(X27&lt;&gt;"",(X27+1),IF((VLOOKUP((WEEKDAY(((CONCATENATE($C$1,".","09",".","01"))+1-1),2)),Napok!$N$1:$O$7,2,FALSE))=Y26,1,""))</f>
        <v>6</v>
      </c>
      <c r="Z27" s="18">
        <f>IF(Y27&lt;&gt;"",(Y27+1),IF((VLOOKUP((WEEKDAY(((CONCATENATE($C$1,".","09",".","01"))+1-1),2)),Napok!$N$1:$O$7,2,FALSE))=Z26,1,""))</f>
        <v>7</v>
      </c>
      <c r="AL27" s="1">
        <v>1608</v>
      </c>
    </row>
    <row r="28" spans="1:38" x14ac:dyDescent="0.25">
      <c r="A28" s="43">
        <f>A27+1</f>
        <v>28</v>
      </c>
      <c r="B28" s="18">
        <f>H27+1</f>
        <v>7</v>
      </c>
      <c r="C28" s="18">
        <f>B28+1</f>
        <v>8</v>
      </c>
      <c r="D28" s="18">
        <f t="shared" ref="D28:H31" si="24">C28+1</f>
        <v>9</v>
      </c>
      <c r="E28" s="18">
        <f t="shared" si="24"/>
        <v>10</v>
      </c>
      <c r="F28" s="18">
        <f t="shared" si="24"/>
        <v>11</v>
      </c>
      <c r="G28" s="18">
        <f t="shared" si="24"/>
        <v>12</v>
      </c>
      <c r="H28" s="18">
        <f t="shared" si="24"/>
        <v>13</v>
      </c>
      <c r="J28" s="43">
        <f>J27+1</f>
        <v>32</v>
      </c>
      <c r="K28" s="18">
        <f>Q27+1</f>
        <v>4</v>
      </c>
      <c r="L28" s="18">
        <f>K28+1</f>
        <v>5</v>
      </c>
      <c r="M28" s="18">
        <f t="shared" ref="M28:Q31" si="25">L28+1</f>
        <v>6</v>
      </c>
      <c r="N28" s="18">
        <f t="shared" si="25"/>
        <v>7</v>
      </c>
      <c r="O28" s="18">
        <f t="shared" si="25"/>
        <v>8</v>
      </c>
      <c r="P28" s="18">
        <f t="shared" si="25"/>
        <v>9</v>
      </c>
      <c r="Q28" s="18">
        <f t="shared" si="25"/>
        <v>10</v>
      </c>
      <c r="S28" s="43">
        <f>S27+1</f>
        <v>37</v>
      </c>
      <c r="T28" s="18">
        <f>Z27+1</f>
        <v>8</v>
      </c>
      <c r="U28" s="18">
        <f>T28+1</f>
        <v>9</v>
      </c>
      <c r="V28" s="18">
        <f t="shared" ref="V28:Z30" si="26">U28+1</f>
        <v>10</v>
      </c>
      <c r="W28" s="18">
        <f t="shared" si="26"/>
        <v>11</v>
      </c>
      <c r="X28" s="18">
        <f t="shared" si="26"/>
        <v>12</v>
      </c>
      <c r="Y28" s="18">
        <f t="shared" si="26"/>
        <v>13</v>
      </c>
      <c r="Z28" s="18">
        <f t="shared" si="26"/>
        <v>14</v>
      </c>
      <c r="AL28" s="1">
        <v>1609</v>
      </c>
    </row>
    <row r="29" spans="1:38" x14ac:dyDescent="0.25">
      <c r="A29" s="43">
        <f>A28+1</f>
        <v>29</v>
      </c>
      <c r="B29" s="18">
        <f t="shared" ref="B29:B31" si="27">H28+1</f>
        <v>14</v>
      </c>
      <c r="C29" s="18">
        <f>B29+1</f>
        <v>15</v>
      </c>
      <c r="D29" s="18">
        <f t="shared" si="24"/>
        <v>16</v>
      </c>
      <c r="E29" s="18">
        <f t="shared" si="24"/>
        <v>17</v>
      </c>
      <c r="F29" s="18">
        <f t="shared" si="24"/>
        <v>18</v>
      </c>
      <c r="G29" s="18">
        <f t="shared" si="24"/>
        <v>19</v>
      </c>
      <c r="H29" s="18">
        <f t="shared" si="24"/>
        <v>20</v>
      </c>
      <c r="J29" s="43">
        <f>J28+1</f>
        <v>33</v>
      </c>
      <c r="K29" s="18">
        <f t="shared" ref="K29:K31" si="28">Q28+1</f>
        <v>11</v>
      </c>
      <c r="L29" s="18">
        <f>K29+1</f>
        <v>12</v>
      </c>
      <c r="M29" s="18">
        <f t="shared" si="25"/>
        <v>13</v>
      </c>
      <c r="N29" s="18">
        <f t="shared" si="25"/>
        <v>14</v>
      </c>
      <c r="O29" s="18">
        <f t="shared" si="25"/>
        <v>15</v>
      </c>
      <c r="P29" s="18">
        <f t="shared" si="25"/>
        <v>16</v>
      </c>
      <c r="Q29" s="18">
        <f t="shared" si="25"/>
        <v>17</v>
      </c>
      <c r="S29" s="43">
        <f>S28+1</f>
        <v>38</v>
      </c>
      <c r="T29" s="18">
        <f t="shared" ref="T29:T31" si="29">Z28+1</f>
        <v>15</v>
      </c>
      <c r="U29" s="18">
        <f>T29+1</f>
        <v>16</v>
      </c>
      <c r="V29" s="18">
        <f t="shared" si="26"/>
        <v>17</v>
      </c>
      <c r="W29" s="18">
        <f t="shared" si="26"/>
        <v>18</v>
      </c>
      <c r="X29" s="18">
        <f t="shared" si="26"/>
        <v>19</v>
      </c>
      <c r="Y29" s="18">
        <f t="shared" si="26"/>
        <v>20</v>
      </c>
      <c r="Z29" s="18">
        <f t="shared" si="26"/>
        <v>21</v>
      </c>
      <c r="AL29" s="1">
        <v>1610</v>
      </c>
    </row>
    <row r="30" spans="1:38" x14ac:dyDescent="0.25">
      <c r="A30" s="43">
        <f t="shared" ref="A30:A31" si="30">A29+1</f>
        <v>30</v>
      </c>
      <c r="B30" s="18">
        <f t="shared" si="27"/>
        <v>21</v>
      </c>
      <c r="C30" s="18">
        <f t="shared" ref="C30:C31" si="31">B30+1</f>
        <v>22</v>
      </c>
      <c r="D30" s="18">
        <f t="shared" si="24"/>
        <v>23</v>
      </c>
      <c r="E30" s="18">
        <f t="shared" si="24"/>
        <v>24</v>
      </c>
      <c r="F30" s="18">
        <f t="shared" si="24"/>
        <v>25</v>
      </c>
      <c r="G30" s="18">
        <f t="shared" si="24"/>
        <v>26</v>
      </c>
      <c r="H30" s="18">
        <f t="shared" si="24"/>
        <v>27</v>
      </c>
      <c r="J30" s="43">
        <f t="shared" ref="J30:J31" si="32">J29+1</f>
        <v>34</v>
      </c>
      <c r="K30" s="18">
        <f t="shared" si="28"/>
        <v>18</v>
      </c>
      <c r="L30" s="18">
        <f t="shared" ref="L30:L31" si="33">K30+1</f>
        <v>19</v>
      </c>
      <c r="M30" s="18">
        <f t="shared" si="25"/>
        <v>20</v>
      </c>
      <c r="N30" s="18">
        <f t="shared" si="25"/>
        <v>21</v>
      </c>
      <c r="O30" s="18">
        <f t="shared" si="25"/>
        <v>22</v>
      </c>
      <c r="P30" s="18">
        <f t="shared" si="25"/>
        <v>23</v>
      </c>
      <c r="Q30" s="18">
        <f t="shared" si="25"/>
        <v>24</v>
      </c>
      <c r="S30" s="43">
        <f t="shared" ref="S30:S31" si="34">S29+1</f>
        <v>39</v>
      </c>
      <c r="T30" s="18">
        <f t="shared" si="29"/>
        <v>22</v>
      </c>
      <c r="U30" s="18">
        <f t="shared" ref="U30:U31" si="35">T30+1</f>
        <v>23</v>
      </c>
      <c r="V30" s="18">
        <f t="shared" si="26"/>
        <v>24</v>
      </c>
      <c r="W30" s="18">
        <f t="shared" si="26"/>
        <v>25</v>
      </c>
      <c r="X30" s="18">
        <f t="shared" si="26"/>
        <v>26</v>
      </c>
      <c r="Y30" s="18">
        <f t="shared" si="26"/>
        <v>27</v>
      </c>
      <c r="Z30" s="18">
        <f t="shared" si="26"/>
        <v>28</v>
      </c>
      <c r="AL30" s="1">
        <v>1611</v>
      </c>
    </row>
    <row r="31" spans="1:38" x14ac:dyDescent="0.25">
      <c r="A31" s="43">
        <f t="shared" si="30"/>
        <v>31</v>
      </c>
      <c r="B31" s="18">
        <f t="shared" si="27"/>
        <v>28</v>
      </c>
      <c r="C31" s="18">
        <f t="shared" si="31"/>
        <v>29</v>
      </c>
      <c r="D31" s="18">
        <f t="shared" si="24"/>
        <v>30</v>
      </c>
      <c r="E31" s="18">
        <f>IF(D31&gt;=VLOOKUP(B25,Napok!$H$1:$I$12,2,FALSE),"",(D31+1))</f>
        <v>31</v>
      </c>
      <c r="F31" s="18" t="str">
        <f>IF(E31&gt;=VLOOKUP(B25,Napok!$H$1:$I$12,2,FALSE),"",(E31+1))</f>
        <v/>
      </c>
      <c r="G31" s="18" t="str">
        <f>IF(F31&gt;=VLOOKUP(B25,Napok!$H$1:$I$12,2,FALSE),"",(F31+1))</f>
        <v/>
      </c>
      <c r="H31" s="18" t="str">
        <f>IF(G31&gt;=VLOOKUP(B25,Napok!$H$1:$I$12,2,FALSE),"",(G31+1))</f>
        <v/>
      </c>
      <c r="J31" s="43">
        <f t="shared" si="32"/>
        <v>35</v>
      </c>
      <c r="K31" s="18">
        <f t="shared" si="28"/>
        <v>25</v>
      </c>
      <c r="L31" s="18">
        <f t="shared" si="33"/>
        <v>26</v>
      </c>
      <c r="M31" s="18">
        <f t="shared" si="25"/>
        <v>27</v>
      </c>
      <c r="N31" s="18">
        <f>IF(M31&gt;=VLOOKUP(K25,Napok!$H$1:$I$12,2,FALSE),"",(M31+1))</f>
        <v>28</v>
      </c>
      <c r="O31" s="18">
        <f>IF(N31&gt;=VLOOKUP(K25,Napok!$H$1:$I$12,2,FALSE),"",(N31+1))</f>
        <v>29</v>
      </c>
      <c r="P31" s="18">
        <f>IF(O31&gt;=VLOOKUP(K25,Napok!$H$1:$I$12,2,FALSE),"",(O31+1))</f>
        <v>30</v>
      </c>
      <c r="Q31" s="18">
        <f>IF(P31&gt;=VLOOKUP(K25,Napok!$H$1:$I$12,2,FALSE),"",(P31+1))</f>
        <v>31</v>
      </c>
      <c r="S31" s="43">
        <f t="shared" si="34"/>
        <v>40</v>
      </c>
      <c r="T31" s="18">
        <f t="shared" si="29"/>
        <v>29</v>
      </c>
      <c r="U31" s="18">
        <f t="shared" si="35"/>
        <v>30</v>
      </c>
      <c r="V31" s="18" t="str">
        <f>IF(U31=26,27,(IF(U31=27,28,(IF(U31=24,25,(IF(U31=25,26,(IF(U31=28,29,(IF(U31=29,30,(IF(U31=26,27,(IF(U31=30,"","")))))))))))))))</f>
        <v/>
      </c>
      <c r="W31" s="18" t="str">
        <f>IF(V31&gt;=VLOOKUP(T25,Napok!$H$1:$I$12,2,FALSE),"",(V31+1))</f>
        <v/>
      </c>
      <c r="X31" s="18" t="str">
        <f>IF(W31&gt;=VLOOKUP(T25,Napok!$H$1:$I$12,2,FALSE),"",(W31+1))</f>
        <v/>
      </c>
      <c r="Y31" s="18" t="str">
        <f>IF(X31&gt;=VLOOKUP(T25,Napok!$H$1:$I$12,2,FALSE),"",(X31+1))</f>
        <v/>
      </c>
      <c r="Z31" s="18" t="str">
        <f>IF(Y31&gt;=VLOOKUP(T25,Napok!$H$1:$I$12,2,FALSE),"",(Y31+1))</f>
        <v/>
      </c>
      <c r="AL31" s="1">
        <v>1612</v>
      </c>
    </row>
    <row r="32" spans="1:38" x14ac:dyDescent="0.25">
      <c r="A32" s="43" t="str">
        <f>IF(B32="","",A31+1)</f>
        <v/>
      </c>
      <c r="B32" s="19" t="str">
        <f>IF(H31=29,30,(IF(H31=31,"",(IF(H31="","",(IF((H31)=VLOOKUP(B25,Napok!$H$1:$I$12,2,FALSE),"",VLOOKUP(B25,Napok!$H$1:$I$12,2,FALSE)-1)+1))))))</f>
        <v/>
      </c>
      <c r="C32" s="18" t="str">
        <f>IF(B32=30,(B32+1),(IF(B$14&gt;=VLOOKUP($B$7,Napok!$H$1:$I$12,2,FALSE),"",VLOOKUP(B$7,Napok!$H$1:$I$12,2,FALSE))))</f>
        <v/>
      </c>
      <c r="D32" s="18" t="str">
        <f>IF(C32="","",(IF(C32=VLOOKUP($B$7,Napok!$H$1:$I$12,2,FALSE),"",(IF($B$14&gt;=VLOOKUP($B$7,Napok!$H$1:$I$12,2,FALSE),"",VLOOKUP($B$7,Napok!$H$1:$I$12,2,FALSE)+1)))))</f>
        <v/>
      </c>
      <c r="E32" s="18" t="str">
        <f>IF($C$14&gt;=VLOOKUP($B$7,Napok!$H$1:$I$12,2,FALSE),"",VLOOKUP($B$7,Napok!$H$1:$I$12,2,FALSE)+1)</f>
        <v/>
      </c>
      <c r="F32" s="18" t="str">
        <f>IF($C$14&gt;=VLOOKUP($B$7,Napok!$H$1:$I$12,2,FALSE),"",VLOOKUP($B$7,Napok!$H$1:$I$12,2,FALSE)+1)</f>
        <v/>
      </c>
      <c r="G32" s="18" t="str">
        <f>IF($C$14&gt;=VLOOKUP($B$7,Napok!$H$1:$I$12,2,FALSE),"",VLOOKUP($B$7,Napok!$H$1:$I$12,2,FALSE)+1)</f>
        <v/>
      </c>
      <c r="H32" s="18" t="str">
        <f>IF($C$14&gt;=VLOOKUP($B$7,Napok!$H$1:$I$12,2,FALSE),"",VLOOKUP($B$7,Napok!$H$1:$I$12,2,FALSE)+1)</f>
        <v/>
      </c>
      <c r="J32" s="43" t="str">
        <f>IF(K32="","",J31+1)</f>
        <v/>
      </c>
      <c r="K32" s="19" t="str">
        <f>IF(Q31=29,30,(IF(Q31=31,"",(IF(Q31="","",(IF((Q31)=VLOOKUP(K25,Napok!$H$1:$I$12,2,FALSE),"",VLOOKUP(K25,Napok!$H$1:$I$12,2,FALSE)-1)+1))))))</f>
        <v/>
      </c>
      <c r="L32" s="18" t="str">
        <f>IF(K32=30,(K32+1),(IF(K$14&gt;=VLOOKUP($B$7,Napok!$H$1:$I$12,2,FALSE),"",VLOOKUP(K$7,Napok!$H$1:$I$12,2,FALSE))))</f>
        <v/>
      </c>
      <c r="M32" s="18" t="str">
        <f>IF(L32="","",(IF(L32=VLOOKUP($B$7,Napok!$H$1:$I$12,2,FALSE),"",(IF($B$14&gt;=VLOOKUP($B$7,Napok!$H$1:$I$12,2,FALSE),"",VLOOKUP($B$7,Napok!$H$1:$I$12,2,FALSE)+1)))))</f>
        <v/>
      </c>
      <c r="N32" s="18" t="str">
        <f>IF($C$14&gt;=VLOOKUP($B$7,Napok!$H$1:$I$12,2,FALSE),"",VLOOKUP($B$7,Napok!$H$1:$I$12,2,FALSE)+1)</f>
        <v/>
      </c>
      <c r="O32" s="18" t="str">
        <f>IF($C$14&gt;=VLOOKUP($B$7,Napok!$H$1:$I$12,2,FALSE),"",VLOOKUP($B$7,Napok!$H$1:$I$12,2,FALSE)+1)</f>
        <v/>
      </c>
      <c r="P32" s="18" t="str">
        <f>IF($C$14&gt;=VLOOKUP($B$7,Napok!$H$1:$I$12,2,FALSE),"",VLOOKUP($B$7,Napok!$H$1:$I$12,2,FALSE)+1)</f>
        <v/>
      </c>
      <c r="Q32" s="18" t="str">
        <f>IF($C$14&gt;=VLOOKUP($B$7,Napok!$H$1:$I$12,2,FALSE),"",VLOOKUP($B$7,Napok!$H$1:$I$12,2,FALSE)+1)</f>
        <v/>
      </c>
      <c r="S32" s="43" t="str">
        <f>IF(T32="","",S31+1)</f>
        <v/>
      </c>
      <c r="T32" s="18" t="str">
        <f>IF(Z31=30,"",(IF(Z31="","",(IF((Z31)=VLOOKUP(T25,Napok!$H$1:$I$12,2,FALSE),"",VLOOKUP(T25,Napok!$H$1:$I$12,2,FALSE)-1)))))</f>
        <v/>
      </c>
      <c r="U32" s="18" t="str">
        <f>IF(T32=29,30,(IF(T32="","",(IF(T$14&gt;=VLOOKUP($B$7,Napok!$H$1:$I$12,2,FALSE),"",VLOOKUP(T$7,Napok!$H$1:$I$12,2,FALSE))))))</f>
        <v/>
      </c>
      <c r="V32" s="18" t="str">
        <f>IF(U32="","",(IF(U32=VLOOKUP($B$7,Napok!$H$1:$I$12,2,FALSE),"",(IF($B$14&gt;=VLOOKUP($B$7,Napok!$H$1:$I$12,2,FALSE),"",VLOOKUP($B$7,Napok!$H$1:$I$12,2,FALSE)+1)))))</f>
        <v/>
      </c>
      <c r="W32" s="18" t="str">
        <f>IF($C$14&gt;=VLOOKUP($B$7,Napok!$H$1:$I$12,2,FALSE),"",VLOOKUP($B$7,Napok!$H$1:$I$12,2,FALSE)+1)</f>
        <v/>
      </c>
      <c r="X32" s="18" t="str">
        <f>IF($C$14&gt;=VLOOKUP($B$7,Napok!$H$1:$I$12,2,FALSE),"",VLOOKUP($B$7,Napok!$H$1:$I$12,2,FALSE)+1)</f>
        <v/>
      </c>
      <c r="Y32" s="18" t="str">
        <f>IF($C$14&gt;=VLOOKUP($B$7,Napok!$H$1:$I$12,2,FALSE),"",VLOOKUP($B$7,Napok!$H$1:$I$12,2,FALSE)+1)</f>
        <v/>
      </c>
      <c r="Z32" s="18" t="str">
        <f>IF($C$14&gt;=VLOOKUP($B$7,Napok!$H$1:$I$12,2,FALSE),"",VLOOKUP($B$7,Napok!$H$1:$I$12,2,FALSE)+1)</f>
        <v/>
      </c>
      <c r="AL32" s="1">
        <v>1613</v>
      </c>
    </row>
    <row r="33" spans="1:38" x14ac:dyDescent="0.25">
      <c r="AL33" s="1">
        <v>1614</v>
      </c>
    </row>
    <row r="34" spans="1:38" x14ac:dyDescent="0.25">
      <c r="B34" s="193" t="s">
        <v>21</v>
      </c>
      <c r="C34" s="194"/>
      <c r="D34" s="194"/>
      <c r="E34" s="194"/>
      <c r="F34" s="194"/>
      <c r="G34" s="194"/>
      <c r="H34" s="195"/>
      <c r="K34" s="193" t="s">
        <v>22</v>
      </c>
      <c r="L34" s="194"/>
      <c r="M34" s="194"/>
      <c r="N34" s="194"/>
      <c r="O34" s="194"/>
      <c r="P34" s="194"/>
      <c r="Q34" s="195"/>
      <c r="T34" s="193" t="s">
        <v>23</v>
      </c>
      <c r="U34" s="194"/>
      <c r="V34" s="194"/>
      <c r="W34" s="194"/>
      <c r="X34" s="194"/>
      <c r="Y34" s="194"/>
      <c r="Z34" s="195"/>
      <c r="AL34" s="1">
        <v>1615</v>
      </c>
    </row>
    <row r="35" spans="1:38" x14ac:dyDescent="0.25">
      <c r="A35" s="43" t="s">
        <v>416</v>
      </c>
      <c r="B35" s="43" t="s">
        <v>1</v>
      </c>
      <c r="C35" s="43" t="s">
        <v>2</v>
      </c>
      <c r="D35" s="43" t="s">
        <v>6</v>
      </c>
      <c r="E35" s="43" t="s">
        <v>3</v>
      </c>
      <c r="F35" s="43" t="s">
        <v>4</v>
      </c>
      <c r="G35" s="43" t="s">
        <v>5</v>
      </c>
      <c r="H35" s="43" t="s">
        <v>7</v>
      </c>
      <c r="J35" s="43" t="s">
        <v>416</v>
      </c>
      <c r="K35" s="43" t="s">
        <v>1</v>
      </c>
      <c r="L35" s="43" t="s">
        <v>2</v>
      </c>
      <c r="M35" s="43" t="s">
        <v>6</v>
      </c>
      <c r="N35" s="43" t="s">
        <v>3</v>
      </c>
      <c r="O35" s="43" t="s">
        <v>4</v>
      </c>
      <c r="P35" s="43" t="s">
        <v>5</v>
      </c>
      <c r="Q35" s="43" t="s">
        <v>7</v>
      </c>
      <c r="S35" s="43" t="s">
        <v>416</v>
      </c>
      <c r="T35" s="43" t="s">
        <v>1</v>
      </c>
      <c r="U35" s="43" t="s">
        <v>2</v>
      </c>
      <c r="V35" s="43" t="s">
        <v>6</v>
      </c>
      <c r="W35" s="43" t="s">
        <v>3</v>
      </c>
      <c r="X35" s="43" t="s">
        <v>4</v>
      </c>
      <c r="Y35" s="43" t="s">
        <v>5</v>
      </c>
      <c r="Z35" s="43" t="s">
        <v>7</v>
      </c>
      <c r="AL35" s="1">
        <v>1616</v>
      </c>
    </row>
    <row r="36" spans="1:38" x14ac:dyDescent="0.25">
      <c r="A36" s="43">
        <v>40</v>
      </c>
      <c r="B36" s="18"/>
      <c r="C36" s="18"/>
      <c r="D36" s="18">
        <v>1</v>
      </c>
      <c r="E36" s="18">
        <f>D36+1</f>
        <v>2</v>
      </c>
      <c r="F36" s="18">
        <f>IF(E36&lt;&gt;"",(E36+1),IF((VLOOKUP((WEEKDAY(((CONCATENATE($C$1,".","10",".","01"))+1-1),2)),Napok!$N$1:$O$7,2,FALSE))=F35,1,""))</f>
        <v>3</v>
      </c>
      <c r="G36" s="18">
        <f>IF(F36&lt;&gt;"",(F36+1),IF((VLOOKUP((WEEKDAY(((CONCATENATE($C$1,".","10",".","01"))+1-1),2)),Napok!$N$1:$O$7,2,FALSE))=G35,1,""))</f>
        <v>4</v>
      </c>
      <c r="H36" s="18">
        <f>IF(G36&lt;&gt;"",(G36+1),IF((VLOOKUP((WEEKDAY(((CONCATENATE($C$1,".","10",".","01"))+1-1),2)),Napok!$N$1:$O$7,2,FALSE))=H35,1,""))</f>
        <v>5</v>
      </c>
      <c r="J36" s="43">
        <v>44</v>
      </c>
      <c r="K36" s="18"/>
      <c r="L36" s="18"/>
      <c r="M36" s="18"/>
      <c r="N36" s="18"/>
      <c r="O36" s="18"/>
      <c r="P36" s="18">
        <v>1</v>
      </c>
      <c r="Q36" s="18">
        <f>P36+1</f>
        <v>2</v>
      </c>
      <c r="S36" s="43">
        <v>49</v>
      </c>
      <c r="T36" s="18">
        <v>1</v>
      </c>
      <c r="U36" s="18">
        <f>T36+1</f>
        <v>2</v>
      </c>
      <c r="V36" s="18">
        <f>U36+1</f>
        <v>3</v>
      </c>
      <c r="W36" s="18">
        <f>IF(V36&lt;&gt;"",(V36+1),IF((VLOOKUP((WEEKDAY(((CONCATENATE($C$1,".","12",".","01"))+1-1),2)),Napok!$N$1:$O$7,2,FALSE))=W35,1,""))</f>
        <v>4</v>
      </c>
      <c r="X36" s="18">
        <f>IF(W36&lt;&gt;"",(W36+1),IF((VLOOKUP((WEEKDAY(((CONCATENATE($C$1,".","12",".","01"))+1-1),2)),Napok!$N$1:$O$7,2,FALSE))=X35,1,""))</f>
        <v>5</v>
      </c>
      <c r="Y36" s="18">
        <f>IF(X36&lt;&gt;"",(X36+1),IF((VLOOKUP((WEEKDAY(((CONCATENATE($C$1,".","12",".","01"))+1-1),2)),Napok!$N$1:$O$7,2,FALSE))=Y35,1,""))</f>
        <v>6</v>
      </c>
      <c r="Z36" s="18">
        <f>IF(Y36&lt;&gt;"",(Y36+1),IF((VLOOKUP((WEEKDAY(((CONCATENATE($C$1,".","12",".","01"))+1-1),2)),Napok!$N$1:$O$7,2,FALSE))=Z35,1,""))</f>
        <v>7</v>
      </c>
      <c r="AL36" s="1">
        <v>1617</v>
      </c>
    </row>
    <row r="37" spans="1:38" x14ac:dyDescent="0.25">
      <c r="A37" s="43">
        <f>A36+1</f>
        <v>41</v>
      </c>
      <c r="B37" s="18">
        <f>H36+1</f>
        <v>6</v>
      </c>
      <c r="C37" s="18">
        <f>B37+1</f>
        <v>7</v>
      </c>
      <c r="D37" s="18">
        <f t="shared" ref="D37:H40" si="36">C37+1</f>
        <v>8</v>
      </c>
      <c r="E37" s="18">
        <f t="shared" si="36"/>
        <v>9</v>
      </c>
      <c r="F37" s="18">
        <f t="shared" si="36"/>
        <v>10</v>
      </c>
      <c r="G37" s="18">
        <f t="shared" si="36"/>
        <v>11</v>
      </c>
      <c r="H37" s="18">
        <f t="shared" si="36"/>
        <v>12</v>
      </c>
      <c r="J37" s="43">
        <f>J36+1</f>
        <v>45</v>
      </c>
      <c r="K37" s="18">
        <f>Q36+1</f>
        <v>3</v>
      </c>
      <c r="L37" s="18">
        <f>K37+1</f>
        <v>4</v>
      </c>
      <c r="M37" s="18">
        <f t="shared" ref="M37:Q39" si="37">L37+1</f>
        <v>5</v>
      </c>
      <c r="N37" s="18">
        <f t="shared" si="37"/>
        <v>6</v>
      </c>
      <c r="O37" s="18">
        <f t="shared" si="37"/>
        <v>7</v>
      </c>
      <c r="P37" s="18">
        <f t="shared" si="37"/>
        <v>8</v>
      </c>
      <c r="Q37" s="18">
        <f t="shared" si="37"/>
        <v>9</v>
      </c>
      <c r="S37" s="43">
        <f>S36+1</f>
        <v>50</v>
      </c>
      <c r="T37" s="18">
        <f>Z36+1</f>
        <v>8</v>
      </c>
      <c r="U37" s="18">
        <f>T37+1</f>
        <v>9</v>
      </c>
      <c r="V37" s="18">
        <f t="shared" ref="V37:Z40" si="38">U37+1</f>
        <v>10</v>
      </c>
      <c r="W37" s="18">
        <f t="shared" si="38"/>
        <v>11</v>
      </c>
      <c r="X37" s="18">
        <f t="shared" si="38"/>
        <v>12</v>
      </c>
      <c r="Y37" s="18">
        <f t="shared" si="38"/>
        <v>13</v>
      </c>
      <c r="Z37" s="18">
        <f t="shared" si="38"/>
        <v>14</v>
      </c>
      <c r="AL37" s="1">
        <v>1618</v>
      </c>
    </row>
    <row r="38" spans="1:38" x14ac:dyDescent="0.25">
      <c r="A38" s="43">
        <f>A37+1</f>
        <v>42</v>
      </c>
      <c r="B38" s="18">
        <f t="shared" ref="B38:B40" si="39">H37+1</f>
        <v>13</v>
      </c>
      <c r="C38" s="18">
        <f>B38+1</f>
        <v>14</v>
      </c>
      <c r="D38" s="18">
        <f t="shared" si="36"/>
        <v>15</v>
      </c>
      <c r="E38" s="18">
        <f t="shared" si="36"/>
        <v>16</v>
      </c>
      <c r="F38" s="18">
        <f t="shared" si="36"/>
        <v>17</v>
      </c>
      <c r="G38" s="18">
        <f t="shared" si="36"/>
        <v>18</v>
      </c>
      <c r="H38" s="18">
        <f t="shared" si="36"/>
        <v>19</v>
      </c>
      <c r="J38" s="43">
        <f>J37+1</f>
        <v>46</v>
      </c>
      <c r="K38" s="18">
        <f t="shared" ref="K38:K40" si="40">Q37+1</f>
        <v>10</v>
      </c>
      <c r="L38" s="18">
        <f>K38+1</f>
        <v>11</v>
      </c>
      <c r="M38" s="18">
        <f t="shared" si="37"/>
        <v>12</v>
      </c>
      <c r="N38" s="18">
        <f t="shared" si="37"/>
        <v>13</v>
      </c>
      <c r="O38" s="18">
        <f t="shared" si="37"/>
        <v>14</v>
      </c>
      <c r="P38" s="18">
        <f t="shared" si="37"/>
        <v>15</v>
      </c>
      <c r="Q38" s="18">
        <f t="shared" si="37"/>
        <v>16</v>
      </c>
      <c r="S38" s="43">
        <f>S37+1</f>
        <v>51</v>
      </c>
      <c r="T38" s="18">
        <f t="shared" ref="T38:T40" si="41">Z37+1</f>
        <v>15</v>
      </c>
      <c r="U38" s="18">
        <f>T38+1</f>
        <v>16</v>
      </c>
      <c r="V38" s="18">
        <f t="shared" si="38"/>
        <v>17</v>
      </c>
      <c r="W38" s="18">
        <f t="shared" si="38"/>
        <v>18</v>
      </c>
      <c r="X38" s="18">
        <f t="shared" si="38"/>
        <v>19</v>
      </c>
      <c r="Y38" s="18">
        <f t="shared" si="38"/>
        <v>20</v>
      </c>
      <c r="Z38" s="18">
        <f t="shared" si="38"/>
        <v>21</v>
      </c>
      <c r="AL38" s="1">
        <v>1619</v>
      </c>
    </row>
    <row r="39" spans="1:38" x14ac:dyDescent="0.25">
      <c r="A39" s="43">
        <f t="shared" ref="A39:A40" si="42">A38+1</f>
        <v>43</v>
      </c>
      <c r="B39" s="18">
        <f t="shared" si="39"/>
        <v>20</v>
      </c>
      <c r="C39" s="18">
        <f t="shared" ref="C39:C40" si="43">B39+1</f>
        <v>21</v>
      </c>
      <c r="D39" s="18">
        <f t="shared" si="36"/>
        <v>22</v>
      </c>
      <c r="E39" s="18">
        <f t="shared" si="36"/>
        <v>23</v>
      </c>
      <c r="F39" s="18">
        <f t="shared" si="36"/>
        <v>24</v>
      </c>
      <c r="G39" s="18">
        <f t="shared" si="36"/>
        <v>25</v>
      </c>
      <c r="H39" s="18">
        <f t="shared" si="36"/>
        <v>26</v>
      </c>
      <c r="J39" s="43">
        <f t="shared" ref="J39:J40" si="44">J38+1</f>
        <v>47</v>
      </c>
      <c r="K39" s="18">
        <f t="shared" si="40"/>
        <v>17</v>
      </c>
      <c r="L39" s="18">
        <f t="shared" ref="L39:L40" si="45">K39+1</f>
        <v>18</v>
      </c>
      <c r="M39" s="18">
        <f t="shared" si="37"/>
        <v>19</v>
      </c>
      <c r="N39" s="18">
        <f t="shared" si="37"/>
        <v>20</v>
      </c>
      <c r="O39" s="18">
        <f t="shared" si="37"/>
        <v>21</v>
      </c>
      <c r="P39" s="18">
        <f t="shared" si="37"/>
        <v>22</v>
      </c>
      <c r="Q39" s="18">
        <f t="shared" si="37"/>
        <v>23</v>
      </c>
      <c r="S39" s="43">
        <f t="shared" ref="S39" si="46">S38+1</f>
        <v>52</v>
      </c>
      <c r="T39" s="18">
        <f t="shared" si="41"/>
        <v>22</v>
      </c>
      <c r="U39" s="18">
        <f t="shared" ref="U39:U40" si="47">T39+1</f>
        <v>23</v>
      </c>
      <c r="V39" s="18">
        <f t="shared" si="38"/>
        <v>24</v>
      </c>
      <c r="W39" s="18">
        <f t="shared" si="38"/>
        <v>25</v>
      </c>
      <c r="X39" s="18">
        <f t="shared" si="38"/>
        <v>26</v>
      </c>
      <c r="Y39" s="18">
        <f t="shared" si="38"/>
        <v>27</v>
      </c>
      <c r="Z39" s="18">
        <f t="shared" si="38"/>
        <v>28</v>
      </c>
      <c r="AL39" s="1">
        <v>1620</v>
      </c>
    </row>
    <row r="40" spans="1:38" x14ac:dyDescent="0.25">
      <c r="A40" s="43">
        <f t="shared" si="42"/>
        <v>44</v>
      </c>
      <c r="B40" s="18">
        <f t="shared" si="39"/>
        <v>27</v>
      </c>
      <c r="C40" s="18">
        <f t="shared" si="43"/>
        <v>28</v>
      </c>
      <c r="D40" s="18">
        <f t="shared" si="36"/>
        <v>29</v>
      </c>
      <c r="E40" s="18">
        <f>IF(D40&gt;=VLOOKUP(B34,Napok!$H$1:$I$12,2,FALSE),"",(D40+1))</f>
        <v>30</v>
      </c>
      <c r="F40" s="18">
        <f>IF(E40&gt;=VLOOKUP(B34,Napok!$H$1:$I$12,2,FALSE),"",(E40+1))</f>
        <v>31</v>
      </c>
      <c r="G40" s="18" t="str">
        <f>IF(F40&gt;=VLOOKUP(B34,Napok!$H$1:$I$12,2,FALSE),"",(F40+1))</f>
        <v/>
      </c>
      <c r="H40" s="18" t="str">
        <f>IF(G40&gt;=VLOOKUP(B34,Napok!$H$1:$I$12,2,FALSE),"",(G40+1))</f>
        <v/>
      </c>
      <c r="J40" s="43">
        <f t="shared" si="44"/>
        <v>48</v>
      </c>
      <c r="K40" s="18">
        <f t="shared" si="40"/>
        <v>24</v>
      </c>
      <c r="L40" s="18">
        <f t="shared" si="45"/>
        <v>25</v>
      </c>
      <c r="M40" s="18">
        <f>IF(L40=26,27,(IF(L40=27,28,(IF(L40=24,25,(IF(L40=25,26,(IF(L40=28,29,(IF(L40=29,30,(IF(L40=26,27,(IF(L40=30,"","")))))))))))))))</f>
        <v>26</v>
      </c>
      <c r="N40" s="18">
        <f>IF(M40&gt;=VLOOKUP(K34,Napok!$H$1:$I$12,2,FALSE),"",(M40+1))</f>
        <v>27</v>
      </c>
      <c r="O40" s="18">
        <f>IF(N40&gt;=VLOOKUP(K34,Napok!$H$1:$I$12,2,FALSE),"",(N40+1))</f>
        <v>28</v>
      </c>
      <c r="P40" s="18">
        <f>IF(O40&gt;=VLOOKUP(K34,Napok!$H$1:$I$12,2,FALSE),"",(O40+1))</f>
        <v>29</v>
      </c>
      <c r="Q40" s="18">
        <f>IF(P40&gt;=VLOOKUP(K34,Napok!$H$1:$I$12,2,FALSE),"",(P40+1))</f>
        <v>30</v>
      </c>
      <c r="S40" s="43">
        <v>1</v>
      </c>
      <c r="T40" s="18">
        <f t="shared" si="41"/>
        <v>29</v>
      </c>
      <c r="U40" s="18">
        <f t="shared" si="47"/>
        <v>30</v>
      </c>
      <c r="V40" s="18">
        <f t="shared" si="38"/>
        <v>31</v>
      </c>
      <c r="W40" s="18" t="str">
        <f>IF(V40&gt;=VLOOKUP(T34,Napok!$H$1:$I$12,2,FALSE),"",(V40+1))</f>
        <v/>
      </c>
      <c r="X40" s="18" t="str">
        <f>IF(W40&gt;=VLOOKUP(T34,Napok!$H$1:$I$12,2,FALSE),"",(W40+1))</f>
        <v/>
      </c>
      <c r="Y40" s="18" t="str">
        <f>IF(X40&gt;=VLOOKUP(T34,Napok!$H$1:$I$12,2,FALSE),"",(X40+1))</f>
        <v/>
      </c>
      <c r="Z40" s="18" t="str">
        <f>IF(Y40&gt;=VLOOKUP(T34,Napok!$H$1:$I$12,2,FALSE),"",(Y40+1))</f>
        <v/>
      </c>
      <c r="AL40" s="1">
        <v>1621</v>
      </c>
    </row>
    <row r="41" spans="1:38" x14ac:dyDescent="0.25">
      <c r="A41" s="43" t="str">
        <f>IF(B41="","",A40+1)</f>
        <v/>
      </c>
      <c r="B41" s="19" t="str">
        <f>IF(H40=29,30,(IF(H40=31,"",(IF(H40="","",(IF((H40)=VLOOKUP(B34,Napok!$H$1:$I$12,2,FALSE),"",VLOOKUP(B34,Napok!$H$1:$I$12,2,FALSE)-1)+1))))))</f>
        <v/>
      </c>
      <c r="C41" s="18" t="str">
        <f>IF(B41=30,(B41+1),(IF(B$14&gt;=VLOOKUP($B$7,Napok!$H$1:$I$12,2,FALSE),"",VLOOKUP(B$7,Napok!$H$1:$I$12,2,FALSE))))</f>
        <v/>
      </c>
      <c r="D41" s="18" t="str">
        <f>IF(C41="","",(IF(C41=VLOOKUP($B$7,Napok!$H$1:$I$12,2,FALSE),"",(IF($B$14&gt;=VLOOKUP($B$7,Napok!$H$1:$I$12,2,FALSE),"",VLOOKUP($B$7,Napok!$H$1:$I$12,2,FALSE)+1)))))</f>
        <v/>
      </c>
      <c r="E41" s="18" t="str">
        <f>IF($C$14&gt;=VLOOKUP($B$7,Napok!$H$1:$I$12,2,FALSE),"",VLOOKUP($B$7,Napok!$H$1:$I$12,2,FALSE)+1)</f>
        <v/>
      </c>
      <c r="F41" s="18" t="str">
        <f>IF($C$14&gt;=VLOOKUP($B$7,Napok!$H$1:$I$12,2,FALSE),"",VLOOKUP($B$7,Napok!$H$1:$I$12,2,FALSE)+1)</f>
        <v/>
      </c>
      <c r="G41" s="18" t="str">
        <f>IF($C$14&gt;=VLOOKUP($B$7,Napok!$H$1:$I$12,2,FALSE),"",VLOOKUP($B$7,Napok!$H$1:$I$12,2,FALSE)+1)</f>
        <v/>
      </c>
      <c r="H41" s="18" t="str">
        <f>IF($C$14&gt;=VLOOKUP($B$7,Napok!$H$1:$I$12,2,FALSE),"",VLOOKUP($B$7,Napok!$H$1:$I$12,2,FALSE)+1)</f>
        <v/>
      </c>
      <c r="J41" s="43" t="str">
        <f>IF(K41="","",J40+1)</f>
        <v/>
      </c>
      <c r="K41" s="18" t="str">
        <f>IF(Q40=30,"",(IF(Q40="","",(IF((Q40)=VLOOKUP(K34,Napok!$H$1:$I$12,2,FALSE),"",VLOOKUP(K34,Napok!$H$1:$I$12,2,FALSE)-1)))))</f>
        <v/>
      </c>
      <c r="L41" s="18" t="str">
        <f>IF(K41=29,30,(IF(K41="","",(IF(K$14&gt;=VLOOKUP($B$7,Napok!$H$1:$I$12,2,FALSE),"",VLOOKUP(K$7,Napok!$H$1:$I$12,2,FALSE))))))</f>
        <v/>
      </c>
      <c r="M41" s="18" t="str">
        <f>IF(L41="","",(IF(L41=VLOOKUP($B$7,Napok!$H$1:$I$12,2,FALSE),"",(IF($B$14&gt;=VLOOKUP($B$7,Napok!$H$1:$I$12,2,FALSE),"",VLOOKUP($B$7,Napok!$H$1:$I$12,2,FALSE)+1)))))</f>
        <v/>
      </c>
      <c r="N41" s="18" t="str">
        <f>IF($C$14&gt;=VLOOKUP($B$7,Napok!$H$1:$I$12,2,FALSE),"",VLOOKUP($B$7,Napok!$H$1:$I$12,2,FALSE)+1)</f>
        <v/>
      </c>
      <c r="O41" s="18" t="str">
        <f>IF($C$14&gt;=VLOOKUP($B$7,Napok!$H$1:$I$12,2,FALSE),"",VLOOKUP($B$7,Napok!$H$1:$I$12,2,FALSE)+1)</f>
        <v/>
      </c>
      <c r="P41" s="18" t="str">
        <f>IF($C$14&gt;=VLOOKUP($B$7,Napok!$H$1:$I$12,2,FALSE),"",VLOOKUP($B$7,Napok!$H$1:$I$12,2,FALSE)+1)</f>
        <v/>
      </c>
      <c r="Q41" s="18" t="str">
        <f>IF($C$14&gt;=VLOOKUP($B$7,Napok!$H$1:$I$12,2,FALSE),"",VLOOKUP($B$7,Napok!$H$1:$I$12,2,FALSE)+1)</f>
        <v/>
      </c>
      <c r="S41" s="43" t="str">
        <f>IF(T41="","",S40+1)</f>
        <v/>
      </c>
      <c r="T41" s="19" t="str">
        <f>IF(Z40=29,30,(IF(Z40=31,"",(IF(Z40="","",(IF((Z40)=VLOOKUP(T34,Napok!$H$1:$I$12,2,FALSE),"",VLOOKUP(T34,Napok!$H$1:$I$12,2,FALSE)-1)+1))))))</f>
        <v/>
      </c>
      <c r="U41" s="18" t="str">
        <f>IF(T41="","",(IF(T41=30,(T41+1),(IF(T$14&gt;=VLOOKUP($B$7,Napok!$H$1:$I$12,2,FALSE),"",VLOOKUP(T$7,Napok!$H$1:$I$12,2,FALSE))))))</f>
        <v/>
      </c>
      <c r="V41" s="18" t="str">
        <f>IF(U41="","",(IF(U41=VLOOKUP($B$7,Napok!$H$1:$I$12,2,FALSE),"",(IF($B$14&gt;=VLOOKUP($B$7,Napok!$H$1:$I$12,2,FALSE),"",VLOOKUP($B$7,Napok!$H$1:$I$12,2,FALSE)+1)))))</f>
        <v/>
      </c>
      <c r="W41" s="18" t="str">
        <f>IF($C$14&gt;=VLOOKUP($B$7,Napok!$H$1:$I$12,2,FALSE),"",VLOOKUP($B$7,Napok!$H$1:$I$12,2,FALSE)+1)</f>
        <v/>
      </c>
      <c r="X41" s="18" t="str">
        <f>IF($C$14&gt;=VLOOKUP($B$7,Napok!$H$1:$I$12,2,FALSE),"",VLOOKUP($B$7,Napok!$H$1:$I$12,2,FALSE)+1)</f>
        <v/>
      </c>
      <c r="Y41" s="18" t="str">
        <f>IF($C$14&gt;=VLOOKUP($B$7,Napok!$H$1:$I$12,2,FALSE),"",VLOOKUP($B$7,Napok!$H$1:$I$12,2,FALSE)+1)</f>
        <v/>
      </c>
      <c r="Z41" s="18" t="str">
        <f>IF($C$14&gt;=VLOOKUP($B$7,Napok!$H$1:$I$12,2,FALSE),"",VLOOKUP($B$7,Napok!$H$1:$I$12,2,FALSE)+1)</f>
        <v/>
      </c>
      <c r="AL41" s="1">
        <v>1622</v>
      </c>
    </row>
    <row r="42" spans="1:38" x14ac:dyDescent="0.25">
      <c r="AL42" s="1">
        <v>1623</v>
      </c>
    </row>
    <row r="43" spans="1:38" x14ac:dyDescent="0.25">
      <c r="AL43" s="1">
        <v>1624</v>
      </c>
    </row>
    <row r="44" spans="1:38" x14ac:dyDescent="0.25">
      <c r="AL44" s="1">
        <v>1625</v>
      </c>
    </row>
    <row r="45" spans="1:38" x14ac:dyDescent="0.25">
      <c r="AL45" s="1">
        <v>1626</v>
      </c>
    </row>
    <row r="46" spans="1:38" x14ac:dyDescent="0.25">
      <c r="AL46" s="1">
        <v>1627</v>
      </c>
    </row>
    <row r="47" spans="1:38" x14ac:dyDescent="0.25">
      <c r="AL47" s="1">
        <v>1628</v>
      </c>
    </row>
    <row r="48" spans="1:38" x14ac:dyDescent="0.25">
      <c r="AL48" s="1">
        <v>1629</v>
      </c>
    </row>
    <row r="49" spans="38:38" x14ac:dyDescent="0.25">
      <c r="AL49" s="1">
        <v>1630</v>
      </c>
    </row>
    <row r="50" spans="38:38" x14ac:dyDescent="0.25">
      <c r="AL50" s="1">
        <v>1631</v>
      </c>
    </row>
    <row r="51" spans="38:38" x14ac:dyDescent="0.25">
      <c r="AL51" s="1">
        <v>1632</v>
      </c>
    </row>
    <row r="52" spans="38:38" x14ac:dyDescent="0.25">
      <c r="AL52" s="1">
        <v>1633</v>
      </c>
    </row>
    <row r="53" spans="38:38" x14ac:dyDescent="0.25">
      <c r="AL53" s="1">
        <v>1634</v>
      </c>
    </row>
    <row r="54" spans="38:38" x14ac:dyDescent="0.25">
      <c r="AL54" s="1">
        <v>1635</v>
      </c>
    </row>
    <row r="55" spans="38:38" x14ac:dyDescent="0.25">
      <c r="AL55" s="1">
        <v>1636</v>
      </c>
    </row>
    <row r="56" spans="38:38" x14ac:dyDescent="0.25">
      <c r="AL56" s="1">
        <v>1637</v>
      </c>
    </row>
    <row r="57" spans="38:38" x14ac:dyDescent="0.25">
      <c r="AL57" s="1">
        <v>1638</v>
      </c>
    </row>
    <row r="58" spans="38:38" x14ac:dyDescent="0.25">
      <c r="AL58" s="1">
        <v>1639</v>
      </c>
    </row>
    <row r="59" spans="38:38" x14ac:dyDescent="0.25">
      <c r="AL59" s="1">
        <v>1640</v>
      </c>
    </row>
    <row r="60" spans="38:38" x14ac:dyDescent="0.25">
      <c r="AL60" s="1">
        <v>1641</v>
      </c>
    </row>
    <row r="61" spans="38:38" x14ac:dyDescent="0.25">
      <c r="AL61" s="1">
        <v>1642</v>
      </c>
    </row>
    <row r="62" spans="38:38" x14ac:dyDescent="0.25">
      <c r="AL62" s="1">
        <v>1643</v>
      </c>
    </row>
    <row r="63" spans="38:38" x14ac:dyDescent="0.25">
      <c r="AL63" s="1">
        <v>1644</v>
      </c>
    </row>
    <row r="64" spans="38:38" x14ac:dyDescent="0.25">
      <c r="AL64" s="1">
        <v>1645</v>
      </c>
    </row>
    <row r="65" spans="38:38" x14ac:dyDescent="0.25">
      <c r="AL65" s="1">
        <v>1646</v>
      </c>
    </row>
    <row r="66" spans="38:38" x14ac:dyDescent="0.25">
      <c r="AL66" s="1">
        <v>1647</v>
      </c>
    </row>
    <row r="67" spans="38:38" x14ac:dyDescent="0.25">
      <c r="AL67" s="1">
        <v>1648</v>
      </c>
    </row>
    <row r="68" spans="38:38" x14ac:dyDescent="0.25">
      <c r="AL68" s="1">
        <v>1649</v>
      </c>
    </row>
    <row r="69" spans="38:38" x14ac:dyDescent="0.25">
      <c r="AL69" s="1">
        <v>1650</v>
      </c>
    </row>
    <row r="70" spans="38:38" x14ac:dyDescent="0.25">
      <c r="AL70" s="1">
        <v>1651</v>
      </c>
    </row>
    <row r="71" spans="38:38" x14ac:dyDescent="0.25">
      <c r="AL71" s="1">
        <v>1652</v>
      </c>
    </row>
    <row r="72" spans="38:38" x14ac:dyDescent="0.25">
      <c r="AL72" s="1">
        <v>1653</v>
      </c>
    </row>
    <row r="73" spans="38:38" x14ac:dyDescent="0.25">
      <c r="AL73" s="1">
        <v>1654</v>
      </c>
    </row>
    <row r="74" spans="38:38" x14ac:dyDescent="0.25">
      <c r="AL74" s="1">
        <v>1655</v>
      </c>
    </row>
    <row r="75" spans="38:38" x14ac:dyDescent="0.25">
      <c r="AL75" s="1">
        <v>1656</v>
      </c>
    </row>
    <row r="76" spans="38:38" x14ac:dyDescent="0.25">
      <c r="AL76" s="1">
        <v>1657</v>
      </c>
    </row>
    <row r="77" spans="38:38" x14ac:dyDescent="0.25">
      <c r="AL77" s="1">
        <v>1658</v>
      </c>
    </row>
    <row r="78" spans="38:38" x14ac:dyDescent="0.25">
      <c r="AL78" s="1">
        <v>1659</v>
      </c>
    </row>
    <row r="79" spans="38:38" x14ac:dyDescent="0.25">
      <c r="AL79" s="1">
        <v>1660</v>
      </c>
    </row>
    <row r="80" spans="38:38" x14ac:dyDescent="0.25">
      <c r="AL80" s="1">
        <v>1661</v>
      </c>
    </row>
    <row r="81" spans="38:38" x14ac:dyDescent="0.25">
      <c r="AL81" s="1">
        <v>1662</v>
      </c>
    </row>
    <row r="82" spans="38:38" x14ac:dyDescent="0.25">
      <c r="AL82" s="1">
        <v>1663</v>
      </c>
    </row>
    <row r="83" spans="38:38" x14ac:dyDescent="0.25">
      <c r="AL83" s="1">
        <v>1664</v>
      </c>
    </row>
    <row r="84" spans="38:38" x14ac:dyDescent="0.25">
      <c r="AL84" s="1">
        <v>1665</v>
      </c>
    </row>
    <row r="85" spans="38:38" x14ac:dyDescent="0.25">
      <c r="AL85" s="1">
        <v>1666</v>
      </c>
    </row>
    <row r="86" spans="38:38" x14ac:dyDescent="0.25">
      <c r="AL86" s="1">
        <v>1667</v>
      </c>
    </row>
    <row r="87" spans="38:38" x14ac:dyDescent="0.25">
      <c r="AL87" s="1">
        <v>1668</v>
      </c>
    </row>
    <row r="88" spans="38:38" x14ac:dyDescent="0.25">
      <c r="AL88" s="1">
        <v>1669</v>
      </c>
    </row>
    <row r="89" spans="38:38" x14ac:dyDescent="0.25">
      <c r="AL89" s="1">
        <v>1670</v>
      </c>
    </row>
    <row r="90" spans="38:38" x14ac:dyDescent="0.25">
      <c r="AL90" s="1">
        <v>1671</v>
      </c>
    </row>
    <row r="91" spans="38:38" x14ac:dyDescent="0.25">
      <c r="AL91" s="1">
        <v>1672</v>
      </c>
    </row>
    <row r="92" spans="38:38" x14ac:dyDescent="0.25">
      <c r="AL92" s="1">
        <v>1673</v>
      </c>
    </row>
    <row r="93" spans="38:38" x14ac:dyDescent="0.25">
      <c r="AL93" s="1">
        <v>1674</v>
      </c>
    </row>
    <row r="94" spans="38:38" x14ac:dyDescent="0.25">
      <c r="AL94" s="1">
        <v>1675</v>
      </c>
    </row>
    <row r="95" spans="38:38" x14ac:dyDescent="0.25">
      <c r="AL95" s="1">
        <v>1676</v>
      </c>
    </row>
    <row r="96" spans="38:38" x14ac:dyDescent="0.25">
      <c r="AL96" s="1">
        <v>1677</v>
      </c>
    </row>
    <row r="97" spans="38:38" x14ac:dyDescent="0.25">
      <c r="AL97" s="1">
        <v>1678</v>
      </c>
    </row>
    <row r="98" spans="38:38" x14ac:dyDescent="0.25">
      <c r="AL98" s="1">
        <v>1679</v>
      </c>
    </row>
    <row r="99" spans="38:38" x14ac:dyDescent="0.25">
      <c r="AL99" s="1">
        <v>1680</v>
      </c>
    </row>
    <row r="100" spans="38:38" x14ac:dyDescent="0.25">
      <c r="AL100" s="1">
        <v>1681</v>
      </c>
    </row>
    <row r="101" spans="38:38" x14ac:dyDescent="0.25">
      <c r="AL101" s="1">
        <v>1682</v>
      </c>
    </row>
    <row r="102" spans="38:38" x14ac:dyDescent="0.25">
      <c r="AL102" s="1">
        <v>1683</v>
      </c>
    </row>
    <row r="103" spans="38:38" x14ac:dyDescent="0.25">
      <c r="AL103" s="1">
        <v>1684</v>
      </c>
    </row>
    <row r="104" spans="38:38" x14ac:dyDescent="0.25">
      <c r="AL104" s="1">
        <v>1685</v>
      </c>
    </row>
    <row r="105" spans="38:38" x14ac:dyDescent="0.25">
      <c r="AL105" s="1">
        <v>1686</v>
      </c>
    </row>
    <row r="106" spans="38:38" x14ac:dyDescent="0.25">
      <c r="AL106" s="1">
        <v>1687</v>
      </c>
    </row>
    <row r="107" spans="38:38" x14ac:dyDescent="0.25">
      <c r="AL107" s="1">
        <v>1688</v>
      </c>
    </row>
    <row r="108" spans="38:38" x14ac:dyDescent="0.25">
      <c r="AL108" s="1">
        <v>1689</v>
      </c>
    </row>
    <row r="109" spans="38:38" x14ac:dyDescent="0.25">
      <c r="AL109" s="1">
        <v>1690</v>
      </c>
    </row>
    <row r="110" spans="38:38" x14ac:dyDescent="0.25">
      <c r="AL110" s="1">
        <v>1691</v>
      </c>
    </row>
    <row r="111" spans="38:38" x14ac:dyDescent="0.25">
      <c r="AL111" s="1">
        <v>1692</v>
      </c>
    </row>
    <row r="112" spans="38:38" x14ac:dyDescent="0.25">
      <c r="AL112" s="1">
        <v>1693</v>
      </c>
    </row>
    <row r="113" spans="38:38" x14ac:dyDescent="0.25">
      <c r="AL113" s="1">
        <v>1694</v>
      </c>
    </row>
    <row r="114" spans="38:38" x14ac:dyDescent="0.25">
      <c r="AL114" s="1">
        <v>1695</v>
      </c>
    </row>
    <row r="115" spans="38:38" x14ac:dyDescent="0.25">
      <c r="AL115" s="1">
        <v>1696</v>
      </c>
    </row>
    <row r="116" spans="38:38" x14ac:dyDescent="0.25">
      <c r="AL116" s="1">
        <v>1697</v>
      </c>
    </row>
    <row r="117" spans="38:38" x14ac:dyDescent="0.25">
      <c r="AL117" s="1">
        <v>1698</v>
      </c>
    </row>
    <row r="118" spans="38:38" x14ac:dyDescent="0.25">
      <c r="AL118" s="1">
        <v>1699</v>
      </c>
    </row>
    <row r="119" spans="38:38" x14ac:dyDescent="0.25">
      <c r="AL119" s="1">
        <v>1700</v>
      </c>
    </row>
    <row r="120" spans="38:38" x14ac:dyDescent="0.25">
      <c r="AL120" s="1">
        <v>1701</v>
      </c>
    </row>
    <row r="121" spans="38:38" x14ac:dyDescent="0.25">
      <c r="AL121" s="1">
        <v>1702</v>
      </c>
    </row>
    <row r="122" spans="38:38" x14ac:dyDescent="0.25">
      <c r="AL122" s="1">
        <v>1703</v>
      </c>
    </row>
    <row r="123" spans="38:38" x14ac:dyDescent="0.25">
      <c r="AL123" s="1">
        <v>1704</v>
      </c>
    </row>
    <row r="124" spans="38:38" x14ac:dyDescent="0.25">
      <c r="AL124" s="1">
        <v>1705</v>
      </c>
    </row>
    <row r="125" spans="38:38" x14ac:dyDescent="0.25">
      <c r="AL125" s="1">
        <v>1706</v>
      </c>
    </row>
    <row r="126" spans="38:38" x14ac:dyDescent="0.25">
      <c r="AL126" s="1">
        <v>1707</v>
      </c>
    </row>
    <row r="127" spans="38:38" x14ac:dyDescent="0.25">
      <c r="AL127" s="1">
        <v>1708</v>
      </c>
    </row>
    <row r="128" spans="38:38" x14ac:dyDescent="0.25">
      <c r="AL128" s="1">
        <v>1709</v>
      </c>
    </row>
    <row r="129" spans="38:38" x14ac:dyDescent="0.25">
      <c r="AL129" s="1">
        <v>1710</v>
      </c>
    </row>
    <row r="130" spans="38:38" x14ac:dyDescent="0.25">
      <c r="AL130" s="1">
        <v>1711</v>
      </c>
    </row>
    <row r="131" spans="38:38" x14ac:dyDescent="0.25">
      <c r="AL131" s="1">
        <v>1712</v>
      </c>
    </row>
    <row r="132" spans="38:38" x14ac:dyDescent="0.25">
      <c r="AL132" s="1">
        <v>1713</v>
      </c>
    </row>
    <row r="133" spans="38:38" x14ac:dyDescent="0.25">
      <c r="AL133" s="1">
        <v>1714</v>
      </c>
    </row>
    <row r="134" spans="38:38" x14ac:dyDescent="0.25">
      <c r="AL134" s="1">
        <v>1715</v>
      </c>
    </row>
    <row r="135" spans="38:38" x14ac:dyDescent="0.25">
      <c r="AL135" s="1">
        <v>1716</v>
      </c>
    </row>
    <row r="136" spans="38:38" x14ac:dyDescent="0.25">
      <c r="AL136" s="1">
        <v>1717</v>
      </c>
    </row>
    <row r="137" spans="38:38" x14ac:dyDescent="0.25">
      <c r="AL137" s="1">
        <v>1718</v>
      </c>
    </row>
    <row r="138" spans="38:38" x14ac:dyDescent="0.25">
      <c r="AL138" s="1">
        <v>1719</v>
      </c>
    </row>
    <row r="139" spans="38:38" x14ac:dyDescent="0.25">
      <c r="AL139" s="1">
        <v>1720</v>
      </c>
    </row>
    <row r="140" spans="38:38" x14ac:dyDescent="0.25">
      <c r="AL140" s="1">
        <v>1721</v>
      </c>
    </row>
    <row r="141" spans="38:38" x14ac:dyDescent="0.25">
      <c r="AL141" s="1">
        <v>1722</v>
      </c>
    </row>
    <row r="142" spans="38:38" x14ac:dyDescent="0.25">
      <c r="AL142" s="1">
        <v>1723</v>
      </c>
    </row>
    <row r="143" spans="38:38" x14ac:dyDescent="0.25">
      <c r="AL143" s="1">
        <v>1724</v>
      </c>
    </row>
    <row r="144" spans="38:38" x14ac:dyDescent="0.25">
      <c r="AL144" s="1">
        <v>1725</v>
      </c>
    </row>
    <row r="145" spans="38:38" x14ac:dyDescent="0.25">
      <c r="AL145" s="1">
        <v>1726</v>
      </c>
    </row>
    <row r="146" spans="38:38" x14ac:dyDescent="0.25">
      <c r="AL146" s="1">
        <v>1727</v>
      </c>
    </row>
    <row r="147" spans="38:38" x14ac:dyDescent="0.25">
      <c r="AL147" s="1">
        <v>1728</v>
      </c>
    </row>
    <row r="148" spans="38:38" x14ac:dyDescent="0.25">
      <c r="AL148" s="1">
        <v>1729</v>
      </c>
    </row>
    <row r="149" spans="38:38" x14ac:dyDescent="0.25">
      <c r="AL149" s="1">
        <v>1730</v>
      </c>
    </row>
    <row r="150" spans="38:38" x14ac:dyDescent="0.25">
      <c r="AL150" s="1">
        <v>1731</v>
      </c>
    </row>
    <row r="151" spans="38:38" x14ac:dyDescent="0.25">
      <c r="AL151" s="1">
        <v>1732</v>
      </c>
    </row>
    <row r="152" spans="38:38" x14ac:dyDescent="0.25">
      <c r="AL152" s="1">
        <v>1733</v>
      </c>
    </row>
    <row r="153" spans="38:38" x14ac:dyDescent="0.25">
      <c r="AL153" s="1">
        <v>1734</v>
      </c>
    </row>
    <row r="154" spans="38:38" x14ac:dyDescent="0.25">
      <c r="AL154" s="1">
        <v>1735</v>
      </c>
    </row>
    <row r="155" spans="38:38" x14ac:dyDescent="0.25">
      <c r="AL155" s="1">
        <v>1736</v>
      </c>
    </row>
    <row r="156" spans="38:38" x14ac:dyDescent="0.25">
      <c r="AL156" s="1">
        <v>1737</v>
      </c>
    </row>
    <row r="157" spans="38:38" x14ac:dyDescent="0.25">
      <c r="AL157" s="1">
        <v>1738</v>
      </c>
    </row>
    <row r="158" spans="38:38" x14ac:dyDescent="0.25">
      <c r="AL158" s="1">
        <v>1739</v>
      </c>
    </row>
    <row r="159" spans="38:38" x14ac:dyDescent="0.25">
      <c r="AL159" s="1">
        <v>1740</v>
      </c>
    </row>
    <row r="160" spans="38:38" x14ac:dyDescent="0.25">
      <c r="AL160" s="1">
        <v>1741</v>
      </c>
    </row>
    <row r="161" spans="38:38" x14ac:dyDescent="0.25">
      <c r="AL161" s="1">
        <v>1742</v>
      </c>
    </row>
    <row r="162" spans="38:38" x14ac:dyDescent="0.25">
      <c r="AL162" s="1">
        <v>1743</v>
      </c>
    </row>
    <row r="163" spans="38:38" x14ac:dyDescent="0.25">
      <c r="AL163" s="1">
        <v>1744</v>
      </c>
    </row>
    <row r="164" spans="38:38" x14ac:dyDescent="0.25">
      <c r="AL164" s="1">
        <v>1745</v>
      </c>
    </row>
    <row r="165" spans="38:38" x14ac:dyDescent="0.25">
      <c r="AL165" s="1">
        <v>1746</v>
      </c>
    </row>
    <row r="166" spans="38:38" x14ac:dyDescent="0.25">
      <c r="AL166" s="1">
        <v>1747</v>
      </c>
    </row>
    <row r="167" spans="38:38" x14ac:dyDescent="0.25">
      <c r="AL167" s="1">
        <v>1748</v>
      </c>
    </row>
    <row r="168" spans="38:38" x14ac:dyDescent="0.25">
      <c r="AL168" s="1">
        <v>1749</v>
      </c>
    </row>
    <row r="169" spans="38:38" x14ac:dyDescent="0.25">
      <c r="AL169" s="1">
        <v>1750</v>
      </c>
    </row>
    <row r="170" spans="38:38" x14ac:dyDescent="0.25">
      <c r="AL170" s="1">
        <v>1751</v>
      </c>
    </row>
    <row r="171" spans="38:38" x14ac:dyDescent="0.25">
      <c r="AL171" s="1">
        <v>1752</v>
      </c>
    </row>
    <row r="172" spans="38:38" x14ac:dyDescent="0.25">
      <c r="AL172" s="1">
        <v>1753</v>
      </c>
    </row>
    <row r="173" spans="38:38" x14ac:dyDescent="0.25">
      <c r="AL173" s="1">
        <v>1754</v>
      </c>
    </row>
    <row r="174" spans="38:38" x14ac:dyDescent="0.25">
      <c r="AL174" s="1">
        <v>1755</v>
      </c>
    </row>
    <row r="175" spans="38:38" x14ac:dyDescent="0.25">
      <c r="AL175" s="1">
        <v>1756</v>
      </c>
    </row>
    <row r="176" spans="38:38" x14ac:dyDescent="0.25">
      <c r="AL176" s="1">
        <v>1757</v>
      </c>
    </row>
    <row r="177" spans="38:38" x14ac:dyDescent="0.25">
      <c r="AL177" s="1">
        <v>1758</v>
      </c>
    </row>
    <row r="178" spans="38:38" x14ac:dyDescent="0.25">
      <c r="AL178" s="1">
        <v>1759</v>
      </c>
    </row>
    <row r="179" spans="38:38" x14ac:dyDescent="0.25">
      <c r="AL179" s="1">
        <v>1760</v>
      </c>
    </row>
    <row r="180" spans="38:38" x14ac:dyDescent="0.25">
      <c r="AL180" s="1">
        <v>1761</v>
      </c>
    </row>
    <row r="181" spans="38:38" x14ac:dyDescent="0.25">
      <c r="AL181" s="1">
        <v>1762</v>
      </c>
    </row>
    <row r="182" spans="38:38" x14ac:dyDescent="0.25">
      <c r="AL182" s="1">
        <v>1763</v>
      </c>
    </row>
    <row r="183" spans="38:38" x14ac:dyDescent="0.25">
      <c r="AL183" s="1">
        <v>1764</v>
      </c>
    </row>
    <row r="184" spans="38:38" x14ac:dyDescent="0.25">
      <c r="AL184" s="1">
        <v>1765</v>
      </c>
    </row>
    <row r="185" spans="38:38" x14ac:dyDescent="0.25">
      <c r="AL185" s="1">
        <v>1766</v>
      </c>
    </row>
    <row r="186" spans="38:38" x14ac:dyDescent="0.25">
      <c r="AL186" s="1">
        <v>1767</v>
      </c>
    </row>
    <row r="187" spans="38:38" x14ac:dyDescent="0.25">
      <c r="AL187" s="1">
        <v>1768</v>
      </c>
    </row>
    <row r="188" spans="38:38" x14ac:dyDescent="0.25">
      <c r="AL188" s="1">
        <v>1769</v>
      </c>
    </row>
    <row r="189" spans="38:38" x14ac:dyDescent="0.25">
      <c r="AL189" s="1">
        <v>1770</v>
      </c>
    </row>
    <row r="190" spans="38:38" x14ac:dyDescent="0.25">
      <c r="AL190" s="1">
        <v>1771</v>
      </c>
    </row>
    <row r="191" spans="38:38" x14ac:dyDescent="0.25">
      <c r="AL191" s="1">
        <v>1772</v>
      </c>
    </row>
    <row r="192" spans="38:38" x14ac:dyDescent="0.25">
      <c r="AL192" s="1">
        <v>1773</v>
      </c>
    </row>
    <row r="193" spans="38:38" x14ac:dyDescent="0.25">
      <c r="AL193" s="1">
        <v>1774</v>
      </c>
    </row>
    <row r="194" spans="38:38" x14ac:dyDescent="0.25">
      <c r="AL194" s="1">
        <v>1775</v>
      </c>
    </row>
    <row r="195" spans="38:38" x14ac:dyDescent="0.25">
      <c r="AL195" s="1">
        <v>1776</v>
      </c>
    </row>
    <row r="196" spans="38:38" x14ac:dyDescent="0.25">
      <c r="AL196" s="1">
        <v>1777</v>
      </c>
    </row>
    <row r="197" spans="38:38" x14ac:dyDescent="0.25">
      <c r="AL197" s="1">
        <v>1778</v>
      </c>
    </row>
    <row r="198" spans="38:38" x14ac:dyDescent="0.25">
      <c r="AL198" s="1">
        <v>1779</v>
      </c>
    </row>
    <row r="199" spans="38:38" x14ac:dyDescent="0.25">
      <c r="AL199" s="1">
        <v>1780</v>
      </c>
    </row>
    <row r="200" spans="38:38" x14ac:dyDescent="0.25">
      <c r="AL200" s="1">
        <v>1781</v>
      </c>
    </row>
    <row r="201" spans="38:38" x14ac:dyDescent="0.25">
      <c r="AL201" s="1">
        <v>1782</v>
      </c>
    </row>
    <row r="202" spans="38:38" x14ac:dyDescent="0.25">
      <c r="AL202" s="1">
        <v>1783</v>
      </c>
    </row>
    <row r="203" spans="38:38" x14ac:dyDescent="0.25">
      <c r="AL203" s="1">
        <v>1784</v>
      </c>
    </row>
    <row r="204" spans="38:38" x14ac:dyDescent="0.25">
      <c r="AL204" s="1">
        <v>1785</v>
      </c>
    </row>
    <row r="205" spans="38:38" x14ac:dyDescent="0.25">
      <c r="AL205" s="1">
        <v>1786</v>
      </c>
    </row>
    <row r="206" spans="38:38" x14ac:dyDescent="0.25">
      <c r="AL206" s="1">
        <v>1787</v>
      </c>
    </row>
    <row r="207" spans="38:38" x14ac:dyDescent="0.25">
      <c r="AL207" s="1">
        <v>1788</v>
      </c>
    </row>
    <row r="208" spans="38:38" x14ac:dyDescent="0.25">
      <c r="AL208" s="1">
        <v>1789</v>
      </c>
    </row>
    <row r="209" spans="38:38" x14ac:dyDescent="0.25">
      <c r="AL209" s="1">
        <v>1790</v>
      </c>
    </row>
    <row r="210" spans="38:38" x14ac:dyDescent="0.25">
      <c r="AL210" s="1">
        <v>1791</v>
      </c>
    </row>
    <row r="211" spans="38:38" x14ac:dyDescent="0.25">
      <c r="AL211" s="1">
        <v>1792</v>
      </c>
    </row>
    <row r="212" spans="38:38" x14ac:dyDescent="0.25">
      <c r="AL212" s="1">
        <v>1793</v>
      </c>
    </row>
    <row r="213" spans="38:38" x14ac:dyDescent="0.25">
      <c r="AL213" s="1">
        <v>1794</v>
      </c>
    </row>
    <row r="214" spans="38:38" x14ac:dyDescent="0.25">
      <c r="AL214" s="1">
        <v>1795</v>
      </c>
    </row>
    <row r="215" spans="38:38" x14ac:dyDescent="0.25">
      <c r="AL215" s="1">
        <v>1796</v>
      </c>
    </row>
    <row r="216" spans="38:38" x14ac:dyDescent="0.25">
      <c r="AL216" s="1">
        <v>1797</v>
      </c>
    </row>
    <row r="217" spans="38:38" x14ac:dyDescent="0.25">
      <c r="AL217" s="1">
        <v>1798</v>
      </c>
    </row>
    <row r="218" spans="38:38" x14ac:dyDescent="0.25">
      <c r="AL218" s="1">
        <v>1799</v>
      </c>
    </row>
    <row r="219" spans="38:38" x14ac:dyDescent="0.25">
      <c r="AL219" s="1">
        <v>1800</v>
      </c>
    </row>
    <row r="220" spans="38:38" x14ac:dyDescent="0.25">
      <c r="AL220" s="1">
        <v>1801</v>
      </c>
    </row>
    <row r="221" spans="38:38" x14ac:dyDescent="0.25">
      <c r="AL221" s="1">
        <v>1802</v>
      </c>
    </row>
    <row r="222" spans="38:38" x14ac:dyDescent="0.25">
      <c r="AL222" s="1">
        <v>1803</v>
      </c>
    </row>
    <row r="223" spans="38:38" x14ac:dyDescent="0.25">
      <c r="AL223" s="1">
        <v>1804</v>
      </c>
    </row>
    <row r="224" spans="38:38" x14ac:dyDescent="0.25">
      <c r="AL224" s="1">
        <v>1805</v>
      </c>
    </row>
    <row r="225" spans="38:38" x14ac:dyDescent="0.25">
      <c r="AL225" s="1">
        <v>1806</v>
      </c>
    </row>
    <row r="226" spans="38:38" x14ac:dyDescent="0.25">
      <c r="AL226" s="1">
        <v>1807</v>
      </c>
    </row>
    <row r="227" spans="38:38" x14ac:dyDescent="0.25">
      <c r="AL227" s="1">
        <v>1808</v>
      </c>
    </row>
    <row r="228" spans="38:38" x14ac:dyDescent="0.25">
      <c r="AL228" s="1">
        <v>1809</v>
      </c>
    </row>
    <row r="229" spans="38:38" x14ac:dyDescent="0.25">
      <c r="AL229" s="1">
        <v>1810</v>
      </c>
    </row>
    <row r="230" spans="38:38" x14ac:dyDescent="0.25">
      <c r="AL230" s="1">
        <v>1811</v>
      </c>
    </row>
    <row r="231" spans="38:38" x14ac:dyDescent="0.25">
      <c r="AL231" s="1">
        <v>1812</v>
      </c>
    </row>
    <row r="232" spans="38:38" x14ac:dyDescent="0.25">
      <c r="AL232" s="1">
        <v>1813</v>
      </c>
    </row>
    <row r="233" spans="38:38" x14ac:dyDescent="0.25">
      <c r="AL233" s="1">
        <v>1814</v>
      </c>
    </row>
    <row r="234" spans="38:38" x14ac:dyDescent="0.25">
      <c r="AL234" s="1">
        <v>1815</v>
      </c>
    </row>
    <row r="235" spans="38:38" x14ac:dyDescent="0.25">
      <c r="AL235" s="1">
        <v>1816</v>
      </c>
    </row>
    <row r="236" spans="38:38" x14ac:dyDescent="0.25">
      <c r="AL236" s="1">
        <v>1817</v>
      </c>
    </row>
    <row r="237" spans="38:38" x14ac:dyDescent="0.25">
      <c r="AL237" s="1">
        <v>1818</v>
      </c>
    </row>
    <row r="238" spans="38:38" x14ac:dyDescent="0.25">
      <c r="AL238" s="1">
        <v>1819</v>
      </c>
    </row>
    <row r="239" spans="38:38" x14ac:dyDescent="0.25">
      <c r="AL239" s="1">
        <v>1820</v>
      </c>
    </row>
    <row r="240" spans="38:38" x14ac:dyDescent="0.25">
      <c r="AL240" s="1">
        <v>1821</v>
      </c>
    </row>
    <row r="241" spans="38:38" x14ac:dyDescent="0.25">
      <c r="AL241" s="1">
        <v>1822</v>
      </c>
    </row>
    <row r="242" spans="38:38" x14ac:dyDescent="0.25">
      <c r="AL242" s="1">
        <v>1823</v>
      </c>
    </row>
    <row r="243" spans="38:38" x14ac:dyDescent="0.25">
      <c r="AL243" s="1">
        <v>1824</v>
      </c>
    </row>
    <row r="244" spans="38:38" x14ac:dyDescent="0.25">
      <c r="AL244" s="1">
        <v>1825</v>
      </c>
    </row>
    <row r="245" spans="38:38" x14ac:dyDescent="0.25">
      <c r="AL245" s="1">
        <v>1826</v>
      </c>
    </row>
    <row r="246" spans="38:38" x14ac:dyDescent="0.25">
      <c r="AL246" s="1">
        <v>1827</v>
      </c>
    </row>
    <row r="247" spans="38:38" x14ac:dyDescent="0.25">
      <c r="AL247" s="1">
        <v>1828</v>
      </c>
    </row>
    <row r="248" spans="38:38" x14ac:dyDescent="0.25">
      <c r="AL248" s="1">
        <v>1829</v>
      </c>
    </row>
    <row r="249" spans="38:38" x14ac:dyDescent="0.25">
      <c r="AL249" s="1">
        <v>1830</v>
      </c>
    </row>
    <row r="250" spans="38:38" x14ac:dyDescent="0.25">
      <c r="AL250" s="1">
        <v>1831</v>
      </c>
    </row>
    <row r="251" spans="38:38" x14ac:dyDescent="0.25">
      <c r="AL251" s="1">
        <v>1832</v>
      </c>
    </row>
    <row r="252" spans="38:38" x14ac:dyDescent="0.25">
      <c r="AL252" s="1">
        <v>1833</v>
      </c>
    </row>
    <row r="253" spans="38:38" x14ac:dyDescent="0.25">
      <c r="AL253" s="1">
        <v>1834</v>
      </c>
    </row>
    <row r="254" spans="38:38" x14ac:dyDescent="0.25">
      <c r="AL254" s="1">
        <v>1835</v>
      </c>
    </row>
    <row r="255" spans="38:38" x14ac:dyDescent="0.25">
      <c r="AL255" s="1">
        <v>1836</v>
      </c>
    </row>
    <row r="256" spans="38:38" x14ac:dyDescent="0.25">
      <c r="AL256" s="1">
        <v>1837</v>
      </c>
    </row>
    <row r="257" spans="38:38" x14ac:dyDescent="0.25">
      <c r="AL257" s="1">
        <v>1838</v>
      </c>
    </row>
    <row r="258" spans="38:38" x14ac:dyDescent="0.25">
      <c r="AL258" s="1">
        <v>1839</v>
      </c>
    </row>
    <row r="259" spans="38:38" x14ac:dyDescent="0.25">
      <c r="AL259" s="1">
        <v>1840</v>
      </c>
    </row>
    <row r="260" spans="38:38" x14ac:dyDescent="0.25">
      <c r="AL260" s="1">
        <v>1841</v>
      </c>
    </row>
    <row r="261" spans="38:38" x14ac:dyDescent="0.25">
      <c r="AL261" s="1">
        <v>1842</v>
      </c>
    </row>
    <row r="262" spans="38:38" x14ac:dyDescent="0.25">
      <c r="AL262" s="1">
        <v>1843</v>
      </c>
    </row>
    <row r="263" spans="38:38" x14ac:dyDescent="0.25">
      <c r="AL263" s="1">
        <v>1844</v>
      </c>
    </row>
    <row r="264" spans="38:38" x14ac:dyDescent="0.25">
      <c r="AL264" s="1">
        <v>1845</v>
      </c>
    </row>
    <row r="265" spans="38:38" x14ac:dyDescent="0.25">
      <c r="AL265" s="1">
        <v>1846</v>
      </c>
    </row>
    <row r="266" spans="38:38" x14ac:dyDescent="0.25">
      <c r="AL266" s="1">
        <v>1847</v>
      </c>
    </row>
    <row r="267" spans="38:38" x14ac:dyDescent="0.25">
      <c r="AL267" s="1">
        <v>1848</v>
      </c>
    </row>
    <row r="268" spans="38:38" x14ac:dyDescent="0.25">
      <c r="AL268" s="1">
        <v>1849</v>
      </c>
    </row>
    <row r="269" spans="38:38" x14ac:dyDescent="0.25">
      <c r="AL269" s="1">
        <v>1850</v>
      </c>
    </row>
    <row r="270" spans="38:38" x14ac:dyDescent="0.25">
      <c r="AL270" s="1">
        <v>1851</v>
      </c>
    </row>
    <row r="271" spans="38:38" x14ac:dyDescent="0.25">
      <c r="AL271" s="1">
        <v>1852</v>
      </c>
    </row>
    <row r="272" spans="38:38" x14ac:dyDescent="0.25">
      <c r="AL272" s="1">
        <v>1853</v>
      </c>
    </row>
    <row r="273" spans="38:38" x14ac:dyDescent="0.25">
      <c r="AL273" s="1">
        <v>1854</v>
      </c>
    </row>
    <row r="274" spans="38:38" x14ac:dyDescent="0.25">
      <c r="AL274" s="1">
        <v>1855</v>
      </c>
    </row>
    <row r="275" spans="38:38" x14ac:dyDescent="0.25">
      <c r="AL275" s="1">
        <v>1856</v>
      </c>
    </row>
    <row r="276" spans="38:38" x14ac:dyDescent="0.25">
      <c r="AL276" s="1">
        <v>1857</v>
      </c>
    </row>
    <row r="277" spans="38:38" x14ac:dyDescent="0.25">
      <c r="AL277" s="1">
        <v>1858</v>
      </c>
    </row>
    <row r="278" spans="38:38" x14ac:dyDescent="0.25">
      <c r="AL278" s="1">
        <v>1859</v>
      </c>
    </row>
    <row r="279" spans="38:38" x14ac:dyDescent="0.25">
      <c r="AL279" s="1">
        <v>1860</v>
      </c>
    </row>
    <row r="280" spans="38:38" x14ac:dyDescent="0.25">
      <c r="AL280" s="1">
        <v>1861</v>
      </c>
    </row>
    <row r="281" spans="38:38" x14ac:dyDescent="0.25">
      <c r="AL281" s="1">
        <v>1862</v>
      </c>
    </row>
    <row r="282" spans="38:38" x14ac:dyDescent="0.25">
      <c r="AL282" s="1">
        <v>1863</v>
      </c>
    </row>
    <row r="283" spans="38:38" x14ac:dyDescent="0.25">
      <c r="AL283" s="1">
        <v>1864</v>
      </c>
    </row>
    <row r="284" spans="38:38" x14ac:dyDescent="0.25">
      <c r="AL284" s="1">
        <v>1865</v>
      </c>
    </row>
    <row r="285" spans="38:38" x14ac:dyDescent="0.25">
      <c r="AL285" s="1">
        <v>1866</v>
      </c>
    </row>
    <row r="286" spans="38:38" x14ac:dyDescent="0.25">
      <c r="AL286" s="1">
        <v>1867</v>
      </c>
    </row>
    <row r="287" spans="38:38" x14ac:dyDescent="0.25">
      <c r="AL287" s="1">
        <v>1868</v>
      </c>
    </row>
    <row r="288" spans="38:38" x14ac:dyDescent="0.25">
      <c r="AL288" s="1">
        <v>1869</v>
      </c>
    </row>
    <row r="289" spans="38:38" x14ac:dyDescent="0.25">
      <c r="AL289" s="1">
        <v>1870</v>
      </c>
    </row>
    <row r="290" spans="38:38" x14ac:dyDescent="0.25">
      <c r="AL290" s="1">
        <v>1871</v>
      </c>
    </row>
    <row r="291" spans="38:38" x14ac:dyDescent="0.25">
      <c r="AL291" s="1">
        <v>1872</v>
      </c>
    </row>
    <row r="292" spans="38:38" x14ac:dyDescent="0.25">
      <c r="AL292" s="1">
        <v>1873</v>
      </c>
    </row>
    <row r="293" spans="38:38" x14ac:dyDescent="0.25">
      <c r="AL293" s="1">
        <v>1874</v>
      </c>
    </row>
    <row r="294" spans="38:38" x14ac:dyDescent="0.25">
      <c r="AL294" s="1">
        <v>1875</v>
      </c>
    </row>
    <row r="295" spans="38:38" x14ac:dyDescent="0.25">
      <c r="AL295" s="1">
        <v>1876</v>
      </c>
    </row>
    <row r="296" spans="38:38" x14ac:dyDescent="0.25">
      <c r="AL296" s="1">
        <v>1877</v>
      </c>
    </row>
    <row r="297" spans="38:38" x14ac:dyDescent="0.25">
      <c r="AL297" s="1">
        <v>1878</v>
      </c>
    </row>
    <row r="298" spans="38:38" x14ac:dyDescent="0.25">
      <c r="AL298" s="1">
        <v>1879</v>
      </c>
    </row>
    <row r="299" spans="38:38" x14ac:dyDescent="0.25">
      <c r="AL299" s="1">
        <v>1880</v>
      </c>
    </row>
    <row r="300" spans="38:38" x14ac:dyDescent="0.25">
      <c r="AL300" s="1">
        <v>1881</v>
      </c>
    </row>
    <row r="301" spans="38:38" x14ac:dyDescent="0.25">
      <c r="AL301" s="1">
        <v>1882</v>
      </c>
    </row>
    <row r="302" spans="38:38" x14ac:dyDescent="0.25">
      <c r="AL302" s="1">
        <v>1883</v>
      </c>
    </row>
    <row r="303" spans="38:38" x14ac:dyDescent="0.25">
      <c r="AL303" s="1">
        <v>1884</v>
      </c>
    </row>
    <row r="304" spans="38:38" x14ac:dyDescent="0.25">
      <c r="AL304" s="1">
        <v>1885</v>
      </c>
    </row>
    <row r="305" spans="38:38" x14ac:dyDescent="0.25">
      <c r="AL305" s="1">
        <v>1886</v>
      </c>
    </row>
    <row r="306" spans="38:38" x14ac:dyDescent="0.25">
      <c r="AL306" s="1">
        <v>1887</v>
      </c>
    </row>
    <row r="307" spans="38:38" x14ac:dyDescent="0.25">
      <c r="AL307" s="1">
        <v>1888</v>
      </c>
    </row>
    <row r="308" spans="38:38" x14ac:dyDescent="0.25">
      <c r="AL308" s="1">
        <v>1889</v>
      </c>
    </row>
    <row r="309" spans="38:38" x14ac:dyDescent="0.25">
      <c r="AL309" s="1">
        <v>1890</v>
      </c>
    </row>
    <row r="310" spans="38:38" x14ac:dyDescent="0.25">
      <c r="AL310" s="1">
        <v>1891</v>
      </c>
    </row>
    <row r="311" spans="38:38" x14ac:dyDescent="0.25">
      <c r="AL311" s="1">
        <v>1892</v>
      </c>
    </row>
    <row r="312" spans="38:38" x14ac:dyDescent="0.25">
      <c r="AL312" s="1">
        <v>1893</v>
      </c>
    </row>
    <row r="313" spans="38:38" x14ac:dyDescent="0.25">
      <c r="AL313" s="1">
        <v>1894</v>
      </c>
    </row>
    <row r="314" spans="38:38" x14ac:dyDescent="0.25">
      <c r="AL314" s="1">
        <v>1895</v>
      </c>
    </row>
    <row r="315" spans="38:38" x14ac:dyDescent="0.25">
      <c r="AL315" s="1">
        <v>1896</v>
      </c>
    </row>
    <row r="316" spans="38:38" x14ac:dyDescent="0.25">
      <c r="AL316" s="1">
        <v>1897</v>
      </c>
    </row>
    <row r="317" spans="38:38" x14ac:dyDescent="0.25">
      <c r="AL317" s="1">
        <v>1898</v>
      </c>
    </row>
    <row r="318" spans="38:38" x14ac:dyDescent="0.25">
      <c r="AL318" s="1">
        <v>1899</v>
      </c>
    </row>
    <row r="319" spans="38:38" x14ac:dyDescent="0.25">
      <c r="AL319" s="1">
        <v>1900</v>
      </c>
    </row>
    <row r="320" spans="38:38" x14ac:dyDescent="0.25">
      <c r="AL320" s="1">
        <v>1901</v>
      </c>
    </row>
    <row r="321" spans="38:38" x14ac:dyDescent="0.25">
      <c r="AL321" s="1">
        <v>1902</v>
      </c>
    </row>
    <row r="322" spans="38:38" x14ac:dyDescent="0.25">
      <c r="AL322" s="1">
        <v>1903</v>
      </c>
    </row>
    <row r="323" spans="38:38" x14ac:dyDescent="0.25">
      <c r="AL323" s="1">
        <v>1904</v>
      </c>
    </row>
    <row r="324" spans="38:38" x14ac:dyDescent="0.25">
      <c r="AL324" s="1">
        <v>1905</v>
      </c>
    </row>
    <row r="325" spans="38:38" x14ac:dyDescent="0.25">
      <c r="AL325" s="1">
        <v>1906</v>
      </c>
    </row>
    <row r="326" spans="38:38" x14ac:dyDescent="0.25">
      <c r="AL326" s="1">
        <v>1907</v>
      </c>
    </row>
    <row r="327" spans="38:38" x14ac:dyDescent="0.25">
      <c r="AL327" s="1">
        <v>1908</v>
      </c>
    </row>
    <row r="328" spans="38:38" x14ac:dyDescent="0.25">
      <c r="AL328" s="1">
        <v>1909</v>
      </c>
    </row>
    <row r="329" spans="38:38" x14ac:dyDescent="0.25">
      <c r="AL329" s="1">
        <v>1910</v>
      </c>
    </row>
    <row r="330" spans="38:38" x14ac:dyDescent="0.25">
      <c r="AL330" s="1">
        <v>1911</v>
      </c>
    </row>
    <row r="331" spans="38:38" x14ac:dyDescent="0.25">
      <c r="AL331" s="1">
        <v>1912</v>
      </c>
    </row>
    <row r="332" spans="38:38" x14ac:dyDescent="0.25">
      <c r="AL332" s="1">
        <v>1913</v>
      </c>
    </row>
    <row r="333" spans="38:38" x14ac:dyDescent="0.25">
      <c r="AL333" s="1">
        <v>1914</v>
      </c>
    </row>
    <row r="334" spans="38:38" x14ac:dyDescent="0.25">
      <c r="AL334" s="1">
        <v>1915</v>
      </c>
    </row>
    <row r="335" spans="38:38" x14ac:dyDescent="0.25">
      <c r="AL335" s="1">
        <v>1916</v>
      </c>
    </row>
    <row r="336" spans="38:38" x14ac:dyDescent="0.25">
      <c r="AL336" s="1">
        <v>1917</v>
      </c>
    </row>
    <row r="337" spans="38:38" x14ac:dyDescent="0.25">
      <c r="AL337" s="1">
        <v>1918</v>
      </c>
    </row>
    <row r="338" spans="38:38" x14ac:dyDescent="0.25">
      <c r="AL338" s="1">
        <v>1919</v>
      </c>
    </row>
    <row r="339" spans="38:38" x14ac:dyDescent="0.25">
      <c r="AL339" s="1">
        <v>1920</v>
      </c>
    </row>
    <row r="340" spans="38:38" x14ac:dyDescent="0.25">
      <c r="AL340" s="1">
        <v>1921</v>
      </c>
    </row>
    <row r="341" spans="38:38" x14ac:dyDescent="0.25">
      <c r="AL341" s="1">
        <v>1922</v>
      </c>
    </row>
    <row r="342" spans="38:38" x14ac:dyDescent="0.25">
      <c r="AL342" s="1">
        <v>1923</v>
      </c>
    </row>
    <row r="343" spans="38:38" x14ac:dyDescent="0.25">
      <c r="AL343" s="1">
        <v>1924</v>
      </c>
    </row>
    <row r="344" spans="38:38" x14ac:dyDescent="0.25">
      <c r="AL344" s="1">
        <v>1925</v>
      </c>
    </row>
    <row r="345" spans="38:38" x14ac:dyDescent="0.25">
      <c r="AL345" s="1">
        <v>1926</v>
      </c>
    </row>
    <row r="346" spans="38:38" x14ac:dyDescent="0.25">
      <c r="AL346" s="1">
        <v>1927</v>
      </c>
    </row>
    <row r="347" spans="38:38" x14ac:dyDescent="0.25">
      <c r="AL347" s="1">
        <v>1928</v>
      </c>
    </row>
    <row r="348" spans="38:38" x14ac:dyDescent="0.25">
      <c r="AL348" s="1">
        <v>1929</v>
      </c>
    </row>
    <row r="349" spans="38:38" x14ac:dyDescent="0.25">
      <c r="AL349" s="1">
        <v>1930</v>
      </c>
    </row>
    <row r="350" spans="38:38" x14ac:dyDescent="0.25">
      <c r="AL350" s="1">
        <v>1931</v>
      </c>
    </row>
    <row r="351" spans="38:38" x14ac:dyDescent="0.25">
      <c r="AL351" s="1">
        <v>1932</v>
      </c>
    </row>
    <row r="352" spans="38:38" x14ac:dyDescent="0.25">
      <c r="AL352" s="1">
        <v>1933</v>
      </c>
    </row>
    <row r="353" spans="38:38" x14ac:dyDescent="0.25">
      <c r="AL353" s="1">
        <v>1934</v>
      </c>
    </row>
    <row r="354" spans="38:38" x14ac:dyDescent="0.25">
      <c r="AL354" s="1">
        <v>1935</v>
      </c>
    </row>
    <row r="355" spans="38:38" x14ac:dyDescent="0.25">
      <c r="AL355" s="1">
        <v>1936</v>
      </c>
    </row>
    <row r="356" spans="38:38" x14ac:dyDescent="0.25">
      <c r="AL356" s="1">
        <v>1937</v>
      </c>
    </row>
    <row r="357" spans="38:38" x14ac:dyDescent="0.25">
      <c r="AL357" s="1">
        <v>1938</v>
      </c>
    </row>
    <row r="358" spans="38:38" x14ac:dyDescent="0.25">
      <c r="AL358" s="1">
        <v>1939</v>
      </c>
    </row>
    <row r="359" spans="38:38" x14ac:dyDescent="0.25">
      <c r="AL359" s="1">
        <v>1940</v>
      </c>
    </row>
    <row r="360" spans="38:38" x14ac:dyDescent="0.25">
      <c r="AL360" s="1">
        <v>1941</v>
      </c>
    </row>
    <row r="361" spans="38:38" x14ac:dyDescent="0.25">
      <c r="AL361" s="1">
        <v>1942</v>
      </c>
    </row>
    <row r="362" spans="38:38" x14ac:dyDescent="0.25">
      <c r="AL362" s="1">
        <v>1943</v>
      </c>
    </row>
    <row r="363" spans="38:38" x14ac:dyDescent="0.25">
      <c r="AL363" s="1">
        <v>1944</v>
      </c>
    </row>
    <row r="364" spans="38:38" x14ac:dyDescent="0.25">
      <c r="AL364" s="1">
        <v>1945</v>
      </c>
    </row>
    <row r="365" spans="38:38" x14ac:dyDescent="0.25">
      <c r="AL365" s="1">
        <v>1946</v>
      </c>
    </row>
    <row r="366" spans="38:38" x14ac:dyDescent="0.25">
      <c r="AL366" s="1">
        <v>1947</v>
      </c>
    </row>
    <row r="367" spans="38:38" x14ac:dyDescent="0.25">
      <c r="AL367" s="1">
        <v>1948</v>
      </c>
    </row>
    <row r="368" spans="38:38" x14ac:dyDescent="0.25">
      <c r="AL368" s="1">
        <v>1949</v>
      </c>
    </row>
    <row r="369" spans="38:38" x14ac:dyDescent="0.25">
      <c r="AL369" s="1">
        <v>1950</v>
      </c>
    </row>
    <row r="370" spans="38:38" x14ac:dyDescent="0.25">
      <c r="AL370" s="1">
        <v>1951</v>
      </c>
    </row>
    <row r="371" spans="38:38" x14ac:dyDescent="0.25">
      <c r="AL371" s="1">
        <v>1952</v>
      </c>
    </row>
    <row r="372" spans="38:38" x14ac:dyDescent="0.25">
      <c r="AL372" s="1">
        <v>1953</v>
      </c>
    </row>
    <row r="373" spans="38:38" x14ac:dyDescent="0.25">
      <c r="AL373" s="1">
        <v>1954</v>
      </c>
    </row>
    <row r="374" spans="38:38" x14ac:dyDescent="0.25">
      <c r="AL374" s="1">
        <v>1955</v>
      </c>
    </row>
    <row r="375" spans="38:38" x14ac:dyDescent="0.25">
      <c r="AL375" s="1">
        <v>1956</v>
      </c>
    </row>
    <row r="376" spans="38:38" x14ac:dyDescent="0.25">
      <c r="AL376" s="1">
        <v>1957</v>
      </c>
    </row>
    <row r="377" spans="38:38" x14ac:dyDescent="0.25">
      <c r="AL377" s="1">
        <v>1958</v>
      </c>
    </row>
    <row r="378" spans="38:38" x14ac:dyDescent="0.25">
      <c r="AL378" s="1">
        <v>1959</v>
      </c>
    </row>
    <row r="379" spans="38:38" x14ac:dyDescent="0.25">
      <c r="AL379" s="1">
        <v>1960</v>
      </c>
    </row>
    <row r="380" spans="38:38" x14ac:dyDescent="0.25">
      <c r="AL380" s="1">
        <v>1961</v>
      </c>
    </row>
    <row r="381" spans="38:38" x14ac:dyDescent="0.25">
      <c r="AL381" s="1">
        <v>1962</v>
      </c>
    </row>
    <row r="382" spans="38:38" x14ac:dyDescent="0.25">
      <c r="AL382" s="1">
        <v>1963</v>
      </c>
    </row>
    <row r="383" spans="38:38" x14ac:dyDescent="0.25">
      <c r="AL383" s="1">
        <v>1964</v>
      </c>
    </row>
    <row r="384" spans="38:38" x14ac:dyDescent="0.25">
      <c r="AL384" s="1">
        <v>1965</v>
      </c>
    </row>
    <row r="385" spans="38:38" x14ac:dyDescent="0.25">
      <c r="AL385" s="1">
        <v>1966</v>
      </c>
    </row>
    <row r="386" spans="38:38" x14ac:dyDescent="0.25">
      <c r="AL386" s="1">
        <v>1967</v>
      </c>
    </row>
    <row r="387" spans="38:38" x14ac:dyDescent="0.25">
      <c r="AL387" s="1">
        <v>1968</v>
      </c>
    </row>
    <row r="388" spans="38:38" x14ac:dyDescent="0.25">
      <c r="AL388" s="1">
        <v>1969</v>
      </c>
    </row>
    <row r="389" spans="38:38" x14ac:dyDescent="0.25">
      <c r="AL389" s="1">
        <v>1970</v>
      </c>
    </row>
    <row r="390" spans="38:38" x14ac:dyDescent="0.25">
      <c r="AL390" s="1">
        <v>1971</v>
      </c>
    </row>
    <row r="391" spans="38:38" x14ac:dyDescent="0.25">
      <c r="AL391" s="1">
        <v>1972</v>
      </c>
    </row>
    <row r="392" spans="38:38" x14ac:dyDescent="0.25">
      <c r="AL392" s="1">
        <v>1973</v>
      </c>
    </row>
    <row r="393" spans="38:38" x14ac:dyDescent="0.25">
      <c r="AL393" s="1">
        <v>1974</v>
      </c>
    </row>
    <row r="394" spans="38:38" x14ac:dyDescent="0.25">
      <c r="AL394" s="1">
        <v>1975</v>
      </c>
    </row>
    <row r="395" spans="38:38" x14ac:dyDescent="0.25">
      <c r="AL395" s="1">
        <v>1976</v>
      </c>
    </row>
    <row r="396" spans="38:38" x14ac:dyDescent="0.25">
      <c r="AL396" s="1">
        <v>1977</v>
      </c>
    </row>
    <row r="397" spans="38:38" x14ac:dyDescent="0.25">
      <c r="AL397" s="1">
        <v>1978</v>
      </c>
    </row>
    <row r="398" spans="38:38" x14ac:dyDescent="0.25">
      <c r="AL398" s="1">
        <v>1979</v>
      </c>
    </row>
    <row r="399" spans="38:38" x14ac:dyDescent="0.25">
      <c r="AL399" s="1">
        <v>1980</v>
      </c>
    </row>
    <row r="400" spans="38:38" x14ac:dyDescent="0.25">
      <c r="AL400" s="1">
        <v>1981</v>
      </c>
    </row>
    <row r="401" spans="38:38" x14ac:dyDescent="0.25">
      <c r="AL401" s="1">
        <v>1982</v>
      </c>
    </row>
    <row r="402" spans="38:38" x14ac:dyDescent="0.25">
      <c r="AL402" s="1">
        <v>1983</v>
      </c>
    </row>
    <row r="403" spans="38:38" x14ac:dyDescent="0.25">
      <c r="AL403" s="1">
        <v>1984</v>
      </c>
    </row>
    <row r="404" spans="38:38" x14ac:dyDescent="0.25">
      <c r="AL404" s="1">
        <v>1985</v>
      </c>
    </row>
    <row r="405" spans="38:38" x14ac:dyDescent="0.25">
      <c r="AL405" s="1">
        <v>1986</v>
      </c>
    </row>
    <row r="406" spans="38:38" x14ac:dyDescent="0.25">
      <c r="AL406" s="1">
        <v>1987</v>
      </c>
    </row>
    <row r="407" spans="38:38" x14ac:dyDescent="0.25">
      <c r="AL407" s="1">
        <v>1988</v>
      </c>
    </row>
    <row r="408" spans="38:38" x14ac:dyDescent="0.25">
      <c r="AL408" s="1">
        <v>1989</v>
      </c>
    </row>
    <row r="409" spans="38:38" x14ac:dyDescent="0.25">
      <c r="AL409" s="1">
        <v>1990</v>
      </c>
    </row>
    <row r="410" spans="38:38" x14ac:dyDescent="0.25">
      <c r="AL410" s="1">
        <v>1991</v>
      </c>
    </row>
    <row r="411" spans="38:38" x14ac:dyDescent="0.25">
      <c r="AL411" s="1">
        <v>1992</v>
      </c>
    </row>
    <row r="412" spans="38:38" x14ac:dyDescent="0.25">
      <c r="AL412" s="1">
        <v>1993</v>
      </c>
    </row>
    <row r="413" spans="38:38" x14ac:dyDescent="0.25">
      <c r="AL413" s="1">
        <v>1994</v>
      </c>
    </row>
    <row r="414" spans="38:38" x14ac:dyDescent="0.25">
      <c r="AL414" s="1">
        <v>1995</v>
      </c>
    </row>
    <row r="415" spans="38:38" x14ac:dyDescent="0.25">
      <c r="AL415" s="1">
        <v>1996</v>
      </c>
    </row>
    <row r="416" spans="38:38" x14ac:dyDescent="0.25">
      <c r="AL416" s="1">
        <v>1997</v>
      </c>
    </row>
    <row r="417" spans="38:38" x14ac:dyDescent="0.25">
      <c r="AL417" s="1">
        <v>1998</v>
      </c>
    </row>
    <row r="418" spans="38:38" x14ac:dyDescent="0.25">
      <c r="AL418" s="1">
        <v>1999</v>
      </c>
    </row>
    <row r="419" spans="38:38" x14ac:dyDescent="0.25">
      <c r="AL419" s="1">
        <v>2000</v>
      </c>
    </row>
    <row r="420" spans="38:38" x14ac:dyDescent="0.25">
      <c r="AL420" s="1">
        <v>2001</v>
      </c>
    </row>
    <row r="421" spans="38:38" x14ac:dyDescent="0.25">
      <c r="AL421" s="1">
        <v>2002</v>
      </c>
    </row>
    <row r="422" spans="38:38" x14ac:dyDescent="0.25">
      <c r="AL422" s="1">
        <v>2003</v>
      </c>
    </row>
    <row r="423" spans="38:38" x14ac:dyDescent="0.25">
      <c r="AL423" s="1">
        <v>2004</v>
      </c>
    </row>
    <row r="424" spans="38:38" x14ac:dyDescent="0.25">
      <c r="AL424" s="1">
        <v>2005</v>
      </c>
    </row>
    <row r="425" spans="38:38" x14ac:dyDescent="0.25">
      <c r="AL425" s="1">
        <v>2006</v>
      </c>
    </row>
    <row r="426" spans="38:38" x14ac:dyDescent="0.25">
      <c r="AL426" s="1">
        <v>2007</v>
      </c>
    </row>
    <row r="427" spans="38:38" x14ac:dyDescent="0.25">
      <c r="AL427" s="1">
        <v>2008</v>
      </c>
    </row>
    <row r="428" spans="38:38" x14ac:dyDescent="0.25">
      <c r="AL428" s="1">
        <v>2009</v>
      </c>
    </row>
    <row r="429" spans="38:38" x14ac:dyDescent="0.25">
      <c r="AL429" s="1">
        <v>2010</v>
      </c>
    </row>
    <row r="430" spans="38:38" x14ac:dyDescent="0.25">
      <c r="AL430" s="1">
        <v>2011</v>
      </c>
    </row>
    <row r="431" spans="38:38" x14ac:dyDescent="0.25">
      <c r="AL431" s="1">
        <v>2012</v>
      </c>
    </row>
    <row r="432" spans="38:38" x14ac:dyDescent="0.25">
      <c r="AL432" s="1">
        <v>2013</v>
      </c>
    </row>
    <row r="433" spans="38:38" x14ac:dyDescent="0.25">
      <c r="AL433" s="1">
        <v>2014</v>
      </c>
    </row>
    <row r="434" spans="38:38" x14ac:dyDescent="0.25">
      <c r="AL434" s="1">
        <v>2015</v>
      </c>
    </row>
    <row r="435" spans="38:38" x14ac:dyDescent="0.25">
      <c r="AL435" s="1">
        <v>2016</v>
      </c>
    </row>
    <row r="436" spans="38:38" x14ac:dyDescent="0.25">
      <c r="AL436" s="1">
        <v>2017</v>
      </c>
    </row>
    <row r="437" spans="38:38" x14ac:dyDescent="0.25">
      <c r="AL437" s="1">
        <v>2018</v>
      </c>
    </row>
    <row r="438" spans="38:38" x14ac:dyDescent="0.25">
      <c r="AL438" s="1">
        <v>2019</v>
      </c>
    </row>
    <row r="439" spans="38:38" x14ac:dyDescent="0.25">
      <c r="AL439" s="1">
        <v>2020</v>
      </c>
    </row>
    <row r="440" spans="38:38" x14ac:dyDescent="0.25">
      <c r="AL440" s="1">
        <v>2021</v>
      </c>
    </row>
    <row r="441" spans="38:38" x14ac:dyDescent="0.25">
      <c r="AL441" s="1">
        <v>2022</v>
      </c>
    </row>
    <row r="442" spans="38:38" x14ac:dyDescent="0.25">
      <c r="AL442" s="1">
        <v>2023</v>
      </c>
    </row>
    <row r="443" spans="38:38" x14ac:dyDescent="0.25">
      <c r="AL443" s="1">
        <v>2024</v>
      </c>
    </row>
    <row r="444" spans="38:38" x14ac:dyDescent="0.25">
      <c r="AL444" s="1">
        <v>2025</v>
      </c>
    </row>
    <row r="445" spans="38:38" x14ac:dyDescent="0.25">
      <c r="AL445" s="1">
        <v>2026</v>
      </c>
    </row>
    <row r="446" spans="38:38" x14ac:dyDescent="0.25">
      <c r="AL446" s="1">
        <v>2027</v>
      </c>
    </row>
    <row r="447" spans="38:38" x14ac:dyDescent="0.25">
      <c r="AL447" s="1">
        <v>2028</v>
      </c>
    </row>
    <row r="448" spans="38:38" x14ac:dyDescent="0.25">
      <c r="AL448" s="1">
        <v>2029</v>
      </c>
    </row>
    <row r="449" spans="38:38" x14ac:dyDescent="0.25">
      <c r="AL449" s="1">
        <v>2030</v>
      </c>
    </row>
    <row r="450" spans="38:38" x14ac:dyDescent="0.25">
      <c r="AL450" s="1">
        <v>2031</v>
      </c>
    </row>
    <row r="451" spans="38:38" x14ac:dyDescent="0.25">
      <c r="AL451" s="1">
        <v>2032</v>
      </c>
    </row>
    <row r="452" spans="38:38" x14ac:dyDescent="0.25">
      <c r="AL452" s="1">
        <v>2033</v>
      </c>
    </row>
    <row r="453" spans="38:38" x14ac:dyDescent="0.25">
      <c r="AL453" s="1">
        <v>2034</v>
      </c>
    </row>
    <row r="454" spans="38:38" x14ac:dyDescent="0.25">
      <c r="AL454" s="1">
        <v>2035</v>
      </c>
    </row>
    <row r="455" spans="38:38" x14ac:dyDescent="0.25">
      <c r="AL455" s="1">
        <v>2036</v>
      </c>
    </row>
    <row r="456" spans="38:38" x14ac:dyDescent="0.25">
      <c r="AL456" s="1">
        <v>2037</v>
      </c>
    </row>
    <row r="457" spans="38:38" x14ac:dyDescent="0.25">
      <c r="AL457" s="1">
        <v>2038</v>
      </c>
    </row>
    <row r="458" spans="38:38" x14ac:dyDescent="0.25">
      <c r="AL458" s="1">
        <v>2039</v>
      </c>
    </row>
    <row r="459" spans="38:38" x14ac:dyDescent="0.25">
      <c r="AL459" s="1">
        <v>2040</v>
      </c>
    </row>
    <row r="460" spans="38:38" x14ac:dyDescent="0.25">
      <c r="AL460" s="1">
        <v>2041</v>
      </c>
    </row>
    <row r="461" spans="38:38" x14ac:dyDescent="0.25">
      <c r="AL461" s="1">
        <v>2042</v>
      </c>
    </row>
    <row r="462" spans="38:38" x14ac:dyDescent="0.25">
      <c r="AL462" s="1">
        <v>2043</v>
      </c>
    </row>
    <row r="463" spans="38:38" x14ac:dyDescent="0.25">
      <c r="AL463" s="1">
        <v>2044</v>
      </c>
    </row>
    <row r="464" spans="38:38" x14ac:dyDescent="0.25">
      <c r="AL464" s="1">
        <v>2045</v>
      </c>
    </row>
    <row r="465" spans="38:38" x14ac:dyDescent="0.25">
      <c r="AL465" s="1">
        <v>2046</v>
      </c>
    </row>
    <row r="466" spans="38:38" x14ac:dyDescent="0.25">
      <c r="AL466" s="1">
        <v>2047</v>
      </c>
    </row>
    <row r="467" spans="38:38" x14ac:dyDescent="0.25">
      <c r="AL467" s="1">
        <v>2048</v>
      </c>
    </row>
    <row r="468" spans="38:38" x14ac:dyDescent="0.25">
      <c r="AL468" s="1">
        <v>2049</v>
      </c>
    </row>
    <row r="469" spans="38:38" x14ac:dyDescent="0.25">
      <c r="AL469" s="1">
        <v>2050</v>
      </c>
    </row>
    <row r="470" spans="38:38" x14ac:dyDescent="0.25">
      <c r="AL470" s="1">
        <v>2051</v>
      </c>
    </row>
    <row r="471" spans="38:38" x14ac:dyDescent="0.25">
      <c r="AL471" s="1">
        <v>2052</v>
      </c>
    </row>
    <row r="472" spans="38:38" x14ac:dyDescent="0.25">
      <c r="AL472" s="1">
        <v>2053</v>
      </c>
    </row>
    <row r="473" spans="38:38" x14ac:dyDescent="0.25">
      <c r="AL473" s="1">
        <v>2054</v>
      </c>
    </row>
    <row r="474" spans="38:38" x14ac:dyDescent="0.25">
      <c r="AL474" s="1">
        <v>2055</v>
      </c>
    </row>
    <row r="475" spans="38:38" x14ac:dyDescent="0.25">
      <c r="AL475" s="1">
        <v>2056</v>
      </c>
    </row>
    <row r="476" spans="38:38" x14ac:dyDescent="0.25">
      <c r="AL476" s="1">
        <v>2057</v>
      </c>
    </row>
    <row r="477" spans="38:38" x14ac:dyDescent="0.25">
      <c r="AL477" s="1">
        <v>2058</v>
      </c>
    </row>
    <row r="478" spans="38:38" x14ac:dyDescent="0.25">
      <c r="AL478" s="1">
        <v>2059</v>
      </c>
    </row>
    <row r="479" spans="38:38" x14ac:dyDescent="0.25">
      <c r="AL479" s="1">
        <v>2060</v>
      </c>
    </row>
    <row r="480" spans="38:38" x14ac:dyDescent="0.25">
      <c r="AL480" s="1">
        <v>2061</v>
      </c>
    </row>
    <row r="481" spans="38:38" x14ac:dyDescent="0.25">
      <c r="AL481" s="1">
        <v>2062</v>
      </c>
    </row>
    <row r="482" spans="38:38" x14ac:dyDescent="0.25">
      <c r="AL482" s="1">
        <v>2063</v>
      </c>
    </row>
    <row r="483" spans="38:38" x14ac:dyDescent="0.25">
      <c r="AL483" s="1">
        <v>2064</v>
      </c>
    </row>
    <row r="484" spans="38:38" x14ac:dyDescent="0.25">
      <c r="AL484" s="1">
        <v>2065</v>
      </c>
    </row>
    <row r="485" spans="38:38" x14ac:dyDescent="0.25">
      <c r="AL485" s="1">
        <v>2066</v>
      </c>
    </row>
    <row r="486" spans="38:38" x14ac:dyDescent="0.25">
      <c r="AL486" s="1">
        <v>2067</v>
      </c>
    </row>
    <row r="487" spans="38:38" x14ac:dyDescent="0.25">
      <c r="AL487" s="1">
        <v>2068</v>
      </c>
    </row>
    <row r="488" spans="38:38" x14ac:dyDescent="0.25">
      <c r="AL488" s="1">
        <v>2069</v>
      </c>
    </row>
    <row r="489" spans="38:38" x14ac:dyDescent="0.25">
      <c r="AL489" s="1">
        <v>2070</v>
      </c>
    </row>
    <row r="490" spans="38:38" x14ac:dyDescent="0.25">
      <c r="AL490" s="1">
        <v>2071</v>
      </c>
    </row>
    <row r="491" spans="38:38" x14ac:dyDescent="0.25">
      <c r="AL491" s="1">
        <v>2072</v>
      </c>
    </row>
    <row r="492" spans="38:38" x14ac:dyDescent="0.25">
      <c r="AL492" s="1">
        <v>2073</v>
      </c>
    </row>
    <row r="493" spans="38:38" x14ac:dyDescent="0.25">
      <c r="AL493" s="1">
        <v>2074</v>
      </c>
    </row>
    <row r="494" spans="38:38" x14ac:dyDescent="0.25">
      <c r="AL494" s="1">
        <v>2075</v>
      </c>
    </row>
    <row r="495" spans="38:38" x14ac:dyDescent="0.25">
      <c r="AL495" s="1">
        <v>2076</v>
      </c>
    </row>
    <row r="496" spans="38:38" x14ac:dyDescent="0.25">
      <c r="AL496" s="1">
        <v>2077</v>
      </c>
    </row>
    <row r="497" spans="38:38" x14ac:dyDescent="0.25">
      <c r="AL497" s="1">
        <v>2078</v>
      </c>
    </row>
    <row r="498" spans="38:38" x14ac:dyDescent="0.25">
      <c r="AL498" s="1">
        <v>2079</v>
      </c>
    </row>
    <row r="499" spans="38:38" x14ac:dyDescent="0.25">
      <c r="AL499" s="1">
        <v>2080</v>
      </c>
    </row>
    <row r="500" spans="38:38" x14ac:dyDescent="0.25">
      <c r="AL500" s="1">
        <v>2081</v>
      </c>
    </row>
    <row r="501" spans="38:38" x14ac:dyDescent="0.25">
      <c r="AL501" s="1">
        <v>2082</v>
      </c>
    </row>
    <row r="502" spans="38:38" x14ac:dyDescent="0.25">
      <c r="AL502" s="1">
        <v>2083</v>
      </c>
    </row>
    <row r="503" spans="38:38" x14ac:dyDescent="0.25">
      <c r="AL503" s="1">
        <v>2084</v>
      </c>
    </row>
    <row r="504" spans="38:38" x14ac:dyDescent="0.25">
      <c r="AL504" s="1">
        <v>2085</v>
      </c>
    </row>
    <row r="505" spans="38:38" x14ac:dyDescent="0.25">
      <c r="AL505" s="1">
        <v>2086</v>
      </c>
    </row>
    <row r="506" spans="38:38" x14ac:dyDescent="0.25">
      <c r="AL506" s="1">
        <v>2087</v>
      </c>
    </row>
    <row r="507" spans="38:38" x14ac:dyDescent="0.25">
      <c r="AL507" s="1">
        <v>2088</v>
      </c>
    </row>
    <row r="508" spans="38:38" x14ac:dyDescent="0.25">
      <c r="AL508" s="1">
        <v>2089</v>
      </c>
    </row>
    <row r="509" spans="38:38" x14ac:dyDescent="0.25">
      <c r="AL509" s="1">
        <v>2090</v>
      </c>
    </row>
    <row r="510" spans="38:38" x14ac:dyDescent="0.25">
      <c r="AL510" s="1">
        <v>2091</v>
      </c>
    </row>
    <row r="511" spans="38:38" x14ac:dyDescent="0.25">
      <c r="AL511" s="1">
        <v>2092</v>
      </c>
    </row>
    <row r="512" spans="38:38" x14ac:dyDescent="0.25">
      <c r="AL512" s="1">
        <v>2093</v>
      </c>
    </row>
    <row r="513" spans="38:38" x14ac:dyDescent="0.25">
      <c r="AL513" s="1">
        <v>2094</v>
      </c>
    </row>
    <row r="514" spans="38:38" x14ac:dyDescent="0.25">
      <c r="AL514" s="1">
        <v>2095</v>
      </c>
    </row>
    <row r="515" spans="38:38" x14ac:dyDescent="0.25">
      <c r="AL515" s="1">
        <v>2096</v>
      </c>
    </row>
    <row r="516" spans="38:38" x14ac:dyDescent="0.25">
      <c r="AL516" s="1">
        <v>2097</v>
      </c>
    </row>
    <row r="517" spans="38:38" x14ac:dyDescent="0.25">
      <c r="AL517" s="1">
        <v>2098</v>
      </c>
    </row>
    <row r="518" spans="38:38" x14ac:dyDescent="0.25">
      <c r="AL518" s="1">
        <v>2099</v>
      </c>
    </row>
    <row r="519" spans="38:38" x14ac:dyDescent="0.25">
      <c r="AL519" s="1">
        <v>2100</v>
      </c>
    </row>
  </sheetData>
  <mergeCells count="19">
    <mergeCell ref="N3:Q3"/>
    <mergeCell ref="W3:Z3"/>
    <mergeCell ref="A1:B1"/>
    <mergeCell ref="C1:D1"/>
    <mergeCell ref="N1:Q1"/>
    <mergeCell ref="N2:Q2"/>
    <mergeCell ref="W2:Z2"/>
    <mergeCell ref="B7:H7"/>
    <mergeCell ref="K7:Q7"/>
    <mergeCell ref="T7:Z7"/>
    <mergeCell ref="B16:H16"/>
    <mergeCell ref="K16:Q16"/>
    <mergeCell ref="T16:Z16"/>
    <mergeCell ref="B25:H25"/>
    <mergeCell ref="K25:Q25"/>
    <mergeCell ref="T25:Z25"/>
    <mergeCell ref="B34:H34"/>
    <mergeCell ref="K34:Q34"/>
    <mergeCell ref="T34:Z34"/>
  </mergeCells>
  <conditionalFormatting sqref="G9:H14 P9:Q14 Y9:Z14 G18:H23 P18:Q23 Y18:Z23 G27:H32 P27:Q32 Y27:Z32 G36:H41 P36:Q41 Y36:Z41">
    <cfRule type="cellIs" dxfId="2" priority="1" operator="notEqual">
      <formula>""</formula>
    </cfRule>
  </conditionalFormatting>
  <dataValidations count="2">
    <dataValidation type="whole" allowBlank="1" showInputMessage="1" showErrorMessage="1" sqref="A4:B5" xr:uid="{00000000-0002-0000-0A00-000000000000}">
      <formula1>1582</formula1>
      <formula2>2100</formula2>
    </dataValidation>
    <dataValidation type="list" allowBlank="1" showInputMessage="1" showErrorMessage="1" sqref="C1:D1" xr:uid="{00000000-0002-0000-0A00-000001000000}">
      <formula1>$AL$1:$AL$519</formula1>
    </dataValidation>
  </dataValidations>
  <pageMargins left="0.7" right="0.7" top="0.75" bottom="0.75" header="0.3" footer="0.3"/>
  <pageSetup paperSize="9" scale="81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/>
  <dimension ref="A1:AL519"/>
  <sheetViews>
    <sheetView showGridLines="0" zoomScale="91" zoomScaleNormal="91" workbookViewId="0">
      <selection activeCell="N4" sqref="N4"/>
    </sheetView>
  </sheetViews>
  <sheetFormatPr defaultRowHeight="15" x14ac:dyDescent="0.25"/>
  <cols>
    <col min="1" max="1" width="4.140625" style="16" customWidth="1"/>
    <col min="2" max="3" width="4" style="16" bestFit="1" customWidth="1"/>
    <col min="4" max="4" width="4.140625" style="16" bestFit="1" customWidth="1"/>
    <col min="5" max="6" width="4" style="16" bestFit="1" customWidth="1"/>
    <col min="7" max="7" width="4.140625" style="16" bestFit="1" customWidth="1"/>
    <col min="8" max="8" width="4" style="16" bestFit="1" customWidth="1"/>
    <col min="9" max="9" width="6" style="16" customWidth="1"/>
    <col min="10" max="12" width="4" style="16" bestFit="1" customWidth="1"/>
    <col min="13" max="13" width="4.140625" style="16" bestFit="1" customWidth="1"/>
    <col min="14" max="15" width="4" style="16" bestFit="1" customWidth="1"/>
    <col min="16" max="16" width="4.140625" style="16" bestFit="1" customWidth="1"/>
    <col min="17" max="17" width="4" style="16" bestFit="1" customWidth="1"/>
    <col min="18" max="18" width="6" style="16" customWidth="1"/>
    <col min="19" max="21" width="4" style="16" bestFit="1" customWidth="1"/>
    <col min="22" max="22" width="4.140625" style="16" bestFit="1" customWidth="1"/>
    <col min="23" max="24" width="4" style="16" bestFit="1" customWidth="1"/>
    <col min="25" max="25" width="4.140625" style="16" bestFit="1" customWidth="1"/>
    <col min="26" max="26" width="4" style="16" bestFit="1" customWidth="1"/>
    <col min="27" max="27" width="9.140625" style="16"/>
    <col min="28" max="28" width="10.85546875" style="16" bestFit="1" customWidth="1"/>
    <col min="29" max="37" width="9.140625" style="16"/>
    <col min="38" max="38" width="0" style="16" hidden="1" customWidth="1"/>
    <col min="39" max="16384" width="9.140625" style="16"/>
  </cols>
  <sheetData>
    <row r="1" spans="1:38" ht="15.75" x14ac:dyDescent="0.25">
      <c r="A1" s="191" t="s">
        <v>0</v>
      </c>
      <c r="B1" s="192"/>
      <c r="C1" s="189">
        <v>1700</v>
      </c>
      <c r="D1" s="190"/>
      <c r="J1" s="23" t="s">
        <v>408</v>
      </c>
      <c r="K1" s="24"/>
      <c r="L1" s="24"/>
      <c r="M1" s="25"/>
      <c r="N1" s="186" t="str">
        <f>"1700.04.09"</f>
        <v>1700.04.09</v>
      </c>
      <c r="O1" s="187"/>
      <c r="P1" s="187"/>
      <c r="Q1" s="188"/>
      <c r="AL1" s="1">
        <v>1582</v>
      </c>
    </row>
    <row r="2" spans="1:38" x14ac:dyDescent="0.25">
      <c r="J2" s="23" t="s">
        <v>410</v>
      </c>
      <c r="K2" s="24"/>
      <c r="L2" s="24"/>
      <c r="M2" s="25"/>
      <c r="N2" s="186" t="str">
        <f>"1700.04.12"</f>
        <v>1700.04.12</v>
      </c>
      <c r="O2" s="178"/>
      <c r="P2" s="178"/>
      <c r="Q2" s="179"/>
      <c r="S2" s="23" t="s">
        <v>401</v>
      </c>
      <c r="T2" s="24"/>
      <c r="U2" s="24"/>
      <c r="V2" s="25"/>
      <c r="W2" s="196">
        <f ca="1">TODAY()</f>
        <v>44504</v>
      </c>
      <c r="X2" s="178"/>
      <c r="Y2" s="178"/>
      <c r="Z2" s="179"/>
      <c r="AL2" s="1">
        <v>1583</v>
      </c>
    </row>
    <row r="3" spans="1:38" x14ac:dyDescent="0.25">
      <c r="J3" s="23" t="s">
        <v>36591</v>
      </c>
      <c r="K3" s="24"/>
      <c r="L3" s="24"/>
      <c r="M3" s="25"/>
      <c r="N3" s="186" t="str">
        <f>"1700.05.31"</f>
        <v>1700.05.31</v>
      </c>
      <c r="O3" s="178"/>
      <c r="P3" s="178"/>
      <c r="Q3" s="179"/>
      <c r="S3" s="23" t="s">
        <v>368</v>
      </c>
      <c r="T3" s="24"/>
      <c r="U3" s="24"/>
      <c r="V3" s="25"/>
      <c r="W3" s="197" t="str">
        <f ca="1">VLOOKUP(TODAY(),Névnap!B4:C369,2,FALSE)</f>
        <v>Károly</v>
      </c>
      <c r="X3" s="178"/>
      <c r="Y3" s="178"/>
      <c r="Z3" s="179"/>
      <c r="AL3" s="1">
        <v>1584</v>
      </c>
    </row>
    <row r="4" spans="1:38" x14ac:dyDescent="0.25">
      <c r="A4" s="39"/>
      <c r="B4" s="40"/>
      <c r="AL4" s="1">
        <v>1585</v>
      </c>
    </row>
    <row r="5" spans="1:38" x14ac:dyDescent="0.25">
      <c r="A5" s="39"/>
      <c r="B5" s="40"/>
      <c r="AL5" s="1">
        <v>1586</v>
      </c>
    </row>
    <row r="6" spans="1:38" x14ac:dyDescent="0.25">
      <c r="AB6" s="46"/>
      <c r="AL6" s="1">
        <v>1587</v>
      </c>
    </row>
    <row r="7" spans="1:38" x14ac:dyDescent="0.25">
      <c r="B7" s="193" t="s">
        <v>12</v>
      </c>
      <c r="C7" s="194"/>
      <c r="D7" s="194"/>
      <c r="E7" s="194"/>
      <c r="F7" s="194"/>
      <c r="G7" s="194"/>
      <c r="H7" s="195"/>
      <c r="J7" s="17"/>
      <c r="K7" s="193" t="s">
        <v>13</v>
      </c>
      <c r="L7" s="194"/>
      <c r="M7" s="194"/>
      <c r="N7" s="194"/>
      <c r="O7" s="194"/>
      <c r="P7" s="194"/>
      <c r="Q7" s="195"/>
      <c r="T7" s="193" t="s">
        <v>14</v>
      </c>
      <c r="U7" s="194"/>
      <c r="V7" s="194"/>
      <c r="W7" s="194"/>
      <c r="X7" s="194"/>
      <c r="Y7" s="194"/>
      <c r="Z7" s="195"/>
      <c r="AB7" s="46"/>
      <c r="AL7" s="1">
        <v>1588</v>
      </c>
    </row>
    <row r="8" spans="1:38" x14ac:dyDescent="0.25">
      <c r="A8" s="43" t="s">
        <v>416</v>
      </c>
      <c r="B8" s="43" t="s">
        <v>1</v>
      </c>
      <c r="C8" s="43" t="s">
        <v>2</v>
      </c>
      <c r="D8" s="43" t="s">
        <v>6</v>
      </c>
      <c r="E8" s="43" t="s">
        <v>3</v>
      </c>
      <c r="F8" s="43" t="s">
        <v>4</v>
      </c>
      <c r="G8" s="43" t="s">
        <v>5</v>
      </c>
      <c r="H8" s="43" t="s">
        <v>7</v>
      </c>
      <c r="J8" s="43" t="s">
        <v>416</v>
      </c>
      <c r="K8" s="43" t="s">
        <v>1</v>
      </c>
      <c r="L8" s="43" t="s">
        <v>2</v>
      </c>
      <c r="M8" s="43" t="s">
        <v>6</v>
      </c>
      <c r="N8" s="43" t="s">
        <v>3</v>
      </c>
      <c r="O8" s="43" t="s">
        <v>4</v>
      </c>
      <c r="P8" s="43" t="s">
        <v>5</v>
      </c>
      <c r="Q8" s="43" t="s">
        <v>7</v>
      </c>
      <c r="S8" s="43" t="s">
        <v>416</v>
      </c>
      <c r="T8" s="43" t="s">
        <v>1</v>
      </c>
      <c r="U8" s="43" t="s">
        <v>2</v>
      </c>
      <c r="V8" s="43" t="s">
        <v>6</v>
      </c>
      <c r="W8" s="43" t="s">
        <v>3</v>
      </c>
      <c r="X8" s="43" t="s">
        <v>4</v>
      </c>
      <c r="Y8" s="43" t="s">
        <v>5</v>
      </c>
      <c r="Z8" s="43" t="s">
        <v>7</v>
      </c>
      <c r="AL8" s="1">
        <v>1589</v>
      </c>
    </row>
    <row r="9" spans="1:38" x14ac:dyDescent="0.25">
      <c r="A9" s="43">
        <f ca="1">INT((Napok!$B$1-DATE(YEAR(Napok!$B$1),1,1)-1+WEEKDAY(DATE(YEAR(Napok!$B$1),1,0)))/7)+1-INT(WEEKDAY(DATE(YEAR(Napok!$B$1),1,0))/5)+IF(INT((Napok!$B$1-DATE(YEAR(Napok!$B$1),1,1)-1+WEEKDAY(DATE(YEAR(Napok!$B$1),1,0)))/7)+1-INT(WEEKDAY(DATE(YEAR(Napok!$B$1),1,0))/5)=0,IF(OR(WEEKDAY(DATE(YEAR(Napok!$B$1-4),1,0))=5,WEEKDAY(DATE(YEAR(Napok!$B$1-4),1,0))=6,WEEKDAY(DATE(YEAR(Napok!$B$1-4),1,0))=7),52,53),IF(AND(INT((Napok!$B$1-DATE(YEAR(Napok!$B$1),1,1)-1+WEEKDAY(DATE(YEAR(Napok!$B$1),1,0)))/7)+1-INT(WEEKDAY(DATE(YEAR(Napok!$B$1),1,0))/5)=53,OR(WEEKDAY(DATE(YEAR(Napok!$B$1+5),1,0))=1,WEEKDAY(DATE(YEAR(Napok!$B$1+5),1,0))=2,WEEKDAY(DATE(YEAR(Napok!$B$1+5),1,0))=3,WEEKDAY(DATE(YEAR(Napok!$B$1+5),1,0))=4)),-52,0))</f>
        <v>53</v>
      </c>
      <c r="B9" s="18"/>
      <c r="C9" s="18"/>
      <c r="D9" s="18"/>
      <c r="E9" s="18"/>
      <c r="F9" s="18">
        <v>1</v>
      </c>
      <c r="G9" s="18">
        <f>IF(F9&lt;&gt;"",(F9+1),IF((VLOOKUP(VLOOKUP(Napok!$B$1,Napok!$B$2:$C$203,2,FALSE),Napok!$N$1:$O$7,2,FALSE))=G8,1,""))</f>
        <v>2</v>
      </c>
      <c r="H9" s="18">
        <f>IF(G9&lt;&gt;"",(G9+1),IF((VLOOKUP(VLOOKUP(Napok!$B$1,Napok!$B$2:$C$203,2,FALSE),Napok!$N$1:$O$7,2,FALSE))=H8,1,""))</f>
        <v>3</v>
      </c>
      <c r="J9" s="43" t="e">
        <f>INT(((CONCATENATE($C$1,".","02",".","0",MAX(K9:Q9))+1-1)-DATE(YEAR((CONCATENATE($C$1,".","02",".","0",MAX(K9:Q9))+1-1)),1,1)-1+WEEKDAY(DATE(YEAR((CONCATENATE($C$1,".","02",".","0",MAX(K9:Q9))+1-1)),1,0)))/7)+1-INT(WEEKDAY(DATE(YEAR((CONCATENATE($C$1,".","02",".","0",MAX(K9:Q9))+1-1)),1,0))/5)+IF(INT(((CONCATENATE($C$1,".","02",".","0",MAX(K9:Q9))+1-1)-DATE(YEAR((CONCATENATE($C$1,".","02",".","0",MAX(K9:Q9))+1-1)),1,1)-1+WEEKDAY(DATE(YEAR((CONCATENATE($C$1,".","02",".","0",MAX(K9:Q9))+1-1)),1,0)))/7)+1-INT(WEEKDAY(DATE(YEAR((CONCATENATE($C$1,".","02",".","0",MAX(K9:Q9))+1-1)),1,0))/5)=0,IF(OR(WEEKDAY(DATE(YEAR((CONCATENATE($C$1,".","02",".","0",MAX(K9:Q9))+1-1)-4),1,0))=5,WEEKDAY(DATE(YEAR((CONCATENATE($C$1,".","02",".","0",MAX(K9:Q9))+1-1)-4),1,0))=6,WEEKDAY(DATE(YEAR((CONCATENATE($C$1,".","02",".","0",MAX(K9:Q9))+1-1)-4),1,0))=7),52,53),IF(AND(INT(((CONCATENATE($C$1,".","02",".","0",MAX(K9:Q9))+1-1)-DATE(YEAR((CONCATENATE($C$1,".","02",".","0",MAX(K9:Q9))+1-1)),1,1)-1+WEEKDAY(DATE(YEAR((CONCATENATE($C$1,".","02",".","0",MAX(K9:Q9))+1-1)),1,0)))/7)+1-INT(WEEKDAY(DATE(YEAR((CONCATENATE($C$1,".","02",".","0",MAX(K9:Q9))+1-1)),1,0))/5)=53,OR(WEEKDAY(DATE(YEAR((CONCATENATE($C$1,".","02",".","0",MAX(K9:Q9))+1-1)+5),1,0))=1,WEEKDAY(DATE(YEAR((CONCATENATE($C$1,".","02",".","0",MAX(K9:Q9))+1-1)+5),1,0))=2,WEEKDAY(DATE(YEAR((CONCATENATE($C$1,".","02",".","0",MAX(K9:Q9))+1-1)+5),1,0))=3,WEEKDAY(DATE(YEAR((CONCATENATE($C$1,".","02",".","0",MAX(K9:Q9))+1-1)+5),1,0))=4)),-52,0))</f>
        <v>#VALUE!</v>
      </c>
      <c r="K9" s="18">
        <v>1</v>
      </c>
      <c r="L9" s="18">
        <f>IF(K9=1,(K9+1),IF((VLOOKUP((WEEKDAY(((CONCATENATE($C$1,".","02",".","01"))+1-1),2)),Napok!$N$1:$O$7,2,FALSE))=L8,1,""))</f>
        <v>2</v>
      </c>
      <c r="M9" s="18">
        <f>IF(L9&lt;&gt;"",(L9+1),IF((VLOOKUP((WEEKDAY(((CONCATENATE($C$1,".","02",".","01"))+1-1),2)),Napok!$N$1:$O$7,2,FALSE))=M8,1,""))</f>
        <v>3</v>
      </c>
      <c r="N9" s="18">
        <f>IF(M9&lt;&gt;"",(M9+1),IF((VLOOKUP((WEEKDAY(((CONCATENATE($C$1,".","02",".","01"))+1-1),2)),Napok!$N$1:$O$7,2,FALSE))=N8,1,""))</f>
        <v>4</v>
      </c>
      <c r="O9" s="18">
        <f>IF(N9&lt;&gt;"",(N9+1),IF((VLOOKUP((WEEKDAY(((CONCATENATE($C$1,".","02",".","01"))+1-1),2)),Napok!$N$1:$O$7,2,FALSE))=O8,1,""))</f>
        <v>5</v>
      </c>
      <c r="P9" s="18">
        <f>IF(O9&lt;&gt;"",(O9+1),IF((VLOOKUP((WEEKDAY(((CONCATENATE($C$1,".","02",".","01"))+1-1),2)),Napok!$N$1:$O$7,2,FALSE))=P8,1,""))</f>
        <v>6</v>
      </c>
      <c r="Q9" s="18">
        <f>IF(P9&lt;&gt;"",(P9+1),IF((VLOOKUP((WEEKDAY(((CONCATENATE($C$1,".","02",".","01"))+1-1),2)),Napok!$N$1:$O$7,2,FALSE))=Q8,1,""))</f>
        <v>7</v>
      </c>
      <c r="S9" s="43" t="e">
        <f>INT(((CONCATENATE($C$1,".","03",".","0",MAX(T9:Z9))+1-1)-DATE(YEAR((CONCATENATE($C$1,".","03",".","0",MAX(T9:Z9))+1-1)),1,1)-1+WEEKDAY(DATE(YEAR((CONCATENATE($C$1,".","03",".","0",MAX(T9:Z9))+1-1)),1,0)))/7)+1-INT(WEEKDAY(DATE(YEAR((CONCATENATE($C$1,".","03",".","0",MAX(T9:Z9))+1-1)),1,0))/5)+IF(INT(((CONCATENATE($C$1,".","03",".","0",MAX(T9:Z9))+1-1)-DATE(YEAR((CONCATENATE($C$1,".","03",".","0",MAX(T9:Z9))+1-1)),1,1)-1+WEEKDAY(DATE(YEAR((CONCATENATE($C$1,".","03",".","0",MAX(T9:Z9))+1-1)),1,0)))/7)+1-INT(WEEKDAY(DATE(YEAR((CONCATENATE($C$1,".","03",".","0",MAX(T9:Z9))+1-1)),1,0))/5)=0,IF(OR(WEEKDAY(DATE(YEAR((CONCATENATE($C$1,".","03",".","0",MAX(T9:Z9))+1-1)-4),1,0))=5,WEEKDAY(DATE(YEAR((CONCATENATE($C$1,".","03",".","0",MAX(T9:Z9))+1-1)-4),1,0))=6,WEEKDAY(DATE(YEAR((CONCATENATE($C$1,".","03",".","0",MAX(T9:Z9))+1-1)-4),1,0))=7),52,53),IF(AND(INT(((CONCATENATE($C$1,".","03",".","0",MAX(T9:Z9))+1-1)-DATE(YEAR((CONCATENATE($C$1,".","03",".","0",MAX(T9:Z9))+1-1)),1,1)-1+WEEKDAY(DATE(YEAR((CONCATENATE($C$1,".","03",".","0",MAX(T9:Z9))+1-1)),1,0)))/7)+1-INT(WEEKDAY(DATE(YEAR((CONCATENATE($C$1,".","03",".","0",MAX(T9:Z9))+1-1)),1,0))/5)=53,OR(WEEKDAY(DATE(YEAR((CONCATENATE($C$1,".","03",".","0",MAX(T9:Z9))+1-1)+5),1,0))=1,WEEKDAY(DATE(YEAR((CONCATENATE($C$1,".","03",".","0",MAX(T9:Z9))+1-1)+5),1,0))=2,WEEKDAY(DATE(YEAR((CONCATENATE($C$1,".","03",".","0",MAX(T9:Z9))+1-1)+5),1,0))=3,WEEKDAY(DATE(YEAR((CONCATENATE($C$1,".","03",".","0",MAX(T9:Z9))+1-1)+5),1,0))=4)),-52,0))</f>
        <v>#VALUE!</v>
      </c>
      <c r="T9" s="18">
        <v>1</v>
      </c>
      <c r="U9" s="18">
        <f>IF(T9=1,(T9+1),IF((VLOOKUP((WEEKDAY(((CONCATENATE($C$1,".","03",".","01"))+1-1),2)),Napok!$N$1:$O$7,2,FALSE))=U8,1,""))</f>
        <v>2</v>
      </c>
      <c r="V9" s="18">
        <f>IF(U9&lt;&gt;"",(U9+1),IF((VLOOKUP((WEEKDAY(((CONCATENATE($C$1,".","03",".","01"))+1-1),2)),Napok!$N$1:$O$7,2,FALSE))=V8,1,""))</f>
        <v>3</v>
      </c>
      <c r="W9" s="18">
        <f>IF(V9&lt;&gt;"",(V9+1),IF((VLOOKUP((WEEKDAY(((CONCATENATE($C$1,".","03",".","01"))+1-1),2)),Napok!$N$1:$O$7,2,FALSE))=W8,1,""))</f>
        <v>4</v>
      </c>
      <c r="X9" s="18">
        <f>IF(W9&lt;&gt;"",(W9+1),IF((VLOOKUP((WEEKDAY(((CONCATENATE($C$1,".","03",".","01"))+1-1),2)),Napok!$N$1:$O$7,2,FALSE))=X8,1,""))</f>
        <v>5</v>
      </c>
      <c r="Y9" s="18">
        <f>IF(X9&lt;&gt;"",(X9+1),IF((VLOOKUP((WEEKDAY(((CONCATENATE($C$1,".","03",".","01"))+1-1),2)),Napok!$N$1:$O$7,2,FALSE))=Y8,1,""))</f>
        <v>6</v>
      </c>
      <c r="Z9" s="18">
        <f>IF(Y9&lt;&gt;"",(Y9+1),IF((VLOOKUP((WEEKDAY(((CONCATENATE($C$1,".","03",".","01"))+1-1),2)),Napok!$N$1:$O$7,2,FALSE))=Z8,1,""))</f>
        <v>7</v>
      </c>
      <c r="AL9" s="1">
        <v>1590</v>
      </c>
    </row>
    <row r="10" spans="1:38" x14ac:dyDescent="0.25">
      <c r="A10" s="43">
        <f ca="1">IF(A9&gt;50,1,2)</f>
        <v>1</v>
      </c>
      <c r="B10" s="18">
        <f>H9+1</f>
        <v>4</v>
      </c>
      <c r="C10" s="18">
        <f>B10+1</f>
        <v>5</v>
      </c>
      <c r="D10" s="18">
        <f t="shared" ref="D10:H11" si="0">C10+1</f>
        <v>6</v>
      </c>
      <c r="E10" s="18">
        <f t="shared" si="0"/>
        <v>7</v>
      </c>
      <c r="F10" s="18">
        <f t="shared" si="0"/>
        <v>8</v>
      </c>
      <c r="G10" s="18">
        <f t="shared" si="0"/>
        <v>9</v>
      </c>
      <c r="H10" s="18">
        <f t="shared" si="0"/>
        <v>10</v>
      </c>
      <c r="J10" s="43" t="e">
        <f>J9+1</f>
        <v>#VALUE!</v>
      </c>
      <c r="K10" s="18">
        <f>Q9+1</f>
        <v>8</v>
      </c>
      <c r="L10" s="18">
        <f>K10+1</f>
        <v>9</v>
      </c>
      <c r="M10" s="18">
        <f t="shared" ref="M10:Q12" si="1">L10+1</f>
        <v>10</v>
      </c>
      <c r="N10" s="18">
        <f t="shared" si="1"/>
        <v>11</v>
      </c>
      <c r="O10" s="18">
        <f t="shared" si="1"/>
        <v>12</v>
      </c>
      <c r="P10" s="18">
        <f t="shared" si="1"/>
        <v>13</v>
      </c>
      <c r="Q10" s="18">
        <f t="shared" si="1"/>
        <v>14</v>
      </c>
      <c r="S10" s="43" t="e">
        <f>S9+1</f>
        <v>#VALUE!</v>
      </c>
      <c r="T10" s="18">
        <f>Z9+1</f>
        <v>8</v>
      </c>
      <c r="U10" s="18">
        <f>T10+1</f>
        <v>9</v>
      </c>
      <c r="V10" s="18">
        <f t="shared" ref="V10:Z13" si="2">U10+1</f>
        <v>10</v>
      </c>
      <c r="W10" s="18">
        <f t="shared" si="2"/>
        <v>11</v>
      </c>
      <c r="X10" s="18">
        <f t="shared" si="2"/>
        <v>12</v>
      </c>
      <c r="Y10" s="18">
        <f t="shared" si="2"/>
        <v>13</v>
      </c>
      <c r="Z10" s="18">
        <f t="shared" si="2"/>
        <v>14</v>
      </c>
      <c r="AL10" s="1">
        <v>1591</v>
      </c>
    </row>
    <row r="11" spans="1:38" x14ac:dyDescent="0.25">
      <c r="A11" s="43">
        <f ca="1">A10+1</f>
        <v>2</v>
      </c>
      <c r="B11" s="18">
        <f t="shared" ref="B11:B13" si="3">H10+1</f>
        <v>11</v>
      </c>
      <c r="C11" s="18">
        <f>B11+1</f>
        <v>12</v>
      </c>
      <c r="D11" s="18">
        <f t="shared" si="0"/>
        <v>13</v>
      </c>
      <c r="E11" s="18">
        <f t="shared" si="0"/>
        <v>14</v>
      </c>
      <c r="F11" s="18">
        <f t="shared" si="0"/>
        <v>15</v>
      </c>
      <c r="G11" s="18">
        <f t="shared" si="0"/>
        <v>16</v>
      </c>
      <c r="H11" s="18">
        <f t="shared" si="0"/>
        <v>17</v>
      </c>
      <c r="J11" s="43" t="e">
        <f t="shared" ref="J11:J12" si="4">J10+1</f>
        <v>#VALUE!</v>
      </c>
      <c r="K11" s="18">
        <f t="shared" ref="K11:K12" si="5">Q10+1</f>
        <v>15</v>
      </c>
      <c r="L11" s="18">
        <f>K11+1</f>
        <v>16</v>
      </c>
      <c r="M11" s="18">
        <f t="shared" si="1"/>
        <v>17</v>
      </c>
      <c r="N11" s="18">
        <f t="shared" si="1"/>
        <v>18</v>
      </c>
      <c r="O11" s="18">
        <f t="shared" si="1"/>
        <v>19</v>
      </c>
      <c r="P11" s="18">
        <f t="shared" si="1"/>
        <v>20</v>
      </c>
      <c r="Q11" s="18">
        <f t="shared" si="1"/>
        <v>21</v>
      </c>
      <c r="S11" s="43" t="e">
        <f>S10+1</f>
        <v>#VALUE!</v>
      </c>
      <c r="T11" s="18">
        <f t="shared" ref="T11:T13" si="6">Z10+1</f>
        <v>15</v>
      </c>
      <c r="U11" s="18">
        <f>T11+1</f>
        <v>16</v>
      </c>
      <c r="V11" s="18">
        <f t="shared" si="2"/>
        <v>17</v>
      </c>
      <c r="W11" s="18">
        <f t="shared" si="2"/>
        <v>18</v>
      </c>
      <c r="X11" s="18">
        <f t="shared" si="2"/>
        <v>19</v>
      </c>
      <c r="Y11" s="18">
        <f t="shared" si="2"/>
        <v>20</v>
      </c>
      <c r="Z11" s="18">
        <f t="shared" si="2"/>
        <v>21</v>
      </c>
      <c r="AL11" s="1">
        <v>1592</v>
      </c>
    </row>
    <row r="12" spans="1:38" x14ac:dyDescent="0.25">
      <c r="A12" s="43">
        <f t="shared" ref="A12:A13" ca="1" si="7">A11+1</f>
        <v>3</v>
      </c>
      <c r="B12" s="18">
        <f t="shared" si="3"/>
        <v>18</v>
      </c>
      <c r="C12" s="18">
        <f t="shared" ref="C12:H13" si="8">B12+1</f>
        <v>19</v>
      </c>
      <c r="D12" s="18">
        <f t="shared" si="8"/>
        <v>20</v>
      </c>
      <c r="E12" s="18">
        <f t="shared" si="8"/>
        <v>21</v>
      </c>
      <c r="F12" s="18">
        <f t="shared" si="8"/>
        <v>22</v>
      </c>
      <c r="G12" s="18">
        <f t="shared" si="8"/>
        <v>23</v>
      </c>
      <c r="H12" s="18">
        <f t="shared" si="8"/>
        <v>24</v>
      </c>
      <c r="J12" s="43" t="e">
        <f t="shared" si="4"/>
        <v>#VALUE!</v>
      </c>
      <c r="K12" s="18">
        <f t="shared" si="5"/>
        <v>22</v>
      </c>
      <c r="L12" s="18">
        <f t="shared" ref="L12" si="9">K12+1</f>
        <v>23</v>
      </c>
      <c r="M12" s="18">
        <f t="shared" si="1"/>
        <v>24</v>
      </c>
      <c r="N12" s="18">
        <f t="shared" si="1"/>
        <v>25</v>
      </c>
      <c r="O12" s="18">
        <f t="shared" si="1"/>
        <v>26</v>
      </c>
      <c r="P12" s="18">
        <f t="shared" si="1"/>
        <v>27</v>
      </c>
      <c r="Q12" s="18">
        <f t="shared" si="1"/>
        <v>28</v>
      </c>
      <c r="S12" s="43" t="e">
        <f t="shared" ref="S12:S13" si="10">S11+1</f>
        <v>#VALUE!</v>
      </c>
      <c r="T12" s="18">
        <f t="shared" si="6"/>
        <v>22</v>
      </c>
      <c r="U12" s="18">
        <f t="shared" ref="U12:U13" si="11">T12+1</f>
        <v>23</v>
      </c>
      <c r="V12" s="18">
        <f t="shared" si="2"/>
        <v>24</v>
      </c>
      <c r="W12" s="18">
        <f t="shared" si="2"/>
        <v>25</v>
      </c>
      <c r="X12" s="18">
        <f t="shared" si="2"/>
        <v>26</v>
      </c>
      <c r="Y12" s="18">
        <f t="shared" si="2"/>
        <v>27</v>
      </c>
      <c r="Z12" s="18">
        <f t="shared" si="2"/>
        <v>28</v>
      </c>
      <c r="AL12" s="1">
        <v>1593</v>
      </c>
    </row>
    <row r="13" spans="1:38" x14ac:dyDescent="0.25">
      <c r="A13" s="43">
        <f t="shared" ca="1" si="7"/>
        <v>4</v>
      </c>
      <c r="B13" s="18">
        <f t="shared" si="3"/>
        <v>25</v>
      </c>
      <c r="C13" s="18">
        <f t="shared" si="8"/>
        <v>26</v>
      </c>
      <c r="D13" s="18">
        <f t="shared" si="8"/>
        <v>27</v>
      </c>
      <c r="E13" s="18">
        <f>IF(D13&gt;=VLOOKUP(B7,Napok!$H$1:$I$12,2,FALSE),"",(D13+1))</f>
        <v>28</v>
      </c>
      <c r="F13" s="18">
        <f>IF(E13&gt;=VLOOKUP(B7,Napok!$H$1:$I$12,2,FALSE),"",(E13+1))</f>
        <v>29</v>
      </c>
      <c r="G13" s="18">
        <f>IF(F13&gt;=VLOOKUP(B7,Napok!$H$1:$I$12,2,FALSE),"",(F13+1))</f>
        <v>30</v>
      </c>
      <c r="H13" s="18">
        <f>IF(G13&gt;=VLOOKUP(B7,Napok!$H$1:$I$12,2,FALSE),"",(G13+1))</f>
        <v>31</v>
      </c>
      <c r="J13" s="43" t="str">
        <f>IF(K13="","",J12+1)</f>
        <v/>
      </c>
      <c r="K13" s="18" t="str">
        <f>IF(AND((IF(ISERROR(VLOOKUP($C$1,Napok!$Q$1:$R$127,2,FALSE)),0,1))=1,Q12=28),29,IF(Q12&lt;=27,Q12+1,""))</f>
        <v/>
      </c>
      <c r="L13" s="18" t="str">
        <f>IF(K13=29,"",(IF(AND((IF(ISERROR(VLOOKUP($C$1,Napok!$Q$1:$R$127,2,FALSE)),0,1))=1,K13=28),29,IF(K13=28,"",(IF(K13="","",K13+1))))))</f>
        <v/>
      </c>
      <c r="M13" s="19" t="str">
        <f>IF(OR(L13=24,L13=25,L13=26,L13=27),L13+1,(IF(L13=29,"",(IF(AND((IF(ISERROR(VLOOKUP($C$1,Napok!$Q$1:$R$127,2,FALSE)),0,1))=1,L13=28),29,IF(L13="","",(IF(((IF(ISERROR(VLOOKUP($C$1,Napok!$Q$1:$R$127,2,FALSE)),0,1))=1),L13+1,""))))))))</f>
        <v/>
      </c>
      <c r="N13" s="18" t="str">
        <f>IF(AND((IF(ISERROR(VLOOKUP($C$1,Napok!$Q$1:$R$127,2,FALSE)),0,1))=1,M13=28),29,IF(M13&gt;=VLOOKUP(K7,Napok!$H$1:$I$12,2,FALSE),"",(M13+1)))</f>
        <v/>
      </c>
      <c r="O13" s="18" t="str">
        <f>IF(AND((IF(ISERROR(VLOOKUP($C$1,Napok!$Q$1:$R$127,2,FALSE)),0,1))=1,N13=28),29,IF(N13&gt;=VLOOKUP(K7,Napok!$H$1:$I$12,2,FALSE),"",(N13+1)))</f>
        <v/>
      </c>
      <c r="P13" s="18" t="str">
        <f>IF(AND((IF(ISERROR(VLOOKUP($C$1,Napok!$Q$1:$R$127,2,FALSE)),0,1))=1,O13=28),29,IF(O13&gt;=VLOOKUP(K7,Napok!$H$1:$I$12,2,FALSE),"",(O13+1)))</f>
        <v/>
      </c>
      <c r="Q13" s="18" t="str">
        <f>IF(AND((IF(ISERROR(VLOOKUP($C$1,Napok!$Q$1:$R$127,2,FALSE)),0,1))=1,P13=28),29,IF(P13&gt;=VLOOKUP(K7,Napok!$H$1:$I$12,2,FALSE),"",(P13+1)))</f>
        <v/>
      </c>
      <c r="S13" s="43" t="e">
        <f t="shared" si="10"/>
        <v>#VALUE!</v>
      </c>
      <c r="T13" s="18">
        <f t="shared" si="6"/>
        <v>29</v>
      </c>
      <c r="U13" s="18">
        <f t="shared" si="11"/>
        <v>30</v>
      </c>
      <c r="V13" s="18">
        <f t="shared" si="2"/>
        <v>31</v>
      </c>
      <c r="W13" s="18" t="str">
        <f>IF(V13&gt;=VLOOKUP(T7,Napok!$H$1:$I$12,2,FALSE),"",(V13+1))</f>
        <v/>
      </c>
      <c r="X13" s="18" t="str">
        <f>IF(W13&gt;=VLOOKUP(T7,Napok!$H$1:$I$12,2,FALSE),"",(W13+1))</f>
        <v/>
      </c>
      <c r="Y13" s="18" t="str">
        <f>IF(X13&gt;=VLOOKUP(T7,Napok!$H$1:$I$12,2,FALSE),"",(X13+1))</f>
        <v/>
      </c>
      <c r="Z13" s="18" t="str">
        <f>IF(Y13&gt;=VLOOKUP(T7,Napok!$H$1:$I$12,2,FALSE),"",(Y13+1))</f>
        <v/>
      </c>
      <c r="AL13" s="1">
        <v>1594</v>
      </c>
    </row>
    <row r="14" spans="1:38" x14ac:dyDescent="0.25">
      <c r="A14" s="43" t="str">
        <f>IF(H13="","",(IF(B14&gt;VLOOKUP(B7,Napok!H1:I12,2,FALSE),"",(A13+1))))</f>
        <v/>
      </c>
      <c r="B14" s="18" t="str">
        <f>IF(H13=30,31,(IF(H13="","",(IF((H13)=VLOOKUP(B7,Napok!$H$1:$I$12,2,FALSE),"",VLOOKUP(B7,Napok!$H$1:$I$12,2,FALSE)-1)))))</f>
        <v/>
      </c>
      <c r="C14" s="18" t="str">
        <f>IF($B$14&gt;=VLOOKUP($B$7,Napok!$H$1:$I$12,2,FALSE),"",VLOOKUP($B$7,Napok!$H$1:$I$12,2,FALSE))</f>
        <v/>
      </c>
      <c r="D14" s="18" t="str">
        <f>IF(C14=VLOOKUP($B$7,Napok!$H$1:$I$12,2,FALSE),"",(IF($B$14&gt;=VLOOKUP($B$7,Napok!$H$1:$I$12,2,FALSE),"",VLOOKUP($B$7,Napok!$H$1:$I$12,2,FALSE)+1)))</f>
        <v/>
      </c>
      <c r="E14" s="18" t="str">
        <f>IF($C$14&gt;=VLOOKUP($B$7,Napok!$H$1:$I$12,2,FALSE),"",VLOOKUP($B$7,Napok!$H$1:$I$12,2,FALSE)+1)</f>
        <v/>
      </c>
      <c r="F14" s="18" t="str">
        <f>IF($C$14&gt;=VLOOKUP($B$7,Napok!$H$1:$I$12,2,FALSE),"",VLOOKUP($B$7,Napok!$H$1:$I$12,2,FALSE)+1)</f>
        <v/>
      </c>
      <c r="G14" s="18" t="str">
        <f>IF($C$14&gt;=VLOOKUP($B$7,Napok!$H$1:$I$12,2,FALSE),"",VLOOKUP($B$7,Napok!$H$1:$I$12,2,FALSE)+1)</f>
        <v/>
      </c>
      <c r="H14" s="18" t="str">
        <f>IF($C$14&gt;=VLOOKUP($B$7,Napok!$H$1:$I$12,2,FALSE),"",VLOOKUP($B$7,Napok!$H$1:$I$12,2,FALSE)+1)</f>
        <v/>
      </c>
      <c r="J14" s="43" t="str">
        <f>IF(K14="","",(IF(Q13="","",(IF(K14&gt;VLOOKUP(K7,Napok!Q1:R12,2,FALSE),"",(J13+1))))))</f>
        <v/>
      </c>
      <c r="K14" s="18" t="str">
        <f>IF(Q13=29,"",(IF(Q13="","",(IF((Q13)=VLOOKUP(K7,Napok!$H$1:$I$12,2,FALSE),"",VLOOKUP(K7,Napok!$H$1:$I$12,2,FALSE)-1)))))</f>
        <v/>
      </c>
      <c r="L14" s="18" t="str">
        <f>IF(K14="","",(IF($B$14&gt;=VLOOKUP($B$7,Napok!$H$1:$I$12,2,FALSE),"",VLOOKUP($B$7,Napok!$H$1:$I$12,2,FALSE))))</f>
        <v/>
      </c>
      <c r="M14" s="18" t="str">
        <f>IF(L14="","",(IF(L14=VLOOKUP($B$7,Napok!$H$1:$I$12,2,FALSE),"",(IF($B$14&gt;=VLOOKUP($B$7,Napok!$H$1:$I$12,2,FALSE),"",VLOOKUP($B$7,Napok!$H$1:$I$12,2,FALSE)+1)))))</f>
        <v/>
      </c>
      <c r="N14" s="18" t="str">
        <f>IF($C$14&gt;=VLOOKUP($B$7,Napok!$H$1:$I$12,2,FALSE),"",VLOOKUP($B$7,Napok!$H$1:$I$12,2,FALSE)+1)</f>
        <v/>
      </c>
      <c r="O14" s="18" t="str">
        <f>IF($C$14&gt;=VLOOKUP($B$7,Napok!$H$1:$I$12,2,FALSE),"",VLOOKUP($B$7,Napok!$H$1:$I$12,2,FALSE)+1)</f>
        <v/>
      </c>
      <c r="P14" s="18" t="str">
        <f>IF($C$14&gt;=VLOOKUP($B$7,Napok!$H$1:$I$12,2,FALSE),"",VLOOKUP($B$7,Napok!$H$1:$I$12,2,FALSE)+1)</f>
        <v/>
      </c>
      <c r="Q14" s="18" t="str">
        <f>IF($C$14&gt;=VLOOKUP($B$7,Napok!$H$1:$I$12,2,FALSE),"",VLOOKUP($B$7,Napok!$H$1:$I$12,2,FALSE)+1)</f>
        <v/>
      </c>
      <c r="S14" s="43" t="str">
        <f>IF(T14="","",S13+1)</f>
        <v/>
      </c>
      <c r="T14" s="19" t="str">
        <f>IF(Z13=29,30,(IF(Z13=31,"",(IF(Z13="","",(IF((Z13)=VLOOKUP(T7,Napok!$H$1:$I$12,2,FALSE),"",VLOOKUP(T7,Napok!$H$1:$I$12,2,FALSE)-1)+1))))))</f>
        <v/>
      </c>
      <c r="U14" s="18" t="str">
        <f>IF(T$14&gt;=VLOOKUP($B$7,Napok!$H$1:$I$12,2,FALSE),"",VLOOKUP(T$7,Napok!$H$1:$I$12,2,FALSE))</f>
        <v/>
      </c>
      <c r="V14" s="18" t="str">
        <f>IF(U14="","",(IF(U14=VLOOKUP($B$7,Napok!$H$1:$I$12,2,FALSE),"",(IF($B$14&gt;=VLOOKUP($B$7,Napok!$H$1:$I$12,2,FALSE),"",VLOOKUP($B$7,Napok!$H$1:$I$12,2,FALSE)+1)))))</f>
        <v/>
      </c>
      <c r="W14" s="18" t="str">
        <f>IF($C$14&gt;=VLOOKUP($B$7,Napok!$H$1:$I$12,2,FALSE),"",VLOOKUP($B$7,Napok!$H$1:$I$12,2,FALSE)+1)</f>
        <v/>
      </c>
      <c r="X14" s="18" t="str">
        <f>IF($C$14&gt;=VLOOKUP($B$7,Napok!$H$1:$I$12,2,FALSE),"",VLOOKUP($B$7,Napok!$H$1:$I$12,2,FALSE)+1)</f>
        <v/>
      </c>
      <c r="Y14" s="18" t="str">
        <f>IF($C$14&gt;=VLOOKUP($B$7,Napok!$H$1:$I$12,2,FALSE),"",VLOOKUP($B$7,Napok!$H$1:$I$12,2,FALSE)+1)</f>
        <v/>
      </c>
      <c r="Z14" s="18" t="str">
        <f>IF($C$14&gt;=VLOOKUP($B$7,Napok!$H$1:$I$12,2,FALSE),"",VLOOKUP($B$7,Napok!$H$1:$I$12,2,FALSE)+1)</f>
        <v/>
      </c>
      <c r="AL14" s="1">
        <v>1595</v>
      </c>
    </row>
    <row r="15" spans="1:38" x14ac:dyDescent="0.25">
      <c r="AL15" s="1">
        <v>1596</v>
      </c>
    </row>
    <row r="16" spans="1:38" x14ac:dyDescent="0.25">
      <c r="B16" s="193" t="s">
        <v>15</v>
      </c>
      <c r="C16" s="194"/>
      <c r="D16" s="194"/>
      <c r="E16" s="194"/>
      <c r="F16" s="194"/>
      <c r="G16" s="194"/>
      <c r="H16" s="195"/>
      <c r="K16" s="193" t="s">
        <v>16</v>
      </c>
      <c r="L16" s="194"/>
      <c r="M16" s="194"/>
      <c r="N16" s="194"/>
      <c r="O16" s="194"/>
      <c r="P16" s="194"/>
      <c r="Q16" s="195"/>
      <c r="T16" s="193" t="s">
        <v>17</v>
      </c>
      <c r="U16" s="194"/>
      <c r="V16" s="194"/>
      <c r="W16" s="194"/>
      <c r="X16" s="194"/>
      <c r="Y16" s="194"/>
      <c r="Z16" s="195"/>
      <c r="AL16" s="1">
        <v>1597</v>
      </c>
    </row>
    <row r="17" spans="1:38" x14ac:dyDescent="0.25">
      <c r="A17" s="43" t="s">
        <v>416</v>
      </c>
      <c r="B17" s="43" t="s">
        <v>1</v>
      </c>
      <c r="C17" s="43" t="s">
        <v>2</v>
      </c>
      <c r="D17" s="43" t="s">
        <v>6</v>
      </c>
      <c r="E17" s="43" t="s">
        <v>3</v>
      </c>
      <c r="F17" s="43" t="s">
        <v>4</v>
      </c>
      <c r="G17" s="43" t="s">
        <v>5</v>
      </c>
      <c r="H17" s="43" t="s">
        <v>7</v>
      </c>
      <c r="J17" s="43" t="s">
        <v>416</v>
      </c>
      <c r="K17" s="43" t="s">
        <v>1</v>
      </c>
      <c r="L17" s="43" t="s">
        <v>2</v>
      </c>
      <c r="M17" s="43" t="s">
        <v>6</v>
      </c>
      <c r="N17" s="43" t="s">
        <v>3</v>
      </c>
      <c r="O17" s="43" t="s">
        <v>4</v>
      </c>
      <c r="P17" s="43" t="s">
        <v>5</v>
      </c>
      <c r="Q17" s="43" t="s">
        <v>7</v>
      </c>
      <c r="S17" s="43" t="s">
        <v>416</v>
      </c>
      <c r="T17" s="43" t="s">
        <v>1</v>
      </c>
      <c r="U17" s="43" t="s">
        <v>2</v>
      </c>
      <c r="V17" s="43" t="s">
        <v>6</v>
      </c>
      <c r="W17" s="43" t="s">
        <v>3</v>
      </c>
      <c r="X17" s="43" t="s">
        <v>4</v>
      </c>
      <c r="Y17" s="43" t="s">
        <v>5</v>
      </c>
      <c r="Z17" s="43" t="s">
        <v>7</v>
      </c>
      <c r="AL17" s="1">
        <v>1598</v>
      </c>
    </row>
    <row r="18" spans="1:38" x14ac:dyDescent="0.25">
      <c r="A18" s="43" t="e">
        <f>INT(((CONCATENATE($C$1,".","04",".","0",MAX(B18:H18))+1-1)-DATE(YEAR((CONCATENATE($C$1,".","04",".","0",MAX(B18:H18))+1-1)),1,1)-1+WEEKDAY(DATE(YEAR((CONCATENATE($C$1,".","04",".","0",MAX(B18:H18))+1-1)),1,0)))/7)+1-INT(WEEKDAY(DATE(YEAR((CONCATENATE($C$1,".","04",".","0",MAX(B18:H18))+1-1)),1,0))/5)+IF(INT(((CONCATENATE($C$1,".","04",".","0",MAX(B18:H18))+1-1)-DATE(YEAR((CONCATENATE($C$1,".","04",".","0",MAX(B18:H18))+1-1)),1,1)-1+WEEKDAY(DATE(YEAR((CONCATENATE($C$1,".","04",".","0",MAX(B18:H18))+1-1)),1,0)))/7)+1-INT(WEEKDAY(DATE(YEAR((CONCATENATE($C$1,".","04",".","0",MAX(B18:H18))+1-1)),1,0))/5)=0,IF(OR(WEEKDAY(DATE(YEAR((CONCATENATE($C$1,".","04",".","0",MAX(B18:H18))+1-1)-4),1,0))=5,WEEKDAY(DATE(YEAR((CONCATENATE($C$1,".","04",".","0",MAX(B18:H18))+1-1)-4),1,0))=6,WEEKDAY(DATE(YEAR((CONCATENATE($C$1,".","04",".","0",MAX(B18:H18))+1-1)-4),1,0))=7),52,53),IF(AND(INT(((CONCATENATE($C$1,".","04",".","0",MAX(B18:H18))+1-1)-DATE(YEAR((CONCATENATE($C$1,".","04",".","0",MAX(B18:H18))+1-1)),1,1)-1+WEEKDAY(DATE(YEAR((CONCATENATE($C$1,".","04",".","0",MAX(B18:H18))+1-1)),1,0)))/7)+1-INT(WEEKDAY(DATE(YEAR((CONCATENATE($C$1,".","04",".","0",MAX(B18:H18))+1-1)),1,0))/5)=53,OR(WEEKDAY(DATE(YEAR((CONCATENATE($C$1,".","04",".","0",MAX(B18:H18))+1-1)+5),1,0))=1,WEEKDAY(DATE(YEAR((CONCATENATE($C$1,".","04",".","0",MAX(B18:H18))+1-1)+5),1,0))=2,WEEKDAY(DATE(YEAR((CONCATENATE($C$1,".","04",".","0",MAX(B18:H18))+1-1)+5),1,0))=3,WEEKDAY(DATE(YEAR((CONCATENATE($C$1,".","04",".","0",MAX(B18:H18))+1-1)+5),1,0))=4)),-52,0))</f>
        <v>#VALUE!</v>
      </c>
      <c r="B18" s="18"/>
      <c r="C18" s="18"/>
      <c r="D18" s="18"/>
      <c r="E18" s="18">
        <v>1</v>
      </c>
      <c r="F18" s="18">
        <f>IF(E18&lt;&gt;"",(E18+1),IF((VLOOKUP((WEEKDAY(((CONCATENATE($C$1,".","04",".","01"))+1-1),2)),Napok!$N$1:$O$7,2,FALSE))=F17,1,""))</f>
        <v>2</v>
      </c>
      <c r="G18" s="18">
        <f>IF(F18&lt;&gt;"",(F18+1),IF((VLOOKUP((WEEKDAY(((CONCATENATE($C$1,".","04",".","01"))+1-1),2)),Napok!$N$1:$O$7,2,FALSE))=G17,1,""))</f>
        <v>3</v>
      </c>
      <c r="H18" s="18">
        <f>IF(G18&lt;&gt;"",(G18+1),IF((VLOOKUP((WEEKDAY(((CONCATENATE($C$1,".","04",".","01"))+1-1),2)),Napok!$N$1:$O$7,2,FALSE))=H17,1,""))</f>
        <v>4</v>
      </c>
      <c r="J18" s="43" t="e">
        <f>INT(((CONCATENATE($C$1,".","05",".","0",MAX(K18:Q18))+1-1)-DATE(YEAR((CONCATENATE($C$1,".","05",".","0",MAX(K18:Q18))+1-1)),1,1)-1+WEEKDAY(DATE(YEAR((CONCATENATE($C$1,".","05",".","0",MAX(K18:Q18))+1-1)),1,0)))/7)+1-INT(WEEKDAY(DATE(YEAR((CONCATENATE($C$1,".","05",".","0",MAX(K18:Q18))+1-1)),1,0))/5)+IF(INT(((CONCATENATE($C$1,".","05",".","0",MAX(K18:Q18))+1-1)-DATE(YEAR((CONCATENATE($C$1,".","05",".","0",MAX(K18:Q18))+1-1)),1,1)-1+WEEKDAY(DATE(YEAR((CONCATENATE($C$1,".","05",".","0",MAX(K18:Q18))+1-1)),1,0)))/7)+1-INT(WEEKDAY(DATE(YEAR((CONCATENATE($C$1,".","05",".","0",MAX(K18:Q18))+1-1)),1,0))/5)=0,IF(OR(WEEKDAY(DATE(YEAR((CONCATENATE($C$1,".","05",".","0",MAX(K18:Q18))+1-1)-4),1,0))=5,WEEKDAY(DATE(YEAR((CONCATENATE($C$1,".","05",".","0",MAX(K18:Q18))+1-1)-4),1,0))=6,WEEKDAY(DATE(YEAR((CONCATENATE($C$1,".","05",".","0",MAX(K18:Q18))+1-1)-4),1,0))=7),52,53),IF(AND(INT(((CONCATENATE($C$1,".","05",".","0",MAX(K18:Q18))+1-1)-DATE(YEAR((CONCATENATE($C$1,".","05",".","0",MAX(K18:Q18))+1-1)),1,1)-1+WEEKDAY(DATE(YEAR((CONCATENATE($C$1,".","05",".","0",MAX(K18:Q18))+1-1)),1,0)))/7)+1-INT(WEEKDAY(DATE(YEAR((CONCATENATE($C$1,".","05",".","0",MAX(K18:Q18))+1-1)),1,0))/5)=53,OR(WEEKDAY(DATE(YEAR((CONCATENATE($C$1,".","05",".","0",MAX(K18:Q18))+1-1)+5),1,0))=1,WEEKDAY(DATE(YEAR((CONCATENATE($C$1,".","05",".","0",MAX(K18:Q18))+1-1)+5),1,0))=2,WEEKDAY(DATE(YEAR((CONCATENATE($C$1,".","05",".","0",MAX(K18:Q18))+1-1)+5),1,0))=3,WEEKDAY(DATE(YEAR((CONCATENATE($C$1,".","05",".","0",MAX(K18:Q18))+1-1)+5),1,0))=4)),-52,0))</f>
        <v>#VALUE!</v>
      </c>
      <c r="K18" s="18"/>
      <c r="L18" s="18"/>
      <c r="M18" s="18"/>
      <c r="N18" s="18"/>
      <c r="O18" s="18"/>
      <c r="P18" s="18">
        <v>1</v>
      </c>
      <c r="Q18" s="18">
        <f>IF(P18&lt;&gt;"",(P18+1),IF((VLOOKUP((WEEKDAY(((CONCATENATE($C$1,".","05",".","01"))+1-1),2)),Napok!$N$1:$O$7,2,FALSE))=Q17,1,""))</f>
        <v>2</v>
      </c>
      <c r="S18" s="43" t="e">
        <f>INT(((CONCATENATE($C$1,".","06",".","0",MAX(T18:Z18))+1-1)-DATE(YEAR((CONCATENATE($C$1,".","06",".","0",MAX(T18:Z18))+1-1)),1,1)-1+WEEKDAY(DATE(YEAR((CONCATENATE($C$1,".","06",".","0",MAX(T18:Z18))+1-1)),1,0)))/7)+1-INT(WEEKDAY(DATE(YEAR((CONCATENATE($C$1,".","06",".","0",MAX(T18:Z18))+1-1)),1,0))/5)+IF(INT(((CONCATENATE($C$1,".","06",".","0",MAX(T18:Z18))+1-1)-DATE(YEAR((CONCATENATE($C$1,".","06",".","0",MAX(T18:Z18))+1-1)),1,1)-1+WEEKDAY(DATE(YEAR((CONCATENATE($C$1,".","06",".","0",MAX(T18:Z18))+1-1)),1,0)))/7)+1-INT(WEEKDAY(DATE(YEAR((CONCATENATE($C$1,".","06",".","0",MAX(T18:Z18))+1-1)),1,0))/5)=0,IF(OR(WEEKDAY(DATE(YEAR((CONCATENATE($C$1,".","06",".","0",MAX(T18:Z18))+1-1)-4),1,0))=5,WEEKDAY(DATE(YEAR((CONCATENATE($C$1,".","06",".","0",MAX(T18:Z18))+1-1)-4),1,0))=6,WEEKDAY(DATE(YEAR((CONCATENATE($C$1,".","06",".","0",MAX(T18:Z18))+1-1)-4),1,0))=7),52,53),IF(AND(INT(((CONCATENATE($C$1,".","06",".","0",MAX(T18:Z18))+1-1)-DATE(YEAR((CONCATENATE($C$1,".","06",".","0",MAX(T18:Z18))+1-1)),1,1)-1+WEEKDAY(DATE(YEAR((CONCATENATE($C$1,".","06",".","0",MAX(T18:Z18))+1-1)),1,0)))/7)+1-INT(WEEKDAY(DATE(YEAR((CONCATENATE($C$1,".","06",".","0",MAX(T18:Z18))+1-1)),1,0))/5)=53,OR(WEEKDAY(DATE(YEAR((CONCATENATE($C$1,".","06",".","0",MAX(T18:Z18))+1-1)+5),1,0))=1,WEEKDAY(DATE(YEAR((CONCATENATE($C$1,".","06",".","0",MAX(T18:Z18))+1-1)+5),1,0))=2,WEEKDAY(DATE(YEAR((CONCATENATE($C$1,".","06",".","0",MAX(T18:Z18))+1-1)+5),1,0))=3,WEEKDAY(DATE(YEAR((CONCATENATE($C$1,".","06",".","0",MAX(T18:Z18))+1-1)+5),1,0))=4)),-52,0))</f>
        <v>#VALUE!</v>
      </c>
      <c r="T18" s="18"/>
      <c r="U18" s="18">
        <v>1</v>
      </c>
      <c r="V18" s="18">
        <f>IF(U18&lt;&gt;"",(U18+1),IF((VLOOKUP((WEEKDAY(((CONCATENATE($C$1,".","06",".","01"))+1-1),2)),Napok!$N$1:$O$7,2,FALSE))=V17,1,""))</f>
        <v>2</v>
      </c>
      <c r="W18" s="18">
        <f>IF(V18&lt;&gt;"",(V18+1),IF((VLOOKUP((WEEKDAY(((CONCATENATE($C$1,".","06",".","01"))+1-1),2)),Napok!$N$1:$O$7,2,FALSE))=W17,1,""))</f>
        <v>3</v>
      </c>
      <c r="X18" s="18">
        <f>IF(W18&lt;&gt;"",(W18+1),IF((VLOOKUP((WEEKDAY(((CONCATENATE($C$1,".","06",".","01"))+1-1),2)),Napok!$N$1:$O$7,2,FALSE))=X17,1,""))</f>
        <v>4</v>
      </c>
      <c r="Y18" s="18">
        <f>IF(X18&lt;&gt;"",(X18+1),IF((VLOOKUP((WEEKDAY(((CONCATENATE($C$1,".","06",".","01"))+1-1),2)),Napok!$N$1:$O$7,2,FALSE))=Y17,1,""))</f>
        <v>5</v>
      </c>
      <c r="Z18" s="18">
        <f>IF(Y18&lt;&gt;"",(Y18+1),IF((VLOOKUP((WEEKDAY(((CONCATENATE($C$1,".","06",".","01"))+1-1),2)),Napok!$N$1:$O$7,2,FALSE))=Z17,1,""))</f>
        <v>6</v>
      </c>
      <c r="AL18" s="1">
        <v>1599</v>
      </c>
    </row>
    <row r="19" spans="1:38" x14ac:dyDescent="0.25">
      <c r="A19" s="43" t="e">
        <f>A18+1</f>
        <v>#VALUE!</v>
      </c>
      <c r="B19" s="18">
        <f>H18+1</f>
        <v>5</v>
      </c>
      <c r="C19" s="18">
        <f>B19+1</f>
        <v>6</v>
      </c>
      <c r="D19" s="18">
        <f t="shared" ref="D19:H21" si="12">C19+1</f>
        <v>7</v>
      </c>
      <c r="E19" s="18">
        <f t="shared" si="12"/>
        <v>8</v>
      </c>
      <c r="F19" s="18">
        <f t="shared" si="12"/>
        <v>9</v>
      </c>
      <c r="G19" s="18">
        <f t="shared" si="12"/>
        <v>10</v>
      </c>
      <c r="H19" s="18">
        <f t="shared" si="12"/>
        <v>11</v>
      </c>
      <c r="J19" s="43" t="e">
        <f>J18+1</f>
        <v>#VALUE!</v>
      </c>
      <c r="K19" s="18">
        <f>Q18+1</f>
        <v>3</v>
      </c>
      <c r="L19" s="18">
        <f>K19+1</f>
        <v>4</v>
      </c>
      <c r="M19" s="18">
        <f t="shared" ref="M19:Q22" si="13">L19+1</f>
        <v>5</v>
      </c>
      <c r="N19" s="18">
        <f t="shared" si="13"/>
        <v>6</v>
      </c>
      <c r="O19" s="18">
        <f t="shared" si="13"/>
        <v>7</v>
      </c>
      <c r="P19" s="18">
        <f t="shared" si="13"/>
        <v>8</v>
      </c>
      <c r="Q19" s="18">
        <f t="shared" si="13"/>
        <v>9</v>
      </c>
      <c r="S19" s="43" t="e">
        <f>S18+1</f>
        <v>#VALUE!</v>
      </c>
      <c r="T19" s="18">
        <f>Z18+1</f>
        <v>7</v>
      </c>
      <c r="U19" s="18">
        <f>T19+1</f>
        <v>8</v>
      </c>
      <c r="V19" s="18">
        <f t="shared" ref="V19:Z21" si="14">U19+1</f>
        <v>9</v>
      </c>
      <c r="W19" s="18">
        <f t="shared" si="14"/>
        <v>10</v>
      </c>
      <c r="X19" s="18">
        <f t="shared" si="14"/>
        <v>11</v>
      </c>
      <c r="Y19" s="18">
        <f t="shared" si="14"/>
        <v>12</v>
      </c>
      <c r="Z19" s="18">
        <f t="shared" si="14"/>
        <v>13</v>
      </c>
      <c r="AL19" s="1">
        <v>1600</v>
      </c>
    </row>
    <row r="20" spans="1:38" x14ac:dyDescent="0.25">
      <c r="A20" s="43" t="e">
        <f>A19+1</f>
        <v>#VALUE!</v>
      </c>
      <c r="B20" s="18">
        <f t="shared" ref="B20:B22" si="15">H19+1</f>
        <v>12</v>
      </c>
      <c r="C20" s="18">
        <f>B20+1</f>
        <v>13</v>
      </c>
      <c r="D20" s="18">
        <f t="shared" si="12"/>
        <v>14</v>
      </c>
      <c r="E20" s="18">
        <f t="shared" si="12"/>
        <v>15</v>
      </c>
      <c r="F20" s="18">
        <f t="shared" si="12"/>
        <v>16</v>
      </c>
      <c r="G20" s="18">
        <f t="shared" si="12"/>
        <v>17</v>
      </c>
      <c r="H20" s="18">
        <f t="shared" si="12"/>
        <v>18</v>
      </c>
      <c r="J20" s="43" t="e">
        <f>J19+1</f>
        <v>#VALUE!</v>
      </c>
      <c r="K20" s="18">
        <f t="shared" ref="K20:K22" si="16">Q19+1</f>
        <v>10</v>
      </c>
      <c r="L20" s="18">
        <f>K20+1</f>
        <v>11</v>
      </c>
      <c r="M20" s="18">
        <f t="shared" si="13"/>
        <v>12</v>
      </c>
      <c r="N20" s="18">
        <f t="shared" si="13"/>
        <v>13</v>
      </c>
      <c r="O20" s="18">
        <f t="shared" si="13"/>
        <v>14</v>
      </c>
      <c r="P20" s="18">
        <f t="shared" si="13"/>
        <v>15</v>
      </c>
      <c r="Q20" s="18">
        <f t="shared" si="13"/>
        <v>16</v>
      </c>
      <c r="S20" s="43" t="e">
        <f>S19+1</f>
        <v>#VALUE!</v>
      </c>
      <c r="T20" s="18">
        <f t="shared" ref="T20:T22" si="17">Z19+1</f>
        <v>14</v>
      </c>
      <c r="U20" s="18">
        <f>T20+1</f>
        <v>15</v>
      </c>
      <c r="V20" s="18">
        <f t="shared" si="14"/>
        <v>16</v>
      </c>
      <c r="W20" s="18">
        <f t="shared" si="14"/>
        <v>17</v>
      </c>
      <c r="X20" s="18">
        <f t="shared" si="14"/>
        <v>18</v>
      </c>
      <c r="Y20" s="18">
        <f t="shared" si="14"/>
        <v>19</v>
      </c>
      <c r="Z20" s="18">
        <f t="shared" si="14"/>
        <v>20</v>
      </c>
      <c r="AL20" s="1">
        <v>1601</v>
      </c>
    </row>
    <row r="21" spans="1:38" x14ac:dyDescent="0.25">
      <c r="A21" s="43" t="e">
        <f t="shared" ref="A21:A22" si="18">A20+1</f>
        <v>#VALUE!</v>
      </c>
      <c r="B21" s="18">
        <f t="shared" si="15"/>
        <v>19</v>
      </c>
      <c r="C21" s="18">
        <f t="shared" ref="C21:C22" si="19">B21+1</f>
        <v>20</v>
      </c>
      <c r="D21" s="18">
        <f t="shared" si="12"/>
        <v>21</v>
      </c>
      <c r="E21" s="18">
        <f t="shared" si="12"/>
        <v>22</v>
      </c>
      <c r="F21" s="18">
        <f t="shared" si="12"/>
        <v>23</v>
      </c>
      <c r="G21" s="18">
        <f t="shared" si="12"/>
        <v>24</v>
      </c>
      <c r="H21" s="18">
        <f t="shared" si="12"/>
        <v>25</v>
      </c>
      <c r="J21" s="43" t="e">
        <f t="shared" ref="J21:J22" si="20">J20+1</f>
        <v>#VALUE!</v>
      </c>
      <c r="K21" s="18">
        <f t="shared" si="16"/>
        <v>17</v>
      </c>
      <c r="L21" s="18">
        <f t="shared" ref="L21:L22" si="21">K21+1</f>
        <v>18</v>
      </c>
      <c r="M21" s="18">
        <f t="shared" si="13"/>
        <v>19</v>
      </c>
      <c r="N21" s="18">
        <f t="shared" si="13"/>
        <v>20</v>
      </c>
      <c r="O21" s="18">
        <f t="shared" si="13"/>
        <v>21</v>
      </c>
      <c r="P21" s="18">
        <f t="shared" si="13"/>
        <v>22</v>
      </c>
      <c r="Q21" s="18">
        <f t="shared" si="13"/>
        <v>23</v>
      </c>
      <c r="S21" s="43" t="e">
        <f t="shared" ref="S21:S22" si="22">S20+1</f>
        <v>#VALUE!</v>
      </c>
      <c r="T21" s="18">
        <f t="shared" si="17"/>
        <v>21</v>
      </c>
      <c r="U21" s="18">
        <f t="shared" ref="U21:U22" si="23">T21+1</f>
        <v>22</v>
      </c>
      <c r="V21" s="18">
        <f t="shared" si="14"/>
        <v>23</v>
      </c>
      <c r="W21" s="18">
        <f t="shared" si="14"/>
        <v>24</v>
      </c>
      <c r="X21" s="18">
        <f t="shared" si="14"/>
        <v>25</v>
      </c>
      <c r="Y21" s="18">
        <f t="shared" si="14"/>
        <v>26</v>
      </c>
      <c r="Z21" s="18">
        <f t="shared" si="14"/>
        <v>27</v>
      </c>
      <c r="AL21" s="1">
        <v>1602</v>
      </c>
    </row>
    <row r="22" spans="1:38" x14ac:dyDescent="0.25">
      <c r="A22" s="43" t="e">
        <f t="shared" si="18"/>
        <v>#VALUE!</v>
      </c>
      <c r="B22" s="18">
        <f t="shared" si="15"/>
        <v>26</v>
      </c>
      <c r="C22" s="18">
        <f t="shared" si="19"/>
        <v>27</v>
      </c>
      <c r="D22" s="18">
        <f>IF(C22=26,27,(IF(C22=27,28,(IF(C22=24,25,(IF(C22=25,26,(IF(C22=28,29,(IF(C22=29,30,(IF(C22=26,27,(IF(C22=30,"","")))))))))))))))</f>
        <v>28</v>
      </c>
      <c r="E22" s="18">
        <f>IF(D22&gt;=VLOOKUP(B16,Napok!$H$1:$I$12,2,FALSE),"",(D22+1))</f>
        <v>29</v>
      </c>
      <c r="F22" s="18">
        <f>IF(E22&gt;=VLOOKUP(B16,Napok!$H$1:$I$12,2,FALSE),"",(E22+1))</f>
        <v>30</v>
      </c>
      <c r="G22" s="18" t="str">
        <f>IF(F22&gt;=VLOOKUP(B16,Napok!$H$1:$I$12,2,FALSE),"",(F22+1))</f>
        <v/>
      </c>
      <c r="H22" s="18" t="str">
        <f>IF(G22&gt;=VLOOKUP(B16,Napok!$H$1:$I$12,2,FALSE),"",(G22+1))</f>
        <v/>
      </c>
      <c r="J22" s="43" t="e">
        <f t="shared" si="20"/>
        <v>#VALUE!</v>
      </c>
      <c r="K22" s="18">
        <f t="shared" si="16"/>
        <v>24</v>
      </c>
      <c r="L22" s="18">
        <f t="shared" si="21"/>
        <v>25</v>
      </c>
      <c r="M22" s="18">
        <f t="shared" si="13"/>
        <v>26</v>
      </c>
      <c r="N22" s="18">
        <f>IF(M22&gt;=VLOOKUP(K16,Napok!$H$1:$I$12,2,FALSE),"",(M22+1))</f>
        <v>27</v>
      </c>
      <c r="O22" s="18">
        <f>IF(N22&gt;=VLOOKUP(K16,Napok!$H$1:$I$12,2,FALSE),"",(N22+1))</f>
        <v>28</v>
      </c>
      <c r="P22" s="18">
        <f>IF(O22&gt;=VLOOKUP(K16,Napok!$H$1:$I$12,2,FALSE),"",(O22+1))</f>
        <v>29</v>
      </c>
      <c r="Q22" s="18">
        <f>IF(P22&gt;=VLOOKUP(K16,Napok!$H$1:$I$12,2,FALSE),"",(P22+1))</f>
        <v>30</v>
      </c>
      <c r="S22" s="43" t="e">
        <f t="shared" si="22"/>
        <v>#VALUE!</v>
      </c>
      <c r="T22" s="18">
        <f t="shared" si="17"/>
        <v>28</v>
      </c>
      <c r="U22" s="18">
        <f t="shared" si="23"/>
        <v>29</v>
      </c>
      <c r="V22" s="18">
        <f>IF(U22=26,27,(IF(U22=27,28,(IF(U22=24,25,(IF(U22=25,26,(IF(U22=28,29,(IF(U22=29,30,(IF(U22=26,27,(IF(U22=30,"","")))))))))))))))</f>
        <v>30</v>
      </c>
      <c r="W22" s="18" t="str">
        <f>IF(V22&gt;=VLOOKUP(T16,Napok!$H$1:$I$12,2,FALSE),"",(V22+1))</f>
        <v/>
      </c>
      <c r="X22" s="18" t="str">
        <f>IF(W22&gt;=VLOOKUP(T16,Napok!$H$1:$I$12,2,FALSE),"",(W22+1))</f>
        <v/>
      </c>
      <c r="Y22" s="18" t="str">
        <f>IF(X22&gt;=VLOOKUP(T16,Napok!$H$1:$I$12,2,FALSE),"",(X22+1))</f>
        <v/>
      </c>
      <c r="Z22" s="18" t="str">
        <f>IF(Y22&gt;=VLOOKUP(T16,Napok!$H$1:$I$12,2,FALSE),"",(Y22+1))</f>
        <v/>
      </c>
      <c r="AL22" s="1">
        <v>1603</v>
      </c>
    </row>
    <row r="23" spans="1:38" x14ac:dyDescent="0.25">
      <c r="A23" s="43" t="str">
        <f>IF(B23="","",A22+1)</f>
        <v/>
      </c>
      <c r="B23" s="18" t="str">
        <f>IF(H22=30,"",(IF(H22="","",(IF((H22)=VLOOKUP(B16,Napok!$H$1:$I$12,2,FALSE),"",VLOOKUP(B16,Napok!$H$1:$I$12,2,FALSE)-1)))))</f>
        <v/>
      </c>
      <c r="C23" s="18" t="str">
        <f>IF(B23=29,30,(IF(B23="","",(IF(B$14&gt;=VLOOKUP($B$7,Napok!$H$1:$I$12,2,FALSE),"",VLOOKUP(B$7,Napok!$H$1:$I$12,2,FALSE))))))</f>
        <v/>
      </c>
      <c r="D23" s="18" t="str">
        <f>IF(C23="","",(IF(C23=VLOOKUP($B$7,Napok!$H$1:$I$12,2,FALSE),"",(IF($B$14&gt;=VLOOKUP($B$7,Napok!$H$1:$I$12,2,FALSE),"",VLOOKUP($B$7,Napok!$H$1:$I$12,2,FALSE)+1)))))</f>
        <v/>
      </c>
      <c r="E23" s="18" t="str">
        <f>IF($C$14&gt;=VLOOKUP($B$7,Napok!$H$1:$I$12,2,FALSE),"",VLOOKUP($B$7,Napok!$H$1:$I$12,2,FALSE)+1)</f>
        <v/>
      </c>
      <c r="F23" s="18" t="str">
        <f>IF($C$14&gt;=VLOOKUP($B$7,Napok!$H$1:$I$12,2,FALSE),"",VLOOKUP($B$7,Napok!$H$1:$I$12,2,FALSE)+1)</f>
        <v/>
      </c>
      <c r="G23" s="18" t="str">
        <f>IF($C$14&gt;=VLOOKUP($B$7,Napok!$H$1:$I$12,2,FALSE),"",VLOOKUP($B$7,Napok!$H$1:$I$12,2,FALSE)+1)</f>
        <v/>
      </c>
      <c r="H23" s="18" t="str">
        <f>IF($C$14&gt;=VLOOKUP($B$7,Napok!$H$1:$I$12,2,FALSE),"",VLOOKUP($B$7,Napok!$H$1:$I$12,2,FALSE)+1)</f>
        <v/>
      </c>
      <c r="J23" s="43" t="e">
        <f>IF(K23="","",J22+1)</f>
        <v>#VALUE!</v>
      </c>
      <c r="K23" s="19">
        <f>IF(Q22=29,30,(IF(Q22=31,"",(IF(Q22="","",(IF((Q22)=VLOOKUP(K16,Napok!$H$1:$I$12,2,FALSE),"",VLOOKUP(K16,Napok!$H$1:$I$12,2,FALSE)-1)+1))))))</f>
        <v>31</v>
      </c>
      <c r="L23" s="18" t="str">
        <f>IF(K23=30,(K23+1),(IF(K$14&gt;=VLOOKUP($B$7,Napok!$H$1:$I$12,2,FALSE),"",VLOOKUP(K$7,Napok!$H$1:$I$12,2,FALSE))))</f>
        <v/>
      </c>
      <c r="M23" s="18" t="str">
        <f>IF(L23="","",(IF(L23=VLOOKUP($B$7,Napok!$H$1:$I$12,2,FALSE),"",(IF($B$14&gt;=VLOOKUP($B$7,Napok!$H$1:$I$12,2,FALSE),"",VLOOKUP($B$7,Napok!$H$1:$I$12,2,FALSE)+1)))))</f>
        <v/>
      </c>
      <c r="N23" s="18" t="str">
        <f>IF($C$14&gt;=VLOOKUP($B$7,Napok!$H$1:$I$12,2,FALSE),"",VLOOKUP($B$7,Napok!$H$1:$I$12,2,FALSE)+1)</f>
        <v/>
      </c>
      <c r="O23" s="18" t="str">
        <f>IF($C$14&gt;=VLOOKUP($B$7,Napok!$H$1:$I$12,2,FALSE),"",VLOOKUP($B$7,Napok!$H$1:$I$12,2,FALSE)+1)</f>
        <v/>
      </c>
      <c r="P23" s="18" t="str">
        <f>IF($C$14&gt;=VLOOKUP($B$7,Napok!$H$1:$I$12,2,FALSE),"",VLOOKUP($B$7,Napok!$H$1:$I$12,2,FALSE)+1)</f>
        <v/>
      </c>
      <c r="Q23" s="18" t="str">
        <f>IF($C$14&gt;=VLOOKUP($B$7,Napok!$H$1:$I$12,2,FALSE),"",VLOOKUP($B$7,Napok!$H$1:$I$12,2,FALSE)+1)</f>
        <v/>
      </c>
      <c r="S23" s="43" t="str">
        <f>IF(T23="","",S22+1)</f>
        <v/>
      </c>
      <c r="T23" s="18" t="str">
        <f>IF(Z22=30,"",(IF(Z22="","",(IF((Z22)=VLOOKUP(T16,Napok!$H$1:$I$12,2,FALSE),"",VLOOKUP(T16,Napok!$H$1:$I$12,2,FALSE)-1)))))</f>
        <v/>
      </c>
      <c r="U23" s="18" t="str">
        <f>IF(T23=29,30,(IF(T23="","",(IF(T$14&gt;=VLOOKUP($B$7,Napok!$H$1:$I$12,2,FALSE),"",VLOOKUP(T$7,Napok!$H$1:$I$12,2,FALSE))))))</f>
        <v/>
      </c>
      <c r="V23" s="18" t="str">
        <f>IF(U23="","",(IF(U23=VLOOKUP($B$7,Napok!$H$1:$I$12,2,FALSE),"",(IF($B$14&gt;=VLOOKUP($B$7,Napok!$H$1:$I$12,2,FALSE),"",VLOOKUP($B$7,Napok!$H$1:$I$12,2,FALSE)+1)))))</f>
        <v/>
      </c>
      <c r="W23" s="18" t="str">
        <f>IF($C$14&gt;=VLOOKUP($B$7,Napok!$H$1:$I$12,2,FALSE),"",VLOOKUP($B$7,Napok!$H$1:$I$12,2,FALSE)+1)</f>
        <v/>
      </c>
      <c r="X23" s="18" t="str">
        <f>IF($C$14&gt;=VLOOKUP($B$7,Napok!$H$1:$I$12,2,FALSE),"",VLOOKUP($B$7,Napok!$H$1:$I$12,2,FALSE)+1)</f>
        <v/>
      </c>
      <c r="Y23" s="18" t="str">
        <f>IF($C$14&gt;=VLOOKUP($B$7,Napok!$H$1:$I$12,2,FALSE),"",VLOOKUP($B$7,Napok!$H$1:$I$12,2,FALSE)+1)</f>
        <v/>
      </c>
      <c r="Z23" s="18" t="str">
        <f>IF($C$14&gt;=VLOOKUP($B$7,Napok!$H$1:$I$12,2,FALSE),"",VLOOKUP($B$7,Napok!$H$1:$I$12,2,FALSE)+1)</f>
        <v/>
      </c>
      <c r="AL23" s="1">
        <v>1604</v>
      </c>
    </row>
    <row r="24" spans="1:38" x14ac:dyDescent="0.25">
      <c r="AL24" s="1">
        <v>1605</v>
      </c>
    </row>
    <row r="25" spans="1:38" x14ac:dyDescent="0.25">
      <c r="B25" s="193" t="s">
        <v>18</v>
      </c>
      <c r="C25" s="194"/>
      <c r="D25" s="194"/>
      <c r="E25" s="194"/>
      <c r="F25" s="194"/>
      <c r="G25" s="194"/>
      <c r="H25" s="195"/>
      <c r="K25" s="193" t="s">
        <v>19</v>
      </c>
      <c r="L25" s="194"/>
      <c r="M25" s="194"/>
      <c r="N25" s="194"/>
      <c r="O25" s="194"/>
      <c r="P25" s="194"/>
      <c r="Q25" s="195"/>
      <c r="T25" s="193" t="s">
        <v>20</v>
      </c>
      <c r="U25" s="194"/>
      <c r="V25" s="194"/>
      <c r="W25" s="194"/>
      <c r="X25" s="194"/>
      <c r="Y25" s="194"/>
      <c r="Z25" s="195"/>
      <c r="AL25" s="1">
        <v>1606</v>
      </c>
    </row>
    <row r="26" spans="1:38" x14ac:dyDescent="0.25">
      <c r="A26" s="43" t="s">
        <v>416</v>
      </c>
      <c r="B26" s="43" t="s">
        <v>1</v>
      </c>
      <c r="C26" s="43" t="s">
        <v>2</v>
      </c>
      <c r="D26" s="43" t="s">
        <v>6</v>
      </c>
      <c r="E26" s="43" t="s">
        <v>3</v>
      </c>
      <c r="F26" s="43" t="s">
        <v>4</v>
      </c>
      <c r="G26" s="43" t="s">
        <v>5</v>
      </c>
      <c r="H26" s="43" t="s">
        <v>7</v>
      </c>
      <c r="J26" s="43" t="s">
        <v>416</v>
      </c>
      <c r="K26" s="43" t="s">
        <v>1</v>
      </c>
      <c r="L26" s="43" t="s">
        <v>2</v>
      </c>
      <c r="M26" s="43" t="s">
        <v>6</v>
      </c>
      <c r="N26" s="43" t="s">
        <v>3</v>
      </c>
      <c r="O26" s="43" t="s">
        <v>4</v>
      </c>
      <c r="P26" s="43" t="s">
        <v>5</v>
      </c>
      <c r="Q26" s="43" t="s">
        <v>7</v>
      </c>
      <c r="S26" s="43" t="s">
        <v>416</v>
      </c>
      <c r="T26" s="43" t="s">
        <v>1</v>
      </c>
      <c r="U26" s="43" t="s">
        <v>2</v>
      </c>
      <c r="V26" s="43" t="s">
        <v>6</v>
      </c>
      <c r="W26" s="43" t="s">
        <v>3</v>
      </c>
      <c r="X26" s="43" t="s">
        <v>4</v>
      </c>
      <c r="Y26" s="43" t="s">
        <v>5</v>
      </c>
      <c r="Z26" s="43" t="s">
        <v>7</v>
      </c>
      <c r="AL26" s="1">
        <v>1607</v>
      </c>
    </row>
    <row r="27" spans="1:38" x14ac:dyDescent="0.25">
      <c r="A27" s="43" t="e">
        <f>INT(((CONCATENATE($C$1,".","07",".","0",MAX(B27:H27))+1-1)-DATE(YEAR((CONCATENATE($C$1,".","07",".","0",MAX(B27:H27))+1-1)),1,1)-1+WEEKDAY(DATE(YEAR((CONCATENATE($C$1,".","07",".","0",MAX(B27:H27))+1-1)),1,0)))/7)+1-INT(WEEKDAY(DATE(YEAR((CONCATENATE($C$1,".","07",".","0",MAX(B27:H27))+1-1)),1,0))/5)+IF(INT(((CONCATENATE($C$1,".","07",".","0",MAX(B27:H27))+1-1)-DATE(YEAR((CONCATENATE($C$1,".","07",".","0",MAX(B27:H27))+1-1)),1,1)-1+WEEKDAY(DATE(YEAR((CONCATENATE($C$1,".","07",".","0",MAX(B27:H27))+1-1)),1,0)))/7)+1-INT(WEEKDAY(DATE(YEAR((CONCATENATE($C$1,".","07",".","0",MAX(B27:H27))+1-1)),1,0))/5)=0,IF(OR(WEEKDAY(DATE(YEAR((CONCATENATE($C$1,".","07",".","0",MAX(B27:H27))+1-1)-4),1,0))=5,WEEKDAY(DATE(YEAR((CONCATENATE($C$1,".","07",".","0",MAX(B27:H27))+1-1)-4),1,0))=6,WEEKDAY(DATE(YEAR((CONCATENATE($C$1,".","07",".","0",MAX(B27:H27))+1-1)-4),1,0))=7),52,53),IF(AND(INT(((CONCATENATE($C$1,".","07",".","0",MAX(B27:H27))+1-1)-DATE(YEAR((CONCATENATE($C$1,".","07",".","0",MAX(B27:H27))+1-1)),1,1)-1+WEEKDAY(DATE(YEAR((CONCATENATE($C$1,".","07",".","0",MAX(B27:H27))+1-1)),1,0)))/7)+1-INT(WEEKDAY(DATE(YEAR((CONCATENATE($C$1,".","07",".","0",MAX(B27:H27))+1-1)),1,0))/5)=53,OR(WEEKDAY(DATE(YEAR((CONCATENATE($C$1,".","07",".","0",MAX(B27:H27))+1-1)+5),1,0))=1,WEEKDAY(DATE(YEAR((CONCATENATE($C$1,".","07",".","0",MAX(B27:H27))+1-1)+5),1,0))=2,WEEKDAY(DATE(YEAR((CONCATENATE($C$1,".","07",".","0",MAX(B27:H27))+1-1)+5),1,0))=3,WEEKDAY(DATE(YEAR((CONCATENATE($C$1,".","07",".","0",MAX(B27:H27))+1-1)+5),1,0))=4)),-52,0))</f>
        <v>#VALUE!</v>
      </c>
      <c r="B27" s="18"/>
      <c r="C27" s="18"/>
      <c r="D27" s="18"/>
      <c r="E27" s="18">
        <v>1</v>
      </c>
      <c r="F27" s="18">
        <f>IF(E27&lt;&gt;"",(E27+1),IF((VLOOKUP((WEEKDAY(((CONCATENATE($C$1,".","07",".","01"))+1-1),2)),Napok!$N$1:$O$7,2,FALSE))=F26,1,""))</f>
        <v>2</v>
      </c>
      <c r="G27" s="18">
        <f>IF(F27&lt;&gt;"",(F27+1),IF((VLOOKUP((WEEKDAY(((CONCATENATE($C$1,".","07",".","01"))+1-1),2)),Napok!$N$1:$O$7,2,FALSE))=G26,1,""))</f>
        <v>3</v>
      </c>
      <c r="H27" s="18">
        <f>IF(G27&lt;&gt;"",(G27+1),IF((VLOOKUP((WEEKDAY(((CONCATENATE($C$1,".","07",".","01"))+1-1),2)),Napok!$N$1:$O$7,2,FALSE))=H26,1,""))</f>
        <v>4</v>
      </c>
      <c r="J27" s="43" t="e">
        <f>INT(((CONCATENATE($C$1,".","08",".","0",MAX(K27:Q27))+1-1)-DATE(YEAR((CONCATENATE($C$1,".","08",".","0",MAX(K27:Q27))+1-1)),1,1)-1+WEEKDAY(DATE(YEAR((CONCATENATE($C$1,".","08",".","0",MAX(K27:Q27))+1-1)),1,0)))/7)+1-INT(WEEKDAY(DATE(YEAR((CONCATENATE($C$1,".","08",".","0",MAX(K27:Q27))+1-1)),1,0))/5)+IF(INT(((CONCATENATE($C$1,".","08",".","0",MAX(K27:Q27))+1-1)-DATE(YEAR((CONCATENATE($C$1,".","08",".","0",MAX(K27:Q27))+1-1)),1,1)-1+WEEKDAY(DATE(YEAR((CONCATENATE($C$1,".","08",".","0",MAX(K27:Q27))+1-1)),1,0)))/7)+1-INT(WEEKDAY(DATE(YEAR((CONCATENATE($C$1,".","08",".","0",MAX(K27:Q27))+1-1)),1,0))/5)=0,IF(OR(WEEKDAY(DATE(YEAR((CONCATENATE($C$1,".","08",".","0",MAX(K27:Q27))+1-1)-4),1,0))=5,WEEKDAY(DATE(YEAR((CONCATENATE($C$1,".","08",".","0",MAX(K27:Q27))+1-1)-4),1,0))=6,WEEKDAY(DATE(YEAR((CONCATENATE($C$1,".","08",".","0",MAX(K27:Q27))+1-1)-4),1,0))=7),52,53),IF(AND(INT(((CONCATENATE($C$1,".","08",".","0",MAX(K27:Q27))+1-1)-DATE(YEAR((CONCATENATE($C$1,".","08",".","0",MAX(K27:Q27))+1-1)),1,1)-1+WEEKDAY(DATE(YEAR((CONCATENATE($C$1,".","08",".","0",MAX(K27:Q27))+1-1)),1,0)))/7)+1-INT(WEEKDAY(DATE(YEAR((CONCATENATE($C$1,".","08",".","0",MAX(K27:Q27))+1-1)),1,0))/5)=53,OR(WEEKDAY(DATE(YEAR((CONCATENATE($C$1,".","08",".","0",MAX(K27:Q27))+1-1)+5),1,0))=1,WEEKDAY(DATE(YEAR((CONCATENATE($C$1,".","08",".","0",MAX(K27:Q27))+1-1)+5),1,0))=2,WEEKDAY(DATE(YEAR((CONCATENATE($C$1,".","08",".","0",MAX(K27:Q27))+1-1)+5),1,0))=3,WEEKDAY(DATE(YEAR((CONCATENATE($C$1,".","08",".","0",MAX(K27:Q27))+1-1)+5),1,0))=4)),-52,0))</f>
        <v>#VALUE!</v>
      </c>
      <c r="K27" s="18"/>
      <c r="L27" s="18"/>
      <c r="M27" s="18"/>
      <c r="N27" s="18"/>
      <c r="O27" s="18"/>
      <c r="P27" s="18"/>
      <c r="Q27" s="18">
        <v>1</v>
      </c>
      <c r="S27" s="43" t="e">
        <f>INT(((CONCATENATE($C$1,".","09",".","0",MAX(T27:Z27))+1-1)-DATE(YEAR((CONCATENATE($C$1,".","09",".","0",MAX(T27:Z27))+1-1)),1,1)-1+WEEKDAY(DATE(YEAR((CONCATENATE($C$1,".","09",".","0",MAX(T27:Z27))+1-1)),1,0)))/7)+1-INT(WEEKDAY(DATE(YEAR((CONCATENATE($C$1,".","09",".","0",MAX(T27:Z27))+1-1)),1,0))/5)+IF(INT(((CONCATENATE($C$1,".","09",".","0",MAX(T27:Z27))+1-1)-DATE(YEAR((CONCATENATE($C$1,".","09",".","0",MAX(T27:Z27))+1-1)),1,1)-1+WEEKDAY(DATE(YEAR((CONCATENATE($C$1,".","09",".","0",MAX(T27:Z27))+1-1)),1,0)))/7)+1-INT(WEEKDAY(DATE(YEAR((CONCATENATE($C$1,".","09",".","0",MAX(T27:Z27))+1-1)),1,0))/5)=0,IF(OR(WEEKDAY(DATE(YEAR((CONCATENATE($C$1,".","09",".","0",MAX(T27:Z27))+1-1)-4),1,0))=5,WEEKDAY(DATE(YEAR((CONCATENATE($C$1,".","09",".","0",MAX(T27:Z27))+1-1)-4),1,0))=6,WEEKDAY(DATE(YEAR((CONCATENATE($C$1,".","09",".","0",MAX(T27:Z27))+1-1)-4),1,0))=7),52,53),IF(AND(INT(((CONCATENATE($C$1,".","09",".","0",MAX(T27:Z27))+1-1)-DATE(YEAR((CONCATENATE($C$1,".","09",".","0",MAX(T27:Z27))+1-1)),1,1)-1+WEEKDAY(DATE(YEAR((CONCATENATE($C$1,".","09",".","0",MAX(T27:Z27))+1-1)),1,0)))/7)+1-INT(WEEKDAY(DATE(YEAR((CONCATENATE($C$1,".","09",".","0",MAX(T27:Z27))+1-1)),1,0))/5)=53,OR(WEEKDAY(DATE(YEAR((CONCATENATE($C$1,".","09",".","0",MAX(T27:Z27))+1-1)+5),1,0))=1,WEEKDAY(DATE(YEAR((CONCATENATE($C$1,".","09",".","0",MAX(T27:Z27))+1-1)+5),1,0))=2,WEEKDAY(DATE(YEAR((CONCATENATE($C$1,".","09",".","0",MAX(T27:Z27))+1-1)+5),1,0))=3,WEEKDAY(DATE(YEAR((CONCATENATE($C$1,".","09",".","0",MAX(T27:Z27))+1-1)+5),1,0))=4)),-52,0))</f>
        <v>#VALUE!</v>
      </c>
      <c r="T27" s="18"/>
      <c r="U27" s="18"/>
      <c r="V27" s="18">
        <v>1</v>
      </c>
      <c r="W27" s="18">
        <f>IF(V27&lt;&gt;"",(V27+1),IF((VLOOKUP((WEEKDAY(((CONCATENATE($C$1,".","09",".","01"))+1-1),2)),Napok!$N$1:$O$7,2,FALSE))=W26,1,""))</f>
        <v>2</v>
      </c>
      <c r="X27" s="18">
        <f>IF(W27&lt;&gt;"",(W27+1),IF((VLOOKUP((WEEKDAY(((CONCATENATE($C$1,".","09",".","01"))+1-1),2)),Napok!$N$1:$O$7,2,FALSE))=X26,1,""))</f>
        <v>3</v>
      </c>
      <c r="Y27" s="18">
        <f>IF(X27&lt;&gt;"",(X27+1),IF((VLOOKUP((WEEKDAY(((CONCATENATE($C$1,".","09",".","01"))+1-1),2)),Napok!$N$1:$O$7,2,FALSE))=Y26,1,""))</f>
        <v>4</v>
      </c>
      <c r="Z27" s="18">
        <f>IF(Y27&lt;&gt;"",(Y27+1),IF((VLOOKUP((WEEKDAY(((CONCATENATE($C$1,".","09",".","01"))+1-1),2)),Napok!$N$1:$O$7,2,FALSE))=Z26,1,""))</f>
        <v>5</v>
      </c>
      <c r="AL27" s="1">
        <v>1608</v>
      </c>
    </row>
    <row r="28" spans="1:38" x14ac:dyDescent="0.25">
      <c r="A28" s="43" t="e">
        <f>A27+1</f>
        <v>#VALUE!</v>
      </c>
      <c r="B28" s="18">
        <f>H27+1</f>
        <v>5</v>
      </c>
      <c r="C28" s="18">
        <f>B28+1</f>
        <v>6</v>
      </c>
      <c r="D28" s="18">
        <f t="shared" ref="D28:H31" si="24">C28+1</f>
        <v>7</v>
      </c>
      <c r="E28" s="18">
        <f t="shared" si="24"/>
        <v>8</v>
      </c>
      <c r="F28" s="18">
        <f t="shared" si="24"/>
        <v>9</v>
      </c>
      <c r="G28" s="18">
        <f t="shared" si="24"/>
        <v>10</v>
      </c>
      <c r="H28" s="18">
        <f t="shared" si="24"/>
        <v>11</v>
      </c>
      <c r="J28" s="43" t="e">
        <f>J27+1</f>
        <v>#VALUE!</v>
      </c>
      <c r="K28" s="18">
        <f>Q27+1</f>
        <v>2</v>
      </c>
      <c r="L28" s="18">
        <f>K28+1</f>
        <v>3</v>
      </c>
      <c r="M28" s="18">
        <f t="shared" ref="M28:Q31" si="25">L28+1</f>
        <v>4</v>
      </c>
      <c r="N28" s="18">
        <f t="shared" si="25"/>
        <v>5</v>
      </c>
      <c r="O28" s="18">
        <f t="shared" si="25"/>
        <v>6</v>
      </c>
      <c r="P28" s="18">
        <f t="shared" si="25"/>
        <v>7</v>
      </c>
      <c r="Q28" s="18">
        <f t="shared" si="25"/>
        <v>8</v>
      </c>
      <c r="S28" s="43" t="e">
        <f>S27+1</f>
        <v>#VALUE!</v>
      </c>
      <c r="T28" s="18">
        <f>Z27+1</f>
        <v>6</v>
      </c>
      <c r="U28" s="18">
        <f>T28+1</f>
        <v>7</v>
      </c>
      <c r="V28" s="18">
        <f t="shared" ref="V28:Z30" si="26">U28+1</f>
        <v>8</v>
      </c>
      <c r="W28" s="18">
        <f t="shared" si="26"/>
        <v>9</v>
      </c>
      <c r="X28" s="18">
        <f t="shared" si="26"/>
        <v>10</v>
      </c>
      <c r="Y28" s="18">
        <f t="shared" si="26"/>
        <v>11</v>
      </c>
      <c r="Z28" s="18">
        <f t="shared" si="26"/>
        <v>12</v>
      </c>
      <c r="AL28" s="1">
        <v>1609</v>
      </c>
    </row>
    <row r="29" spans="1:38" x14ac:dyDescent="0.25">
      <c r="A29" s="43" t="e">
        <f>A28+1</f>
        <v>#VALUE!</v>
      </c>
      <c r="B29" s="18">
        <f t="shared" ref="B29:B31" si="27">H28+1</f>
        <v>12</v>
      </c>
      <c r="C29" s="18">
        <f>B29+1</f>
        <v>13</v>
      </c>
      <c r="D29" s="18">
        <f t="shared" si="24"/>
        <v>14</v>
      </c>
      <c r="E29" s="18">
        <f t="shared" si="24"/>
        <v>15</v>
      </c>
      <c r="F29" s="18">
        <f t="shared" si="24"/>
        <v>16</v>
      </c>
      <c r="G29" s="18">
        <f t="shared" si="24"/>
        <v>17</v>
      </c>
      <c r="H29" s="18">
        <f t="shared" si="24"/>
        <v>18</v>
      </c>
      <c r="J29" s="43" t="e">
        <f>J28+1</f>
        <v>#VALUE!</v>
      </c>
      <c r="K29" s="18">
        <f t="shared" ref="K29:K31" si="28">Q28+1</f>
        <v>9</v>
      </c>
      <c r="L29" s="18">
        <f>K29+1</f>
        <v>10</v>
      </c>
      <c r="M29" s="18">
        <f t="shared" si="25"/>
        <v>11</v>
      </c>
      <c r="N29" s="18">
        <f t="shared" si="25"/>
        <v>12</v>
      </c>
      <c r="O29" s="18">
        <f t="shared" si="25"/>
        <v>13</v>
      </c>
      <c r="P29" s="18">
        <f t="shared" si="25"/>
        <v>14</v>
      </c>
      <c r="Q29" s="18">
        <f t="shared" si="25"/>
        <v>15</v>
      </c>
      <c r="S29" s="43" t="e">
        <f>S28+1</f>
        <v>#VALUE!</v>
      </c>
      <c r="T29" s="18">
        <f t="shared" ref="T29:T31" si="29">Z28+1</f>
        <v>13</v>
      </c>
      <c r="U29" s="18">
        <f>T29+1</f>
        <v>14</v>
      </c>
      <c r="V29" s="18">
        <f t="shared" si="26"/>
        <v>15</v>
      </c>
      <c r="W29" s="18">
        <f t="shared" si="26"/>
        <v>16</v>
      </c>
      <c r="X29" s="18">
        <f t="shared" si="26"/>
        <v>17</v>
      </c>
      <c r="Y29" s="18">
        <f t="shared" si="26"/>
        <v>18</v>
      </c>
      <c r="Z29" s="18">
        <f t="shared" si="26"/>
        <v>19</v>
      </c>
      <c r="AL29" s="1">
        <v>1610</v>
      </c>
    </row>
    <row r="30" spans="1:38" x14ac:dyDescent="0.25">
      <c r="A30" s="43" t="e">
        <f t="shared" ref="A30:A31" si="30">A29+1</f>
        <v>#VALUE!</v>
      </c>
      <c r="B30" s="18">
        <f t="shared" si="27"/>
        <v>19</v>
      </c>
      <c r="C30" s="18">
        <f t="shared" ref="C30:C31" si="31">B30+1</f>
        <v>20</v>
      </c>
      <c r="D30" s="18">
        <f t="shared" si="24"/>
        <v>21</v>
      </c>
      <c r="E30" s="18">
        <f t="shared" si="24"/>
        <v>22</v>
      </c>
      <c r="F30" s="18">
        <f t="shared" si="24"/>
        <v>23</v>
      </c>
      <c r="G30" s="18">
        <f t="shared" si="24"/>
        <v>24</v>
      </c>
      <c r="H30" s="18">
        <f t="shared" si="24"/>
        <v>25</v>
      </c>
      <c r="J30" s="43" t="e">
        <f t="shared" ref="J30:J31" si="32">J29+1</f>
        <v>#VALUE!</v>
      </c>
      <c r="K30" s="18">
        <f t="shared" si="28"/>
        <v>16</v>
      </c>
      <c r="L30" s="18">
        <f t="shared" ref="L30:L31" si="33">K30+1</f>
        <v>17</v>
      </c>
      <c r="M30" s="18">
        <f t="shared" si="25"/>
        <v>18</v>
      </c>
      <c r="N30" s="18">
        <f t="shared" si="25"/>
        <v>19</v>
      </c>
      <c r="O30" s="18">
        <f t="shared" si="25"/>
        <v>20</v>
      </c>
      <c r="P30" s="18">
        <f t="shared" si="25"/>
        <v>21</v>
      </c>
      <c r="Q30" s="18">
        <f t="shared" si="25"/>
        <v>22</v>
      </c>
      <c r="S30" s="43" t="e">
        <f t="shared" ref="S30:S31" si="34">S29+1</f>
        <v>#VALUE!</v>
      </c>
      <c r="T30" s="18">
        <f t="shared" si="29"/>
        <v>20</v>
      </c>
      <c r="U30" s="18">
        <f t="shared" ref="U30:U31" si="35">T30+1</f>
        <v>21</v>
      </c>
      <c r="V30" s="18">
        <f t="shared" si="26"/>
        <v>22</v>
      </c>
      <c r="W30" s="18">
        <f t="shared" si="26"/>
        <v>23</v>
      </c>
      <c r="X30" s="18">
        <f t="shared" si="26"/>
        <v>24</v>
      </c>
      <c r="Y30" s="18">
        <f t="shared" si="26"/>
        <v>25</v>
      </c>
      <c r="Z30" s="18">
        <f t="shared" si="26"/>
        <v>26</v>
      </c>
      <c r="AL30" s="1">
        <v>1611</v>
      </c>
    </row>
    <row r="31" spans="1:38" x14ac:dyDescent="0.25">
      <c r="A31" s="43" t="e">
        <f t="shared" si="30"/>
        <v>#VALUE!</v>
      </c>
      <c r="B31" s="18">
        <f t="shared" si="27"/>
        <v>26</v>
      </c>
      <c r="C31" s="18">
        <f t="shared" si="31"/>
        <v>27</v>
      </c>
      <c r="D31" s="18">
        <f t="shared" si="24"/>
        <v>28</v>
      </c>
      <c r="E31" s="18">
        <f>IF(D31&gt;=VLOOKUP(B25,Napok!$H$1:$I$12,2,FALSE),"",(D31+1))</f>
        <v>29</v>
      </c>
      <c r="F31" s="18">
        <f>IF(E31&gt;=VLOOKUP(B25,Napok!$H$1:$I$12,2,FALSE),"",(E31+1))</f>
        <v>30</v>
      </c>
      <c r="G31" s="18">
        <f>IF(F31&gt;=VLOOKUP(B25,Napok!$H$1:$I$12,2,FALSE),"",(F31+1))</f>
        <v>31</v>
      </c>
      <c r="H31" s="18" t="str">
        <f>IF(G31&gt;=VLOOKUP(B25,Napok!$H$1:$I$12,2,FALSE),"",(G31+1))</f>
        <v/>
      </c>
      <c r="J31" s="43" t="e">
        <f t="shared" si="32"/>
        <v>#VALUE!</v>
      </c>
      <c r="K31" s="18">
        <f t="shared" si="28"/>
        <v>23</v>
      </c>
      <c r="L31" s="18">
        <f t="shared" si="33"/>
        <v>24</v>
      </c>
      <c r="M31" s="18">
        <f t="shared" si="25"/>
        <v>25</v>
      </c>
      <c r="N31" s="18">
        <f>IF(M31&gt;=VLOOKUP(K25,Napok!$H$1:$I$12,2,FALSE),"",(M31+1))</f>
        <v>26</v>
      </c>
      <c r="O31" s="18">
        <f>IF(N31&gt;=VLOOKUP(K25,Napok!$H$1:$I$12,2,FALSE),"",(N31+1))</f>
        <v>27</v>
      </c>
      <c r="P31" s="18">
        <f>IF(O31&gt;=VLOOKUP(K25,Napok!$H$1:$I$12,2,FALSE),"",(O31+1))</f>
        <v>28</v>
      </c>
      <c r="Q31" s="18">
        <f>IF(P31&gt;=VLOOKUP(K25,Napok!$H$1:$I$12,2,FALSE),"",(P31+1))</f>
        <v>29</v>
      </c>
      <c r="S31" s="43" t="e">
        <f t="shared" si="34"/>
        <v>#VALUE!</v>
      </c>
      <c r="T31" s="18">
        <f t="shared" si="29"/>
        <v>27</v>
      </c>
      <c r="U31" s="18">
        <f t="shared" si="35"/>
        <v>28</v>
      </c>
      <c r="V31" s="18">
        <f>IF(U31=26,27,(IF(U31=27,28,(IF(U31=24,25,(IF(U31=25,26,(IF(U31=28,29,(IF(U31=29,30,(IF(U31=26,27,(IF(U31=30,"","")))))))))))))))</f>
        <v>29</v>
      </c>
      <c r="W31" s="18">
        <f>IF(V31&gt;=VLOOKUP(T25,Napok!$H$1:$I$12,2,FALSE),"",(V31+1))</f>
        <v>30</v>
      </c>
      <c r="X31" s="18" t="str">
        <f>IF(W31&gt;=VLOOKUP(T25,Napok!$H$1:$I$12,2,FALSE),"",(W31+1))</f>
        <v/>
      </c>
      <c r="Y31" s="18" t="str">
        <f>IF(X31&gt;=VLOOKUP(T25,Napok!$H$1:$I$12,2,FALSE),"",(X31+1))</f>
        <v/>
      </c>
      <c r="Z31" s="18" t="str">
        <f>IF(Y31&gt;=VLOOKUP(T25,Napok!$H$1:$I$12,2,FALSE),"",(Y31+1))</f>
        <v/>
      </c>
      <c r="AL31" s="1">
        <v>1612</v>
      </c>
    </row>
    <row r="32" spans="1:38" x14ac:dyDescent="0.25">
      <c r="A32" s="43" t="str">
        <f>IF(B32="","",A31+1)</f>
        <v/>
      </c>
      <c r="B32" s="19" t="str">
        <f>IF(H31=29,30,(IF(H31=31,"",(IF(H31="","",(IF((H31)=VLOOKUP(B25,Napok!$H$1:$I$12,2,FALSE),"",VLOOKUP(B25,Napok!$H$1:$I$12,2,FALSE)-1)+1))))))</f>
        <v/>
      </c>
      <c r="C32" s="18" t="str">
        <f>IF(B32=30,(B32+1),(IF(B$14&gt;=VLOOKUP($B$7,Napok!$H$1:$I$12,2,FALSE),"",VLOOKUP(B$7,Napok!$H$1:$I$12,2,FALSE))))</f>
        <v/>
      </c>
      <c r="D32" s="18" t="str">
        <f>IF(C32="","",(IF(C32=VLOOKUP($B$7,Napok!$H$1:$I$12,2,FALSE),"",(IF($B$14&gt;=VLOOKUP($B$7,Napok!$H$1:$I$12,2,FALSE),"",VLOOKUP($B$7,Napok!$H$1:$I$12,2,FALSE)+1)))))</f>
        <v/>
      </c>
      <c r="E32" s="18" t="str">
        <f>IF($C$14&gt;=VLOOKUP($B$7,Napok!$H$1:$I$12,2,FALSE),"",VLOOKUP($B$7,Napok!$H$1:$I$12,2,FALSE)+1)</f>
        <v/>
      </c>
      <c r="F32" s="18" t="str">
        <f>IF($C$14&gt;=VLOOKUP($B$7,Napok!$H$1:$I$12,2,FALSE),"",VLOOKUP($B$7,Napok!$H$1:$I$12,2,FALSE)+1)</f>
        <v/>
      </c>
      <c r="G32" s="18" t="str">
        <f>IF($C$14&gt;=VLOOKUP($B$7,Napok!$H$1:$I$12,2,FALSE),"",VLOOKUP($B$7,Napok!$H$1:$I$12,2,FALSE)+1)</f>
        <v/>
      </c>
      <c r="H32" s="18" t="str">
        <f>IF($C$14&gt;=VLOOKUP($B$7,Napok!$H$1:$I$12,2,FALSE),"",VLOOKUP($B$7,Napok!$H$1:$I$12,2,FALSE)+1)</f>
        <v/>
      </c>
      <c r="J32" s="43" t="e">
        <f>IF(K32="","",J31+1)</f>
        <v>#VALUE!</v>
      </c>
      <c r="K32" s="19">
        <f>IF(Q31=29,30,(IF(Q31=31,"",(IF(Q31="","",(IF((Q31)=VLOOKUP(K25,Napok!$H$1:$I$12,2,FALSE),"",VLOOKUP(K25,Napok!$H$1:$I$12,2,FALSE)-1)+1))))))</f>
        <v>30</v>
      </c>
      <c r="L32" s="18">
        <f>IF(K32=30,(K32+1),(IF(K$14&gt;=VLOOKUP($B$7,Napok!$H$1:$I$12,2,FALSE),"",VLOOKUP(K$7,Napok!$H$1:$I$12,2,FALSE))))</f>
        <v>31</v>
      </c>
      <c r="M32" s="18" t="str">
        <f>IF(L32="","",(IF(L32=VLOOKUP($B$7,Napok!$H$1:$I$12,2,FALSE),"",(IF($B$14&gt;=VLOOKUP($B$7,Napok!$H$1:$I$12,2,FALSE),"",VLOOKUP($B$7,Napok!$H$1:$I$12,2,FALSE)+1)))))</f>
        <v/>
      </c>
      <c r="N32" s="18" t="str">
        <f>IF($C$14&gt;=VLOOKUP($B$7,Napok!$H$1:$I$12,2,FALSE),"",VLOOKUP($B$7,Napok!$H$1:$I$12,2,FALSE)+1)</f>
        <v/>
      </c>
      <c r="O32" s="18" t="str">
        <f>IF($C$14&gt;=VLOOKUP($B$7,Napok!$H$1:$I$12,2,FALSE),"",VLOOKUP($B$7,Napok!$H$1:$I$12,2,FALSE)+1)</f>
        <v/>
      </c>
      <c r="P32" s="18" t="str">
        <f>IF($C$14&gt;=VLOOKUP($B$7,Napok!$H$1:$I$12,2,FALSE),"",VLOOKUP($B$7,Napok!$H$1:$I$12,2,FALSE)+1)</f>
        <v/>
      </c>
      <c r="Q32" s="18" t="str">
        <f>IF($C$14&gt;=VLOOKUP($B$7,Napok!$H$1:$I$12,2,FALSE),"",VLOOKUP($B$7,Napok!$H$1:$I$12,2,FALSE)+1)</f>
        <v/>
      </c>
      <c r="S32" s="43" t="str">
        <f>IF(T32="","",S31+1)</f>
        <v/>
      </c>
      <c r="T32" s="18" t="str">
        <f>IF(Z31=30,"",(IF(Z31="","",(IF((Z31)=VLOOKUP(T25,Napok!$H$1:$I$12,2,FALSE),"",VLOOKUP(T25,Napok!$H$1:$I$12,2,FALSE)-1)))))</f>
        <v/>
      </c>
      <c r="U32" s="18" t="str">
        <f>IF(T32=29,30,(IF(T32="","",(IF(T$14&gt;=VLOOKUP($B$7,Napok!$H$1:$I$12,2,FALSE),"",VLOOKUP(T$7,Napok!$H$1:$I$12,2,FALSE))))))</f>
        <v/>
      </c>
      <c r="V32" s="18" t="str">
        <f>IF(U32="","",(IF(U32=VLOOKUP($B$7,Napok!$H$1:$I$12,2,FALSE),"",(IF($B$14&gt;=VLOOKUP($B$7,Napok!$H$1:$I$12,2,FALSE),"",VLOOKUP($B$7,Napok!$H$1:$I$12,2,FALSE)+1)))))</f>
        <v/>
      </c>
      <c r="W32" s="18" t="str">
        <f>IF($C$14&gt;=VLOOKUP($B$7,Napok!$H$1:$I$12,2,FALSE),"",VLOOKUP($B$7,Napok!$H$1:$I$12,2,FALSE)+1)</f>
        <v/>
      </c>
      <c r="X32" s="18" t="str">
        <f>IF($C$14&gt;=VLOOKUP($B$7,Napok!$H$1:$I$12,2,FALSE),"",VLOOKUP($B$7,Napok!$H$1:$I$12,2,FALSE)+1)</f>
        <v/>
      </c>
      <c r="Y32" s="18" t="str">
        <f>IF($C$14&gt;=VLOOKUP($B$7,Napok!$H$1:$I$12,2,FALSE),"",VLOOKUP($B$7,Napok!$H$1:$I$12,2,FALSE)+1)</f>
        <v/>
      </c>
      <c r="Z32" s="18" t="str">
        <f>IF($C$14&gt;=VLOOKUP($B$7,Napok!$H$1:$I$12,2,FALSE),"",VLOOKUP($B$7,Napok!$H$1:$I$12,2,FALSE)+1)</f>
        <v/>
      </c>
      <c r="AL32" s="1">
        <v>1613</v>
      </c>
    </row>
    <row r="33" spans="1:38" x14ac:dyDescent="0.25">
      <c r="AL33" s="1">
        <v>1614</v>
      </c>
    </row>
    <row r="34" spans="1:38" x14ac:dyDescent="0.25">
      <c r="B34" s="193" t="s">
        <v>21</v>
      </c>
      <c r="C34" s="194"/>
      <c r="D34" s="194"/>
      <c r="E34" s="194"/>
      <c r="F34" s="194"/>
      <c r="G34" s="194"/>
      <c r="H34" s="195"/>
      <c r="K34" s="193" t="s">
        <v>22</v>
      </c>
      <c r="L34" s="194"/>
      <c r="M34" s="194"/>
      <c r="N34" s="194"/>
      <c r="O34" s="194"/>
      <c r="P34" s="194"/>
      <c r="Q34" s="195"/>
      <c r="T34" s="193" t="s">
        <v>23</v>
      </c>
      <c r="U34" s="194"/>
      <c r="V34" s="194"/>
      <c r="W34" s="194"/>
      <c r="X34" s="194"/>
      <c r="Y34" s="194"/>
      <c r="Z34" s="195"/>
      <c r="AL34" s="1">
        <v>1615</v>
      </c>
    </row>
    <row r="35" spans="1:38" x14ac:dyDescent="0.25">
      <c r="A35" s="43" t="s">
        <v>416</v>
      </c>
      <c r="B35" s="43" t="s">
        <v>1</v>
      </c>
      <c r="C35" s="43" t="s">
        <v>2</v>
      </c>
      <c r="D35" s="43" t="s">
        <v>6</v>
      </c>
      <c r="E35" s="43" t="s">
        <v>3</v>
      </c>
      <c r="F35" s="43" t="s">
        <v>4</v>
      </c>
      <c r="G35" s="43" t="s">
        <v>5</v>
      </c>
      <c r="H35" s="43" t="s">
        <v>7</v>
      </c>
      <c r="J35" s="43" t="s">
        <v>416</v>
      </c>
      <c r="K35" s="43" t="s">
        <v>1</v>
      </c>
      <c r="L35" s="43" t="s">
        <v>2</v>
      </c>
      <c r="M35" s="43" t="s">
        <v>6</v>
      </c>
      <c r="N35" s="43" t="s">
        <v>3</v>
      </c>
      <c r="O35" s="43" t="s">
        <v>4</v>
      </c>
      <c r="P35" s="43" t="s">
        <v>5</v>
      </c>
      <c r="Q35" s="43" t="s">
        <v>7</v>
      </c>
      <c r="S35" s="43" t="s">
        <v>416</v>
      </c>
      <c r="T35" s="43" t="s">
        <v>1</v>
      </c>
      <c r="U35" s="43" t="s">
        <v>2</v>
      </c>
      <c r="V35" s="43" t="s">
        <v>6</v>
      </c>
      <c r="W35" s="43" t="s">
        <v>3</v>
      </c>
      <c r="X35" s="43" t="s">
        <v>4</v>
      </c>
      <c r="Y35" s="43" t="s">
        <v>5</v>
      </c>
      <c r="Z35" s="43" t="s">
        <v>7</v>
      </c>
      <c r="AL35" s="1">
        <v>1616</v>
      </c>
    </row>
    <row r="36" spans="1:38" x14ac:dyDescent="0.25">
      <c r="A36" s="43" t="e">
        <f>INT(((CONCATENATE($C$1,".","10",".","0",MAX(B36:H36))+1-1)-DATE(YEAR((CONCATENATE($C$1,".","10",".","0",MAX(B36:H36))+1-1)),1,1)-1+WEEKDAY(DATE(YEAR((CONCATENATE($C$1,".","10",".","0",MAX(B36:H36))+1-1)),1,0)))/7)+1-INT(WEEKDAY(DATE(YEAR((CONCATENATE($C$1,".","10",".","0",MAX(B36:H36))+1-1)),1,0))/5)+IF(INT(((CONCATENATE($C$1,".","10",".","0",MAX(B36:H36))+1-1)-DATE(YEAR((CONCATENATE($C$1,".","10",".","0",MAX(B36:H36))+1-1)),1,1)-1+WEEKDAY(DATE(YEAR((CONCATENATE($C$1,".","10",".","0",MAX(B36:H36))+1-1)),1,0)))/7)+1-INT(WEEKDAY(DATE(YEAR((CONCATENATE($C$1,".","10",".","0",MAX(B36:H36))+1-1)),1,0))/5)=0,IF(OR(WEEKDAY(DATE(YEAR((CONCATENATE($C$1,".","10",".","0",MAX(B36:H36))+1-1)-4),1,0))=5,WEEKDAY(DATE(YEAR((CONCATENATE($C$1,".","10",".","0",MAX(B36:H36))+1-1)-4),1,0))=6,WEEKDAY(DATE(YEAR((CONCATENATE($C$1,".","10",".","0",MAX(B36:H36))+1-1)-4),1,0))=7),52,53),IF(AND(INT(((CONCATENATE($C$1,".","10",".","0",MAX(B36:H36))+1-1)-DATE(YEAR((CONCATENATE($C$1,".","10",".","0",MAX(B36:H36))+1-1)),1,1)-1+WEEKDAY(DATE(YEAR((CONCATENATE($C$1,".","10",".","0",MAX(B36:H36))+1-1)),1,0)))/7)+1-INT(WEEKDAY(DATE(YEAR((CONCATENATE($C$1,".","10",".","0",MAX(B36:H36))+1-1)),1,0))/5)=53,OR(WEEKDAY(DATE(YEAR((CONCATENATE($C$1,".","10",".","0",MAX(B36:H36))+1-1)+5),1,0))=1,WEEKDAY(DATE(YEAR((CONCATENATE($C$1,".","10",".","0",MAX(B36:H36))+1-1)+5),1,0))=2,WEEKDAY(DATE(YEAR((CONCATENATE($C$1,".","10",".","0",MAX(B36:H36))+1-1)+5),1,0))=3,WEEKDAY(DATE(YEAR((CONCATENATE($C$1,".","10",".","0",MAX(B36:H36))+1-1)+5),1,0))=4)),-52,0))</f>
        <v>#VALUE!</v>
      </c>
      <c r="B36" s="18"/>
      <c r="C36" s="18"/>
      <c r="D36" s="18"/>
      <c r="E36" s="18"/>
      <c r="F36" s="18">
        <v>1</v>
      </c>
      <c r="G36" s="18">
        <f>IF(F36&lt;&gt;"",(F36+1),IF((VLOOKUP((WEEKDAY(((CONCATENATE($C$1,".","10",".","01"))+1-1),2)),Napok!$N$1:$O$7,2,FALSE))=G35,1,""))</f>
        <v>2</v>
      </c>
      <c r="H36" s="18">
        <f>IF(G36&lt;&gt;"",(G36+1),IF((VLOOKUP((WEEKDAY(((CONCATENATE($C$1,".","10",".","01"))+1-1),2)),Napok!$N$1:$O$7,2,FALSE))=H35,1,""))</f>
        <v>3</v>
      </c>
      <c r="J36" s="43" t="e">
        <f>INT(((CONCATENATE($C$1,".","11",".","0",MAX(K36:Q36))+1-1)-DATE(YEAR((CONCATENATE($C$1,".","11",".","0",MAX(K36:Q36))+1-1)),1,1)-1+WEEKDAY(DATE(YEAR((CONCATENATE($C$1,".","11",".","0",MAX(K36:Q36))+1-1)),1,0)))/7)+1-INT(WEEKDAY(DATE(YEAR((CONCATENATE($C$1,".","11",".","0",MAX(K36:Q36))+1-1)),1,0))/5)+IF(INT(((CONCATENATE($C$1,".","11",".","0",MAX(K36:Q36))+1-1)-DATE(YEAR((CONCATENATE($C$1,".","11",".","0",MAX(K36:Q36))+1-1)),1,1)-1+WEEKDAY(DATE(YEAR((CONCATENATE($C$1,".","11",".","0",MAX(K36:Q36))+1-1)),1,0)))/7)+1-INT(WEEKDAY(DATE(YEAR((CONCATENATE($C$1,".","11",".","0",MAX(K36:Q36))+1-1)),1,0))/5)=0,IF(OR(WEEKDAY(DATE(YEAR((CONCATENATE($C$1,".","11",".","0",MAX(K36:Q36))+1-1)-4),1,0))=5,WEEKDAY(DATE(YEAR((CONCATENATE($C$1,".","11",".","0",MAX(K36:Q36))+1-1)-4),1,0))=6,WEEKDAY(DATE(YEAR((CONCATENATE($C$1,".","11",".","0",MAX(K36:Q36))+1-1)-4),1,0))=7),52,53),IF(AND(INT(((CONCATENATE($C$1,".","11",".","0",MAX(K36:Q36))+1-1)-DATE(YEAR((CONCATENATE($C$1,".","11",".","0",MAX(K36:Q36))+1-1)),1,1)-1+WEEKDAY(DATE(YEAR((CONCATENATE($C$1,".","11",".","0",MAX(K36:Q36))+1-1)),1,0)))/7)+1-INT(WEEKDAY(DATE(YEAR((CONCATENATE($C$1,".","11",".","0",MAX(K36:Q36))+1-1)),1,0))/5)=53,OR(WEEKDAY(DATE(YEAR((CONCATENATE($C$1,".","11",".","0",MAX(K36:Q36))+1-1)+5),1,0))=1,WEEKDAY(DATE(YEAR((CONCATENATE($C$1,".","11",".","0",MAX(K36:Q36))+1-1)+5),1,0))=2,WEEKDAY(DATE(YEAR((CONCATENATE($C$1,".","11",".","0",MAX(K36:Q36))+1-1)+5),1,0))=3,WEEKDAY(DATE(YEAR((CONCATENATE($C$1,".","11",".","0",MAX(K36:Q36))+1-1)+5),1,0))=4)),-52,0))</f>
        <v>#VALUE!</v>
      </c>
      <c r="K36" s="18">
        <v>1</v>
      </c>
      <c r="L36" s="18">
        <f>IF(K36=1,(K36+1),IF((VLOOKUP((WEEKDAY(((CONCATENATE($C$1,".","11",".","01"))+1-1),2)),Napok!$N$1:$O$7,2,FALSE))=L35,1,""))</f>
        <v>2</v>
      </c>
      <c r="M36" s="18">
        <f>IF(L36&lt;&gt;"",(L36+1),IF((VLOOKUP((WEEKDAY(((CONCATENATE($C$1,".","11",".","01"))+1-1),2)),Napok!$N$1:$O$7,2,FALSE))=M35,1,""))</f>
        <v>3</v>
      </c>
      <c r="N36" s="18">
        <f>IF(M36&lt;&gt;"",(M36+1),IF((VLOOKUP((WEEKDAY(((CONCATENATE($C$1,".","11",".","01"))+1-1),2)),Napok!$N$1:$O$7,2,FALSE))=N35,1,""))</f>
        <v>4</v>
      </c>
      <c r="O36" s="18">
        <f>IF(N36&lt;&gt;"",(N36+1),IF((VLOOKUP((WEEKDAY(((CONCATENATE($C$1,".","11",".","01"))+1-1),2)),Napok!$N$1:$O$7,2,FALSE))=O35,1,""))</f>
        <v>5</v>
      </c>
      <c r="P36" s="18">
        <f>IF(O36&lt;&gt;"",(O36+1),IF((VLOOKUP((WEEKDAY(((CONCATENATE($C$1,".","11",".","01"))+1-1),2)),Napok!$N$1:$O$7,2,FALSE))=P35,1,""))</f>
        <v>6</v>
      </c>
      <c r="Q36" s="18">
        <f>IF(P36&lt;&gt;"",(P36+1),IF((VLOOKUP((WEEKDAY(((CONCATENATE($C$1,".","11",".","01"))+1-1),2)),Napok!$N$1:$O$7,2,FALSE))=Q35,1,""))</f>
        <v>7</v>
      </c>
      <c r="S36" s="43" t="e">
        <f>INT(((CONCATENATE($C$1,".","12",".","0",MAX(T36:Z36))+1-1)-DATE(YEAR((CONCATENATE($C$1,".","12",".","0",MAX(T36:Z36))+1-1)),1,1)-1+WEEKDAY(DATE(YEAR((CONCATENATE($C$1,".","12",".","0",MAX(T36:Z36))+1-1)),1,0)))/7)+1-INT(WEEKDAY(DATE(YEAR((CONCATENATE($C$1,".","12",".","0",MAX(T36:Z36))+1-1)),1,0))/5)+IF(INT(((CONCATENATE($C$1,".","12",".","0",MAX(T36:Z36))+1-1)-DATE(YEAR((CONCATENATE($C$1,".","12",".","0",MAX(T36:Z36))+1-1)),1,1)-1+WEEKDAY(DATE(YEAR((CONCATENATE($C$1,".","12",".","0",MAX(T36:Z36))+1-1)),1,0)))/7)+1-INT(WEEKDAY(DATE(YEAR((CONCATENATE($C$1,".","12",".","0",MAX(T36:Z36))+1-1)),1,0))/5)=0,IF(OR(WEEKDAY(DATE(YEAR((CONCATENATE($C$1,".","12",".","0",MAX(T36:Z36))+1-1)-4),1,0))=5,WEEKDAY(DATE(YEAR((CONCATENATE($C$1,".","12",".","0",MAX(T36:Z36))+1-1)-4),1,0))=6,WEEKDAY(DATE(YEAR((CONCATENATE($C$1,".","12",".","0",MAX(T36:Z36))+1-1)-4),1,0))=7),52,53),IF(AND(INT(((CONCATENATE($C$1,".","12",".","0",MAX(T36:Z36))+1-1)-DATE(YEAR((CONCATENATE($C$1,".","12",".","0",MAX(T36:Z36))+1-1)),1,1)-1+WEEKDAY(DATE(YEAR((CONCATENATE($C$1,".","12",".","0",MAX(T36:Z36))+1-1)),1,0)))/7)+1-INT(WEEKDAY(DATE(YEAR((CONCATENATE($C$1,".","12",".","0",MAX(T36:Z36))+1-1)),1,0))/5)=53,OR(WEEKDAY(DATE(YEAR((CONCATENATE($C$1,".","12",".","0",MAX(T36:Z36))+1-1)+5),1,0))=1,WEEKDAY(DATE(YEAR((CONCATENATE($C$1,".","12",".","0",MAX(T36:Z36))+1-1)+5),1,0))=2,WEEKDAY(DATE(YEAR((CONCATENATE($C$1,".","12",".","0",MAX(T36:Z36))+1-1)+5),1,0))=3,WEEKDAY(DATE(YEAR((CONCATENATE($C$1,".","12",".","0",MAX(T36:Z36))+1-1)+5),1,0))=4)),-52,0))</f>
        <v>#VALUE!</v>
      </c>
      <c r="T36" s="18"/>
      <c r="U36" s="18"/>
      <c r="V36" s="18">
        <v>1</v>
      </c>
      <c r="W36" s="18">
        <f>IF(V36&lt;&gt;"",(V36+1),IF((VLOOKUP((WEEKDAY(((CONCATENATE($C$1,".","12",".","01"))+1-1),2)),Napok!$N$1:$O$7,2,FALSE))=W35,1,""))</f>
        <v>2</v>
      </c>
      <c r="X36" s="18">
        <f>IF(W36&lt;&gt;"",(W36+1),IF((VLOOKUP((WEEKDAY(((CONCATENATE($C$1,".","12",".","01"))+1-1),2)),Napok!$N$1:$O$7,2,FALSE))=X35,1,""))</f>
        <v>3</v>
      </c>
      <c r="Y36" s="18">
        <f>IF(X36&lt;&gt;"",(X36+1),IF((VLOOKUP((WEEKDAY(((CONCATENATE($C$1,".","12",".","01"))+1-1),2)),Napok!$N$1:$O$7,2,FALSE))=Y35,1,""))</f>
        <v>4</v>
      </c>
      <c r="Z36" s="18">
        <f>IF(Y36&lt;&gt;"",(Y36+1),IF((VLOOKUP((WEEKDAY(((CONCATENATE($C$1,".","12",".","01"))+1-1),2)),Napok!$N$1:$O$7,2,FALSE))=Z35,1,""))</f>
        <v>5</v>
      </c>
      <c r="AL36" s="1">
        <v>1617</v>
      </c>
    </row>
    <row r="37" spans="1:38" x14ac:dyDescent="0.25">
      <c r="A37" s="43" t="e">
        <f>A36+1</f>
        <v>#VALUE!</v>
      </c>
      <c r="B37" s="18">
        <f>H36+1</f>
        <v>4</v>
      </c>
      <c r="C37" s="18">
        <f>B37+1</f>
        <v>5</v>
      </c>
      <c r="D37" s="18">
        <f t="shared" ref="D37:H40" si="36">C37+1</f>
        <v>6</v>
      </c>
      <c r="E37" s="18">
        <f t="shared" si="36"/>
        <v>7</v>
      </c>
      <c r="F37" s="18">
        <f t="shared" si="36"/>
        <v>8</v>
      </c>
      <c r="G37" s="18">
        <f t="shared" si="36"/>
        <v>9</v>
      </c>
      <c r="H37" s="18">
        <f t="shared" si="36"/>
        <v>10</v>
      </c>
      <c r="J37" s="43" t="e">
        <f>J36+1</f>
        <v>#VALUE!</v>
      </c>
      <c r="K37" s="18">
        <f>Q36+1</f>
        <v>8</v>
      </c>
      <c r="L37" s="18">
        <f>K37+1</f>
        <v>9</v>
      </c>
      <c r="M37" s="18">
        <f t="shared" ref="M37:Q39" si="37">L37+1</f>
        <v>10</v>
      </c>
      <c r="N37" s="18">
        <f t="shared" si="37"/>
        <v>11</v>
      </c>
      <c r="O37" s="18">
        <f t="shared" si="37"/>
        <v>12</v>
      </c>
      <c r="P37" s="18">
        <f t="shared" si="37"/>
        <v>13</v>
      </c>
      <c r="Q37" s="18">
        <f t="shared" si="37"/>
        <v>14</v>
      </c>
      <c r="S37" s="43" t="e">
        <f>S36+1</f>
        <v>#VALUE!</v>
      </c>
      <c r="T37" s="18">
        <f>Z36+1</f>
        <v>6</v>
      </c>
      <c r="U37" s="18">
        <f>T37+1</f>
        <v>7</v>
      </c>
      <c r="V37" s="18">
        <f t="shared" ref="V37:Z40" si="38">U37+1</f>
        <v>8</v>
      </c>
      <c r="W37" s="18">
        <f t="shared" si="38"/>
        <v>9</v>
      </c>
      <c r="X37" s="18">
        <f t="shared" si="38"/>
        <v>10</v>
      </c>
      <c r="Y37" s="18">
        <f t="shared" si="38"/>
        <v>11</v>
      </c>
      <c r="Z37" s="18">
        <f t="shared" si="38"/>
        <v>12</v>
      </c>
      <c r="AL37" s="1">
        <v>1618</v>
      </c>
    </row>
    <row r="38" spans="1:38" x14ac:dyDescent="0.25">
      <c r="A38" s="43" t="e">
        <f>A37+1</f>
        <v>#VALUE!</v>
      </c>
      <c r="B38" s="18">
        <f t="shared" ref="B38:B40" si="39">H37+1</f>
        <v>11</v>
      </c>
      <c r="C38" s="18">
        <f>B38+1</f>
        <v>12</v>
      </c>
      <c r="D38" s="18">
        <f t="shared" si="36"/>
        <v>13</v>
      </c>
      <c r="E38" s="18">
        <f t="shared" si="36"/>
        <v>14</v>
      </c>
      <c r="F38" s="18">
        <f t="shared" si="36"/>
        <v>15</v>
      </c>
      <c r="G38" s="18">
        <f t="shared" si="36"/>
        <v>16</v>
      </c>
      <c r="H38" s="18">
        <f t="shared" si="36"/>
        <v>17</v>
      </c>
      <c r="J38" s="43" t="e">
        <f>J37+1</f>
        <v>#VALUE!</v>
      </c>
      <c r="K38" s="18">
        <f t="shared" ref="K38:K40" si="40">Q37+1</f>
        <v>15</v>
      </c>
      <c r="L38" s="18">
        <f>K38+1</f>
        <v>16</v>
      </c>
      <c r="M38" s="18">
        <f t="shared" si="37"/>
        <v>17</v>
      </c>
      <c r="N38" s="18">
        <f t="shared" si="37"/>
        <v>18</v>
      </c>
      <c r="O38" s="18">
        <f t="shared" si="37"/>
        <v>19</v>
      </c>
      <c r="P38" s="18">
        <f t="shared" si="37"/>
        <v>20</v>
      </c>
      <c r="Q38" s="18">
        <f t="shared" si="37"/>
        <v>21</v>
      </c>
      <c r="S38" s="43" t="e">
        <f>S37+1</f>
        <v>#VALUE!</v>
      </c>
      <c r="T38" s="18">
        <f t="shared" ref="T38:T40" si="41">Z37+1</f>
        <v>13</v>
      </c>
      <c r="U38" s="18">
        <f>T38+1</f>
        <v>14</v>
      </c>
      <c r="V38" s="18">
        <f t="shared" si="38"/>
        <v>15</v>
      </c>
      <c r="W38" s="18">
        <f t="shared" si="38"/>
        <v>16</v>
      </c>
      <c r="X38" s="18">
        <f t="shared" si="38"/>
        <v>17</v>
      </c>
      <c r="Y38" s="18">
        <f t="shared" si="38"/>
        <v>18</v>
      </c>
      <c r="Z38" s="18">
        <f t="shared" si="38"/>
        <v>19</v>
      </c>
      <c r="AL38" s="1">
        <v>1619</v>
      </c>
    </row>
    <row r="39" spans="1:38" x14ac:dyDescent="0.25">
      <c r="A39" s="43" t="e">
        <f t="shared" ref="A39:A40" si="42">A38+1</f>
        <v>#VALUE!</v>
      </c>
      <c r="B39" s="18">
        <f t="shared" si="39"/>
        <v>18</v>
      </c>
      <c r="C39" s="18">
        <f t="shared" ref="C39:C40" si="43">B39+1</f>
        <v>19</v>
      </c>
      <c r="D39" s="18">
        <f t="shared" si="36"/>
        <v>20</v>
      </c>
      <c r="E39" s="18">
        <f t="shared" si="36"/>
        <v>21</v>
      </c>
      <c r="F39" s="18">
        <f t="shared" si="36"/>
        <v>22</v>
      </c>
      <c r="G39" s="18">
        <f t="shared" si="36"/>
        <v>23</v>
      </c>
      <c r="H39" s="18">
        <f t="shared" si="36"/>
        <v>24</v>
      </c>
      <c r="J39" s="43" t="e">
        <f t="shared" ref="J39:J40" si="44">J38+1</f>
        <v>#VALUE!</v>
      </c>
      <c r="K39" s="18">
        <f t="shared" si="40"/>
        <v>22</v>
      </c>
      <c r="L39" s="18">
        <f t="shared" ref="L39:L40" si="45">K39+1</f>
        <v>23</v>
      </c>
      <c r="M39" s="18">
        <f t="shared" si="37"/>
        <v>24</v>
      </c>
      <c r="N39" s="18">
        <f t="shared" si="37"/>
        <v>25</v>
      </c>
      <c r="O39" s="18">
        <f t="shared" si="37"/>
        <v>26</v>
      </c>
      <c r="P39" s="18">
        <f t="shared" si="37"/>
        <v>27</v>
      </c>
      <c r="Q39" s="18">
        <f t="shared" si="37"/>
        <v>28</v>
      </c>
      <c r="S39" s="43" t="e">
        <f t="shared" ref="S39:S40" si="46">S38+1</f>
        <v>#VALUE!</v>
      </c>
      <c r="T39" s="18">
        <f t="shared" si="41"/>
        <v>20</v>
      </c>
      <c r="U39" s="18">
        <f t="shared" ref="U39:U40" si="47">T39+1</f>
        <v>21</v>
      </c>
      <c r="V39" s="18">
        <f t="shared" si="38"/>
        <v>22</v>
      </c>
      <c r="W39" s="18">
        <f t="shared" si="38"/>
        <v>23</v>
      </c>
      <c r="X39" s="18">
        <f t="shared" si="38"/>
        <v>24</v>
      </c>
      <c r="Y39" s="18">
        <f t="shared" si="38"/>
        <v>25</v>
      </c>
      <c r="Z39" s="18">
        <f t="shared" si="38"/>
        <v>26</v>
      </c>
      <c r="AL39" s="1">
        <v>1620</v>
      </c>
    </row>
    <row r="40" spans="1:38" x14ac:dyDescent="0.25">
      <c r="A40" s="43" t="e">
        <f t="shared" si="42"/>
        <v>#VALUE!</v>
      </c>
      <c r="B40" s="18">
        <f t="shared" si="39"/>
        <v>25</v>
      </c>
      <c r="C40" s="18">
        <f t="shared" si="43"/>
        <v>26</v>
      </c>
      <c r="D40" s="18">
        <f t="shared" si="36"/>
        <v>27</v>
      </c>
      <c r="E40" s="18">
        <f>IF(D40&gt;=VLOOKUP(B34,Napok!$H$1:$I$12,2,FALSE),"",(D40+1))</f>
        <v>28</v>
      </c>
      <c r="F40" s="18">
        <f>IF(E40&gt;=VLOOKUP(B34,Napok!$H$1:$I$12,2,FALSE),"",(E40+1))</f>
        <v>29</v>
      </c>
      <c r="G40" s="18">
        <f>IF(F40&gt;=VLOOKUP(B34,Napok!$H$1:$I$12,2,FALSE),"",(F40+1))</f>
        <v>30</v>
      </c>
      <c r="H40" s="18">
        <f>IF(G40&gt;=VLOOKUP(B34,Napok!$H$1:$I$12,2,FALSE),"",(G40+1))</f>
        <v>31</v>
      </c>
      <c r="J40" s="43" t="e">
        <f t="shared" si="44"/>
        <v>#VALUE!</v>
      </c>
      <c r="K40" s="18">
        <f t="shared" si="40"/>
        <v>29</v>
      </c>
      <c r="L40" s="18">
        <f t="shared" si="45"/>
        <v>30</v>
      </c>
      <c r="M40" s="18" t="str">
        <f>IF(L40=26,27,(IF(L40=27,28,(IF(L40=24,25,(IF(L40=25,26,(IF(L40=28,29,(IF(L40=29,30,(IF(L40=26,27,(IF(L40=30,"","")))))))))))))))</f>
        <v/>
      </c>
      <c r="N40" s="18" t="str">
        <f>IF(M40&gt;=VLOOKUP(K34,Napok!$H$1:$I$12,2,FALSE),"",(M40+1))</f>
        <v/>
      </c>
      <c r="O40" s="18" t="str">
        <f>IF(N40&gt;=VLOOKUP(K34,Napok!$H$1:$I$12,2,FALSE),"",(N40+1))</f>
        <v/>
      </c>
      <c r="P40" s="18" t="str">
        <f>IF(O40&gt;=VLOOKUP(K34,Napok!$H$1:$I$12,2,FALSE),"",(O40+1))</f>
        <v/>
      </c>
      <c r="Q40" s="18" t="str">
        <f>IF(P40&gt;=VLOOKUP(K34,Napok!$H$1:$I$12,2,FALSE),"",(P40+1))</f>
        <v/>
      </c>
      <c r="S40" s="43" t="e">
        <f t="shared" si="46"/>
        <v>#VALUE!</v>
      </c>
      <c r="T40" s="18">
        <f t="shared" si="41"/>
        <v>27</v>
      </c>
      <c r="U40" s="18">
        <f t="shared" si="47"/>
        <v>28</v>
      </c>
      <c r="V40" s="18">
        <f t="shared" si="38"/>
        <v>29</v>
      </c>
      <c r="W40" s="18">
        <f>IF(V40&gt;=VLOOKUP(T34,Napok!$H$1:$I$12,2,FALSE),"",(V40+1))</f>
        <v>30</v>
      </c>
      <c r="X40" s="18">
        <f>IF(W40&gt;=VLOOKUP(T34,Napok!$H$1:$I$12,2,FALSE),"",(W40+1))</f>
        <v>31</v>
      </c>
      <c r="Y40" s="18" t="str">
        <f>IF(X40&gt;=VLOOKUP(T34,Napok!$H$1:$I$12,2,FALSE),"",(X40+1))</f>
        <v/>
      </c>
      <c r="Z40" s="18" t="str">
        <f>IF(Y40&gt;=VLOOKUP(T34,Napok!$H$1:$I$12,2,FALSE),"",(Y40+1))</f>
        <v/>
      </c>
      <c r="AL40" s="1">
        <v>1621</v>
      </c>
    </row>
    <row r="41" spans="1:38" x14ac:dyDescent="0.25">
      <c r="A41" s="43" t="str">
        <f>IF(B41="","",A40+1)</f>
        <v/>
      </c>
      <c r="B41" s="19" t="str">
        <f>IF(H40=29,30,(IF(H40=31,"",(IF(H40="","",(IF((H40)=VLOOKUP(B34,Napok!$H$1:$I$12,2,FALSE),"",VLOOKUP(B34,Napok!$H$1:$I$12,2,FALSE)-1)+1))))))</f>
        <v/>
      </c>
      <c r="C41" s="18" t="str">
        <f>IF(B41=30,(B41+1),(IF(B$14&gt;=VLOOKUP($B$7,Napok!$H$1:$I$12,2,FALSE),"",VLOOKUP(B$7,Napok!$H$1:$I$12,2,FALSE))))</f>
        <v/>
      </c>
      <c r="D41" s="18" t="str">
        <f>IF(C41="","",(IF(C41=VLOOKUP($B$7,Napok!$H$1:$I$12,2,FALSE),"",(IF($B$14&gt;=VLOOKUP($B$7,Napok!$H$1:$I$12,2,FALSE),"",VLOOKUP($B$7,Napok!$H$1:$I$12,2,FALSE)+1)))))</f>
        <v/>
      </c>
      <c r="E41" s="18" t="str">
        <f>IF($C$14&gt;=VLOOKUP($B$7,Napok!$H$1:$I$12,2,FALSE),"",VLOOKUP($B$7,Napok!$H$1:$I$12,2,FALSE)+1)</f>
        <v/>
      </c>
      <c r="F41" s="18" t="str">
        <f>IF($C$14&gt;=VLOOKUP($B$7,Napok!$H$1:$I$12,2,FALSE),"",VLOOKUP($B$7,Napok!$H$1:$I$12,2,FALSE)+1)</f>
        <v/>
      </c>
      <c r="G41" s="18" t="str">
        <f>IF($C$14&gt;=VLOOKUP($B$7,Napok!$H$1:$I$12,2,FALSE),"",VLOOKUP($B$7,Napok!$H$1:$I$12,2,FALSE)+1)</f>
        <v/>
      </c>
      <c r="H41" s="18" t="str">
        <f>IF($C$14&gt;=VLOOKUP($B$7,Napok!$H$1:$I$12,2,FALSE),"",VLOOKUP($B$7,Napok!$H$1:$I$12,2,FALSE)+1)</f>
        <v/>
      </c>
      <c r="J41" s="43" t="str">
        <f>IF(K41="","",J40+1)</f>
        <v/>
      </c>
      <c r="K41" s="18" t="str">
        <f>IF(Q40=30,"",(IF(Q40="","",(IF((Q40)=VLOOKUP(K34,Napok!$H$1:$I$12,2,FALSE),"",VLOOKUP(K34,Napok!$H$1:$I$12,2,FALSE)-1)))))</f>
        <v/>
      </c>
      <c r="L41" s="18" t="str">
        <f>IF(K41=29,30,(IF(K41="","",(IF(K$14&gt;=VLOOKUP($B$7,Napok!$H$1:$I$12,2,FALSE),"",VLOOKUP(K$7,Napok!$H$1:$I$12,2,FALSE))))))</f>
        <v/>
      </c>
      <c r="M41" s="18" t="str">
        <f>IF(L41="","",(IF(L41=VLOOKUP($B$7,Napok!$H$1:$I$12,2,FALSE),"",(IF($B$14&gt;=VLOOKUP($B$7,Napok!$H$1:$I$12,2,FALSE),"",VLOOKUP($B$7,Napok!$H$1:$I$12,2,FALSE)+1)))))</f>
        <v/>
      </c>
      <c r="N41" s="18" t="str">
        <f>IF($C$14&gt;=VLOOKUP($B$7,Napok!$H$1:$I$12,2,FALSE),"",VLOOKUP($B$7,Napok!$H$1:$I$12,2,FALSE)+1)</f>
        <v/>
      </c>
      <c r="O41" s="18" t="str">
        <f>IF($C$14&gt;=VLOOKUP($B$7,Napok!$H$1:$I$12,2,FALSE),"",VLOOKUP($B$7,Napok!$H$1:$I$12,2,FALSE)+1)</f>
        <v/>
      </c>
      <c r="P41" s="18" t="str">
        <f>IF($C$14&gt;=VLOOKUP($B$7,Napok!$H$1:$I$12,2,FALSE),"",VLOOKUP($B$7,Napok!$H$1:$I$12,2,FALSE)+1)</f>
        <v/>
      </c>
      <c r="Q41" s="18" t="str">
        <f>IF($C$14&gt;=VLOOKUP($B$7,Napok!$H$1:$I$12,2,FALSE),"",VLOOKUP($B$7,Napok!$H$1:$I$12,2,FALSE)+1)</f>
        <v/>
      </c>
      <c r="S41" s="43" t="str">
        <f>IF(T41="","",S40+1)</f>
        <v/>
      </c>
      <c r="T41" s="19" t="str">
        <f>IF(Z40=29,30,(IF(Z40=31,"",(IF(Z40="","",(IF((Z40)=VLOOKUP(T34,Napok!$H$1:$I$12,2,FALSE),"",VLOOKUP(T34,Napok!$H$1:$I$12,2,FALSE)-1)+1))))))</f>
        <v/>
      </c>
      <c r="U41" s="18" t="str">
        <f>IF(T41="","",(IF(T41=30,(T41+1),(IF(T$14&gt;=VLOOKUP($B$7,Napok!$H$1:$I$12,2,FALSE),"",VLOOKUP(T$7,Napok!$H$1:$I$12,2,FALSE))))))</f>
        <v/>
      </c>
      <c r="V41" s="18" t="str">
        <f>IF(U41="","",(IF(U41=VLOOKUP($B$7,Napok!$H$1:$I$12,2,FALSE),"",(IF($B$14&gt;=VLOOKUP($B$7,Napok!$H$1:$I$12,2,FALSE),"",VLOOKUP($B$7,Napok!$H$1:$I$12,2,FALSE)+1)))))</f>
        <v/>
      </c>
      <c r="W41" s="18" t="str">
        <f>IF($C$14&gt;=VLOOKUP($B$7,Napok!$H$1:$I$12,2,FALSE),"",VLOOKUP($B$7,Napok!$H$1:$I$12,2,FALSE)+1)</f>
        <v/>
      </c>
      <c r="X41" s="18" t="str">
        <f>IF($C$14&gt;=VLOOKUP($B$7,Napok!$H$1:$I$12,2,FALSE),"",VLOOKUP($B$7,Napok!$H$1:$I$12,2,FALSE)+1)</f>
        <v/>
      </c>
      <c r="Y41" s="18" t="str">
        <f>IF($C$14&gt;=VLOOKUP($B$7,Napok!$H$1:$I$12,2,FALSE),"",VLOOKUP($B$7,Napok!$H$1:$I$12,2,FALSE)+1)</f>
        <v/>
      </c>
      <c r="Z41" s="18" t="str">
        <f>IF($C$14&gt;=VLOOKUP($B$7,Napok!$H$1:$I$12,2,FALSE),"",VLOOKUP($B$7,Napok!$H$1:$I$12,2,FALSE)+1)</f>
        <v/>
      </c>
      <c r="AL41" s="1">
        <v>1622</v>
      </c>
    </row>
    <row r="42" spans="1:38" x14ac:dyDescent="0.25">
      <c r="AL42" s="1">
        <v>1623</v>
      </c>
    </row>
    <row r="43" spans="1:38" x14ac:dyDescent="0.25">
      <c r="AL43" s="1">
        <v>1624</v>
      </c>
    </row>
    <row r="44" spans="1:38" x14ac:dyDescent="0.25">
      <c r="AL44" s="1">
        <v>1625</v>
      </c>
    </row>
    <row r="45" spans="1:38" x14ac:dyDescent="0.25">
      <c r="AL45" s="1">
        <v>1626</v>
      </c>
    </row>
    <row r="46" spans="1:38" x14ac:dyDescent="0.25">
      <c r="AL46" s="1">
        <v>1627</v>
      </c>
    </row>
    <row r="47" spans="1:38" x14ac:dyDescent="0.25">
      <c r="AL47" s="1">
        <v>1628</v>
      </c>
    </row>
    <row r="48" spans="1:38" x14ac:dyDescent="0.25">
      <c r="AL48" s="1">
        <v>1629</v>
      </c>
    </row>
    <row r="49" spans="38:38" x14ac:dyDescent="0.25">
      <c r="AL49" s="1">
        <v>1630</v>
      </c>
    </row>
    <row r="50" spans="38:38" x14ac:dyDescent="0.25">
      <c r="AL50" s="1">
        <v>1631</v>
      </c>
    </row>
    <row r="51" spans="38:38" x14ac:dyDescent="0.25">
      <c r="AL51" s="1">
        <v>1632</v>
      </c>
    </row>
    <row r="52" spans="38:38" x14ac:dyDescent="0.25">
      <c r="AL52" s="1">
        <v>1633</v>
      </c>
    </row>
    <row r="53" spans="38:38" x14ac:dyDescent="0.25">
      <c r="AL53" s="1">
        <v>1634</v>
      </c>
    </row>
    <row r="54" spans="38:38" x14ac:dyDescent="0.25">
      <c r="AL54" s="1">
        <v>1635</v>
      </c>
    </row>
    <row r="55" spans="38:38" x14ac:dyDescent="0.25">
      <c r="AL55" s="1">
        <v>1636</v>
      </c>
    </row>
    <row r="56" spans="38:38" x14ac:dyDescent="0.25">
      <c r="AL56" s="1">
        <v>1637</v>
      </c>
    </row>
    <row r="57" spans="38:38" x14ac:dyDescent="0.25">
      <c r="AL57" s="1">
        <v>1638</v>
      </c>
    </row>
    <row r="58" spans="38:38" x14ac:dyDescent="0.25">
      <c r="AL58" s="1">
        <v>1639</v>
      </c>
    </row>
    <row r="59" spans="38:38" x14ac:dyDescent="0.25">
      <c r="AL59" s="1">
        <v>1640</v>
      </c>
    </row>
    <row r="60" spans="38:38" x14ac:dyDescent="0.25">
      <c r="AL60" s="1">
        <v>1641</v>
      </c>
    </row>
    <row r="61" spans="38:38" x14ac:dyDescent="0.25">
      <c r="AL61" s="1">
        <v>1642</v>
      </c>
    </row>
    <row r="62" spans="38:38" x14ac:dyDescent="0.25">
      <c r="AL62" s="1">
        <v>1643</v>
      </c>
    </row>
    <row r="63" spans="38:38" x14ac:dyDescent="0.25">
      <c r="AL63" s="1">
        <v>1644</v>
      </c>
    </row>
    <row r="64" spans="38:38" x14ac:dyDescent="0.25">
      <c r="AL64" s="1">
        <v>1645</v>
      </c>
    </row>
    <row r="65" spans="38:38" x14ac:dyDescent="0.25">
      <c r="AL65" s="1">
        <v>1646</v>
      </c>
    </row>
    <row r="66" spans="38:38" x14ac:dyDescent="0.25">
      <c r="AL66" s="1">
        <v>1647</v>
      </c>
    </row>
    <row r="67" spans="38:38" x14ac:dyDescent="0.25">
      <c r="AL67" s="1">
        <v>1648</v>
      </c>
    </row>
    <row r="68" spans="38:38" x14ac:dyDescent="0.25">
      <c r="AL68" s="1">
        <v>1649</v>
      </c>
    </row>
    <row r="69" spans="38:38" x14ac:dyDescent="0.25">
      <c r="AL69" s="1">
        <v>1650</v>
      </c>
    </row>
    <row r="70" spans="38:38" x14ac:dyDescent="0.25">
      <c r="AL70" s="1">
        <v>1651</v>
      </c>
    </row>
    <row r="71" spans="38:38" x14ac:dyDescent="0.25">
      <c r="AL71" s="1">
        <v>1652</v>
      </c>
    </row>
    <row r="72" spans="38:38" x14ac:dyDescent="0.25">
      <c r="AL72" s="1">
        <v>1653</v>
      </c>
    </row>
    <row r="73" spans="38:38" x14ac:dyDescent="0.25">
      <c r="AL73" s="1">
        <v>1654</v>
      </c>
    </row>
    <row r="74" spans="38:38" x14ac:dyDescent="0.25">
      <c r="AL74" s="1">
        <v>1655</v>
      </c>
    </row>
    <row r="75" spans="38:38" x14ac:dyDescent="0.25">
      <c r="AL75" s="1">
        <v>1656</v>
      </c>
    </row>
    <row r="76" spans="38:38" x14ac:dyDescent="0.25">
      <c r="AL76" s="1">
        <v>1657</v>
      </c>
    </row>
    <row r="77" spans="38:38" x14ac:dyDescent="0.25">
      <c r="AL77" s="1">
        <v>1658</v>
      </c>
    </row>
    <row r="78" spans="38:38" x14ac:dyDescent="0.25">
      <c r="AL78" s="1">
        <v>1659</v>
      </c>
    </row>
    <row r="79" spans="38:38" x14ac:dyDescent="0.25">
      <c r="AL79" s="1">
        <v>1660</v>
      </c>
    </row>
    <row r="80" spans="38:38" x14ac:dyDescent="0.25">
      <c r="AL80" s="1">
        <v>1661</v>
      </c>
    </row>
    <row r="81" spans="38:38" x14ac:dyDescent="0.25">
      <c r="AL81" s="1">
        <v>1662</v>
      </c>
    </row>
    <row r="82" spans="38:38" x14ac:dyDescent="0.25">
      <c r="AL82" s="1">
        <v>1663</v>
      </c>
    </row>
    <row r="83" spans="38:38" x14ac:dyDescent="0.25">
      <c r="AL83" s="1">
        <v>1664</v>
      </c>
    </row>
    <row r="84" spans="38:38" x14ac:dyDescent="0.25">
      <c r="AL84" s="1">
        <v>1665</v>
      </c>
    </row>
    <row r="85" spans="38:38" x14ac:dyDescent="0.25">
      <c r="AL85" s="1">
        <v>1666</v>
      </c>
    </row>
    <row r="86" spans="38:38" x14ac:dyDescent="0.25">
      <c r="AL86" s="1">
        <v>1667</v>
      </c>
    </row>
    <row r="87" spans="38:38" x14ac:dyDescent="0.25">
      <c r="AL87" s="1">
        <v>1668</v>
      </c>
    </row>
    <row r="88" spans="38:38" x14ac:dyDescent="0.25">
      <c r="AL88" s="1">
        <v>1669</v>
      </c>
    </row>
    <row r="89" spans="38:38" x14ac:dyDescent="0.25">
      <c r="AL89" s="1">
        <v>1670</v>
      </c>
    </row>
    <row r="90" spans="38:38" x14ac:dyDescent="0.25">
      <c r="AL90" s="1">
        <v>1671</v>
      </c>
    </row>
    <row r="91" spans="38:38" x14ac:dyDescent="0.25">
      <c r="AL91" s="1">
        <v>1672</v>
      </c>
    </row>
    <row r="92" spans="38:38" x14ac:dyDescent="0.25">
      <c r="AL92" s="1">
        <v>1673</v>
      </c>
    </row>
    <row r="93" spans="38:38" x14ac:dyDescent="0.25">
      <c r="AL93" s="1">
        <v>1674</v>
      </c>
    </row>
    <row r="94" spans="38:38" x14ac:dyDescent="0.25">
      <c r="AL94" s="1">
        <v>1675</v>
      </c>
    </row>
    <row r="95" spans="38:38" x14ac:dyDescent="0.25">
      <c r="AL95" s="1">
        <v>1676</v>
      </c>
    </row>
    <row r="96" spans="38:38" x14ac:dyDescent="0.25">
      <c r="AL96" s="1">
        <v>1677</v>
      </c>
    </row>
    <row r="97" spans="38:38" x14ac:dyDescent="0.25">
      <c r="AL97" s="1">
        <v>1678</v>
      </c>
    </row>
    <row r="98" spans="38:38" x14ac:dyDescent="0.25">
      <c r="AL98" s="1">
        <v>1679</v>
      </c>
    </row>
    <row r="99" spans="38:38" x14ac:dyDescent="0.25">
      <c r="AL99" s="1">
        <v>1680</v>
      </c>
    </row>
    <row r="100" spans="38:38" x14ac:dyDescent="0.25">
      <c r="AL100" s="1">
        <v>1681</v>
      </c>
    </row>
    <row r="101" spans="38:38" x14ac:dyDescent="0.25">
      <c r="AL101" s="1">
        <v>1682</v>
      </c>
    </row>
    <row r="102" spans="38:38" x14ac:dyDescent="0.25">
      <c r="AL102" s="1">
        <v>1683</v>
      </c>
    </row>
    <row r="103" spans="38:38" x14ac:dyDescent="0.25">
      <c r="AL103" s="1">
        <v>1684</v>
      </c>
    </row>
    <row r="104" spans="38:38" x14ac:dyDescent="0.25">
      <c r="AL104" s="1">
        <v>1685</v>
      </c>
    </row>
    <row r="105" spans="38:38" x14ac:dyDescent="0.25">
      <c r="AL105" s="1">
        <v>1686</v>
      </c>
    </row>
    <row r="106" spans="38:38" x14ac:dyDescent="0.25">
      <c r="AL106" s="1">
        <v>1687</v>
      </c>
    </row>
    <row r="107" spans="38:38" x14ac:dyDescent="0.25">
      <c r="AL107" s="1">
        <v>1688</v>
      </c>
    </row>
    <row r="108" spans="38:38" x14ac:dyDescent="0.25">
      <c r="AL108" s="1">
        <v>1689</v>
      </c>
    </row>
    <row r="109" spans="38:38" x14ac:dyDescent="0.25">
      <c r="AL109" s="1">
        <v>1690</v>
      </c>
    </row>
    <row r="110" spans="38:38" x14ac:dyDescent="0.25">
      <c r="AL110" s="1">
        <v>1691</v>
      </c>
    </row>
    <row r="111" spans="38:38" x14ac:dyDescent="0.25">
      <c r="AL111" s="1">
        <v>1692</v>
      </c>
    </row>
    <row r="112" spans="38:38" x14ac:dyDescent="0.25">
      <c r="AL112" s="1">
        <v>1693</v>
      </c>
    </row>
    <row r="113" spans="38:38" x14ac:dyDescent="0.25">
      <c r="AL113" s="1">
        <v>1694</v>
      </c>
    </row>
    <row r="114" spans="38:38" x14ac:dyDescent="0.25">
      <c r="AL114" s="1">
        <v>1695</v>
      </c>
    </row>
    <row r="115" spans="38:38" x14ac:dyDescent="0.25">
      <c r="AL115" s="1">
        <v>1696</v>
      </c>
    </row>
    <row r="116" spans="38:38" x14ac:dyDescent="0.25">
      <c r="AL116" s="1">
        <v>1697</v>
      </c>
    </row>
    <row r="117" spans="38:38" x14ac:dyDescent="0.25">
      <c r="AL117" s="1">
        <v>1698</v>
      </c>
    </row>
    <row r="118" spans="38:38" x14ac:dyDescent="0.25">
      <c r="AL118" s="1">
        <v>1699</v>
      </c>
    </row>
    <row r="119" spans="38:38" x14ac:dyDescent="0.25">
      <c r="AL119" s="1">
        <v>1700</v>
      </c>
    </row>
    <row r="120" spans="38:38" x14ac:dyDescent="0.25">
      <c r="AL120" s="1">
        <v>1701</v>
      </c>
    </row>
    <row r="121" spans="38:38" x14ac:dyDescent="0.25">
      <c r="AL121" s="1">
        <v>1702</v>
      </c>
    </row>
    <row r="122" spans="38:38" x14ac:dyDescent="0.25">
      <c r="AL122" s="1">
        <v>1703</v>
      </c>
    </row>
    <row r="123" spans="38:38" x14ac:dyDescent="0.25">
      <c r="AL123" s="1">
        <v>1704</v>
      </c>
    </row>
    <row r="124" spans="38:38" x14ac:dyDescent="0.25">
      <c r="AL124" s="1">
        <v>1705</v>
      </c>
    </row>
    <row r="125" spans="38:38" x14ac:dyDescent="0.25">
      <c r="AL125" s="1">
        <v>1706</v>
      </c>
    </row>
    <row r="126" spans="38:38" x14ac:dyDescent="0.25">
      <c r="AL126" s="1">
        <v>1707</v>
      </c>
    </row>
    <row r="127" spans="38:38" x14ac:dyDescent="0.25">
      <c r="AL127" s="1">
        <v>1708</v>
      </c>
    </row>
    <row r="128" spans="38:38" x14ac:dyDescent="0.25">
      <c r="AL128" s="1">
        <v>1709</v>
      </c>
    </row>
    <row r="129" spans="38:38" x14ac:dyDescent="0.25">
      <c r="AL129" s="1">
        <v>1710</v>
      </c>
    </row>
    <row r="130" spans="38:38" x14ac:dyDescent="0.25">
      <c r="AL130" s="1">
        <v>1711</v>
      </c>
    </row>
    <row r="131" spans="38:38" x14ac:dyDescent="0.25">
      <c r="AL131" s="1">
        <v>1712</v>
      </c>
    </row>
    <row r="132" spans="38:38" x14ac:dyDescent="0.25">
      <c r="AL132" s="1">
        <v>1713</v>
      </c>
    </row>
    <row r="133" spans="38:38" x14ac:dyDescent="0.25">
      <c r="AL133" s="1">
        <v>1714</v>
      </c>
    </row>
    <row r="134" spans="38:38" x14ac:dyDescent="0.25">
      <c r="AL134" s="1">
        <v>1715</v>
      </c>
    </row>
    <row r="135" spans="38:38" x14ac:dyDescent="0.25">
      <c r="AL135" s="1">
        <v>1716</v>
      </c>
    </row>
    <row r="136" spans="38:38" x14ac:dyDescent="0.25">
      <c r="AL136" s="1">
        <v>1717</v>
      </c>
    </row>
    <row r="137" spans="38:38" x14ac:dyDescent="0.25">
      <c r="AL137" s="1">
        <v>1718</v>
      </c>
    </row>
    <row r="138" spans="38:38" x14ac:dyDescent="0.25">
      <c r="AL138" s="1">
        <v>1719</v>
      </c>
    </row>
    <row r="139" spans="38:38" x14ac:dyDescent="0.25">
      <c r="AL139" s="1">
        <v>1720</v>
      </c>
    </row>
    <row r="140" spans="38:38" x14ac:dyDescent="0.25">
      <c r="AL140" s="1">
        <v>1721</v>
      </c>
    </row>
    <row r="141" spans="38:38" x14ac:dyDescent="0.25">
      <c r="AL141" s="1">
        <v>1722</v>
      </c>
    </row>
    <row r="142" spans="38:38" x14ac:dyDescent="0.25">
      <c r="AL142" s="1">
        <v>1723</v>
      </c>
    </row>
    <row r="143" spans="38:38" x14ac:dyDescent="0.25">
      <c r="AL143" s="1">
        <v>1724</v>
      </c>
    </row>
    <row r="144" spans="38:38" x14ac:dyDescent="0.25">
      <c r="AL144" s="1">
        <v>1725</v>
      </c>
    </row>
    <row r="145" spans="38:38" x14ac:dyDescent="0.25">
      <c r="AL145" s="1">
        <v>1726</v>
      </c>
    </row>
    <row r="146" spans="38:38" x14ac:dyDescent="0.25">
      <c r="AL146" s="1">
        <v>1727</v>
      </c>
    </row>
    <row r="147" spans="38:38" x14ac:dyDescent="0.25">
      <c r="AL147" s="1">
        <v>1728</v>
      </c>
    </row>
    <row r="148" spans="38:38" x14ac:dyDescent="0.25">
      <c r="AL148" s="1">
        <v>1729</v>
      </c>
    </row>
    <row r="149" spans="38:38" x14ac:dyDescent="0.25">
      <c r="AL149" s="1">
        <v>1730</v>
      </c>
    </row>
    <row r="150" spans="38:38" x14ac:dyDescent="0.25">
      <c r="AL150" s="1">
        <v>1731</v>
      </c>
    </row>
    <row r="151" spans="38:38" x14ac:dyDescent="0.25">
      <c r="AL151" s="1">
        <v>1732</v>
      </c>
    </row>
    <row r="152" spans="38:38" x14ac:dyDescent="0.25">
      <c r="AL152" s="1">
        <v>1733</v>
      </c>
    </row>
    <row r="153" spans="38:38" x14ac:dyDescent="0.25">
      <c r="AL153" s="1">
        <v>1734</v>
      </c>
    </row>
    <row r="154" spans="38:38" x14ac:dyDescent="0.25">
      <c r="AL154" s="1">
        <v>1735</v>
      </c>
    </row>
    <row r="155" spans="38:38" x14ac:dyDescent="0.25">
      <c r="AL155" s="1">
        <v>1736</v>
      </c>
    </row>
    <row r="156" spans="38:38" x14ac:dyDescent="0.25">
      <c r="AL156" s="1">
        <v>1737</v>
      </c>
    </row>
    <row r="157" spans="38:38" x14ac:dyDescent="0.25">
      <c r="AL157" s="1">
        <v>1738</v>
      </c>
    </row>
    <row r="158" spans="38:38" x14ac:dyDescent="0.25">
      <c r="AL158" s="1">
        <v>1739</v>
      </c>
    </row>
    <row r="159" spans="38:38" x14ac:dyDescent="0.25">
      <c r="AL159" s="1">
        <v>1740</v>
      </c>
    </row>
    <row r="160" spans="38:38" x14ac:dyDescent="0.25">
      <c r="AL160" s="1">
        <v>1741</v>
      </c>
    </row>
    <row r="161" spans="38:38" x14ac:dyDescent="0.25">
      <c r="AL161" s="1">
        <v>1742</v>
      </c>
    </row>
    <row r="162" spans="38:38" x14ac:dyDescent="0.25">
      <c r="AL162" s="1">
        <v>1743</v>
      </c>
    </row>
    <row r="163" spans="38:38" x14ac:dyDescent="0.25">
      <c r="AL163" s="1">
        <v>1744</v>
      </c>
    </row>
    <row r="164" spans="38:38" x14ac:dyDescent="0.25">
      <c r="AL164" s="1">
        <v>1745</v>
      </c>
    </row>
    <row r="165" spans="38:38" x14ac:dyDescent="0.25">
      <c r="AL165" s="1">
        <v>1746</v>
      </c>
    </row>
    <row r="166" spans="38:38" x14ac:dyDescent="0.25">
      <c r="AL166" s="1">
        <v>1747</v>
      </c>
    </row>
    <row r="167" spans="38:38" x14ac:dyDescent="0.25">
      <c r="AL167" s="1">
        <v>1748</v>
      </c>
    </row>
    <row r="168" spans="38:38" x14ac:dyDescent="0.25">
      <c r="AL168" s="1">
        <v>1749</v>
      </c>
    </row>
    <row r="169" spans="38:38" x14ac:dyDescent="0.25">
      <c r="AL169" s="1">
        <v>1750</v>
      </c>
    </row>
    <row r="170" spans="38:38" x14ac:dyDescent="0.25">
      <c r="AL170" s="1">
        <v>1751</v>
      </c>
    </row>
    <row r="171" spans="38:38" x14ac:dyDescent="0.25">
      <c r="AL171" s="1">
        <v>1752</v>
      </c>
    </row>
    <row r="172" spans="38:38" x14ac:dyDescent="0.25">
      <c r="AL172" s="1">
        <v>1753</v>
      </c>
    </row>
    <row r="173" spans="38:38" x14ac:dyDescent="0.25">
      <c r="AL173" s="1">
        <v>1754</v>
      </c>
    </row>
    <row r="174" spans="38:38" x14ac:dyDescent="0.25">
      <c r="AL174" s="1">
        <v>1755</v>
      </c>
    </row>
    <row r="175" spans="38:38" x14ac:dyDescent="0.25">
      <c r="AL175" s="1">
        <v>1756</v>
      </c>
    </row>
    <row r="176" spans="38:38" x14ac:dyDescent="0.25">
      <c r="AL176" s="1">
        <v>1757</v>
      </c>
    </row>
    <row r="177" spans="38:38" x14ac:dyDescent="0.25">
      <c r="AL177" s="1">
        <v>1758</v>
      </c>
    </row>
    <row r="178" spans="38:38" x14ac:dyDescent="0.25">
      <c r="AL178" s="1">
        <v>1759</v>
      </c>
    </row>
    <row r="179" spans="38:38" x14ac:dyDescent="0.25">
      <c r="AL179" s="1">
        <v>1760</v>
      </c>
    </row>
    <row r="180" spans="38:38" x14ac:dyDescent="0.25">
      <c r="AL180" s="1">
        <v>1761</v>
      </c>
    </row>
    <row r="181" spans="38:38" x14ac:dyDescent="0.25">
      <c r="AL181" s="1">
        <v>1762</v>
      </c>
    </row>
    <row r="182" spans="38:38" x14ac:dyDescent="0.25">
      <c r="AL182" s="1">
        <v>1763</v>
      </c>
    </row>
    <row r="183" spans="38:38" x14ac:dyDescent="0.25">
      <c r="AL183" s="1">
        <v>1764</v>
      </c>
    </row>
    <row r="184" spans="38:38" x14ac:dyDescent="0.25">
      <c r="AL184" s="1">
        <v>1765</v>
      </c>
    </row>
    <row r="185" spans="38:38" x14ac:dyDescent="0.25">
      <c r="AL185" s="1">
        <v>1766</v>
      </c>
    </row>
    <row r="186" spans="38:38" x14ac:dyDescent="0.25">
      <c r="AL186" s="1">
        <v>1767</v>
      </c>
    </row>
    <row r="187" spans="38:38" x14ac:dyDescent="0.25">
      <c r="AL187" s="1">
        <v>1768</v>
      </c>
    </row>
    <row r="188" spans="38:38" x14ac:dyDescent="0.25">
      <c r="AL188" s="1">
        <v>1769</v>
      </c>
    </row>
    <row r="189" spans="38:38" x14ac:dyDescent="0.25">
      <c r="AL189" s="1">
        <v>1770</v>
      </c>
    </row>
    <row r="190" spans="38:38" x14ac:dyDescent="0.25">
      <c r="AL190" s="1">
        <v>1771</v>
      </c>
    </row>
    <row r="191" spans="38:38" x14ac:dyDescent="0.25">
      <c r="AL191" s="1">
        <v>1772</v>
      </c>
    </row>
    <row r="192" spans="38:38" x14ac:dyDescent="0.25">
      <c r="AL192" s="1">
        <v>1773</v>
      </c>
    </row>
    <row r="193" spans="38:38" x14ac:dyDescent="0.25">
      <c r="AL193" s="1">
        <v>1774</v>
      </c>
    </row>
    <row r="194" spans="38:38" x14ac:dyDescent="0.25">
      <c r="AL194" s="1">
        <v>1775</v>
      </c>
    </row>
    <row r="195" spans="38:38" x14ac:dyDescent="0.25">
      <c r="AL195" s="1">
        <v>1776</v>
      </c>
    </row>
    <row r="196" spans="38:38" x14ac:dyDescent="0.25">
      <c r="AL196" s="1">
        <v>1777</v>
      </c>
    </row>
    <row r="197" spans="38:38" x14ac:dyDescent="0.25">
      <c r="AL197" s="1">
        <v>1778</v>
      </c>
    </row>
    <row r="198" spans="38:38" x14ac:dyDescent="0.25">
      <c r="AL198" s="1">
        <v>1779</v>
      </c>
    </row>
    <row r="199" spans="38:38" x14ac:dyDescent="0.25">
      <c r="AL199" s="1">
        <v>1780</v>
      </c>
    </row>
    <row r="200" spans="38:38" x14ac:dyDescent="0.25">
      <c r="AL200" s="1">
        <v>1781</v>
      </c>
    </row>
    <row r="201" spans="38:38" x14ac:dyDescent="0.25">
      <c r="AL201" s="1">
        <v>1782</v>
      </c>
    </row>
    <row r="202" spans="38:38" x14ac:dyDescent="0.25">
      <c r="AL202" s="1">
        <v>1783</v>
      </c>
    </row>
    <row r="203" spans="38:38" x14ac:dyDescent="0.25">
      <c r="AL203" s="1">
        <v>1784</v>
      </c>
    </row>
    <row r="204" spans="38:38" x14ac:dyDescent="0.25">
      <c r="AL204" s="1">
        <v>1785</v>
      </c>
    </row>
    <row r="205" spans="38:38" x14ac:dyDescent="0.25">
      <c r="AL205" s="1">
        <v>1786</v>
      </c>
    </row>
    <row r="206" spans="38:38" x14ac:dyDescent="0.25">
      <c r="AL206" s="1">
        <v>1787</v>
      </c>
    </row>
    <row r="207" spans="38:38" x14ac:dyDescent="0.25">
      <c r="AL207" s="1">
        <v>1788</v>
      </c>
    </row>
    <row r="208" spans="38:38" x14ac:dyDescent="0.25">
      <c r="AL208" s="1">
        <v>1789</v>
      </c>
    </row>
    <row r="209" spans="38:38" x14ac:dyDescent="0.25">
      <c r="AL209" s="1">
        <v>1790</v>
      </c>
    </row>
    <row r="210" spans="38:38" x14ac:dyDescent="0.25">
      <c r="AL210" s="1">
        <v>1791</v>
      </c>
    </row>
    <row r="211" spans="38:38" x14ac:dyDescent="0.25">
      <c r="AL211" s="1">
        <v>1792</v>
      </c>
    </row>
    <row r="212" spans="38:38" x14ac:dyDescent="0.25">
      <c r="AL212" s="1">
        <v>1793</v>
      </c>
    </row>
    <row r="213" spans="38:38" x14ac:dyDescent="0.25">
      <c r="AL213" s="1">
        <v>1794</v>
      </c>
    </row>
    <row r="214" spans="38:38" x14ac:dyDescent="0.25">
      <c r="AL214" s="1">
        <v>1795</v>
      </c>
    </row>
    <row r="215" spans="38:38" x14ac:dyDescent="0.25">
      <c r="AL215" s="1">
        <v>1796</v>
      </c>
    </row>
    <row r="216" spans="38:38" x14ac:dyDescent="0.25">
      <c r="AL216" s="1">
        <v>1797</v>
      </c>
    </row>
    <row r="217" spans="38:38" x14ac:dyDescent="0.25">
      <c r="AL217" s="1">
        <v>1798</v>
      </c>
    </row>
    <row r="218" spans="38:38" x14ac:dyDescent="0.25">
      <c r="AL218" s="1">
        <v>1799</v>
      </c>
    </row>
    <row r="219" spans="38:38" x14ac:dyDescent="0.25">
      <c r="AL219" s="1">
        <v>1800</v>
      </c>
    </row>
    <row r="220" spans="38:38" x14ac:dyDescent="0.25">
      <c r="AL220" s="1">
        <v>1801</v>
      </c>
    </row>
    <row r="221" spans="38:38" x14ac:dyDescent="0.25">
      <c r="AL221" s="1">
        <v>1802</v>
      </c>
    </row>
    <row r="222" spans="38:38" x14ac:dyDescent="0.25">
      <c r="AL222" s="1">
        <v>1803</v>
      </c>
    </row>
    <row r="223" spans="38:38" x14ac:dyDescent="0.25">
      <c r="AL223" s="1">
        <v>1804</v>
      </c>
    </row>
    <row r="224" spans="38:38" x14ac:dyDescent="0.25">
      <c r="AL224" s="1">
        <v>1805</v>
      </c>
    </row>
    <row r="225" spans="38:38" x14ac:dyDescent="0.25">
      <c r="AL225" s="1">
        <v>1806</v>
      </c>
    </row>
    <row r="226" spans="38:38" x14ac:dyDescent="0.25">
      <c r="AL226" s="1">
        <v>1807</v>
      </c>
    </row>
    <row r="227" spans="38:38" x14ac:dyDescent="0.25">
      <c r="AL227" s="1">
        <v>1808</v>
      </c>
    </row>
    <row r="228" spans="38:38" x14ac:dyDescent="0.25">
      <c r="AL228" s="1">
        <v>1809</v>
      </c>
    </row>
    <row r="229" spans="38:38" x14ac:dyDescent="0.25">
      <c r="AL229" s="1">
        <v>1810</v>
      </c>
    </row>
    <row r="230" spans="38:38" x14ac:dyDescent="0.25">
      <c r="AL230" s="1">
        <v>1811</v>
      </c>
    </row>
    <row r="231" spans="38:38" x14ac:dyDescent="0.25">
      <c r="AL231" s="1">
        <v>1812</v>
      </c>
    </row>
    <row r="232" spans="38:38" x14ac:dyDescent="0.25">
      <c r="AL232" s="1">
        <v>1813</v>
      </c>
    </row>
    <row r="233" spans="38:38" x14ac:dyDescent="0.25">
      <c r="AL233" s="1">
        <v>1814</v>
      </c>
    </row>
    <row r="234" spans="38:38" x14ac:dyDescent="0.25">
      <c r="AL234" s="1">
        <v>1815</v>
      </c>
    </row>
    <row r="235" spans="38:38" x14ac:dyDescent="0.25">
      <c r="AL235" s="1">
        <v>1816</v>
      </c>
    </row>
    <row r="236" spans="38:38" x14ac:dyDescent="0.25">
      <c r="AL236" s="1">
        <v>1817</v>
      </c>
    </row>
    <row r="237" spans="38:38" x14ac:dyDescent="0.25">
      <c r="AL237" s="1">
        <v>1818</v>
      </c>
    </row>
    <row r="238" spans="38:38" x14ac:dyDescent="0.25">
      <c r="AL238" s="1">
        <v>1819</v>
      </c>
    </row>
    <row r="239" spans="38:38" x14ac:dyDescent="0.25">
      <c r="AL239" s="1">
        <v>1820</v>
      </c>
    </row>
    <row r="240" spans="38:38" x14ac:dyDescent="0.25">
      <c r="AL240" s="1">
        <v>1821</v>
      </c>
    </row>
    <row r="241" spans="38:38" x14ac:dyDescent="0.25">
      <c r="AL241" s="1">
        <v>1822</v>
      </c>
    </row>
    <row r="242" spans="38:38" x14ac:dyDescent="0.25">
      <c r="AL242" s="1">
        <v>1823</v>
      </c>
    </row>
    <row r="243" spans="38:38" x14ac:dyDescent="0.25">
      <c r="AL243" s="1">
        <v>1824</v>
      </c>
    </row>
    <row r="244" spans="38:38" x14ac:dyDescent="0.25">
      <c r="AL244" s="1">
        <v>1825</v>
      </c>
    </row>
    <row r="245" spans="38:38" x14ac:dyDescent="0.25">
      <c r="AL245" s="1">
        <v>1826</v>
      </c>
    </row>
    <row r="246" spans="38:38" x14ac:dyDescent="0.25">
      <c r="AL246" s="1">
        <v>1827</v>
      </c>
    </row>
    <row r="247" spans="38:38" x14ac:dyDescent="0.25">
      <c r="AL247" s="1">
        <v>1828</v>
      </c>
    </row>
    <row r="248" spans="38:38" x14ac:dyDescent="0.25">
      <c r="AL248" s="1">
        <v>1829</v>
      </c>
    </row>
    <row r="249" spans="38:38" x14ac:dyDescent="0.25">
      <c r="AL249" s="1">
        <v>1830</v>
      </c>
    </row>
    <row r="250" spans="38:38" x14ac:dyDescent="0.25">
      <c r="AL250" s="1">
        <v>1831</v>
      </c>
    </row>
    <row r="251" spans="38:38" x14ac:dyDescent="0.25">
      <c r="AL251" s="1">
        <v>1832</v>
      </c>
    </row>
    <row r="252" spans="38:38" x14ac:dyDescent="0.25">
      <c r="AL252" s="1">
        <v>1833</v>
      </c>
    </row>
    <row r="253" spans="38:38" x14ac:dyDescent="0.25">
      <c r="AL253" s="1">
        <v>1834</v>
      </c>
    </row>
    <row r="254" spans="38:38" x14ac:dyDescent="0.25">
      <c r="AL254" s="1">
        <v>1835</v>
      </c>
    </row>
    <row r="255" spans="38:38" x14ac:dyDescent="0.25">
      <c r="AL255" s="1">
        <v>1836</v>
      </c>
    </row>
    <row r="256" spans="38:38" x14ac:dyDescent="0.25">
      <c r="AL256" s="1">
        <v>1837</v>
      </c>
    </row>
    <row r="257" spans="38:38" x14ac:dyDescent="0.25">
      <c r="AL257" s="1">
        <v>1838</v>
      </c>
    </row>
    <row r="258" spans="38:38" x14ac:dyDescent="0.25">
      <c r="AL258" s="1">
        <v>1839</v>
      </c>
    </row>
    <row r="259" spans="38:38" x14ac:dyDescent="0.25">
      <c r="AL259" s="1">
        <v>1840</v>
      </c>
    </row>
    <row r="260" spans="38:38" x14ac:dyDescent="0.25">
      <c r="AL260" s="1">
        <v>1841</v>
      </c>
    </row>
    <row r="261" spans="38:38" x14ac:dyDescent="0.25">
      <c r="AL261" s="1">
        <v>1842</v>
      </c>
    </row>
    <row r="262" spans="38:38" x14ac:dyDescent="0.25">
      <c r="AL262" s="1">
        <v>1843</v>
      </c>
    </row>
    <row r="263" spans="38:38" x14ac:dyDescent="0.25">
      <c r="AL263" s="1">
        <v>1844</v>
      </c>
    </row>
    <row r="264" spans="38:38" x14ac:dyDescent="0.25">
      <c r="AL264" s="1">
        <v>1845</v>
      </c>
    </row>
    <row r="265" spans="38:38" x14ac:dyDescent="0.25">
      <c r="AL265" s="1">
        <v>1846</v>
      </c>
    </row>
    <row r="266" spans="38:38" x14ac:dyDescent="0.25">
      <c r="AL266" s="1">
        <v>1847</v>
      </c>
    </row>
    <row r="267" spans="38:38" x14ac:dyDescent="0.25">
      <c r="AL267" s="1">
        <v>1848</v>
      </c>
    </row>
    <row r="268" spans="38:38" x14ac:dyDescent="0.25">
      <c r="AL268" s="1">
        <v>1849</v>
      </c>
    </row>
    <row r="269" spans="38:38" x14ac:dyDescent="0.25">
      <c r="AL269" s="1">
        <v>1850</v>
      </c>
    </row>
    <row r="270" spans="38:38" x14ac:dyDescent="0.25">
      <c r="AL270" s="1">
        <v>1851</v>
      </c>
    </row>
    <row r="271" spans="38:38" x14ac:dyDescent="0.25">
      <c r="AL271" s="1">
        <v>1852</v>
      </c>
    </row>
    <row r="272" spans="38:38" x14ac:dyDescent="0.25">
      <c r="AL272" s="1">
        <v>1853</v>
      </c>
    </row>
    <row r="273" spans="38:38" x14ac:dyDescent="0.25">
      <c r="AL273" s="1">
        <v>1854</v>
      </c>
    </row>
    <row r="274" spans="38:38" x14ac:dyDescent="0.25">
      <c r="AL274" s="1">
        <v>1855</v>
      </c>
    </row>
    <row r="275" spans="38:38" x14ac:dyDescent="0.25">
      <c r="AL275" s="1">
        <v>1856</v>
      </c>
    </row>
    <row r="276" spans="38:38" x14ac:dyDescent="0.25">
      <c r="AL276" s="1">
        <v>1857</v>
      </c>
    </row>
    <row r="277" spans="38:38" x14ac:dyDescent="0.25">
      <c r="AL277" s="1">
        <v>1858</v>
      </c>
    </row>
    <row r="278" spans="38:38" x14ac:dyDescent="0.25">
      <c r="AL278" s="1">
        <v>1859</v>
      </c>
    </row>
    <row r="279" spans="38:38" x14ac:dyDescent="0.25">
      <c r="AL279" s="1">
        <v>1860</v>
      </c>
    </row>
    <row r="280" spans="38:38" x14ac:dyDescent="0.25">
      <c r="AL280" s="1">
        <v>1861</v>
      </c>
    </row>
    <row r="281" spans="38:38" x14ac:dyDescent="0.25">
      <c r="AL281" s="1">
        <v>1862</v>
      </c>
    </row>
    <row r="282" spans="38:38" x14ac:dyDescent="0.25">
      <c r="AL282" s="1">
        <v>1863</v>
      </c>
    </row>
    <row r="283" spans="38:38" x14ac:dyDescent="0.25">
      <c r="AL283" s="1">
        <v>1864</v>
      </c>
    </row>
    <row r="284" spans="38:38" x14ac:dyDescent="0.25">
      <c r="AL284" s="1">
        <v>1865</v>
      </c>
    </row>
    <row r="285" spans="38:38" x14ac:dyDescent="0.25">
      <c r="AL285" s="1">
        <v>1866</v>
      </c>
    </row>
    <row r="286" spans="38:38" x14ac:dyDescent="0.25">
      <c r="AL286" s="1">
        <v>1867</v>
      </c>
    </row>
    <row r="287" spans="38:38" x14ac:dyDescent="0.25">
      <c r="AL287" s="1">
        <v>1868</v>
      </c>
    </row>
    <row r="288" spans="38:38" x14ac:dyDescent="0.25">
      <c r="AL288" s="1">
        <v>1869</v>
      </c>
    </row>
    <row r="289" spans="38:38" x14ac:dyDescent="0.25">
      <c r="AL289" s="1">
        <v>1870</v>
      </c>
    </row>
    <row r="290" spans="38:38" x14ac:dyDescent="0.25">
      <c r="AL290" s="1">
        <v>1871</v>
      </c>
    </row>
    <row r="291" spans="38:38" x14ac:dyDescent="0.25">
      <c r="AL291" s="1">
        <v>1872</v>
      </c>
    </row>
    <row r="292" spans="38:38" x14ac:dyDescent="0.25">
      <c r="AL292" s="1">
        <v>1873</v>
      </c>
    </row>
    <row r="293" spans="38:38" x14ac:dyDescent="0.25">
      <c r="AL293" s="1">
        <v>1874</v>
      </c>
    </row>
    <row r="294" spans="38:38" x14ac:dyDescent="0.25">
      <c r="AL294" s="1">
        <v>1875</v>
      </c>
    </row>
    <row r="295" spans="38:38" x14ac:dyDescent="0.25">
      <c r="AL295" s="1">
        <v>1876</v>
      </c>
    </row>
    <row r="296" spans="38:38" x14ac:dyDescent="0.25">
      <c r="AL296" s="1">
        <v>1877</v>
      </c>
    </row>
    <row r="297" spans="38:38" x14ac:dyDescent="0.25">
      <c r="AL297" s="1">
        <v>1878</v>
      </c>
    </row>
    <row r="298" spans="38:38" x14ac:dyDescent="0.25">
      <c r="AL298" s="1">
        <v>1879</v>
      </c>
    </row>
    <row r="299" spans="38:38" x14ac:dyDescent="0.25">
      <c r="AL299" s="1">
        <v>1880</v>
      </c>
    </row>
    <row r="300" spans="38:38" x14ac:dyDescent="0.25">
      <c r="AL300" s="1">
        <v>1881</v>
      </c>
    </row>
    <row r="301" spans="38:38" x14ac:dyDescent="0.25">
      <c r="AL301" s="1">
        <v>1882</v>
      </c>
    </row>
    <row r="302" spans="38:38" x14ac:dyDescent="0.25">
      <c r="AL302" s="1">
        <v>1883</v>
      </c>
    </row>
    <row r="303" spans="38:38" x14ac:dyDescent="0.25">
      <c r="AL303" s="1">
        <v>1884</v>
      </c>
    </row>
    <row r="304" spans="38:38" x14ac:dyDescent="0.25">
      <c r="AL304" s="1">
        <v>1885</v>
      </c>
    </row>
    <row r="305" spans="38:38" x14ac:dyDescent="0.25">
      <c r="AL305" s="1">
        <v>1886</v>
      </c>
    </row>
    <row r="306" spans="38:38" x14ac:dyDescent="0.25">
      <c r="AL306" s="1">
        <v>1887</v>
      </c>
    </row>
    <row r="307" spans="38:38" x14ac:dyDescent="0.25">
      <c r="AL307" s="1">
        <v>1888</v>
      </c>
    </row>
    <row r="308" spans="38:38" x14ac:dyDescent="0.25">
      <c r="AL308" s="1">
        <v>1889</v>
      </c>
    </row>
    <row r="309" spans="38:38" x14ac:dyDescent="0.25">
      <c r="AL309" s="1">
        <v>1890</v>
      </c>
    </row>
    <row r="310" spans="38:38" x14ac:dyDescent="0.25">
      <c r="AL310" s="1">
        <v>1891</v>
      </c>
    </row>
    <row r="311" spans="38:38" x14ac:dyDescent="0.25">
      <c r="AL311" s="1">
        <v>1892</v>
      </c>
    </row>
    <row r="312" spans="38:38" x14ac:dyDescent="0.25">
      <c r="AL312" s="1">
        <v>1893</v>
      </c>
    </row>
    <row r="313" spans="38:38" x14ac:dyDescent="0.25">
      <c r="AL313" s="1">
        <v>1894</v>
      </c>
    </row>
    <row r="314" spans="38:38" x14ac:dyDescent="0.25">
      <c r="AL314" s="1">
        <v>1895</v>
      </c>
    </row>
    <row r="315" spans="38:38" x14ac:dyDescent="0.25">
      <c r="AL315" s="1">
        <v>1896</v>
      </c>
    </row>
    <row r="316" spans="38:38" x14ac:dyDescent="0.25">
      <c r="AL316" s="1">
        <v>1897</v>
      </c>
    </row>
    <row r="317" spans="38:38" x14ac:dyDescent="0.25">
      <c r="AL317" s="1">
        <v>1898</v>
      </c>
    </row>
    <row r="318" spans="38:38" x14ac:dyDescent="0.25">
      <c r="AL318" s="1">
        <v>1899</v>
      </c>
    </row>
    <row r="319" spans="38:38" x14ac:dyDescent="0.25">
      <c r="AL319" s="1">
        <v>1900</v>
      </c>
    </row>
    <row r="320" spans="38:38" x14ac:dyDescent="0.25">
      <c r="AL320" s="1">
        <v>1901</v>
      </c>
    </row>
    <row r="321" spans="38:38" x14ac:dyDescent="0.25">
      <c r="AL321" s="1">
        <v>1902</v>
      </c>
    </row>
    <row r="322" spans="38:38" x14ac:dyDescent="0.25">
      <c r="AL322" s="1">
        <v>1903</v>
      </c>
    </row>
    <row r="323" spans="38:38" x14ac:dyDescent="0.25">
      <c r="AL323" s="1">
        <v>1904</v>
      </c>
    </row>
    <row r="324" spans="38:38" x14ac:dyDescent="0.25">
      <c r="AL324" s="1">
        <v>1905</v>
      </c>
    </row>
    <row r="325" spans="38:38" x14ac:dyDescent="0.25">
      <c r="AL325" s="1">
        <v>1906</v>
      </c>
    </row>
    <row r="326" spans="38:38" x14ac:dyDescent="0.25">
      <c r="AL326" s="1">
        <v>1907</v>
      </c>
    </row>
    <row r="327" spans="38:38" x14ac:dyDescent="0.25">
      <c r="AL327" s="1">
        <v>1908</v>
      </c>
    </row>
    <row r="328" spans="38:38" x14ac:dyDescent="0.25">
      <c r="AL328" s="1">
        <v>1909</v>
      </c>
    </row>
    <row r="329" spans="38:38" x14ac:dyDescent="0.25">
      <c r="AL329" s="1">
        <v>1910</v>
      </c>
    </row>
    <row r="330" spans="38:38" x14ac:dyDescent="0.25">
      <c r="AL330" s="1">
        <v>1911</v>
      </c>
    </row>
    <row r="331" spans="38:38" x14ac:dyDescent="0.25">
      <c r="AL331" s="1">
        <v>1912</v>
      </c>
    </row>
    <row r="332" spans="38:38" x14ac:dyDescent="0.25">
      <c r="AL332" s="1">
        <v>1913</v>
      </c>
    </row>
    <row r="333" spans="38:38" x14ac:dyDescent="0.25">
      <c r="AL333" s="1">
        <v>1914</v>
      </c>
    </row>
    <row r="334" spans="38:38" x14ac:dyDescent="0.25">
      <c r="AL334" s="1">
        <v>1915</v>
      </c>
    </row>
    <row r="335" spans="38:38" x14ac:dyDescent="0.25">
      <c r="AL335" s="1">
        <v>1916</v>
      </c>
    </row>
    <row r="336" spans="38:38" x14ac:dyDescent="0.25">
      <c r="AL336" s="1">
        <v>1917</v>
      </c>
    </row>
    <row r="337" spans="38:38" x14ac:dyDescent="0.25">
      <c r="AL337" s="1">
        <v>1918</v>
      </c>
    </row>
    <row r="338" spans="38:38" x14ac:dyDescent="0.25">
      <c r="AL338" s="1">
        <v>1919</v>
      </c>
    </row>
    <row r="339" spans="38:38" x14ac:dyDescent="0.25">
      <c r="AL339" s="1">
        <v>1920</v>
      </c>
    </row>
    <row r="340" spans="38:38" x14ac:dyDescent="0.25">
      <c r="AL340" s="1">
        <v>1921</v>
      </c>
    </row>
    <row r="341" spans="38:38" x14ac:dyDescent="0.25">
      <c r="AL341" s="1">
        <v>1922</v>
      </c>
    </row>
    <row r="342" spans="38:38" x14ac:dyDescent="0.25">
      <c r="AL342" s="1">
        <v>1923</v>
      </c>
    </row>
    <row r="343" spans="38:38" x14ac:dyDescent="0.25">
      <c r="AL343" s="1">
        <v>1924</v>
      </c>
    </row>
    <row r="344" spans="38:38" x14ac:dyDescent="0.25">
      <c r="AL344" s="1">
        <v>1925</v>
      </c>
    </row>
    <row r="345" spans="38:38" x14ac:dyDescent="0.25">
      <c r="AL345" s="1">
        <v>1926</v>
      </c>
    </row>
    <row r="346" spans="38:38" x14ac:dyDescent="0.25">
      <c r="AL346" s="1">
        <v>1927</v>
      </c>
    </row>
    <row r="347" spans="38:38" x14ac:dyDescent="0.25">
      <c r="AL347" s="1">
        <v>1928</v>
      </c>
    </row>
    <row r="348" spans="38:38" x14ac:dyDescent="0.25">
      <c r="AL348" s="1">
        <v>1929</v>
      </c>
    </row>
    <row r="349" spans="38:38" x14ac:dyDescent="0.25">
      <c r="AL349" s="1">
        <v>1930</v>
      </c>
    </row>
    <row r="350" spans="38:38" x14ac:dyDescent="0.25">
      <c r="AL350" s="1">
        <v>1931</v>
      </c>
    </row>
    <row r="351" spans="38:38" x14ac:dyDescent="0.25">
      <c r="AL351" s="1">
        <v>1932</v>
      </c>
    </row>
    <row r="352" spans="38:38" x14ac:dyDescent="0.25">
      <c r="AL352" s="1">
        <v>1933</v>
      </c>
    </row>
    <row r="353" spans="38:38" x14ac:dyDescent="0.25">
      <c r="AL353" s="1">
        <v>1934</v>
      </c>
    </row>
    <row r="354" spans="38:38" x14ac:dyDescent="0.25">
      <c r="AL354" s="1">
        <v>1935</v>
      </c>
    </row>
    <row r="355" spans="38:38" x14ac:dyDescent="0.25">
      <c r="AL355" s="1">
        <v>1936</v>
      </c>
    </row>
    <row r="356" spans="38:38" x14ac:dyDescent="0.25">
      <c r="AL356" s="1">
        <v>1937</v>
      </c>
    </row>
    <row r="357" spans="38:38" x14ac:dyDescent="0.25">
      <c r="AL357" s="1">
        <v>1938</v>
      </c>
    </row>
    <row r="358" spans="38:38" x14ac:dyDescent="0.25">
      <c r="AL358" s="1">
        <v>1939</v>
      </c>
    </row>
    <row r="359" spans="38:38" x14ac:dyDescent="0.25">
      <c r="AL359" s="1">
        <v>1940</v>
      </c>
    </row>
    <row r="360" spans="38:38" x14ac:dyDescent="0.25">
      <c r="AL360" s="1">
        <v>1941</v>
      </c>
    </row>
    <row r="361" spans="38:38" x14ac:dyDescent="0.25">
      <c r="AL361" s="1">
        <v>1942</v>
      </c>
    </row>
    <row r="362" spans="38:38" x14ac:dyDescent="0.25">
      <c r="AL362" s="1">
        <v>1943</v>
      </c>
    </row>
    <row r="363" spans="38:38" x14ac:dyDescent="0.25">
      <c r="AL363" s="1">
        <v>1944</v>
      </c>
    </row>
    <row r="364" spans="38:38" x14ac:dyDescent="0.25">
      <c r="AL364" s="1">
        <v>1945</v>
      </c>
    </row>
    <row r="365" spans="38:38" x14ac:dyDescent="0.25">
      <c r="AL365" s="1">
        <v>1946</v>
      </c>
    </row>
    <row r="366" spans="38:38" x14ac:dyDescent="0.25">
      <c r="AL366" s="1">
        <v>1947</v>
      </c>
    </row>
    <row r="367" spans="38:38" x14ac:dyDescent="0.25">
      <c r="AL367" s="1">
        <v>1948</v>
      </c>
    </row>
    <row r="368" spans="38:38" x14ac:dyDescent="0.25">
      <c r="AL368" s="1">
        <v>1949</v>
      </c>
    </row>
    <row r="369" spans="38:38" x14ac:dyDescent="0.25">
      <c r="AL369" s="1">
        <v>1950</v>
      </c>
    </row>
    <row r="370" spans="38:38" x14ac:dyDescent="0.25">
      <c r="AL370" s="1">
        <v>1951</v>
      </c>
    </row>
    <row r="371" spans="38:38" x14ac:dyDescent="0.25">
      <c r="AL371" s="1">
        <v>1952</v>
      </c>
    </row>
    <row r="372" spans="38:38" x14ac:dyDescent="0.25">
      <c r="AL372" s="1">
        <v>1953</v>
      </c>
    </row>
    <row r="373" spans="38:38" x14ac:dyDescent="0.25">
      <c r="AL373" s="1">
        <v>1954</v>
      </c>
    </row>
    <row r="374" spans="38:38" x14ac:dyDescent="0.25">
      <c r="AL374" s="1">
        <v>1955</v>
      </c>
    </row>
    <row r="375" spans="38:38" x14ac:dyDescent="0.25">
      <c r="AL375" s="1">
        <v>1956</v>
      </c>
    </row>
    <row r="376" spans="38:38" x14ac:dyDescent="0.25">
      <c r="AL376" s="1">
        <v>1957</v>
      </c>
    </row>
    <row r="377" spans="38:38" x14ac:dyDescent="0.25">
      <c r="AL377" s="1">
        <v>1958</v>
      </c>
    </row>
    <row r="378" spans="38:38" x14ac:dyDescent="0.25">
      <c r="AL378" s="1">
        <v>1959</v>
      </c>
    </row>
    <row r="379" spans="38:38" x14ac:dyDescent="0.25">
      <c r="AL379" s="1">
        <v>1960</v>
      </c>
    </row>
    <row r="380" spans="38:38" x14ac:dyDescent="0.25">
      <c r="AL380" s="1">
        <v>1961</v>
      </c>
    </row>
    <row r="381" spans="38:38" x14ac:dyDescent="0.25">
      <c r="AL381" s="1">
        <v>1962</v>
      </c>
    </row>
    <row r="382" spans="38:38" x14ac:dyDescent="0.25">
      <c r="AL382" s="1">
        <v>1963</v>
      </c>
    </row>
    <row r="383" spans="38:38" x14ac:dyDescent="0.25">
      <c r="AL383" s="1">
        <v>1964</v>
      </c>
    </row>
    <row r="384" spans="38:38" x14ac:dyDescent="0.25">
      <c r="AL384" s="1">
        <v>1965</v>
      </c>
    </row>
    <row r="385" spans="38:38" x14ac:dyDescent="0.25">
      <c r="AL385" s="1">
        <v>1966</v>
      </c>
    </row>
    <row r="386" spans="38:38" x14ac:dyDescent="0.25">
      <c r="AL386" s="1">
        <v>1967</v>
      </c>
    </row>
    <row r="387" spans="38:38" x14ac:dyDescent="0.25">
      <c r="AL387" s="1">
        <v>1968</v>
      </c>
    </row>
    <row r="388" spans="38:38" x14ac:dyDescent="0.25">
      <c r="AL388" s="1">
        <v>1969</v>
      </c>
    </row>
    <row r="389" spans="38:38" x14ac:dyDescent="0.25">
      <c r="AL389" s="1">
        <v>1970</v>
      </c>
    </row>
    <row r="390" spans="38:38" x14ac:dyDescent="0.25">
      <c r="AL390" s="1">
        <v>1971</v>
      </c>
    </row>
    <row r="391" spans="38:38" x14ac:dyDescent="0.25">
      <c r="AL391" s="1">
        <v>1972</v>
      </c>
    </row>
    <row r="392" spans="38:38" x14ac:dyDescent="0.25">
      <c r="AL392" s="1">
        <v>1973</v>
      </c>
    </row>
    <row r="393" spans="38:38" x14ac:dyDescent="0.25">
      <c r="AL393" s="1">
        <v>1974</v>
      </c>
    </row>
    <row r="394" spans="38:38" x14ac:dyDescent="0.25">
      <c r="AL394" s="1">
        <v>1975</v>
      </c>
    </row>
    <row r="395" spans="38:38" x14ac:dyDescent="0.25">
      <c r="AL395" s="1">
        <v>1976</v>
      </c>
    </row>
    <row r="396" spans="38:38" x14ac:dyDescent="0.25">
      <c r="AL396" s="1">
        <v>1977</v>
      </c>
    </row>
    <row r="397" spans="38:38" x14ac:dyDescent="0.25">
      <c r="AL397" s="1">
        <v>1978</v>
      </c>
    </row>
    <row r="398" spans="38:38" x14ac:dyDescent="0.25">
      <c r="AL398" s="1">
        <v>1979</v>
      </c>
    </row>
    <row r="399" spans="38:38" x14ac:dyDescent="0.25">
      <c r="AL399" s="1">
        <v>1980</v>
      </c>
    </row>
    <row r="400" spans="38:38" x14ac:dyDescent="0.25">
      <c r="AL400" s="1">
        <v>1981</v>
      </c>
    </row>
    <row r="401" spans="38:38" x14ac:dyDescent="0.25">
      <c r="AL401" s="1">
        <v>1982</v>
      </c>
    </row>
    <row r="402" spans="38:38" x14ac:dyDescent="0.25">
      <c r="AL402" s="1">
        <v>1983</v>
      </c>
    </row>
    <row r="403" spans="38:38" x14ac:dyDescent="0.25">
      <c r="AL403" s="1">
        <v>1984</v>
      </c>
    </row>
    <row r="404" spans="38:38" x14ac:dyDescent="0.25">
      <c r="AL404" s="1">
        <v>1985</v>
      </c>
    </row>
    <row r="405" spans="38:38" x14ac:dyDescent="0.25">
      <c r="AL405" s="1">
        <v>1986</v>
      </c>
    </row>
    <row r="406" spans="38:38" x14ac:dyDescent="0.25">
      <c r="AL406" s="1">
        <v>1987</v>
      </c>
    </row>
    <row r="407" spans="38:38" x14ac:dyDescent="0.25">
      <c r="AL407" s="1">
        <v>1988</v>
      </c>
    </row>
    <row r="408" spans="38:38" x14ac:dyDescent="0.25">
      <c r="AL408" s="1">
        <v>1989</v>
      </c>
    </row>
    <row r="409" spans="38:38" x14ac:dyDescent="0.25">
      <c r="AL409" s="1">
        <v>1990</v>
      </c>
    </row>
    <row r="410" spans="38:38" x14ac:dyDescent="0.25">
      <c r="AL410" s="1">
        <v>1991</v>
      </c>
    </row>
    <row r="411" spans="38:38" x14ac:dyDescent="0.25">
      <c r="AL411" s="1">
        <v>1992</v>
      </c>
    </row>
    <row r="412" spans="38:38" x14ac:dyDescent="0.25">
      <c r="AL412" s="1">
        <v>1993</v>
      </c>
    </row>
    <row r="413" spans="38:38" x14ac:dyDescent="0.25">
      <c r="AL413" s="1">
        <v>1994</v>
      </c>
    </row>
    <row r="414" spans="38:38" x14ac:dyDescent="0.25">
      <c r="AL414" s="1">
        <v>1995</v>
      </c>
    </row>
    <row r="415" spans="38:38" x14ac:dyDescent="0.25">
      <c r="AL415" s="1">
        <v>1996</v>
      </c>
    </row>
    <row r="416" spans="38:38" x14ac:dyDescent="0.25">
      <c r="AL416" s="1">
        <v>1997</v>
      </c>
    </row>
    <row r="417" spans="38:38" x14ac:dyDescent="0.25">
      <c r="AL417" s="1">
        <v>1998</v>
      </c>
    </row>
    <row r="418" spans="38:38" x14ac:dyDescent="0.25">
      <c r="AL418" s="1">
        <v>1999</v>
      </c>
    </row>
    <row r="419" spans="38:38" x14ac:dyDescent="0.25">
      <c r="AL419" s="1">
        <v>2000</v>
      </c>
    </row>
    <row r="420" spans="38:38" x14ac:dyDescent="0.25">
      <c r="AL420" s="1">
        <v>2001</v>
      </c>
    </row>
    <row r="421" spans="38:38" x14ac:dyDescent="0.25">
      <c r="AL421" s="1">
        <v>2002</v>
      </c>
    </row>
    <row r="422" spans="38:38" x14ac:dyDescent="0.25">
      <c r="AL422" s="1">
        <v>2003</v>
      </c>
    </row>
    <row r="423" spans="38:38" x14ac:dyDescent="0.25">
      <c r="AL423" s="1">
        <v>2004</v>
      </c>
    </row>
    <row r="424" spans="38:38" x14ac:dyDescent="0.25">
      <c r="AL424" s="1">
        <v>2005</v>
      </c>
    </row>
    <row r="425" spans="38:38" x14ac:dyDescent="0.25">
      <c r="AL425" s="1">
        <v>2006</v>
      </c>
    </row>
    <row r="426" spans="38:38" x14ac:dyDescent="0.25">
      <c r="AL426" s="1">
        <v>2007</v>
      </c>
    </row>
    <row r="427" spans="38:38" x14ac:dyDescent="0.25">
      <c r="AL427" s="1">
        <v>2008</v>
      </c>
    </row>
    <row r="428" spans="38:38" x14ac:dyDescent="0.25">
      <c r="AL428" s="1">
        <v>2009</v>
      </c>
    </row>
    <row r="429" spans="38:38" x14ac:dyDescent="0.25">
      <c r="AL429" s="1">
        <v>2010</v>
      </c>
    </row>
    <row r="430" spans="38:38" x14ac:dyDescent="0.25">
      <c r="AL430" s="1">
        <v>2011</v>
      </c>
    </row>
    <row r="431" spans="38:38" x14ac:dyDescent="0.25">
      <c r="AL431" s="1">
        <v>2012</v>
      </c>
    </row>
    <row r="432" spans="38:38" x14ac:dyDescent="0.25">
      <c r="AL432" s="1">
        <v>2013</v>
      </c>
    </row>
    <row r="433" spans="38:38" x14ac:dyDescent="0.25">
      <c r="AL433" s="1">
        <v>2014</v>
      </c>
    </row>
    <row r="434" spans="38:38" x14ac:dyDescent="0.25">
      <c r="AL434" s="1">
        <v>2015</v>
      </c>
    </row>
    <row r="435" spans="38:38" x14ac:dyDescent="0.25">
      <c r="AL435" s="1">
        <v>2016</v>
      </c>
    </row>
    <row r="436" spans="38:38" x14ac:dyDescent="0.25">
      <c r="AL436" s="1">
        <v>2017</v>
      </c>
    </row>
    <row r="437" spans="38:38" x14ac:dyDescent="0.25">
      <c r="AL437" s="1">
        <v>2018</v>
      </c>
    </row>
    <row r="438" spans="38:38" x14ac:dyDescent="0.25">
      <c r="AL438" s="1">
        <v>2019</v>
      </c>
    </row>
    <row r="439" spans="38:38" x14ac:dyDescent="0.25">
      <c r="AL439" s="1">
        <v>2020</v>
      </c>
    </row>
    <row r="440" spans="38:38" x14ac:dyDescent="0.25">
      <c r="AL440" s="1">
        <v>2021</v>
      </c>
    </row>
    <row r="441" spans="38:38" x14ac:dyDescent="0.25">
      <c r="AL441" s="1">
        <v>2022</v>
      </c>
    </row>
    <row r="442" spans="38:38" x14ac:dyDescent="0.25">
      <c r="AL442" s="1">
        <v>2023</v>
      </c>
    </row>
    <row r="443" spans="38:38" x14ac:dyDescent="0.25">
      <c r="AL443" s="1">
        <v>2024</v>
      </c>
    </row>
    <row r="444" spans="38:38" x14ac:dyDescent="0.25">
      <c r="AL444" s="1">
        <v>2025</v>
      </c>
    </row>
    <row r="445" spans="38:38" x14ac:dyDescent="0.25">
      <c r="AL445" s="1">
        <v>2026</v>
      </c>
    </row>
    <row r="446" spans="38:38" x14ac:dyDescent="0.25">
      <c r="AL446" s="1">
        <v>2027</v>
      </c>
    </row>
    <row r="447" spans="38:38" x14ac:dyDescent="0.25">
      <c r="AL447" s="1">
        <v>2028</v>
      </c>
    </row>
    <row r="448" spans="38:38" x14ac:dyDescent="0.25">
      <c r="AL448" s="1">
        <v>2029</v>
      </c>
    </row>
    <row r="449" spans="38:38" x14ac:dyDescent="0.25">
      <c r="AL449" s="1">
        <v>2030</v>
      </c>
    </row>
    <row r="450" spans="38:38" x14ac:dyDescent="0.25">
      <c r="AL450" s="1">
        <v>2031</v>
      </c>
    </row>
    <row r="451" spans="38:38" x14ac:dyDescent="0.25">
      <c r="AL451" s="1">
        <v>2032</v>
      </c>
    </row>
    <row r="452" spans="38:38" x14ac:dyDescent="0.25">
      <c r="AL452" s="1">
        <v>2033</v>
      </c>
    </row>
    <row r="453" spans="38:38" x14ac:dyDescent="0.25">
      <c r="AL453" s="1">
        <v>2034</v>
      </c>
    </row>
    <row r="454" spans="38:38" x14ac:dyDescent="0.25">
      <c r="AL454" s="1">
        <v>2035</v>
      </c>
    </row>
    <row r="455" spans="38:38" x14ac:dyDescent="0.25">
      <c r="AL455" s="1">
        <v>2036</v>
      </c>
    </row>
    <row r="456" spans="38:38" x14ac:dyDescent="0.25">
      <c r="AL456" s="1">
        <v>2037</v>
      </c>
    </row>
    <row r="457" spans="38:38" x14ac:dyDescent="0.25">
      <c r="AL457" s="1">
        <v>2038</v>
      </c>
    </row>
    <row r="458" spans="38:38" x14ac:dyDescent="0.25">
      <c r="AL458" s="1">
        <v>2039</v>
      </c>
    </row>
    <row r="459" spans="38:38" x14ac:dyDescent="0.25">
      <c r="AL459" s="1">
        <v>2040</v>
      </c>
    </row>
    <row r="460" spans="38:38" x14ac:dyDescent="0.25">
      <c r="AL460" s="1">
        <v>2041</v>
      </c>
    </row>
    <row r="461" spans="38:38" x14ac:dyDescent="0.25">
      <c r="AL461" s="1">
        <v>2042</v>
      </c>
    </row>
    <row r="462" spans="38:38" x14ac:dyDescent="0.25">
      <c r="AL462" s="1">
        <v>2043</v>
      </c>
    </row>
    <row r="463" spans="38:38" x14ac:dyDescent="0.25">
      <c r="AL463" s="1">
        <v>2044</v>
      </c>
    </row>
    <row r="464" spans="38:38" x14ac:dyDescent="0.25">
      <c r="AL464" s="1">
        <v>2045</v>
      </c>
    </row>
    <row r="465" spans="38:38" x14ac:dyDescent="0.25">
      <c r="AL465" s="1">
        <v>2046</v>
      </c>
    </row>
    <row r="466" spans="38:38" x14ac:dyDescent="0.25">
      <c r="AL466" s="1">
        <v>2047</v>
      </c>
    </row>
    <row r="467" spans="38:38" x14ac:dyDescent="0.25">
      <c r="AL467" s="1">
        <v>2048</v>
      </c>
    </row>
    <row r="468" spans="38:38" x14ac:dyDescent="0.25">
      <c r="AL468" s="1">
        <v>2049</v>
      </c>
    </row>
    <row r="469" spans="38:38" x14ac:dyDescent="0.25">
      <c r="AL469" s="1">
        <v>2050</v>
      </c>
    </row>
    <row r="470" spans="38:38" x14ac:dyDescent="0.25">
      <c r="AL470" s="1">
        <v>2051</v>
      </c>
    </row>
    <row r="471" spans="38:38" x14ac:dyDescent="0.25">
      <c r="AL471" s="1">
        <v>2052</v>
      </c>
    </row>
    <row r="472" spans="38:38" x14ac:dyDescent="0.25">
      <c r="AL472" s="1">
        <v>2053</v>
      </c>
    </row>
    <row r="473" spans="38:38" x14ac:dyDescent="0.25">
      <c r="AL473" s="1">
        <v>2054</v>
      </c>
    </row>
    <row r="474" spans="38:38" x14ac:dyDescent="0.25">
      <c r="AL474" s="1">
        <v>2055</v>
      </c>
    </row>
    <row r="475" spans="38:38" x14ac:dyDescent="0.25">
      <c r="AL475" s="1">
        <v>2056</v>
      </c>
    </row>
    <row r="476" spans="38:38" x14ac:dyDescent="0.25">
      <c r="AL476" s="1">
        <v>2057</v>
      </c>
    </row>
    <row r="477" spans="38:38" x14ac:dyDescent="0.25">
      <c r="AL477" s="1">
        <v>2058</v>
      </c>
    </row>
    <row r="478" spans="38:38" x14ac:dyDescent="0.25">
      <c r="AL478" s="1">
        <v>2059</v>
      </c>
    </row>
    <row r="479" spans="38:38" x14ac:dyDescent="0.25">
      <c r="AL479" s="1">
        <v>2060</v>
      </c>
    </row>
    <row r="480" spans="38:38" x14ac:dyDescent="0.25">
      <c r="AL480" s="1">
        <v>2061</v>
      </c>
    </row>
    <row r="481" spans="38:38" x14ac:dyDescent="0.25">
      <c r="AL481" s="1">
        <v>2062</v>
      </c>
    </row>
    <row r="482" spans="38:38" x14ac:dyDescent="0.25">
      <c r="AL482" s="1">
        <v>2063</v>
      </c>
    </row>
    <row r="483" spans="38:38" x14ac:dyDescent="0.25">
      <c r="AL483" s="1">
        <v>2064</v>
      </c>
    </row>
    <row r="484" spans="38:38" x14ac:dyDescent="0.25">
      <c r="AL484" s="1">
        <v>2065</v>
      </c>
    </row>
    <row r="485" spans="38:38" x14ac:dyDescent="0.25">
      <c r="AL485" s="1">
        <v>2066</v>
      </c>
    </row>
    <row r="486" spans="38:38" x14ac:dyDescent="0.25">
      <c r="AL486" s="1">
        <v>2067</v>
      </c>
    </row>
    <row r="487" spans="38:38" x14ac:dyDescent="0.25">
      <c r="AL487" s="1">
        <v>2068</v>
      </c>
    </row>
    <row r="488" spans="38:38" x14ac:dyDescent="0.25">
      <c r="AL488" s="1">
        <v>2069</v>
      </c>
    </row>
    <row r="489" spans="38:38" x14ac:dyDescent="0.25">
      <c r="AL489" s="1">
        <v>2070</v>
      </c>
    </row>
    <row r="490" spans="38:38" x14ac:dyDescent="0.25">
      <c r="AL490" s="1">
        <v>2071</v>
      </c>
    </row>
    <row r="491" spans="38:38" x14ac:dyDescent="0.25">
      <c r="AL491" s="1">
        <v>2072</v>
      </c>
    </row>
    <row r="492" spans="38:38" x14ac:dyDescent="0.25">
      <c r="AL492" s="1">
        <v>2073</v>
      </c>
    </row>
    <row r="493" spans="38:38" x14ac:dyDescent="0.25">
      <c r="AL493" s="1">
        <v>2074</v>
      </c>
    </row>
    <row r="494" spans="38:38" x14ac:dyDescent="0.25">
      <c r="AL494" s="1">
        <v>2075</v>
      </c>
    </row>
    <row r="495" spans="38:38" x14ac:dyDescent="0.25">
      <c r="AL495" s="1">
        <v>2076</v>
      </c>
    </row>
    <row r="496" spans="38:38" x14ac:dyDescent="0.25">
      <c r="AL496" s="1">
        <v>2077</v>
      </c>
    </row>
    <row r="497" spans="38:38" x14ac:dyDescent="0.25">
      <c r="AL497" s="1">
        <v>2078</v>
      </c>
    </row>
    <row r="498" spans="38:38" x14ac:dyDescent="0.25">
      <c r="AL498" s="1">
        <v>2079</v>
      </c>
    </row>
    <row r="499" spans="38:38" x14ac:dyDescent="0.25">
      <c r="AL499" s="1">
        <v>2080</v>
      </c>
    </row>
    <row r="500" spans="38:38" x14ac:dyDescent="0.25">
      <c r="AL500" s="1">
        <v>2081</v>
      </c>
    </row>
    <row r="501" spans="38:38" x14ac:dyDescent="0.25">
      <c r="AL501" s="1">
        <v>2082</v>
      </c>
    </row>
    <row r="502" spans="38:38" x14ac:dyDescent="0.25">
      <c r="AL502" s="1">
        <v>2083</v>
      </c>
    </row>
    <row r="503" spans="38:38" x14ac:dyDescent="0.25">
      <c r="AL503" s="1">
        <v>2084</v>
      </c>
    </row>
    <row r="504" spans="38:38" x14ac:dyDescent="0.25">
      <c r="AL504" s="1">
        <v>2085</v>
      </c>
    </row>
    <row r="505" spans="38:38" x14ac:dyDescent="0.25">
      <c r="AL505" s="1">
        <v>2086</v>
      </c>
    </row>
    <row r="506" spans="38:38" x14ac:dyDescent="0.25">
      <c r="AL506" s="1">
        <v>2087</v>
      </c>
    </row>
    <row r="507" spans="38:38" x14ac:dyDescent="0.25">
      <c r="AL507" s="1">
        <v>2088</v>
      </c>
    </row>
    <row r="508" spans="38:38" x14ac:dyDescent="0.25">
      <c r="AL508" s="1">
        <v>2089</v>
      </c>
    </row>
    <row r="509" spans="38:38" x14ac:dyDescent="0.25">
      <c r="AL509" s="1">
        <v>2090</v>
      </c>
    </row>
    <row r="510" spans="38:38" x14ac:dyDescent="0.25">
      <c r="AL510" s="1">
        <v>2091</v>
      </c>
    </row>
    <row r="511" spans="38:38" x14ac:dyDescent="0.25">
      <c r="AL511" s="1">
        <v>2092</v>
      </c>
    </row>
    <row r="512" spans="38:38" x14ac:dyDescent="0.25">
      <c r="AL512" s="1">
        <v>2093</v>
      </c>
    </row>
    <row r="513" spans="38:38" x14ac:dyDescent="0.25">
      <c r="AL513" s="1">
        <v>2094</v>
      </c>
    </row>
    <row r="514" spans="38:38" x14ac:dyDescent="0.25">
      <c r="AL514" s="1">
        <v>2095</v>
      </c>
    </row>
    <row r="515" spans="38:38" x14ac:dyDescent="0.25">
      <c r="AL515" s="1">
        <v>2096</v>
      </c>
    </row>
    <row r="516" spans="38:38" x14ac:dyDescent="0.25">
      <c r="AL516" s="1">
        <v>2097</v>
      </c>
    </row>
    <row r="517" spans="38:38" x14ac:dyDescent="0.25">
      <c r="AL517" s="1">
        <v>2098</v>
      </c>
    </row>
    <row r="518" spans="38:38" x14ac:dyDescent="0.25">
      <c r="AL518" s="1">
        <v>2099</v>
      </c>
    </row>
    <row r="519" spans="38:38" x14ac:dyDescent="0.25">
      <c r="AL519" s="1">
        <v>2100</v>
      </c>
    </row>
  </sheetData>
  <mergeCells count="19">
    <mergeCell ref="B25:H25"/>
    <mergeCell ref="K25:Q25"/>
    <mergeCell ref="T25:Z25"/>
    <mergeCell ref="B34:H34"/>
    <mergeCell ref="K34:Q34"/>
    <mergeCell ref="T34:Z34"/>
    <mergeCell ref="B7:H7"/>
    <mergeCell ref="K7:Q7"/>
    <mergeCell ref="T7:Z7"/>
    <mergeCell ref="B16:H16"/>
    <mergeCell ref="K16:Q16"/>
    <mergeCell ref="T16:Z16"/>
    <mergeCell ref="N3:Q3"/>
    <mergeCell ref="W3:Z3"/>
    <mergeCell ref="A1:B1"/>
    <mergeCell ref="C1:D1"/>
    <mergeCell ref="N1:Q1"/>
    <mergeCell ref="N2:Q2"/>
    <mergeCell ref="W2:Z2"/>
  </mergeCells>
  <conditionalFormatting sqref="G9:H14 P9:Q14 Y9:Z14 G18:H23 P18:Q23 Y18:Z23 G27:H32 P27:Q32 Y27:Z32 G36:H41 P36:Q41 Y36:Z41">
    <cfRule type="cellIs" dxfId="1" priority="1" operator="notEqual">
      <formula>""</formula>
    </cfRule>
  </conditionalFormatting>
  <dataValidations count="2">
    <dataValidation type="whole" allowBlank="1" showInputMessage="1" showErrorMessage="1" sqref="A4:B5" xr:uid="{00000000-0002-0000-0B00-000000000000}">
      <formula1>1582</formula1>
      <formula2>2100</formula2>
    </dataValidation>
    <dataValidation type="list" allowBlank="1" showInputMessage="1" showErrorMessage="1" sqref="C1:D1" xr:uid="{00000000-0002-0000-0B00-000001000000}">
      <formula1>$AL$1:$AL$519</formula1>
    </dataValidation>
  </dataValidations>
  <pageMargins left="0.7" right="0.7" top="0.75" bottom="0.75" header="0.3" footer="0.3"/>
  <pageSetup paperSize="9" scale="81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/>
  <dimension ref="A1:AL519"/>
  <sheetViews>
    <sheetView showGridLines="0" zoomScale="91" zoomScaleNormal="91" workbookViewId="0">
      <selection activeCell="N4" sqref="N4"/>
    </sheetView>
  </sheetViews>
  <sheetFormatPr defaultRowHeight="15" x14ac:dyDescent="0.25"/>
  <cols>
    <col min="1" max="1" width="4.140625" style="16" customWidth="1"/>
    <col min="2" max="3" width="4" style="16" bestFit="1" customWidth="1"/>
    <col min="4" max="4" width="4.140625" style="16" bestFit="1" customWidth="1"/>
    <col min="5" max="6" width="4" style="16" bestFit="1" customWidth="1"/>
    <col min="7" max="7" width="4.140625" style="16" bestFit="1" customWidth="1"/>
    <col min="8" max="8" width="4" style="16" bestFit="1" customWidth="1"/>
    <col min="9" max="9" width="6" style="16" customWidth="1"/>
    <col min="10" max="12" width="4" style="16" bestFit="1" customWidth="1"/>
    <col min="13" max="13" width="4.140625" style="16" bestFit="1" customWidth="1"/>
    <col min="14" max="15" width="4" style="16" bestFit="1" customWidth="1"/>
    <col min="16" max="16" width="4.140625" style="16" bestFit="1" customWidth="1"/>
    <col min="17" max="17" width="4" style="16" bestFit="1" customWidth="1"/>
    <col min="18" max="18" width="6" style="16" customWidth="1"/>
    <col min="19" max="21" width="4" style="16" bestFit="1" customWidth="1"/>
    <col min="22" max="22" width="4.140625" style="16" bestFit="1" customWidth="1"/>
    <col min="23" max="24" width="4" style="16" bestFit="1" customWidth="1"/>
    <col min="25" max="25" width="4.140625" style="16" bestFit="1" customWidth="1"/>
    <col min="26" max="26" width="4" style="16" bestFit="1" customWidth="1"/>
    <col min="27" max="27" width="9.140625" style="16"/>
    <col min="28" max="28" width="10.85546875" style="16" bestFit="1" customWidth="1"/>
    <col min="29" max="37" width="9.140625" style="16"/>
    <col min="38" max="38" width="0" style="16" hidden="1" customWidth="1"/>
    <col min="39" max="16384" width="9.140625" style="16"/>
  </cols>
  <sheetData>
    <row r="1" spans="1:38" ht="15.75" x14ac:dyDescent="0.25">
      <c r="A1" s="191" t="s">
        <v>0</v>
      </c>
      <c r="B1" s="192"/>
      <c r="C1" s="189">
        <v>1600</v>
      </c>
      <c r="D1" s="190"/>
      <c r="J1" s="23" t="s">
        <v>408</v>
      </c>
      <c r="K1" s="24"/>
      <c r="L1" s="24"/>
      <c r="M1" s="25"/>
      <c r="N1" s="186" t="str">
        <f>"1600.03.31"</f>
        <v>1600.03.31</v>
      </c>
      <c r="O1" s="187"/>
      <c r="P1" s="187"/>
      <c r="Q1" s="188"/>
      <c r="AL1" s="1">
        <v>1582</v>
      </c>
    </row>
    <row r="2" spans="1:38" x14ac:dyDescent="0.25">
      <c r="J2" s="23" t="s">
        <v>410</v>
      </c>
      <c r="K2" s="24"/>
      <c r="L2" s="24"/>
      <c r="M2" s="25"/>
      <c r="N2" s="186" t="str">
        <f>"1600.04.03"</f>
        <v>1600.04.03</v>
      </c>
      <c r="O2" s="178"/>
      <c r="P2" s="178"/>
      <c r="Q2" s="179"/>
      <c r="S2" s="23" t="s">
        <v>401</v>
      </c>
      <c r="T2" s="24"/>
      <c r="U2" s="24"/>
      <c r="V2" s="25"/>
      <c r="W2" s="196">
        <f ca="1">TODAY()</f>
        <v>44504</v>
      </c>
      <c r="X2" s="178"/>
      <c r="Y2" s="178"/>
      <c r="Z2" s="179"/>
      <c r="AL2" s="1">
        <v>1583</v>
      </c>
    </row>
    <row r="3" spans="1:38" x14ac:dyDescent="0.25">
      <c r="J3" s="23" t="s">
        <v>36591</v>
      </c>
      <c r="K3" s="24"/>
      <c r="L3" s="24"/>
      <c r="M3" s="25"/>
      <c r="N3" s="186" t="str">
        <f>"1600.05.22"</f>
        <v>1600.05.22</v>
      </c>
      <c r="O3" s="178"/>
      <c r="P3" s="178"/>
      <c r="Q3" s="179"/>
      <c r="S3" s="23" t="s">
        <v>368</v>
      </c>
      <c r="T3" s="24"/>
      <c r="U3" s="24"/>
      <c r="V3" s="25"/>
      <c r="W3" s="197" t="str">
        <f ca="1">VLOOKUP(TODAY(),Névnap!B4:C369,2,FALSE)</f>
        <v>Károly</v>
      </c>
      <c r="X3" s="178"/>
      <c r="Y3" s="178"/>
      <c r="Z3" s="179"/>
      <c r="AL3" s="1">
        <v>1584</v>
      </c>
    </row>
    <row r="4" spans="1:38" x14ac:dyDescent="0.25">
      <c r="A4" s="39"/>
      <c r="B4" s="40"/>
      <c r="AL4" s="1">
        <v>1585</v>
      </c>
    </row>
    <row r="5" spans="1:38" x14ac:dyDescent="0.25">
      <c r="A5" s="39"/>
      <c r="B5" s="40"/>
      <c r="AL5" s="1">
        <v>1586</v>
      </c>
    </row>
    <row r="6" spans="1:38" x14ac:dyDescent="0.25">
      <c r="AL6" s="1">
        <v>1587</v>
      </c>
    </row>
    <row r="7" spans="1:38" x14ac:dyDescent="0.25">
      <c r="B7" s="193" t="s">
        <v>12</v>
      </c>
      <c r="C7" s="194"/>
      <c r="D7" s="194"/>
      <c r="E7" s="194"/>
      <c r="F7" s="194"/>
      <c r="G7" s="194"/>
      <c r="H7" s="195"/>
      <c r="J7" s="17"/>
      <c r="K7" s="193" t="s">
        <v>13</v>
      </c>
      <c r="L7" s="194"/>
      <c r="M7" s="194"/>
      <c r="N7" s="194"/>
      <c r="O7" s="194"/>
      <c r="P7" s="194"/>
      <c r="Q7" s="195"/>
      <c r="T7" s="193" t="s">
        <v>14</v>
      </c>
      <c r="U7" s="194"/>
      <c r="V7" s="194"/>
      <c r="W7" s="194"/>
      <c r="X7" s="194"/>
      <c r="Y7" s="194"/>
      <c r="Z7" s="195"/>
      <c r="AB7" s="46"/>
      <c r="AL7" s="1">
        <v>1588</v>
      </c>
    </row>
    <row r="8" spans="1:38" x14ac:dyDescent="0.25">
      <c r="A8" s="43" t="s">
        <v>416</v>
      </c>
      <c r="B8" s="43" t="s">
        <v>1</v>
      </c>
      <c r="C8" s="43" t="s">
        <v>2</v>
      </c>
      <c r="D8" s="43" t="s">
        <v>6</v>
      </c>
      <c r="E8" s="43" t="s">
        <v>3</v>
      </c>
      <c r="F8" s="43" t="s">
        <v>4</v>
      </c>
      <c r="G8" s="43" t="s">
        <v>5</v>
      </c>
      <c r="H8" s="43" t="s">
        <v>7</v>
      </c>
      <c r="J8" s="43" t="s">
        <v>416</v>
      </c>
      <c r="K8" s="43" t="s">
        <v>1</v>
      </c>
      <c r="L8" s="43" t="s">
        <v>2</v>
      </c>
      <c r="M8" s="43" t="s">
        <v>6</v>
      </c>
      <c r="N8" s="43" t="s">
        <v>3</v>
      </c>
      <c r="O8" s="43" t="s">
        <v>4</v>
      </c>
      <c r="P8" s="43" t="s">
        <v>5</v>
      </c>
      <c r="Q8" s="43" t="s">
        <v>7</v>
      </c>
      <c r="S8" s="43" t="s">
        <v>416</v>
      </c>
      <c r="T8" s="43" t="s">
        <v>1</v>
      </c>
      <c r="U8" s="43" t="s">
        <v>2</v>
      </c>
      <c r="V8" s="43" t="s">
        <v>6</v>
      </c>
      <c r="W8" s="43" t="s">
        <v>3</v>
      </c>
      <c r="X8" s="43" t="s">
        <v>4</v>
      </c>
      <c r="Y8" s="43" t="s">
        <v>5</v>
      </c>
      <c r="Z8" s="43" t="s">
        <v>7</v>
      </c>
      <c r="AB8" s="46"/>
      <c r="AL8" s="1">
        <v>1589</v>
      </c>
    </row>
    <row r="9" spans="1:38" x14ac:dyDescent="0.25">
      <c r="A9" s="43">
        <f ca="1">INT((Napok!$B$1-DATE(YEAR(Napok!$B$1),1,1)-1+WEEKDAY(DATE(YEAR(Napok!$B$1),1,0)))/7)+1-INT(WEEKDAY(DATE(YEAR(Napok!$B$1),1,0))/5)+IF(INT((Napok!$B$1-DATE(YEAR(Napok!$B$1),1,1)-1+WEEKDAY(DATE(YEAR(Napok!$B$1),1,0)))/7)+1-INT(WEEKDAY(DATE(YEAR(Napok!$B$1),1,0))/5)=0,IF(OR(WEEKDAY(DATE(YEAR(Napok!$B$1-4),1,0))=5,WEEKDAY(DATE(YEAR(Napok!$B$1-4),1,0))=6,WEEKDAY(DATE(YEAR(Napok!$B$1-4),1,0))=7),52,53),IF(AND(INT((Napok!$B$1-DATE(YEAR(Napok!$B$1),1,1)-1+WEEKDAY(DATE(YEAR(Napok!$B$1),1,0)))/7)+1-INT(WEEKDAY(DATE(YEAR(Napok!$B$1),1,0))/5)=53,OR(WEEKDAY(DATE(YEAR(Napok!$B$1+5),1,0))=1,WEEKDAY(DATE(YEAR(Napok!$B$1+5),1,0))=2,WEEKDAY(DATE(YEAR(Napok!$B$1+5),1,0))=3,WEEKDAY(DATE(YEAR(Napok!$B$1+5),1,0))=4)),-52,0))</f>
        <v>53</v>
      </c>
      <c r="B9" s="18"/>
      <c r="C9" s="18"/>
      <c r="D9" s="18"/>
      <c r="E9" s="18"/>
      <c r="F9" s="18"/>
      <c r="G9" s="18">
        <v>1</v>
      </c>
      <c r="H9" s="18">
        <f>IF(G9&lt;&gt;"",(G9+1),IF((VLOOKUP(VLOOKUP(Napok!$B$1,Napok!$B$2:$C$203,2,FALSE),Napok!$N$1:$O$7,2,FALSE))=H8,1,""))</f>
        <v>2</v>
      </c>
      <c r="J9" s="43" t="e">
        <f>INT(((CONCATENATE($C$1,".","02",".","0",MAX(K9:Q9))+1-1)-DATE(YEAR((CONCATENATE($C$1,".","02",".","0",MAX(K9:Q9))+1-1)),1,1)-1+WEEKDAY(DATE(YEAR((CONCATENATE($C$1,".","02",".","0",MAX(K9:Q9))+1-1)),1,0)))/7)+1-INT(WEEKDAY(DATE(YEAR((CONCATENATE($C$1,".","02",".","0",MAX(K9:Q9))+1-1)),1,0))/5)+IF(INT(((CONCATENATE($C$1,".","02",".","0",MAX(K9:Q9))+1-1)-DATE(YEAR((CONCATENATE($C$1,".","02",".","0",MAX(K9:Q9))+1-1)),1,1)-1+WEEKDAY(DATE(YEAR((CONCATENATE($C$1,".","02",".","0",MAX(K9:Q9))+1-1)),1,0)))/7)+1-INT(WEEKDAY(DATE(YEAR((CONCATENATE($C$1,".","02",".","0",MAX(K9:Q9))+1-1)),1,0))/5)=0,IF(OR(WEEKDAY(DATE(YEAR((CONCATENATE($C$1,".","02",".","0",MAX(K9:Q9))+1-1)-4),1,0))=5,WEEKDAY(DATE(YEAR((CONCATENATE($C$1,".","02",".","0",MAX(K9:Q9))+1-1)-4),1,0))=6,WEEKDAY(DATE(YEAR((CONCATENATE($C$1,".","02",".","0",MAX(K9:Q9))+1-1)-4),1,0))=7),52,53),IF(AND(INT(((CONCATENATE($C$1,".","02",".","0",MAX(K9:Q9))+1-1)-DATE(YEAR((CONCATENATE($C$1,".","02",".","0",MAX(K9:Q9))+1-1)),1,1)-1+WEEKDAY(DATE(YEAR((CONCATENATE($C$1,".","02",".","0",MAX(K9:Q9))+1-1)),1,0)))/7)+1-INT(WEEKDAY(DATE(YEAR((CONCATENATE($C$1,".","02",".","0",MAX(K9:Q9))+1-1)),1,0))/5)=53,OR(WEEKDAY(DATE(YEAR((CONCATENATE($C$1,".","02",".","0",MAX(K9:Q9))+1-1)+5),1,0))=1,WEEKDAY(DATE(YEAR((CONCATENATE($C$1,".","02",".","0",MAX(K9:Q9))+1-1)+5),1,0))=2,WEEKDAY(DATE(YEAR((CONCATENATE($C$1,".","02",".","0",MAX(K9:Q9))+1-1)+5),1,0))=3,WEEKDAY(DATE(YEAR((CONCATENATE($C$1,".","02",".","0",MAX(K9:Q9))+1-1)+5),1,0))=4)),-52,0))</f>
        <v>#VALUE!</v>
      </c>
      <c r="K9" s="18"/>
      <c r="L9" s="18">
        <v>1</v>
      </c>
      <c r="M9" s="18">
        <f>IF(L9&lt;&gt;"",(L9+1),IF((VLOOKUP((WEEKDAY(((CONCATENATE($C$1,".","02",".","01"))+1-1),2)),Napok!$N$1:$O$7,2,FALSE))=M8,1,""))</f>
        <v>2</v>
      </c>
      <c r="N9" s="18">
        <f>IF(M9&lt;&gt;"",(M9+1),IF((VLOOKUP((WEEKDAY(((CONCATENATE($C$1,".","02",".","01"))+1-1),2)),Napok!$N$1:$O$7,2,FALSE))=N8,1,""))</f>
        <v>3</v>
      </c>
      <c r="O9" s="18">
        <f>IF(N9&lt;&gt;"",(N9+1),IF((VLOOKUP((WEEKDAY(((CONCATENATE($C$1,".","02",".","01"))+1-1),2)),Napok!$N$1:$O$7,2,FALSE))=O8,1,""))</f>
        <v>4</v>
      </c>
      <c r="P9" s="18">
        <f>IF(O9&lt;&gt;"",(O9+1),IF((VLOOKUP((WEEKDAY(((CONCATENATE($C$1,".","02",".","01"))+1-1),2)),Napok!$N$1:$O$7,2,FALSE))=P8,1,""))</f>
        <v>5</v>
      </c>
      <c r="Q9" s="18">
        <f>IF(P9&lt;&gt;"",(P9+1),IF((VLOOKUP((WEEKDAY(((CONCATENATE($C$1,".","02",".","01"))+1-1),2)),Napok!$N$1:$O$7,2,FALSE))=Q8,1,""))</f>
        <v>6</v>
      </c>
      <c r="S9" s="43" t="e">
        <f>INT(((CONCATENATE($C$1,".","03",".","0",MAX(T9:Z9))+1-1)-DATE(YEAR((CONCATENATE($C$1,".","03",".","0",MAX(T9:Z9))+1-1)),1,1)-1+WEEKDAY(DATE(YEAR((CONCATENATE($C$1,".","03",".","0",MAX(T9:Z9))+1-1)),1,0)))/7)+1-INT(WEEKDAY(DATE(YEAR((CONCATENATE($C$1,".","03",".","0",MAX(T9:Z9))+1-1)),1,0))/5)+IF(INT(((CONCATENATE($C$1,".","03",".","0",MAX(T9:Z9))+1-1)-DATE(YEAR((CONCATENATE($C$1,".","03",".","0",MAX(T9:Z9))+1-1)),1,1)-1+WEEKDAY(DATE(YEAR((CONCATENATE($C$1,".","03",".","0",MAX(T9:Z9))+1-1)),1,0)))/7)+1-INT(WEEKDAY(DATE(YEAR((CONCATENATE($C$1,".","03",".","0",MAX(T9:Z9))+1-1)),1,0))/5)=0,IF(OR(WEEKDAY(DATE(YEAR((CONCATENATE($C$1,".","03",".","0",MAX(T9:Z9))+1-1)-4),1,0))=5,WEEKDAY(DATE(YEAR((CONCATENATE($C$1,".","03",".","0",MAX(T9:Z9))+1-1)-4),1,0))=6,WEEKDAY(DATE(YEAR((CONCATENATE($C$1,".","03",".","0",MAX(T9:Z9))+1-1)-4),1,0))=7),52,53),IF(AND(INT(((CONCATENATE($C$1,".","03",".","0",MAX(T9:Z9))+1-1)-DATE(YEAR((CONCATENATE($C$1,".","03",".","0",MAX(T9:Z9))+1-1)),1,1)-1+WEEKDAY(DATE(YEAR((CONCATENATE($C$1,".","03",".","0",MAX(T9:Z9))+1-1)),1,0)))/7)+1-INT(WEEKDAY(DATE(YEAR((CONCATENATE($C$1,".","03",".","0",MAX(T9:Z9))+1-1)),1,0))/5)=53,OR(WEEKDAY(DATE(YEAR((CONCATENATE($C$1,".","03",".","0",MAX(T9:Z9))+1-1)+5),1,0))=1,WEEKDAY(DATE(YEAR((CONCATENATE($C$1,".","03",".","0",MAX(T9:Z9))+1-1)+5),1,0))=2,WEEKDAY(DATE(YEAR((CONCATENATE($C$1,".","03",".","0",MAX(T9:Z9))+1-1)+5),1,0))=3,WEEKDAY(DATE(YEAR((CONCATENATE($C$1,".","03",".","0",MAX(T9:Z9))+1-1)+5),1,0))=4)),-52,0))</f>
        <v>#VALUE!</v>
      </c>
      <c r="T9" s="18"/>
      <c r="U9" s="18"/>
      <c r="V9" s="18">
        <v>1</v>
      </c>
      <c r="W9" s="18">
        <f>IF(V9&lt;&gt;"",(V9+1),IF((VLOOKUP((WEEKDAY(((CONCATENATE($C$1,".","03",".","01"))+1-1),2)),Napok!$N$1:$O$7,2,FALSE))=W8,1,""))</f>
        <v>2</v>
      </c>
      <c r="X9" s="18">
        <f>IF(W9&lt;&gt;"",(W9+1),IF((VLOOKUP((WEEKDAY(((CONCATENATE($C$1,".","03",".","01"))+1-1),2)),Napok!$N$1:$O$7,2,FALSE))=X8,1,""))</f>
        <v>3</v>
      </c>
      <c r="Y9" s="18">
        <f>IF(X9&lt;&gt;"",(X9+1),IF((VLOOKUP((WEEKDAY(((CONCATENATE($C$1,".","03",".","01"))+1-1),2)),Napok!$N$1:$O$7,2,FALSE))=Y8,1,""))</f>
        <v>4</v>
      </c>
      <c r="Z9" s="18">
        <f>IF(Y9&lt;&gt;"",(Y9+1),IF((VLOOKUP((WEEKDAY(((CONCATENATE($C$1,".","03",".","01"))+1-1),2)),Napok!$N$1:$O$7,2,FALSE))=Z8,1,""))</f>
        <v>5</v>
      </c>
      <c r="AL9" s="1">
        <v>1590</v>
      </c>
    </row>
    <row r="10" spans="1:38" x14ac:dyDescent="0.25">
      <c r="A10" s="43">
        <f ca="1">IF(A9&gt;50,1,2)</f>
        <v>1</v>
      </c>
      <c r="B10" s="18">
        <f>H9+1</f>
        <v>3</v>
      </c>
      <c r="C10" s="18">
        <f>B10+1</f>
        <v>4</v>
      </c>
      <c r="D10" s="18">
        <f t="shared" ref="D10:H11" si="0">C10+1</f>
        <v>5</v>
      </c>
      <c r="E10" s="18">
        <f t="shared" si="0"/>
        <v>6</v>
      </c>
      <c r="F10" s="18">
        <f t="shared" si="0"/>
        <v>7</v>
      </c>
      <c r="G10" s="18">
        <f t="shared" si="0"/>
        <v>8</v>
      </c>
      <c r="H10" s="18">
        <f t="shared" si="0"/>
        <v>9</v>
      </c>
      <c r="J10" s="43" t="e">
        <f>J9+1</f>
        <v>#VALUE!</v>
      </c>
      <c r="K10" s="18">
        <f>Q9+1</f>
        <v>7</v>
      </c>
      <c r="L10" s="18">
        <f>K10+1</f>
        <v>8</v>
      </c>
      <c r="M10" s="18">
        <f t="shared" ref="M10:Q12" si="1">L10+1</f>
        <v>9</v>
      </c>
      <c r="N10" s="18">
        <f t="shared" si="1"/>
        <v>10</v>
      </c>
      <c r="O10" s="18">
        <f t="shared" si="1"/>
        <v>11</v>
      </c>
      <c r="P10" s="18">
        <f t="shared" si="1"/>
        <v>12</v>
      </c>
      <c r="Q10" s="18">
        <f t="shared" si="1"/>
        <v>13</v>
      </c>
      <c r="S10" s="43" t="e">
        <f>S9+1</f>
        <v>#VALUE!</v>
      </c>
      <c r="T10" s="18">
        <f>Z9+1</f>
        <v>6</v>
      </c>
      <c r="U10" s="18">
        <f>T10+1</f>
        <v>7</v>
      </c>
      <c r="V10" s="18">
        <f t="shared" ref="V10:Z13" si="2">U10+1</f>
        <v>8</v>
      </c>
      <c r="W10" s="18">
        <f t="shared" si="2"/>
        <v>9</v>
      </c>
      <c r="X10" s="18">
        <f t="shared" si="2"/>
        <v>10</v>
      </c>
      <c r="Y10" s="18">
        <f t="shared" si="2"/>
        <v>11</v>
      </c>
      <c r="Z10" s="18">
        <f t="shared" si="2"/>
        <v>12</v>
      </c>
      <c r="AL10" s="1">
        <v>1591</v>
      </c>
    </row>
    <row r="11" spans="1:38" x14ac:dyDescent="0.25">
      <c r="A11" s="43">
        <f ca="1">A10+1</f>
        <v>2</v>
      </c>
      <c r="B11" s="18">
        <f t="shared" ref="B11:B13" si="3">H10+1</f>
        <v>10</v>
      </c>
      <c r="C11" s="18">
        <f>B11+1</f>
        <v>11</v>
      </c>
      <c r="D11" s="18">
        <f t="shared" si="0"/>
        <v>12</v>
      </c>
      <c r="E11" s="18">
        <f t="shared" si="0"/>
        <v>13</v>
      </c>
      <c r="F11" s="18">
        <f t="shared" si="0"/>
        <v>14</v>
      </c>
      <c r="G11" s="18">
        <f t="shared" si="0"/>
        <v>15</v>
      </c>
      <c r="H11" s="18">
        <f t="shared" si="0"/>
        <v>16</v>
      </c>
      <c r="J11" s="43" t="e">
        <f t="shared" ref="J11:J12" si="4">J10+1</f>
        <v>#VALUE!</v>
      </c>
      <c r="K11" s="18">
        <f t="shared" ref="K11:K12" si="5">Q10+1</f>
        <v>14</v>
      </c>
      <c r="L11" s="18">
        <f>K11+1</f>
        <v>15</v>
      </c>
      <c r="M11" s="18">
        <f t="shared" si="1"/>
        <v>16</v>
      </c>
      <c r="N11" s="18">
        <f t="shared" si="1"/>
        <v>17</v>
      </c>
      <c r="O11" s="18">
        <f t="shared" si="1"/>
        <v>18</v>
      </c>
      <c r="P11" s="18">
        <f t="shared" si="1"/>
        <v>19</v>
      </c>
      <c r="Q11" s="18">
        <f t="shared" si="1"/>
        <v>20</v>
      </c>
      <c r="S11" s="43" t="e">
        <f>S10+1</f>
        <v>#VALUE!</v>
      </c>
      <c r="T11" s="18">
        <f t="shared" ref="T11:T13" si="6">Z10+1</f>
        <v>13</v>
      </c>
      <c r="U11" s="18">
        <f>T11+1</f>
        <v>14</v>
      </c>
      <c r="V11" s="18">
        <f t="shared" si="2"/>
        <v>15</v>
      </c>
      <c r="W11" s="18">
        <f t="shared" si="2"/>
        <v>16</v>
      </c>
      <c r="X11" s="18">
        <f t="shared" si="2"/>
        <v>17</v>
      </c>
      <c r="Y11" s="18">
        <f t="shared" si="2"/>
        <v>18</v>
      </c>
      <c r="Z11" s="18">
        <f t="shared" si="2"/>
        <v>19</v>
      </c>
      <c r="AL11" s="1">
        <v>1592</v>
      </c>
    </row>
    <row r="12" spans="1:38" x14ac:dyDescent="0.25">
      <c r="A12" s="43">
        <f t="shared" ref="A12:A13" ca="1" si="7">A11+1</f>
        <v>3</v>
      </c>
      <c r="B12" s="18">
        <f t="shared" si="3"/>
        <v>17</v>
      </c>
      <c r="C12" s="18">
        <f t="shared" ref="C12:H13" si="8">B12+1</f>
        <v>18</v>
      </c>
      <c r="D12" s="18">
        <f t="shared" si="8"/>
        <v>19</v>
      </c>
      <c r="E12" s="18">
        <f t="shared" si="8"/>
        <v>20</v>
      </c>
      <c r="F12" s="18">
        <f t="shared" si="8"/>
        <v>21</v>
      </c>
      <c r="G12" s="18">
        <f t="shared" si="8"/>
        <v>22</v>
      </c>
      <c r="H12" s="18">
        <f t="shared" si="8"/>
        <v>23</v>
      </c>
      <c r="J12" s="43" t="e">
        <f t="shared" si="4"/>
        <v>#VALUE!</v>
      </c>
      <c r="K12" s="18">
        <f t="shared" si="5"/>
        <v>21</v>
      </c>
      <c r="L12" s="18">
        <f t="shared" ref="L12" si="9">K12+1</f>
        <v>22</v>
      </c>
      <c r="M12" s="18">
        <f t="shared" si="1"/>
        <v>23</v>
      </c>
      <c r="N12" s="18">
        <f t="shared" si="1"/>
        <v>24</v>
      </c>
      <c r="O12" s="18">
        <f t="shared" si="1"/>
        <v>25</v>
      </c>
      <c r="P12" s="18">
        <f t="shared" si="1"/>
        <v>26</v>
      </c>
      <c r="Q12" s="18">
        <f t="shared" si="1"/>
        <v>27</v>
      </c>
      <c r="S12" s="43" t="e">
        <f t="shared" ref="S12:S13" si="10">S11+1</f>
        <v>#VALUE!</v>
      </c>
      <c r="T12" s="18">
        <f t="shared" si="6"/>
        <v>20</v>
      </c>
      <c r="U12" s="18">
        <f t="shared" ref="U12:U13" si="11">T12+1</f>
        <v>21</v>
      </c>
      <c r="V12" s="18">
        <f t="shared" si="2"/>
        <v>22</v>
      </c>
      <c r="W12" s="18">
        <f t="shared" si="2"/>
        <v>23</v>
      </c>
      <c r="X12" s="18">
        <f t="shared" si="2"/>
        <v>24</v>
      </c>
      <c r="Y12" s="18">
        <f t="shared" si="2"/>
        <v>25</v>
      </c>
      <c r="Z12" s="18">
        <f t="shared" si="2"/>
        <v>26</v>
      </c>
      <c r="AL12" s="1">
        <v>1593</v>
      </c>
    </row>
    <row r="13" spans="1:38" x14ac:dyDescent="0.25">
      <c r="A13" s="43">
        <f t="shared" ca="1" si="7"/>
        <v>4</v>
      </c>
      <c r="B13" s="18">
        <f t="shared" si="3"/>
        <v>24</v>
      </c>
      <c r="C13" s="18">
        <f t="shared" si="8"/>
        <v>25</v>
      </c>
      <c r="D13" s="18">
        <f t="shared" si="8"/>
        <v>26</v>
      </c>
      <c r="E13" s="18">
        <f>IF(D13&gt;=VLOOKUP(B7,Napok!$H$1:$I$12,2,FALSE),"",(D13+1))</f>
        <v>27</v>
      </c>
      <c r="F13" s="18">
        <f>IF(E13&gt;=VLOOKUP(B7,Napok!$H$1:$I$12,2,FALSE),"",(E13+1))</f>
        <v>28</v>
      </c>
      <c r="G13" s="18">
        <f>IF(F13&gt;=VLOOKUP(B7,Napok!$H$1:$I$12,2,FALSE),"",(F13+1))</f>
        <v>29</v>
      </c>
      <c r="H13" s="18">
        <f>IF(G13&gt;=VLOOKUP(B7,Napok!$H$1:$I$12,2,FALSE),"",(G13+1))</f>
        <v>30</v>
      </c>
      <c r="J13" s="43" t="e">
        <f>IF(K13="","",J12+1)</f>
        <v>#VALUE!</v>
      </c>
      <c r="K13" s="18">
        <f>IF(AND((IF(ISERROR(VLOOKUP($C$1,Napok!$Q$1:$R$127,2,FALSE)),0,1))=1,Q12=28),29,IF(Q12&lt;=27,Q12+1,""))</f>
        <v>28</v>
      </c>
      <c r="L13" s="18">
        <f>IF(K13=29,"",(IF(AND((IF(ISERROR(VLOOKUP($C$1,Napok!$Q$1:$R$127,2,FALSE)),0,1))=1,K13=28),29,IF(K13=28,"",(IF(K13="","",K13+1))))))</f>
        <v>29</v>
      </c>
      <c r="M13" s="19" t="str">
        <f>IF(OR(L13=24,L13=25,L13=26,L13=27),L13+1,(IF(L13=29,"",(IF(AND((IF(ISERROR(VLOOKUP($C$1,Napok!$Q$1:$R$127,2,FALSE)),0,1))=1,L13=28),29,IF(L13="","",(IF(((IF(ISERROR(VLOOKUP($C$1,Napok!$Q$1:$R$127,2,FALSE)),0,1))=1),L13+1,""))))))))</f>
        <v/>
      </c>
      <c r="N13" s="18" t="str">
        <f>IF(AND((IF(ISERROR(VLOOKUP($C$1,Napok!$Q$1:$R$127,2,FALSE)),0,1))=1,M13=28),29,IF(M13&gt;=VLOOKUP(K7,Napok!$H$1:$I$12,2,FALSE),"",(M13+1)))</f>
        <v/>
      </c>
      <c r="O13" s="18" t="str">
        <f>IF(AND((IF(ISERROR(VLOOKUP($C$1,Napok!$Q$1:$R$127,2,FALSE)),0,1))=1,N13=28),29,IF(N13&gt;=VLOOKUP(K7,Napok!$H$1:$I$12,2,FALSE),"",(N13+1)))</f>
        <v/>
      </c>
      <c r="P13" s="18" t="str">
        <f>IF(AND((IF(ISERROR(VLOOKUP($C$1,Napok!$Q$1:$R$127,2,FALSE)),0,1))=1,O13=28),29,IF(O13&gt;=VLOOKUP(K7,Napok!$H$1:$I$12,2,FALSE),"",(O13+1)))</f>
        <v/>
      </c>
      <c r="Q13" s="18" t="str">
        <f>IF(AND((IF(ISERROR(VLOOKUP($C$1,Napok!$Q$1:$R$127,2,FALSE)),0,1))=1,P13=28),29,IF(P13&gt;=VLOOKUP(K7,Napok!$H$1:$I$12,2,FALSE),"",(P13+1)))</f>
        <v/>
      </c>
      <c r="S13" s="43" t="e">
        <f t="shared" si="10"/>
        <v>#VALUE!</v>
      </c>
      <c r="T13" s="18">
        <f t="shared" si="6"/>
        <v>27</v>
      </c>
      <c r="U13" s="18">
        <f t="shared" si="11"/>
        <v>28</v>
      </c>
      <c r="V13" s="18">
        <f t="shared" si="2"/>
        <v>29</v>
      </c>
      <c r="W13" s="18">
        <f>IF(V13&gt;=VLOOKUP(T7,Napok!$H$1:$I$12,2,FALSE),"",(V13+1))</f>
        <v>30</v>
      </c>
      <c r="X13" s="18">
        <f>IF(W13&gt;=VLOOKUP(T7,Napok!$H$1:$I$12,2,FALSE),"",(W13+1))</f>
        <v>31</v>
      </c>
      <c r="Y13" s="18" t="str">
        <f>IF(X13&gt;=VLOOKUP(T7,Napok!$H$1:$I$12,2,FALSE),"",(X13+1))</f>
        <v/>
      </c>
      <c r="Z13" s="18" t="str">
        <f>IF(Y13&gt;=VLOOKUP(T7,Napok!$H$1:$I$12,2,FALSE),"",(Y13+1))</f>
        <v/>
      </c>
      <c r="AL13" s="1">
        <v>1594</v>
      </c>
    </row>
    <row r="14" spans="1:38" x14ac:dyDescent="0.25">
      <c r="A14" s="43">
        <f ca="1">IF(H13="","",(IF(B14&gt;VLOOKUP(B7,Napok!H1:I12,2,FALSE),"",(A13+1))))</f>
        <v>5</v>
      </c>
      <c r="B14" s="18">
        <f>IF(H13=30,31,(IF(H13="","",(IF((H13)=VLOOKUP(B7,Napok!$H$1:$I$12,2,FALSE),"",VLOOKUP(B7,Napok!$H$1:$I$12,2,FALSE)-1)))))</f>
        <v>31</v>
      </c>
      <c r="C14" s="18" t="str">
        <f>IF($B$14&gt;=VLOOKUP($B$7,Napok!$H$1:$I$12,2,FALSE),"",VLOOKUP($B$7,Napok!$H$1:$I$12,2,FALSE))</f>
        <v/>
      </c>
      <c r="D14" s="18" t="str">
        <f>IF(C14=VLOOKUP($B$7,Napok!$H$1:$I$12,2,FALSE),"",(IF($B$14&gt;=VLOOKUP($B$7,Napok!$H$1:$I$12,2,FALSE),"",VLOOKUP($B$7,Napok!$H$1:$I$12,2,FALSE)+1)))</f>
        <v/>
      </c>
      <c r="E14" s="18" t="str">
        <f>IF($C$14&gt;=VLOOKUP($B$7,Napok!$H$1:$I$12,2,FALSE),"",VLOOKUP($B$7,Napok!$H$1:$I$12,2,FALSE)+1)</f>
        <v/>
      </c>
      <c r="F14" s="18" t="str">
        <f>IF($C$14&gt;=VLOOKUP($B$7,Napok!$H$1:$I$12,2,FALSE),"",VLOOKUP($B$7,Napok!$H$1:$I$12,2,FALSE)+1)</f>
        <v/>
      </c>
      <c r="G14" s="18" t="str">
        <f>IF($C$14&gt;=VLOOKUP($B$7,Napok!$H$1:$I$12,2,FALSE),"",VLOOKUP($B$7,Napok!$H$1:$I$12,2,FALSE)+1)</f>
        <v/>
      </c>
      <c r="H14" s="18" t="str">
        <f>IF($C$14&gt;=VLOOKUP($B$7,Napok!$H$1:$I$12,2,FALSE),"",VLOOKUP($B$7,Napok!$H$1:$I$12,2,FALSE)+1)</f>
        <v/>
      </c>
      <c r="J14" s="43" t="str">
        <f>IF(K14="","",(IF(Q13="","",(IF(K14&gt;VLOOKUP(K7,Napok!Q1:R12,2,FALSE),"",(J13+1))))))</f>
        <v/>
      </c>
      <c r="K14" s="18" t="str">
        <f>IF(Q13=29,"",(IF(Q13="","",(IF((Q13)=VLOOKUP(K7,Napok!$H$1:$I$12,2,FALSE),"",VLOOKUP(K7,Napok!$H$1:$I$12,2,FALSE)-1)))))</f>
        <v/>
      </c>
      <c r="L14" s="18" t="str">
        <f>IF(K14="","",(IF($B$14&gt;=VLOOKUP($B$7,Napok!$H$1:$I$12,2,FALSE),"",VLOOKUP($B$7,Napok!$H$1:$I$12,2,FALSE))))</f>
        <v/>
      </c>
      <c r="M14" s="18" t="str">
        <f>IF(L14="","",(IF(L14=VLOOKUP($B$7,Napok!$H$1:$I$12,2,FALSE),"",(IF($B$14&gt;=VLOOKUP($B$7,Napok!$H$1:$I$12,2,FALSE),"",VLOOKUP($B$7,Napok!$H$1:$I$12,2,FALSE)+1)))))</f>
        <v/>
      </c>
      <c r="N14" s="18" t="str">
        <f>IF($C$14&gt;=VLOOKUP($B$7,Napok!$H$1:$I$12,2,FALSE),"",VLOOKUP($B$7,Napok!$H$1:$I$12,2,FALSE)+1)</f>
        <v/>
      </c>
      <c r="O14" s="18" t="str">
        <f>IF($C$14&gt;=VLOOKUP($B$7,Napok!$H$1:$I$12,2,FALSE),"",VLOOKUP($B$7,Napok!$H$1:$I$12,2,FALSE)+1)</f>
        <v/>
      </c>
      <c r="P14" s="18" t="str">
        <f>IF($C$14&gt;=VLOOKUP($B$7,Napok!$H$1:$I$12,2,FALSE),"",VLOOKUP($B$7,Napok!$H$1:$I$12,2,FALSE)+1)</f>
        <v/>
      </c>
      <c r="Q14" s="18" t="str">
        <f>IF($C$14&gt;=VLOOKUP($B$7,Napok!$H$1:$I$12,2,FALSE),"",VLOOKUP($B$7,Napok!$H$1:$I$12,2,FALSE)+1)</f>
        <v/>
      </c>
      <c r="S14" s="43" t="str">
        <f>IF(T14="","",S13+1)</f>
        <v/>
      </c>
      <c r="T14" s="19" t="str">
        <f>IF(Z13=29,30,(IF(Z13=31,"",(IF(Z13="","",(IF((Z13)=VLOOKUP(T7,Napok!$H$1:$I$12,2,FALSE),"",VLOOKUP(T7,Napok!$H$1:$I$12,2,FALSE)-1)+1))))))</f>
        <v/>
      </c>
      <c r="U14" s="18" t="str">
        <f>IF(T$14&gt;=VLOOKUP($B$7,Napok!$H$1:$I$12,2,FALSE),"",VLOOKUP(T$7,Napok!$H$1:$I$12,2,FALSE))</f>
        <v/>
      </c>
      <c r="V14" s="18" t="str">
        <f>IF(U14="","",(IF(U14=VLOOKUP($B$7,Napok!$H$1:$I$12,2,FALSE),"",(IF($B$14&gt;=VLOOKUP($B$7,Napok!$H$1:$I$12,2,FALSE),"",VLOOKUP($B$7,Napok!$H$1:$I$12,2,FALSE)+1)))))</f>
        <v/>
      </c>
      <c r="W14" s="18" t="str">
        <f>IF($C$14&gt;=VLOOKUP($B$7,Napok!$H$1:$I$12,2,FALSE),"",VLOOKUP($B$7,Napok!$H$1:$I$12,2,FALSE)+1)</f>
        <v/>
      </c>
      <c r="X14" s="18" t="str">
        <f>IF($C$14&gt;=VLOOKUP($B$7,Napok!$H$1:$I$12,2,FALSE),"",VLOOKUP($B$7,Napok!$H$1:$I$12,2,FALSE)+1)</f>
        <v/>
      </c>
      <c r="Y14" s="18" t="str">
        <f>IF($C$14&gt;=VLOOKUP($B$7,Napok!$H$1:$I$12,2,FALSE),"",VLOOKUP($B$7,Napok!$H$1:$I$12,2,FALSE)+1)</f>
        <v/>
      </c>
      <c r="Z14" s="18" t="str">
        <f>IF($C$14&gt;=VLOOKUP($B$7,Napok!$H$1:$I$12,2,FALSE),"",VLOOKUP($B$7,Napok!$H$1:$I$12,2,FALSE)+1)</f>
        <v/>
      </c>
      <c r="AL14" s="1">
        <v>1595</v>
      </c>
    </row>
    <row r="15" spans="1:38" x14ac:dyDescent="0.25">
      <c r="AL15" s="1">
        <v>1596</v>
      </c>
    </row>
    <row r="16" spans="1:38" x14ac:dyDescent="0.25">
      <c r="B16" s="193" t="s">
        <v>15</v>
      </c>
      <c r="C16" s="194"/>
      <c r="D16" s="194"/>
      <c r="E16" s="194"/>
      <c r="F16" s="194"/>
      <c r="G16" s="194"/>
      <c r="H16" s="195"/>
      <c r="K16" s="193" t="s">
        <v>16</v>
      </c>
      <c r="L16" s="194"/>
      <c r="M16" s="194"/>
      <c r="N16" s="194"/>
      <c r="O16" s="194"/>
      <c r="P16" s="194"/>
      <c r="Q16" s="195"/>
      <c r="T16" s="193" t="s">
        <v>17</v>
      </c>
      <c r="U16" s="194"/>
      <c r="V16" s="194"/>
      <c r="W16" s="194"/>
      <c r="X16" s="194"/>
      <c r="Y16" s="194"/>
      <c r="Z16" s="195"/>
      <c r="AL16" s="1">
        <v>1597</v>
      </c>
    </row>
    <row r="17" spans="1:38" x14ac:dyDescent="0.25">
      <c r="A17" s="43" t="s">
        <v>416</v>
      </c>
      <c r="B17" s="43" t="s">
        <v>1</v>
      </c>
      <c r="C17" s="43" t="s">
        <v>2</v>
      </c>
      <c r="D17" s="43" t="s">
        <v>6</v>
      </c>
      <c r="E17" s="43" t="s">
        <v>3</v>
      </c>
      <c r="F17" s="43" t="s">
        <v>4</v>
      </c>
      <c r="G17" s="43" t="s">
        <v>5</v>
      </c>
      <c r="H17" s="43" t="s">
        <v>7</v>
      </c>
      <c r="J17" s="43" t="s">
        <v>416</v>
      </c>
      <c r="K17" s="43" t="s">
        <v>1</v>
      </c>
      <c r="L17" s="43" t="s">
        <v>2</v>
      </c>
      <c r="M17" s="43" t="s">
        <v>6</v>
      </c>
      <c r="N17" s="43" t="s">
        <v>3</v>
      </c>
      <c r="O17" s="43" t="s">
        <v>4</v>
      </c>
      <c r="P17" s="43" t="s">
        <v>5</v>
      </c>
      <c r="Q17" s="43" t="s">
        <v>7</v>
      </c>
      <c r="S17" s="43" t="s">
        <v>416</v>
      </c>
      <c r="T17" s="43" t="s">
        <v>1</v>
      </c>
      <c r="U17" s="43" t="s">
        <v>2</v>
      </c>
      <c r="V17" s="43" t="s">
        <v>6</v>
      </c>
      <c r="W17" s="43" t="s">
        <v>3</v>
      </c>
      <c r="X17" s="43" t="s">
        <v>4</v>
      </c>
      <c r="Y17" s="43" t="s">
        <v>5</v>
      </c>
      <c r="Z17" s="43" t="s">
        <v>7</v>
      </c>
      <c r="AL17" s="1">
        <v>1598</v>
      </c>
    </row>
    <row r="18" spans="1:38" x14ac:dyDescent="0.25">
      <c r="A18" s="43" t="e">
        <f>INT(((CONCATENATE($C$1,".","04",".","0",MAX(B18:H18))+1-1)-DATE(YEAR((CONCATENATE($C$1,".","04",".","0",MAX(B18:H18))+1-1)),1,1)-1+WEEKDAY(DATE(YEAR((CONCATENATE($C$1,".","04",".","0",MAX(B18:H18))+1-1)),1,0)))/7)+1-INT(WEEKDAY(DATE(YEAR((CONCATENATE($C$1,".","04",".","0",MAX(B18:H18))+1-1)),1,0))/5)+IF(INT(((CONCATENATE($C$1,".","04",".","0",MAX(B18:H18))+1-1)-DATE(YEAR((CONCATENATE($C$1,".","04",".","0",MAX(B18:H18))+1-1)),1,1)-1+WEEKDAY(DATE(YEAR((CONCATENATE($C$1,".","04",".","0",MAX(B18:H18))+1-1)),1,0)))/7)+1-INT(WEEKDAY(DATE(YEAR((CONCATENATE($C$1,".","04",".","0",MAX(B18:H18))+1-1)),1,0))/5)=0,IF(OR(WEEKDAY(DATE(YEAR((CONCATENATE($C$1,".","04",".","0",MAX(B18:H18))+1-1)-4),1,0))=5,WEEKDAY(DATE(YEAR((CONCATENATE($C$1,".","04",".","0",MAX(B18:H18))+1-1)-4),1,0))=6,WEEKDAY(DATE(YEAR((CONCATENATE($C$1,".","04",".","0",MAX(B18:H18))+1-1)-4),1,0))=7),52,53),IF(AND(INT(((CONCATENATE($C$1,".","04",".","0",MAX(B18:H18))+1-1)-DATE(YEAR((CONCATENATE($C$1,".","04",".","0",MAX(B18:H18))+1-1)),1,1)-1+WEEKDAY(DATE(YEAR((CONCATENATE($C$1,".","04",".","0",MAX(B18:H18))+1-1)),1,0)))/7)+1-INT(WEEKDAY(DATE(YEAR((CONCATENATE($C$1,".","04",".","0",MAX(B18:H18))+1-1)),1,0))/5)=53,OR(WEEKDAY(DATE(YEAR((CONCATENATE($C$1,".","04",".","0",MAX(B18:H18))+1-1)+5),1,0))=1,WEEKDAY(DATE(YEAR((CONCATENATE($C$1,".","04",".","0",MAX(B18:H18))+1-1)+5),1,0))=2,WEEKDAY(DATE(YEAR((CONCATENATE($C$1,".","04",".","0",MAX(B18:H18))+1-1)+5),1,0))=3,WEEKDAY(DATE(YEAR((CONCATENATE($C$1,".","04",".","0",MAX(B18:H18))+1-1)+5),1,0))=4)),-52,0))</f>
        <v>#VALUE!</v>
      </c>
      <c r="B18" s="18"/>
      <c r="C18" s="18"/>
      <c r="D18" s="18"/>
      <c r="E18" s="18"/>
      <c r="F18" s="18"/>
      <c r="G18" s="18">
        <v>1</v>
      </c>
      <c r="H18" s="18">
        <f>IF(G18&lt;&gt;"",(G18+1),IF((VLOOKUP((WEEKDAY(((CONCATENATE($C$1,".","04",".","01"))+1-1),2)),Napok!$N$1:$O$7,2,FALSE))=H17,1,""))</f>
        <v>2</v>
      </c>
      <c r="J18" s="43" t="e">
        <f>INT(((CONCATENATE($C$1,".","05",".","0",MAX(K18:Q18))+1-1)-DATE(YEAR((CONCATENATE($C$1,".","05",".","0",MAX(K18:Q18))+1-1)),1,1)-1+WEEKDAY(DATE(YEAR((CONCATENATE($C$1,".","05",".","0",MAX(K18:Q18))+1-1)),1,0)))/7)+1-INT(WEEKDAY(DATE(YEAR((CONCATENATE($C$1,".","05",".","0",MAX(K18:Q18))+1-1)),1,0))/5)+IF(INT(((CONCATENATE($C$1,".","05",".","0",MAX(K18:Q18))+1-1)-DATE(YEAR((CONCATENATE($C$1,".","05",".","0",MAX(K18:Q18))+1-1)),1,1)-1+WEEKDAY(DATE(YEAR((CONCATENATE($C$1,".","05",".","0",MAX(K18:Q18))+1-1)),1,0)))/7)+1-INT(WEEKDAY(DATE(YEAR((CONCATENATE($C$1,".","05",".","0",MAX(K18:Q18))+1-1)),1,0))/5)=0,IF(OR(WEEKDAY(DATE(YEAR((CONCATENATE($C$1,".","05",".","0",MAX(K18:Q18))+1-1)-4),1,0))=5,WEEKDAY(DATE(YEAR((CONCATENATE($C$1,".","05",".","0",MAX(K18:Q18))+1-1)-4),1,0))=6,WEEKDAY(DATE(YEAR((CONCATENATE($C$1,".","05",".","0",MAX(K18:Q18))+1-1)-4),1,0))=7),52,53),IF(AND(INT(((CONCATENATE($C$1,".","05",".","0",MAX(K18:Q18))+1-1)-DATE(YEAR((CONCATENATE($C$1,".","05",".","0",MAX(K18:Q18))+1-1)),1,1)-1+WEEKDAY(DATE(YEAR((CONCATENATE($C$1,".","05",".","0",MAX(K18:Q18))+1-1)),1,0)))/7)+1-INT(WEEKDAY(DATE(YEAR((CONCATENATE($C$1,".","05",".","0",MAX(K18:Q18))+1-1)),1,0))/5)=53,OR(WEEKDAY(DATE(YEAR((CONCATENATE($C$1,".","05",".","0",MAX(K18:Q18))+1-1)+5),1,0))=1,WEEKDAY(DATE(YEAR((CONCATENATE($C$1,".","05",".","0",MAX(K18:Q18))+1-1)+5),1,0))=2,WEEKDAY(DATE(YEAR((CONCATENATE($C$1,".","05",".","0",MAX(K18:Q18))+1-1)+5),1,0))=3,WEEKDAY(DATE(YEAR((CONCATENATE($C$1,".","05",".","0",MAX(K18:Q18))+1-1)+5),1,0))=4)),-52,0))</f>
        <v>#VALUE!</v>
      </c>
      <c r="K18" s="18">
        <v>1</v>
      </c>
      <c r="L18" s="18">
        <f>K18+1</f>
        <v>2</v>
      </c>
      <c r="M18" s="18">
        <f t="shared" ref="M18:O18" si="12">L18+1</f>
        <v>3</v>
      </c>
      <c r="N18" s="18">
        <f t="shared" si="12"/>
        <v>4</v>
      </c>
      <c r="O18" s="18">
        <f t="shared" si="12"/>
        <v>5</v>
      </c>
      <c r="P18" s="18">
        <f>O18+1</f>
        <v>6</v>
      </c>
      <c r="Q18" s="18">
        <f>IF(P18&lt;&gt;"",(P18+1),IF((VLOOKUP((WEEKDAY(((CONCATENATE($C$1,".","05",".","01"))+1-1),2)),Napok!$N$1:$O$7,2,FALSE))=Q17,1,""))</f>
        <v>7</v>
      </c>
      <c r="S18" s="43" t="e">
        <f>INT(((CONCATENATE($C$1,".","06",".","0",MAX(T18:Z18))+1-1)-DATE(YEAR((CONCATENATE($C$1,".","06",".","0",MAX(T18:Z18))+1-1)),1,1)-1+WEEKDAY(DATE(YEAR((CONCATENATE($C$1,".","06",".","0",MAX(T18:Z18))+1-1)),1,0)))/7)+1-INT(WEEKDAY(DATE(YEAR((CONCATENATE($C$1,".","06",".","0",MAX(T18:Z18))+1-1)),1,0))/5)+IF(INT(((CONCATENATE($C$1,".","06",".","0",MAX(T18:Z18))+1-1)-DATE(YEAR((CONCATENATE($C$1,".","06",".","0",MAX(T18:Z18))+1-1)),1,1)-1+WEEKDAY(DATE(YEAR((CONCATENATE($C$1,".","06",".","0",MAX(T18:Z18))+1-1)),1,0)))/7)+1-INT(WEEKDAY(DATE(YEAR((CONCATENATE($C$1,".","06",".","0",MAX(T18:Z18))+1-1)),1,0))/5)=0,IF(OR(WEEKDAY(DATE(YEAR((CONCATENATE($C$1,".","06",".","0",MAX(T18:Z18))+1-1)-4),1,0))=5,WEEKDAY(DATE(YEAR((CONCATENATE($C$1,".","06",".","0",MAX(T18:Z18))+1-1)-4),1,0))=6,WEEKDAY(DATE(YEAR((CONCATENATE($C$1,".","06",".","0",MAX(T18:Z18))+1-1)-4),1,0))=7),52,53),IF(AND(INT(((CONCATENATE($C$1,".","06",".","0",MAX(T18:Z18))+1-1)-DATE(YEAR((CONCATENATE($C$1,".","06",".","0",MAX(T18:Z18))+1-1)),1,1)-1+WEEKDAY(DATE(YEAR((CONCATENATE($C$1,".","06",".","0",MAX(T18:Z18))+1-1)),1,0)))/7)+1-INT(WEEKDAY(DATE(YEAR((CONCATENATE($C$1,".","06",".","0",MAX(T18:Z18))+1-1)),1,0))/5)=53,OR(WEEKDAY(DATE(YEAR((CONCATENATE($C$1,".","06",".","0",MAX(T18:Z18))+1-1)+5),1,0))=1,WEEKDAY(DATE(YEAR((CONCATENATE($C$1,".","06",".","0",MAX(T18:Z18))+1-1)+5),1,0))=2,WEEKDAY(DATE(YEAR((CONCATENATE($C$1,".","06",".","0",MAX(T18:Z18))+1-1)+5),1,0))=3,WEEKDAY(DATE(YEAR((CONCATENATE($C$1,".","06",".","0",MAX(T18:Z18))+1-1)+5),1,0))=4)),-52,0))</f>
        <v>#VALUE!</v>
      </c>
      <c r="T18" s="18"/>
      <c r="U18" s="18"/>
      <c r="V18" s="18"/>
      <c r="W18" s="18">
        <v>1</v>
      </c>
      <c r="X18" s="18">
        <f>IF(W18&lt;&gt;"",(W18+1),IF((VLOOKUP((WEEKDAY(((CONCATENATE($C$1,".","06",".","01"))+1-1),2)),Napok!$N$1:$O$7,2,FALSE))=X17,1,""))</f>
        <v>2</v>
      </c>
      <c r="Y18" s="18">
        <f>IF(X18&lt;&gt;"",(X18+1),IF((VLOOKUP((WEEKDAY(((CONCATENATE($C$1,".","06",".","01"))+1-1),2)),Napok!$N$1:$O$7,2,FALSE))=Y17,1,""))</f>
        <v>3</v>
      </c>
      <c r="Z18" s="18">
        <f>IF(Y18&lt;&gt;"",(Y18+1),IF((VLOOKUP((WEEKDAY(((CONCATENATE($C$1,".","06",".","01"))+1-1),2)),Napok!$N$1:$O$7,2,FALSE))=Z17,1,""))</f>
        <v>4</v>
      </c>
      <c r="AL18" s="1">
        <v>1599</v>
      </c>
    </row>
    <row r="19" spans="1:38" x14ac:dyDescent="0.25">
      <c r="A19" s="43" t="e">
        <f>A18+1</f>
        <v>#VALUE!</v>
      </c>
      <c r="B19" s="18">
        <f>H18+1</f>
        <v>3</v>
      </c>
      <c r="C19" s="18">
        <f>B19+1</f>
        <v>4</v>
      </c>
      <c r="D19" s="18">
        <f t="shared" ref="D19:H21" si="13">C19+1</f>
        <v>5</v>
      </c>
      <c r="E19" s="18">
        <f t="shared" si="13"/>
        <v>6</v>
      </c>
      <c r="F19" s="18">
        <f t="shared" si="13"/>
        <v>7</v>
      </c>
      <c r="G19" s="18">
        <f t="shared" si="13"/>
        <v>8</v>
      </c>
      <c r="H19" s="18">
        <f t="shared" si="13"/>
        <v>9</v>
      </c>
      <c r="J19" s="43" t="e">
        <f>J18+1</f>
        <v>#VALUE!</v>
      </c>
      <c r="K19" s="18">
        <f>Q18+1</f>
        <v>8</v>
      </c>
      <c r="L19" s="18">
        <f>K19+1</f>
        <v>9</v>
      </c>
      <c r="M19" s="18">
        <f t="shared" ref="M19:Q22" si="14">L19+1</f>
        <v>10</v>
      </c>
      <c r="N19" s="18">
        <f t="shared" si="14"/>
        <v>11</v>
      </c>
      <c r="O19" s="18">
        <f t="shared" si="14"/>
        <v>12</v>
      </c>
      <c r="P19" s="18">
        <f t="shared" si="14"/>
        <v>13</v>
      </c>
      <c r="Q19" s="18">
        <f t="shared" si="14"/>
        <v>14</v>
      </c>
      <c r="S19" s="43" t="e">
        <f>S18+1</f>
        <v>#VALUE!</v>
      </c>
      <c r="T19" s="18">
        <f>Z18+1</f>
        <v>5</v>
      </c>
      <c r="U19" s="18">
        <f>T19+1</f>
        <v>6</v>
      </c>
      <c r="V19" s="18">
        <f t="shared" ref="V19:Z21" si="15">U19+1</f>
        <v>7</v>
      </c>
      <c r="W19" s="18">
        <f t="shared" si="15"/>
        <v>8</v>
      </c>
      <c r="X19" s="18">
        <f t="shared" si="15"/>
        <v>9</v>
      </c>
      <c r="Y19" s="18">
        <f t="shared" si="15"/>
        <v>10</v>
      </c>
      <c r="Z19" s="18">
        <f t="shared" si="15"/>
        <v>11</v>
      </c>
      <c r="AL19" s="1">
        <v>1600</v>
      </c>
    </row>
    <row r="20" spans="1:38" x14ac:dyDescent="0.25">
      <c r="A20" s="43" t="e">
        <f>A19+1</f>
        <v>#VALUE!</v>
      </c>
      <c r="B20" s="18">
        <f t="shared" ref="B20:B22" si="16">H19+1</f>
        <v>10</v>
      </c>
      <c r="C20" s="18">
        <f>B20+1</f>
        <v>11</v>
      </c>
      <c r="D20" s="18">
        <f t="shared" si="13"/>
        <v>12</v>
      </c>
      <c r="E20" s="18">
        <f t="shared" si="13"/>
        <v>13</v>
      </c>
      <c r="F20" s="18">
        <f t="shared" si="13"/>
        <v>14</v>
      </c>
      <c r="G20" s="18">
        <f t="shared" si="13"/>
        <v>15</v>
      </c>
      <c r="H20" s="18">
        <f t="shared" si="13"/>
        <v>16</v>
      </c>
      <c r="J20" s="43" t="e">
        <f>J19+1</f>
        <v>#VALUE!</v>
      </c>
      <c r="K20" s="18">
        <f t="shared" ref="K20:K22" si="17">Q19+1</f>
        <v>15</v>
      </c>
      <c r="L20" s="18">
        <f>K20+1</f>
        <v>16</v>
      </c>
      <c r="M20" s="18">
        <f t="shared" si="14"/>
        <v>17</v>
      </c>
      <c r="N20" s="18">
        <f t="shared" si="14"/>
        <v>18</v>
      </c>
      <c r="O20" s="18">
        <f t="shared" si="14"/>
        <v>19</v>
      </c>
      <c r="P20" s="18">
        <f t="shared" si="14"/>
        <v>20</v>
      </c>
      <c r="Q20" s="18">
        <f t="shared" si="14"/>
        <v>21</v>
      </c>
      <c r="S20" s="43" t="e">
        <f>S19+1</f>
        <v>#VALUE!</v>
      </c>
      <c r="T20" s="18">
        <f t="shared" ref="T20:T22" si="18">Z19+1</f>
        <v>12</v>
      </c>
      <c r="U20" s="18">
        <f>T20+1</f>
        <v>13</v>
      </c>
      <c r="V20" s="18">
        <f t="shared" si="15"/>
        <v>14</v>
      </c>
      <c r="W20" s="18">
        <f t="shared" si="15"/>
        <v>15</v>
      </c>
      <c r="X20" s="18">
        <f t="shared" si="15"/>
        <v>16</v>
      </c>
      <c r="Y20" s="18">
        <f t="shared" si="15"/>
        <v>17</v>
      </c>
      <c r="Z20" s="18">
        <f t="shared" si="15"/>
        <v>18</v>
      </c>
      <c r="AL20" s="1">
        <v>1601</v>
      </c>
    </row>
    <row r="21" spans="1:38" x14ac:dyDescent="0.25">
      <c r="A21" s="43" t="e">
        <f t="shared" ref="A21:A22" si="19">A20+1</f>
        <v>#VALUE!</v>
      </c>
      <c r="B21" s="18">
        <f t="shared" si="16"/>
        <v>17</v>
      </c>
      <c r="C21" s="18">
        <f t="shared" ref="C21:C22" si="20">B21+1</f>
        <v>18</v>
      </c>
      <c r="D21" s="18">
        <f t="shared" si="13"/>
        <v>19</v>
      </c>
      <c r="E21" s="18">
        <f t="shared" si="13"/>
        <v>20</v>
      </c>
      <c r="F21" s="18">
        <f t="shared" si="13"/>
        <v>21</v>
      </c>
      <c r="G21" s="18">
        <f t="shared" si="13"/>
        <v>22</v>
      </c>
      <c r="H21" s="18">
        <f t="shared" si="13"/>
        <v>23</v>
      </c>
      <c r="J21" s="43" t="e">
        <f t="shared" ref="J21:J22" si="21">J20+1</f>
        <v>#VALUE!</v>
      </c>
      <c r="K21" s="18">
        <f t="shared" si="17"/>
        <v>22</v>
      </c>
      <c r="L21" s="18">
        <f t="shared" ref="L21:L22" si="22">K21+1</f>
        <v>23</v>
      </c>
      <c r="M21" s="18">
        <f t="shared" si="14"/>
        <v>24</v>
      </c>
      <c r="N21" s="18">
        <f t="shared" si="14"/>
        <v>25</v>
      </c>
      <c r="O21" s="18">
        <f t="shared" si="14"/>
        <v>26</v>
      </c>
      <c r="P21" s="18">
        <f t="shared" si="14"/>
        <v>27</v>
      </c>
      <c r="Q21" s="18">
        <f t="shared" si="14"/>
        <v>28</v>
      </c>
      <c r="S21" s="43" t="e">
        <f t="shared" ref="S21:S22" si="23">S20+1</f>
        <v>#VALUE!</v>
      </c>
      <c r="T21" s="18">
        <f t="shared" si="18"/>
        <v>19</v>
      </c>
      <c r="U21" s="18">
        <f t="shared" ref="U21:U22" si="24">T21+1</f>
        <v>20</v>
      </c>
      <c r="V21" s="18">
        <f t="shared" si="15"/>
        <v>21</v>
      </c>
      <c r="W21" s="18">
        <f t="shared" si="15"/>
        <v>22</v>
      </c>
      <c r="X21" s="18">
        <f t="shared" si="15"/>
        <v>23</v>
      </c>
      <c r="Y21" s="18">
        <f t="shared" si="15"/>
        <v>24</v>
      </c>
      <c r="Z21" s="18">
        <f t="shared" si="15"/>
        <v>25</v>
      </c>
      <c r="AL21" s="1">
        <v>1602</v>
      </c>
    </row>
    <row r="22" spans="1:38" x14ac:dyDescent="0.25">
      <c r="A22" s="43" t="e">
        <f t="shared" si="19"/>
        <v>#VALUE!</v>
      </c>
      <c r="B22" s="18">
        <f t="shared" si="16"/>
        <v>24</v>
      </c>
      <c r="C22" s="18">
        <f t="shared" si="20"/>
        <v>25</v>
      </c>
      <c r="D22" s="18">
        <f>IF(C22=26,27,(IF(C22=27,28,(IF(C22=24,25,(IF(C22=25,26,(IF(C22=28,29,(IF(C22=29,30,(IF(C22=26,27,(IF(C22=30,"","")))))))))))))))</f>
        <v>26</v>
      </c>
      <c r="E22" s="18">
        <f>IF(D22&gt;=VLOOKUP(B16,Napok!$H$1:$I$12,2,FALSE),"",(D22+1))</f>
        <v>27</v>
      </c>
      <c r="F22" s="18">
        <f>IF(E22&gt;=VLOOKUP(B16,Napok!$H$1:$I$12,2,FALSE),"",(E22+1))</f>
        <v>28</v>
      </c>
      <c r="G22" s="18">
        <f>IF(F22&gt;=VLOOKUP(B16,Napok!$H$1:$I$12,2,FALSE),"",(F22+1))</f>
        <v>29</v>
      </c>
      <c r="H22" s="18">
        <f>IF(G22&gt;=VLOOKUP(B16,Napok!$H$1:$I$12,2,FALSE),"",(G22+1))</f>
        <v>30</v>
      </c>
      <c r="J22" s="43" t="e">
        <f t="shared" si="21"/>
        <v>#VALUE!</v>
      </c>
      <c r="K22" s="18">
        <f t="shared" si="17"/>
        <v>29</v>
      </c>
      <c r="L22" s="18">
        <f t="shared" si="22"/>
        <v>30</v>
      </c>
      <c r="M22" s="18">
        <f t="shared" si="14"/>
        <v>31</v>
      </c>
      <c r="N22" s="18" t="str">
        <f>IF(M22&gt;=VLOOKUP(K16,Napok!$H$1:$I$12,2,FALSE),"",(M22+1))</f>
        <v/>
      </c>
      <c r="O22" s="18" t="str">
        <f>IF(N22&gt;=VLOOKUP(K16,Napok!$H$1:$I$12,2,FALSE),"",(N22+1))</f>
        <v/>
      </c>
      <c r="P22" s="18" t="str">
        <f>IF(O22&gt;=VLOOKUP(K16,Napok!$H$1:$I$12,2,FALSE),"",(O22+1))</f>
        <v/>
      </c>
      <c r="Q22" s="18" t="str">
        <f>IF(P22&gt;=VLOOKUP(K16,Napok!$H$1:$I$12,2,FALSE),"",(P22+1))</f>
        <v/>
      </c>
      <c r="S22" s="43" t="e">
        <f t="shared" si="23"/>
        <v>#VALUE!</v>
      </c>
      <c r="T22" s="18">
        <f t="shared" si="18"/>
        <v>26</v>
      </c>
      <c r="U22" s="18">
        <f t="shared" si="24"/>
        <v>27</v>
      </c>
      <c r="V22" s="18">
        <f>IF(U22=26,27,(IF(U22=27,28,(IF(U22=24,25,(IF(U22=25,26,(IF(U22=28,29,(IF(U22=29,30,(IF(U22=26,27,(IF(U22=30,"","")))))))))))))))</f>
        <v>28</v>
      </c>
      <c r="W22" s="18">
        <f>IF(V22&gt;=VLOOKUP(T16,Napok!$H$1:$I$12,2,FALSE),"",(V22+1))</f>
        <v>29</v>
      </c>
      <c r="X22" s="18">
        <f>IF(W22&gt;=VLOOKUP(T16,Napok!$H$1:$I$12,2,FALSE),"",(W22+1))</f>
        <v>30</v>
      </c>
      <c r="Y22" s="18" t="str">
        <f>IF(X22&gt;=VLOOKUP(T16,Napok!$H$1:$I$12,2,FALSE),"",(X22+1))</f>
        <v/>
      </c>
      <c r="Z22" s="18" t="str">
        <f>IF(Y22&gt;=VLOOKUP(T16,Napok!$H$1:$I$12,2,FALSE),"",(Y22+1))</f>
        <v/>
      </c>
      <c r="AL22" s="1">
        <v>1603</v>
      </c>
    </row>
    <row r="23" spans="1:38" x14ac:dyDescent="0.25">
      <c r="A23" s="43" t="str">
        <f>IF(B23="","",A22+1)</f>
        <v/>
      </c>
      <c r="B23" s="18" t="str">
        <f>IF(H22=30,"",(IF(H22="","",(IF((H22)=VLOOKUP(B16,Napok!$H$1:$I$12,2,FALSE),"",VLOOKUP(B16,Napok!$H$1:$I$12,2,FALSE)-1)))))</f>
        <v/>
      </c>
      <c r="C23" s="18" t="str">
        <f>IF(B23=29,30,(IF(B23="","",(IF(B$14&gt;=VLOOKUP($B$7,Napok!$H$1:$I$12,2,FALSE),"",VLOOKUP(B$7,Napok!$H$1:$I$12,2,FALSE))))))</f>
        <v/>
      </c>
      <c r="D23" s="18" t="str">
        <f>IF(C23="","",(IF(C23=VLOOKUP($B$7,Napok!$H$1:$I$12,2,FALSE),"",(IF($B$14&gt;=VLOOKUP($B$7,Napok!$H$1:$I$12,2,FALSE),"",VLOOKUP($B$7,Napok!$H$1:$I$12,2,FALSE)+1)))))</f>
        <v/>
      </c>
      <c r="E23" s="18" t="str">
        <f>IF($C$14&gt;=VLOOKUP($B$7,Napok!$H$1:$I$12,2,FALSE),"",VLOOKUP($B$7,Napok!$H$1:$I$12,2,FALSE)+1)</f>
        <v/>
      </c>
      <c r="F23" s="18" t="str">
        <f>IF($C$14&gt;=VLOOKUP($B$7,Napok!$H$1:$I$12,2,FALSE),"",VLOOKUP($B$7,Napok!$H$1:$I$12,2,FALSE)+1)</f>
        <v/>
      </c>
      <c r="G23" s="18" t="str">
        <f>IF($C$14&gt;=VLOOKUP($B$7,Napok!$H$1:$I$12,2,FALSE),"",VLOOKUP($B$7,Napok!$H$1:$I$12,2,FALSE)+1)</f>
        <v/>
      </c>
      <c r="H23" s="18" t="str">
        <f>IF($C$14&gt;=VLOOKUP($B$7,Napok!$H$1:$I$12,2,FALSE),"",VLOOKUP($B$7,Napok!$H$1:$I$12,2,FALSE)+1)</f>
        <v/>
      </c>
      <c r="J23" s="43" t="str">
        <f>IF(K23="","",J22+1)</f>
        <v/>
      </c>
      <c r="K23" s="19" t="str">
        <f>IF(Q22=29,30,(IF(Q22=31,"",(IF(Q22="","",(IF((Q22)=VLOOKUP(K16,Napok!$H$1:$I$12,2,FALSE),"",VLOOKUP(K16,Napok!$H$1:$I$12,2,FALSE)-1)+1))))))</f>
        <v/>
      </c>
      <c r="L23" s="18" t="str">
        <f>IF(K23=30,(K23+1),(IF(K$14&gt;=VLOOKUP($B$7,Napok!$H$1:$I$12,2,FALSE),"",VLOOKUP(K$7,Napok!$H$1:$I$12,2,FALSE))))</f>
        <v/>
      </c>
      <c r="M23" s="18" t="str">
        <f>IF(L23="","",(IF(L23=VLOOKUP($B$7,Napok!$H$1:$I$12,2,FALSE),"",(IF($B$14&gt;=VLOOKUP($B$7,Napok!$H$1:$I$12,2,FALSE),"",VLOOKUP($B$7,Napok!$H$1:$I$12,2,FALSE)+1)))))</f>
        <v/>
      </c>
      <c r="N23" s="18" t="str">
        <f>IF($C$14&gt;=VLOOKUP($B$7,Napok!$H$1:$I$12,2,FALSE),"",VLOOKUP($B$7,Napok!$H$1:$I$12,2,FALSE)+1)</f>
        <v/>
      </c>
      <c r="O23" s="18" t="str">
        <f>IF($C$14&gt;=VLOOKUP($B$7,Napok!$H$1:$I$12,2,FALSE),"",VLOOKUP($B$7,Napok!$H$1:$I$12,2,FALSE)+1)</f>
        <v/>
      </c>
      <c r="P23" s="18" t="str">
        <f>IF($C$14&gt;=VLOOKUP($B$7,Napok!$H$1:$I$12,2,FALSE),"",VLOOKUP($B$7,Napok!$H$1:$I$12,2,FALSE)+1)</f>
        <v/>
      </c>
      <c r="Q23" s="18" t="str">
        <f>IF($C$14&gt;=VLOOKUP($B$7,Napok!$H$1:$I$12,2,FALSE),"",VLOOKUP($B$7,Napok!$H$1:$I$12,2,FALSE)+1)</f>
        <v/>
      </c>
      <c r="S23" s="43" t="str">
        <f>IF(T23="","",S22+1)</f>
        <v/>
      </c>
      <c r="T23" s="18" t="str">
        <f>IF(Z22=30,"",(IF(Z22="","",(IF((Z22)=VLOOKUP(T16,Napok!$H$1:$I$12,2,FALSE),"",VLOOKUP(T16,Napok!$H$1:$I$12,2,FALSE)-1)))))</f>
        <v/>
      </c>
      <c r="U23" s="18" t="str">
        <f>IF(T23=29,30,(IF(T23="","",(IF(T$14&gt;=VLOOKUP($B$7,Napok!$H$1:$I$12,2,FALSE),"",VLOOKUP(T$7,Napok!$H$1:$I$12,2,FALSE))))))</f>
        <v/>
      </c>
      <c r="V23" s="18" t="str">
        <f>IF(U23="","",(IF(U23=VLOOKUP($B$7,Napok!$H$1:$I$12,2,FALSE),"",(IF($B$14&gt;=VLOOKUP($B$7,Napok!$H$1:$I$12,2,FALSE),"",VLOOKUP($B$7,Napok!$H$1:$I$12,2,FALSE)+1)))))</f>
        <v/>
      </c>
      <c r="W23" s="18" t="str">
        <f>IF($C$14&gt;=VLOOKUP($B$7,Napok!$H$1:$I$12,2,FALSE),"",VLOOKUP($B$7,Napok!$H$1:$I$12,2,FALSE)+1)</f>
        <v/>
      </c>
      <c r="X23" s="18" t="str">
        <f>IF($C$14&gt;=VLOOKUP($B$7,Napok!$H$1:$I$12,2,FALSE),"",VLOOKUP($B$7,Napok!$H$1:$I$12,2,FALSE)+1)</f>
        <v/>
      </c>
      <c r="Y23" s="18" t="str">
        <f>IF($C$14&gt;=VLOOKUP($B$7,Napok!$H$1:$I$12,2,FALSE),"",VLOOKUP($B$7,Napok!$H$1:$I$12,2,FALSE)+1)</f>
        <v/>
      </c>
      <c r="Z23" s="18" t="str">
        <f>IF($C$14&gt;=VLOOKUP($B$7,Napok!$H$1:$I$12,2,FALSE),"",VLOOKUP($B$7,Napok!$H$1:$I$12,2,FALSE)+1)</f>
        <v/>
      </c>
      <c r="AL23" s="1">
        <v>1604</v>
      </c>
    </row>
    <row r="24" spans="1:38" x14ac:dyDescent="0.25">
      <c r="AL24" s="1">
        <v>1605</v>
      </c>
    </row>
    <row r="25" spans="1:38" x14ac:dyDescent="0.25">
      <c r="B25" s="193" t="s">
        <v>18</v>
      </c>
      <c r="C25" s="194"/>
      <c r="D25" s="194"/>
      <c r="E25" s="194"/>
      <c r="F25" s="194"/>
      <c r="G25" s="194"/>
      <c r="H25" s="195"/>
      <c r="K25" s="193" t="s">
        <v>19</v>
      </c>
      <c r="L25" s="194"/>
      <c r="M25" s="194"/>
      <c r="N25" s="194"/>
      <c r="O25" s="194"/>
      <c r="P25" s="194"/>
      <c r="Q25" s="195"/>
      <c r="T25" s="193" t="s">
        <v>20</v>
      </c>
      <c r="U25" s="194"/>
      <c r="V25" s="194"/>
      <c r="W25" s="194"/>
      <c r="X25" s="194"/>
      <c r="Y25" s="194"/>
      <c r="Z25" s="195"/>
      <c r="AL25" s="1">
        <v>1606</v>
      </c>
    </row>
    <row r="26" spans="1:38" x14ac:dyDescent="0.25">
      <c r="A26" s="43" t="s">
        <v>416</v>
      </c>
      <c r="B26" s="43" t="s">
        <v>1</v>
      </c>
      <c r="C26" s="43" t="s">
        <v>2</v>
      </c>
      <c r="D26" s="43" t="s">
        <v>6</v>
      </c>
      <c r="E26" s="43" t="s">
        <v>3</v>
      </c>
      <c r="F26" s="43" t="s">
        <v>4</v>
      </c>
      <c r="G26" s="43" t="s">
        <v>5</v>
      </c>
      <c r="H26" s="43" t="s">
        <v>7</v>
      </c>
      <c r="J26" s="43" t="s">
        <v>416</v>
      </c>
      <c r="K26" s="43" t="s">
        <v>1</v>
      </c>
      <c r="L26" s="43" t="s">
        <v>2</v>
      </c>
      <c r="M26" s="43" t="s">
        <v>6</v>
      </c>
      <c r="N26" s="43" t="s">
        <v>3</v>
      </c>
      <c r="O26" s="43" t="s">
        <v>4</v>
      </c>
      <c r="P26" s="43" t="s">
        <v>5</v>
      </c>
      <c r="Q26" s="43" t="s">
        <v>7</v>
      </c>
      <c r="S26" s="43" t="s">
        <v>416</v>
      </c>
      <c r="T26" s="43" t="s">
        <v>1</v>
      </c>
      <c r="U26" s="43" t="s">
        <v>2</v>
      </c>
      <c r="V26" s="43" t="s">
        <v>6</v>
      </c>
      <c r="W26" s="43" t="s">
        <v>3</v>
      </c>
      <c r="X26" s="43" t="s">
        <v>4</v>
      </c>
      <c r="Y26" s="43" t="s">
        <v>5</v>
      </c>
      <c r="Z26" s="43" t="s">
        <v>7</v>
      </c>
      <c r="AL26" s="1">
        <v>1607</v>
      </c>
    </row>
    <row r="27" spans="1:38" x14ac:dyDescent="0.25">
      <c r="A27" s="43" t="e">
        <f>INT(((CONCATENATE($C$1,".","07",".","0",MAX(B27:H27))+1-1)-DATE(YEAR((CONCATENATE($C$1,".","07",".","0",MAX(B27:H27))+1-1)),1,1)-1+WEEKDAY(DATE(YEAR((CONCATENATE($C$1,".","07",".","0",MAX(B27:H27))+1-1)),1,0)))/7)+1-INT(WEEKDAY(DATE(YEAR((CONCATENATE($C$1,".","07",".","0",MAX(B27:H27))+1-1)),1,0))/5)+IF(INT(((CONCATENATE($C$1,".","07",".","0",MAX(B27:H27))+1-1)-DATE(YEAR((CONCATENATE($C$1,".","07",".","0",MAX(B27:H27))+1-1)),1,1)-1+WEEKDAY(DATE(YEAR((CONCATENATE($C$1,".","07",".","0",MAX(B27:H27))+1-1)),1,0)))/7)+1-INT(WEEKDAY(DATE(YEAR((CONCATENATE($C$1,".","07",".","0",MAX(B27:H27))+1-1)),1,0))/5)=0,IF(OR(WEEKDAY(DATE(YEAR((CONCATENATE($C$1,".","07",".","0",MAX(B27:H27))+1-1)-4),1,0))=5,WEEKDAY(DATE(YEAR((CONCATENATE($C$1,".","07",".","0",MAX(B27:H27))+1-1)-4),1,0))=6,WEEKDAY(DATE(YEAR((CONCATENATE($C$1,".","07",".","0",MAX(B27:H27))+1-1)-4),1,0))=7),52,53),IF(AND(INT(((CONCATENATE($C$1,".","07",".","0",MAX(B27:H27))+1-1)-DATE(YEAR((CONCATENATE($C$1,".","07",".","0",MAX(B27:H27))+1-1)),1,1)-1+WEEKDAY(DATE(YEAR((CONCATENATE($C$1,".","07",".","0",MAX(B27:H27))+1-1)),1,0)))/7)+1-INT(WEEKDAY(DATE(YEAR((CONCATENATE($C$1,".","07",".","0",MAX(B27:H27))+1-1)),1,0))/5)=53,OR(WEEKDAY(DATE(YEAR((CONCATENATE($C$1,".","07",".","0",MAX(B27:H27))+1-1)+5),1,0))=1,WEEKDAY(DATE(YEAR((CONCATENATE($C$1,".","07",".","0",MAX(B27:H27))+1-1)+5),1,0))=2,WEEKDAY(DATE(YEAR((CONCATENATE($C$1,".","07",".","0",MAX(B27:H27))+1-1)+5),1,0))=3,WEEKDAY(DATE(YEAR((CONCATENATE($C$1,".","07",".","0",MAX(B27:H27))+1-1)+5),1,0))=4)),-52,0))</f>
        <v>#VALUE!</v>
      </c>
      <c r="B27" s="18"/>
      <c r="C27" s="18"/>
      <c r="D27" s="18"/>
      <c r="E27" s="18"/>
      <c r="F27" s="18"/>
      <c r="G27" s="18">
        <v>1</v>
      </c>
      <c r="H27" s="18">
        <f>IF(G27&lt;&gt;"",(G27+1),IF((VLOOKUP((WEEKDAY(((CONCATENATE($C$1,".","07",".","01"))+1-1),2)),Napok!$N$1:$O$7,2,FALSE))=H26,1,""))</f>
        <v>2</v>
      </c>
      <c r="J27" s="43" t="e">
        <f>INT(((CONCATENATE($C$1,".","08",".","0",MAX(K27:Q27))+1-1)-DATE(YEAR((CONCATENATE($C$1,".","08",".","0",MAX(K27:Q27))+1-1)),1,1)-1+WEEKDAY(DATE(YEAR((CONCATENATE($C$1,".","08",".","0",MAX(K27:Q27))+1-1)),1,0)))/7)+1-INT(WEEKDAY(DATE(YEAR((CONCATENATE($C$1,".","08",".","0",MAX(K27:Q27))+1-1)),1,0))/5)+IF(INT(((CONCATENATE($C$1,".","08",".","0",MAX(K27:Q27))+1-1)-DATE(YEAR((CONCATENATE($C$1,".","08",".","0",MAX(K27:Q27))+1-1)),1,1)-1+WEEKDAY(DATE(YEAR((CONCATENATE($C$1,".","08",".","0",MAX(K27:Q27))+1-1)),1,0)))/7)+1-INT(WEEKDAY(DATE(YEAR((CONCATENATE($C$1,".","08",".","0",MAX(K27:Q27))+1-1)),1,0))/5)=0,IF(OR(WEEKDAY(DATE(YEAR((CONCATENATE($C$1,".","08",".","0",MAX(K27:Q27))+1-1)-4),1,0))=5,WEEKDAY(DATE(YEAR((CONCATENATE($C$1,".","08",".","0",MAX(K27:Q27))+1-1)-4),1,0))=6,WEEKDAY(DATE(YEAR((CONCATENATE($C$1,".","08",".","0",MAX(K27:Q27))+1-1)-4),1,0))=7),52,53),IF(AND(INT(((CONCATENATE($C$1,".","08",".","0",MAX(K27:Q27))+1-1)-DATE(YEAR((CONCATENATE($C$1,".","08",".","0",MAX(K27:Q27))+1-1)),1,1)-1+WEEKDAY(DATE(YEAR((CONCATENATE($C$1,".","08",".","0",MAX(K27:Q27))+1-1)),1,0)))/7)+1-INT(WEEKDAY(DATE(YEAR((CONCATENATE($C$1,".","08",".","0",MAX(K27:Q27))+1-1)),1,0))/5)=53,OR(WEEKDAY(DATE(YEAR((CONCATENATE($C$1,".","08",".","0",MAX(K27:Q27))+1-1)+5),1,0))=1,WEEKDAY(DATE(YEAR((CONCATENATE($C$1,".","08",".","0",MAX(K27:Q27))+1-1)+5),1,0))=2,WEEKDAY(DATE(YEAR((CONCATENATE($C$1,".","08",".","0",MAX(K27:Q27))+1-1)+5),1,0))=3,WEEKDAY(DATE(YEAR((CONCATENATE($C$1,".","08",".","0",MAX(K27:Q27))+1-1)+5),1,0))=4)),-52,0))</f>
        <v>#VALUE!</v>
      </c>
      <c r="K27" s="18"/>
      <c r="L27" s="18">
        <v>1</v>
      </c>
      <c r="M27" s="18">
        <f>L27+1</f>
        <v>2</v>
      </c>
      <c r="N27" s="18">
        <f t="shared" ref="N27:O27" si="25">M27+1</f>
        <v>3</v>
      </c>
      <c r="O27" s="18">
        <f t="shared" si="25"/>
        <v>4</v>
      </c>
      <c r="P27" s="18">
        <f>O27+1</f>
        <v>5</v>
      </c>
      <c r="Q27" s="18">
        <f>P27+1</f>
        <v>6</v>
      </c>
      <c r="S27" s="43" t="e">
        <f>INT(((CONCATENATE($C$1,".","09",".","0",MAX(T27:Z27))+1-1)-DATE(YEAR((CONCATENATE($C$1,".","09",".","0",MAX(T27:Z27))+1-1)),1,1)-1+WEEKDAY(DATE(YEAR((CONCATENATE($C$1,".","09",".","0",MAX(T27:Z27))+1-1)),1,0)))/7)+1-INT(WEEKDAY(DATE(YEAR((CONCATENATE($C$1,".","09",".","0",MAX(T27:Z27))+1-1)),1,0))/5)+IF(INT(((CONCATENATE($C$1,".","09",".","0",MAX(T27:Z27))+1-1)-DATE(YEAR((CONCATENATE($C$1,".","09",".","0",MAX(T27:Z27))+1-1)),1,1)-1+WEEKDAY(DATE(YEAR((CONCATENATE($C$1,".","09",".","0",MAX(T27:Z27))+1-1)),1,0)))/7)+1-INT(WEEKDAY(DATE(YEAR((CONCATENATE($C$1,".","09",".","0",MAX(T27:Z27))+1-1)),1,0))/5)=0,IF(OR(WEEKDAY(DATE(YEAR((CONCATENATE($C$1,".","09",".","0",MAX(T27:Z27))+1-1)-4),1,0))=5,WEEKDAY(DATE(YEAR((CONCATENATE($C$1,".","09",".","0",MAX(T27:Z27))+1-1)-4),1,0))=6,WEEKDAY(DATE(YEAR((CONCATENATE($C$1,".","09",".","0",MAX(T27:Z27))+1-1)-4),1,0))=7),52,53),IF(AND(INT(((CONCATENATE($C$1,".","09",".","0",MAX(T27:Z27))+1-1)-DATE(YEAR((CONCATENATE($C$1,".","09",".","0",MAX(T27:Z27))+1-1)),1,1)-1+WEEKDAY(DATE(YEAR((CONCATENATE($C$1,".","09",".","0",MAX(T27:Z27))+1-1)),1,0)))/7)+1-INT(WEEKDAY(DATE(YEAR((CONCATENATE($C$1,".","09",".","0",MAX(T27:Z27))+1-1)),1,0))/5)=53,OR(WEEKDAY(DATE(YEAR((CONCATENATE($C$1,".","09",".","0",MAX(T27:Z27))+1-1)+5),1,0))=1,WEEKDAY(DATE(YEAR((CONCATENATE($C$1,".","09",".","0",MAX(T27:Z27))+1-1)+5),1,0))=2,WEEKDAY(DATE(YEAR((CONCATENATE($C$1,".","09",".","0",MAX(T27:Z27))+1-1)+5),1,0))=3,WEEKDAY(DATE(YEAR((CONCATENATE($C$1,".","09",".","0",MAX(T27:Z27))+1-1)+5),1,0))=4)),-52,0))</f>
        <v>#VALUE!</v>
      </c>
      <c r="T27" s="18"/>
      <c r="U27" s="18"/>
      <c r="V27" s="18"/>
      <c r="W27" s="18"/>
      <c r="X27" s="18">
        <v>1</v>
      </c>
      <c r="Y27" s="18">
        <f>IF(X27&lt;&gt;"",(X27+1),IF((VLOOKUP((WEEKDAY(((CONCATENATE($C$1,".","09",".","01"))+1-1),2)),Napok!$N$1:$O$7,2,FALSE))=Y26,1,""))</f>
        <v>2</v>
      </c>
      <c r="Z27" s="18">
        <f>IF(Y27&lt;&gt;"",(Y27+1),IF((VLOOKUP((WEEKDAY(((CONCATENATE($C$1,".","09",".","01"))+1-1),2)),Napok!$N$1:$O$7,2,FALSE))=Z26,1,""))</f>
        <v>3</v>
      </c>
      <c r="AL27" s="1">
        <v>1608</v>
      </c>
    </row>
    <row r="28" spans="1:38" x14ac:dyDescent="0.25">
      <c r="A28" s="43" t="e">
        <f>A27+1</f>
        <v>#VALUE!</v>
      </c>
      <c r="B28" s="18">
        <f>H27+1</f>
        <v>3</v>
      </c>
      <c r="C28" s="18">
        <f>B28+1</f>
        <v>4</v>
      </c>
      <c r="D28" s="18">
        <f t="shared" ref="D28:H31" si="26">C28+1</f>
        <v>5</v>
      </c>
      <c r="E28" s="18">
        <f t="shared" si="26"/>
        <v>6</v>
      </c>
      <c r="F28" s="18">
        <f t="shared" si="26"/>
        <v>7</v>
      </c>
      <c r="G28" s="18">
        <f t="shared" si="26"/>
        <v>8</v>
      </c>
      <c r="H28" s="18">
        <f t="shared" si="26"/>
        <v>9</v>
      </c>
      <c r="J28" s="43" t="e">
        <f>J27+1</f>
        <v>#VALUE!</v>
      </c>
      <c r="K28" s="18">
        <f>Q27+1</f>
        <v>7</v>
      </c>
      <c r="L28" s="18">
        <f>K28+1</f>
        <v>8</v>
      </c>
      <c r="M28" s="18">
        <f t="shared" ref="M28:Q31" si="27">L28+1</f>
        <v>9</v>
      </c>
      <c r="N28" s="18">
        <f t="shared" si="27"/>
        <v>10</v>
      </c>
      <c r="O28" s="18">
        <f t="shared" si="27"/>
        <v>11</v>
      </c>
      <c r="P28" s="18">
        <f t="shared" si="27"/>
        <v>12</v>
      </c>
      <c r="Q28" s="18">
        <f t="shared" si="27"/>
        <v>13</v>
      </c>
      <c r="S28" s="43" t="e">
        <f>S27+1</f>
        <v>#VALUE!</v>
      </c>
      <c r="T28" s="18">
        <f>Z27+1</f>
        <v>4</v>
      </c>
      <c r="U28" s="18">
        <f>T28+1</f>
        <v>5</v>
      </c>
      <c r="V28" s="18">
        <f t="shared" ref="V28:Z30" si="28">U28+1</f>
        <v>6</v>
      </c>
      <c r="W28" s="18">
        <f t="shared" si="28"/>
        <v>7</v>
      </c>
      <c r="X28" s="18">
        <f t="shared" si="28"/>
        <v>8</v>
      </c>
      <c r="Y28" s="18">
        <f t="shared" si="28"/>
        <v>9</v>
      </c>
      <c r="Z28" s="18">
        <f t="shared" si="28"/>
        <v>10</v>
      </c>
      <c r="AL28" s="1">
        <v>1609</v>
      </c>
    </row>
    <row r="29" spans="1:38" x14ac:dyDescent="0.25">
      <c r="A29" s="43" t="e">
        <f>A28+1</f>
        <v>#VALUE!</v>
      </c>
      <c r="B29" s="18">
        <f t="shared" ref="B29:B31" si="29">H28+1</f>
        <v>10</v>
      </c>
      <c r="C29" s="18">
        <f>B29+1</f>
        <v>11</v>
      </c>
      <c r="D29" s="18">
        <f t="shared" si="26"/>
        <v>12</v>
      </c>
      <c r="E29" s="18">
        <f t="shared" si="26"/>
        <v>13</v>
      </c>
      <c r="F29" s="18">
        <f t="shared" si="26"/>
        <v>14</v>
      </c>
      <c r="G29" s="18">
        <f t="shared" si="26"/>
        <v>15</v>
      </c>
      <c r="H29" s="18">
        <f t="shared" si="26"/>
        <v>16</v>
      </c>
      <c r="J29" s="43" t="e">
        <f>J28+1</f>
        <v>#VALUE!</v>
      </c>
      <c r="K29" s="18">
        <f t="shared" ref="K29:K31" si="30">Q28+1</f>
        <v>14</v>
      </c>
      <c r="L29" s="18">
        <f>K29+1</f>
        <v>15</v>
      </c>
      <c r="M29" s="18">
        <f t="shared" si="27"/>
        <v>16</v>
      </c>
      <c r="N29" s="18">
        <f t="shared" si="27"/>
        <v>17</v>
      </c>
      <c r="O29" s="18">
        <f t="shared" si="27"/>
        <v>18</v>
      </c>
      <c r="P29" s="18">
        <f t="shared" si="27"/>
        <v>19</v>
      </c>
      <c r="Q29" s="18">
        <f t="shared" si="27"/>
        <v>20</v>
      </c>
      <c r="S29" s="43" t="e">
        <f>S28+1</f>
        <v>#VALUE!</v>
      </c>
      <c r="T29" s="18">
        <f t="shared" ref="T29:T31" si="31">Z28+1</f>
        <v>11</v>
      </c>
      <c r="U29" s="18">
        <f>T29+1</f>
        <v>12</v>
      </c>
      <c r="V29" s="18">
        <f t="shared" si="28"/>
        <v>13</v>
      </c>
      <c r="W29" s="18">
        <f t="shared" si="28"/>
        <v>14</v>
      </c>
      <c r="X29" s="18">
        <f t="shared" si="28"/>
        <v>15</v>
      </c>
      <c r="Y29" s="18">
        <f t="shared" si="28"/>
        <v>16</v>
      </c>
      <c r="Z29" s="18">
        <f t="shared" si="28"/>
        <v>17</v>
      </c>
      <c r="AL29" s="1">
        <v>1610</v>
      </c>
    </row>
    <row r="30" spans="1:38" x14ac:dyDescent="0.25">
      <c r="A30" s="43" t="e">
        <f t="shared" ref="A30:A31" si="32">A29+1</f>
        <v>#VALUE!</v>
      </c>
      <c r="B30" s="18">
        <f t="shared" si="29"/>
        <v>17</v>
      </c>
      <c r="C30" s="18">
        <f t="shared" ref="C30:C31" si="33">B30+1</f>
        <v>18</v>
      </c>
      <c r="D30" s="18">
        <f t="shared" si="26"/>
        <v>19</v>
      </c>
      <c r="E30" s="18">
        <f t="shared" si="26"/>
        <v>20</v>
      </c>
      <c r="F30" s="18">
        <f t="shared" si="26"/>
        <v>21</v>
      </c>
      <c r="G30" s="18">
        <f t="shared" si="26"/>
        <v>22</v>
      </c>
      <c r="H30" s="18">
        <f t="shared" si="26"/>
        <v>23</v>
      </c>
      <c r="J30" s="43" t="e">
        <f t="shared" ref="J30:J31" si="34">J29+1</f>
        <v>#VALUE!</v>
      </c>
      <c r="K30" s="18">
        <f t="shared" si="30"/>
        <v>21</v>
      </c>
      <c r="L30" s="18">
        <f t="shared" ref="L30:L31" si="35">K30+1</f>
        <v>22</v>
      </c>
      <c r="M30" s="18">
        <f t="shared" si="27"/>
        <v>23</v>
      </c>
      <c r="N30" s="18">
        <f t="shared" si="27"/>
        <v>24</v>
      </c>
      <c r="O30" s="18">
        <f t="shared" si="27"/>
        <v>25</v>
      </c>
      <c r="P30" s="18">
        <f t="shared" si="27"/>
        <v>26</v>
      </c>
      <c r="Q30" s="18">
        <f t="shared" si="27"/>
        <v>27</v>
      </c>
      <c r="S30" s="43" t="e">
        <f t="shared" ref="S30:S31" si="36">S29+1</f>
        <v>#VALUE!</v>
      </c>
      <c r="T30" s="18">
        <f t="shared" si="31"/>
        <v>18</v>
      </c>
      <c r="U30" s="18">
        <f t="shared" ref="U30:U31" si="37">T30+1</f>
        <v>19</v>
      </c>
      <c r="V30" s="18">
        <f t="shared" si="28"/>
        <v>20</v>
      </c>
      <c r="W30" s="18">
        <f t="shared" si="28"/>
        <v>21</v>
      </c>
      <c r="X30" s="18">
        <f t="shared" si="28"/>
        <v>22</v>
      </c>
      <c r="Y30" s="18">
        <f t="shared" si="28"/>
        <v>23</v>
      </c>
      <c r="Z30" s="18">
        <f t="shared" si="28"/>
        <v>24</v>
      </c>
      <c r="AL30" s="1">
        <v>1611</v>
      </c>
    </row>
    <row r="31" spans="1:38" x14ac:dyDescent="0.25">
      <c r="A31" s="43" t="e">
        <f t="shared" si="32"/>
        <v>#VALUE!</v>
      </c>
      <c r="B31" s="18">
        <f t="shared" si="29"/>
        <v>24</v>
      </c>
      <c r="C31" s="18">
        <f t="shared" si="33"/>
        <v>25</v>
      </c>
      <c r="D31" s="18">
        <f t="shared" si="26"/>
        <v>26</v>
      </c>
      <c r="E31" s="18">
        <f>IF(D31&gt;=VLOOKUP(B25,Napok!$H$1:$I$12,2,FALSE),"",(D31+1))</f>
        <v>27</v>
      </c>
      <c r="F31" s="18">
        <f>IF(E31&gt;=VLOOKUP(B25,Napok!$H$1:$I$12,2,FALSE),"",(E31+1))</f>
        <v>28</v>
      </c>
      <c r="G31" s="18">
        <f>IF(F31&gt;=VLOOKUP(B25,Napok!$H$1:$I$12,2,FALSE),"",(F31+1))</f>
        <v>29</v>
      </c>
      <c r="H31" s="18">
        <f>IF(G31&gt;=VLOOKUP(B25,Napok!$H$1:$I$12,2,FALSE),"",(G31+1))</f>
        <v>30</v>
      </c>
      <c r="J31" s="43" t="e">
        <f t="shared" si="34"/>
        <v>#VALUE!</v>
      </c>
      <c r="K31" s="18">
        <f t="shared" si="30"/>
        <v>28</v>
      </c>
      <c r="L31" s="18">
        <f t="shared" si="35"/>
        <v>29</v>
      </c>
      <c r="M31" s="18">
        <f t="shared" si="27"/>
        <v>30</v>
      </c>
      <c r="N31" s="18">
        <f>IF(M31&gt;=VLOOKUP(K25,Napok!$H$1:$I$12,2,FALSE),"",(M31+1))</f>
        <v>31</v>
      </c>
      <c r="O31" s="18" t="str">
        <f>IF(N31&gt;=VLOOKUP(K25,Napok!$H$1:$I$12,2,FALSE),"",(N31+1))</f>
        <v/>
      </c>
      <c r="P31" s="18" t="str">
        <f>IF(O31&gt;=VLOOKUP(K25,Napok!$H$1:$I$12,2,FALSE),"",(O31+1))</f>
        <v/>
      </c>
      <c r="Q31" s="18" t="str">
        <f>IF(P31&gt;=VLOOKUP(K25,Napok!$H$1:$I$12,2,FALSE),"",(P31+1))</f>
        <v/>
      </c>
      <c r="S31" s="43" t="e">
        <f t="shared" si="36"/>
        <v>#VALUE!</v>
      </c>
      <c r="T31" s="18">
        <f t="shared" si="31"/>
        <v>25</v>
      </c>
      <c r="U31" s="18">
        <f t="shared" si="37"/>
        <v>26</v>
      </c>
      <c r="V31" s="18">
        <f>IF(U31=26,27,(IF(U31=27,28,(IF(U31=24,25,(IF(U31=25,26,(IF(U31=28,29,(IF(U31=29,30,(IF(U31=26,27,(IF(U31=30,"","")))))))))))))))</f>
        <v>27</v>
      </c>
      <c r="W31" s="18">
        <f>IF(V31&gt;=VLOOKUP(T25,Napok!$H$1:$I$12,2,FALSE),"",(V31+1))</f>
        <v>28</v>
      </c>
      <c r="X31" s="18">
        <f>IF(W31&gt;=VLOOKUP(T25,Napok!$H$1:$I$12,2,FALSE),"",(W31+1))</f>
        <v>29</v>
      </c>
      <c r="Y31" s="18">
        <f>IF(X31&gt;=VLOOKUP(T25,Napok!$H$1:$I$12,2,FALSE),"",(X31+1))</f>
        <v>30</v>
      </c>
      <c r="Z31" s="18" t="str">
        <f>IF(Y31&gt;=VLOOKUP(T25,Napok!$H$1:$I$12,2,FALSE),"",(Y31+1))</f>
        <v/>
      </c>
      <c r="AL31" s="1">
        <v>1612</v>
      </c>
    </row>
    <row r="32" spans="1:38" x14ac:dyDescent="0.25">
      <c r="A32" s="43" t="e">
        <f>IF(B32="","",A31+1)</f>
        <v>#VALUE!</v>
      </c>
      <c r="B32" s="19">
        <f>IF(H31=29,30,(IF(H31=31,"",(IF(H31="","",(IF((H31)=VLOOKUP(B25,Napok!$H$1:$I$12,2,FALSE),"",VLOOKUP(B25,Napok!$H$1:$I$12,2,FALSE)-1)+1))))))</f>
        <v>31</v>
      </c>
      <c r="C32" s="18" t="str">
        <f>IF(B32=30,(B32+1),(IF(B$14&gt;=VLOOKUP($B$7,Napok!$H$1:$I$12,2,FALSE),"",VLOOKUP(B$7,Napok!$H$1:$I$12,2,FALSE))))</f>
        <v/>
      </c>
      <c r="D32" s="18" t="str">
        <f>IF(C32="","",(IF(C32=VLOOKUP($B$7,Napok!$H$1:$I$12,2,FALSE),"",(IF($B$14&gt;=VLOOKUP($B$7,Napok!$H$1:$I$12,2,FALSE),"",VLOOKUP($B$7,Napok!$H$1:$I$12,2,FALSE)+1)))))</f>
        <v/>
      </c>
      <c r="E32" s="18" t="str">
        <f>IF($C$14&gt;=VLOOKUP($B$7,Napok!$H$1:$I$12,2,FALSE),"",VLOOKUP($B$7,Napok!$H$1:$I$12,2,FALSE)+1)</f>
        <v/>
      </c>
      <c r="F32" s="18" t="str">
        <f>IF($C$14&gt;=VLOOKUP($B$7,Napok!$H$1:$I$12,2,FALSE),"",VLOOKUP($B$7,Napok!$H$1:$I$12,2,FALSE)+1)</f>
        <v/>
      </c>
      <c r="G32" s="18" t="str">
        <f>IF($C$14&gt;=VLOOKUP($B$7,Napok!$H$1:$I$12,2,FALSE),"",VLOOKUP($B$7,Napok!$H$1:$I$12,2,FALSE)+1)</f>
        <v/>
      </c>
      <c r="H32" s="18" t="str">
        <f>IF($C$14&gt;=VLOOKUP($B$7,Napok!$H$1:$I$12,2,FALSE),"",VLOOKUP($B$7,Napok!$H$1:$I$12,2,FALSE)+1)</f>
        <v/>
      </c>
      <c r="J32" s="43" t="str">
        <f>IF(K32="","",J31+1)</f>
        <v/>
      </c>
      <c r="K32" s="19" t="str">
        <f>IF(Q31=29,30,(IF(Q31=31,"",(IF(Q31="","",(IF((Q31)=VLOOKUP(K25,Napok!$H$1:$I$12,2,FALSE),"",VLOOKUP(K25,Napok!$H$1:$I$12,2,FALSE)-1)+1))))))</f>
        <v/>
      </c>
      <c r="L32" s="18" t="str">
        <f>IF(K32=30,(K32+1),(IF(K$14&gt;=VLOOKUP($B$7,Napok!$H$1:$I$12,2,FALSE),"",VLOOKUP(K$7,Napok!$H$1:$I$12,2,FALSE))))</f>
        <v/>
      </c>
      <c r="M32" s="18" t="str">
        <f>IF(L32="","",(IF(L32=VLOOKUP($B$7,Napok!$H$1:$I$12,2,FALSE),"",(IF($B$14&gt;=VLOOKUP($B$7,Napok!$H$1:$I$12,2,FALSE),"",VLOOKUP($B$7,Napok!$H$1:$I$12,2,FALSE)+1)))))</f>
        <v/>
      </c>
      <c r="N32" s="18" t="str">
        <f>IF($C$14&gt;=VLOOKUP($B$7,Napok!$H$1:$I$12,2,FALSE),"",VLOOKUP($B$7,Napok!$H$1:$I$12,2,FALSE)+1)</f>
        <v/>
      </c>
      <c r="O32" s="18" t="str">
        <f>IF($C$14&gt;=VLOOKUP($B$7,Napok!$H$1:$I$12,2,FALSE),"",VLOOKUP($B$7,Napok!$H$1:$I$12,2,FALSE)+1)</f>
        <v/>
      </c>
      <c r="P32" s="18" t="str">
        <f>IF($C$14&gt;=VLOOKUP($B$7,Napok!$H$1:$I$12,2,FALSE),"",VLOOKUP($B$7,Napok!$H$1:$I$12,2,FALSE)+1)</f>
        <v/>
      </c>
      <c r="Q32" s="18" t="str">
        <f>IF($C$14&gt;=VLOOKUP($B$7,Napok!$H$1:$I$12,2,FALSE),"",VLOOKUP($B$7,Napok!$H$1:$I$12,2,FALSE)+1)</f>
        <v/>
      </c>
      <c r="S32" s="43" t="str">
        <f>IF(T32="","",S31+1)</f>
        <v/>
      </c>
      <c r="T32" s="18" t="str">
        <f>IF(Z31=30,"",(IF(Z31="","",(IF((Z31)=VLOOKUP(T25,Napok!$H$1:$I$12,2,FALSE),"",VLOOKUP(T25,Napok!$H$1:$I$12,2,FALSE)-1)))))</f>
        <v/>
      </c>
      <c r="U32" s="18" t="str">
        <f>IF(T32=29,30,(IF(T32="","",(IF(T$14&gt;=VLOOKUP($B$7,Napok!$H$1:$I$12,2,FALSE),"",VLOOKUP(T$7,Napok!$H$1:$I$12,2,FALSE))))))</f>
        <v/>
      </c>
      <c r="V32" s="18" t="str">
        <f>IF(U32="","",(IF(U32=VLOOKUP($B$7,Napok!$H$1:$I$12,2,FALSE),"",(IF($B$14&gt;=VLOOKUP($B$7,Napok!$H$1:$I$12,2,FALSE),"",VLOOKUP($B$7,Napok!$H$1:$I$12,2,FALSE)+1)))))</f>
        <v/>
      </c>
      <c r="W32" s="18" t="str">
        <f>IF($C$14&gt;=VLOOKUP($B$7,Napok!$H$1:$I$12,2,FALSE),"",VLOOKUP($B$7,Napok!$H$1:$I$12,2,FALSE)+1)</f>
        <v/>
      </c>
      <c r="X32" s="18" t="str">
        <f>IF($C$14&gt;=VLOOKUP($B$7,Napok!$H$1:$I$12,2,FALSE),"",VLOOKUP($B$7,Napok!$H$1:$I$12,2,FALSE)+1)</f>
        <v/>
      </c>
      <c r="Y32" s="18" t="str">
        <f>IF($C$14&gt;=VLOOKUP($B$7,Napok!$H$1:$I$12,2,FALSE),"",VLOOKUP($B$7,Napok!$H$1:$I$12,2,FALSE)+1)</f>
        <v/>
      </c>
      <c r="Z32" s="18" t="str">
        <f>IF($C$14&gt;=VLOOKUP($B$7,Napok!$H$1:$I$12,2,FALSE),"",VLOOKUP($B$7,Napok!$H$1:$I$12,2,FALSE)+1)</f>
        <v/>
      </c>
      <c r="AL32" s="1">
        <v>1613</v>
      </c>
    </row>
    <row r="33" spans="1:38" x14ac:dyDescent="0.25">
      <c r="AL33" s="1">
        <v>1614</v>
      </c>
    </row>
    <row r="34" spans="1:38" x14ac:dyDescent="0.25">
      <c r="B34" s="193" t="s">
        <v>21</v>
      </c>
      <c r="C34" s="194"/>
      <c r="D34" s="194"/>
      <c r="E34" s="194"/>
      <c r="F34" s="194"/>
      <c r="G34" s="194"/>
      <c r="H34" s="195"/>
      <c r="K34" s="193" t="s">
        <v>22</v>
      </c>
      <c r="L34" s="194"/>
      <c r="M34" s="194"/>
      <c r="N34" s="194"/>
      <c r="O34" s="194"/>
      <c r="P34" s="194"/>
      <c r="Q34" s="195"/>
      <c r="T34" s="193" t="s">
        <v>23</v>
      </c>
      <c r="U34" s="194"/>
      <c r="V34" s="194"/>
      <c r="W34" s="194"/>
      <c r="X34" s="194"/>
      <c r="Y34" s="194"/>
      <c r="Z34" s="195"/>
      <c r="AL34" s="1">
        <v>1615</v>
      </c>
    </row>
    <row r="35" spans="1:38" x14ac:dyDescent="0.25">
      <c r="A35" s="43" t="s">
        <v>416</v>
      </c>
      <c r="B35" s="43" t="s">
        <v>1</v>
      </c>
      <c r="C35" s="43" t="s">
        <v>2</v>
      </c>
      <c r="D35" s="43" t="s">
        <v>6</v>
      </c>
      <c r="E35" s="43" t="s">
        <v>3</v>
      </c>
      <c r="F35" s="43" t="s">
        <v>4</v>
      </c>
      <c r="G35" s="43" t="s">
        <v>5</v>
      </c>
      <c r="H35" s="43" t="s">
        <v>7</v>
      </c>
      <c r="J35" s="43" t="s">
        <v>416</v>
      </c>
      <c r="K35" s="43" t="s">
        <v>1</v>
      </c>
      <c r="L35" s="43" t="s">
        <v>2</v>
      </c>
      <c r="M35" s="43" t="s">
        <v>6</v>
      </c>
      <c r="N35" s="43" t="s">
        <v>3</v>
      </c>
      <c r="O35" s="43" t="s">
        <v>4</v>
      </c>
      <c r="P35" s="43" t="s">
        <v>5</v>
      </c>
      <c r="Q35" s="43" t="s">
        <v>7</v>
      </c>
      <c r="S35" s="43" t="s">
        <v>416</v>
      </c>
      <c r="T35" s="43" t="s">
        <v>1</v>
      </c>
      <c r="U35" s="43" t="s">
        <v>2</v>
      </c>
      <c r="V35" s="43" t="s">
        <v>6</v>
      </c>
      <c r="W35" s="43" t="s">
        <v>3</v>
      </c>
      <c r="X35" s="43" t="s">
        <v>4</v>
      </c>
      <c r="Y35" s="43" t="s">
        <v>5</v>
      </c>
      <c r="Z35" s="43" t="s">
        <v>7</v>
      </c>
      <c r="AL35" s="1">
        <v>1616</v>
      </c>
    </row>
    <row r="36" spans="1:38" x14ac:dyDescent="0.25">
      <c r="A36" s="43" t="e">
        <f>INT(((CONCATENATE($C$1,".","10",".","0",MAX(B36:H36))+1-1)-DATE(YEAR((CONCATENATE($C$1,".","10",".","0",MAX(B36:H36))+1-1)),1,1)-1+WEEKDAY(DATE(YEAR((CONCATENATE($C$1,".","10",".","0",MAX(B36:H36))+1-1)),1,0)))/7)+1-INT(WEEKDAY(DATE(YEAR((CONCATENATE($C$1,".","10",".","0",MAX(B36:H36))+1-1)),1,0))/5)+IF(INT(((CONCATENATE($C$1,".","10",".","0",MAX(B36:H36))+1-1)-DATE(YEAR((CONCATENATE($C$1,".","10",".","0",MAX(B36:H36))+1-1)),1,1)-1+WEEKDAY(DATE(YEAR((CONCATENATE($C$1,".","10",".","0",MAX(B36:H36))+1-1)),1,0)))/7)+1-INT(WEEKDAY(DATE(YEAR((CONCATENATE($C$1,".","10",".","0",MAX(B36:H36))+1-1)),1,0))/5)=0,IF(OR(WEEKDAY(DATE(YEAR((CONCATENATE($C$1,".","10",".","0",MAX(B36:H36))+1-1)-4),1,0))=5,WEEKDAY(DATE(YEAR((CONCATENATE($C$1,".","10",".","0",MAX(B36:H36))+1-1)-4),1,0))=6,WEEKDAY(DATE(YEAR((CONCATENATE($C$1,".","10",".","0",MAX(B36:H36))+1-1)-4),1,0))=7),52,53),IF(AND(INT(((CONCATENATE($C$1,".","10",".","0",MAX(B36:H36))+1-1)-DATE(YEAR((CONCATENATE($C$1,".","10",".","0",MAX(B36:H36))+1-1)),1,1)-1+WEEKDAY(DATE(YEAR((CONCATENATE($C$1,".","10",".","0",MAX(B36:H36))+1-1)),1,0)))/7)+1-INT(WEEKDAY(DATE(YEAR((CONCATENATE($C$1,".","10",".","0",MAX(B36:H36))+1-1)),1,0))/5)=53,OR(WEEKDAY(DATE(YEAR((CONCATENATE($C$1,".","10",".","0",MAX(B36:H36))+1-1)+5),1,0))=1,WEEKDAY(DATE(YEAR((CONCATENATE($C$1,".","10",".","0",MAX(B36:H36))+1-1)+5),1,0))=2,WEEKDAY(DATE(YEAR((CONCATENATE($C$1,".","10",".","0",MAX(B36:H36))+1-1)+5),1,0))=3,WEEKDAY(DATE(YEAR((CONCATENATE($C$1,".","10",".","0",MAX(B36:H36))+1-1)+5),1,0))=4)),-52,0))</f>
        <v>#VALUE!</v>
      </c>
      <c r="B36" s="18"/>
      <c r="C36" s="18"/>
      <c r="D36" s="18"/>
      <c r="E36" s="18"/>
      <c r="F36" s="18"/>
      <c r="G36" s="18"/>
      <c r="H36" s="18">
        <v>1</v>
      </c>
      <c r="J36" s="43" t="e">
        <f>INT(((CONCATENATE($C$1,".","11",".","0",MAX(K36:Q36))+1-1)-DATE(YEAR((CONCATENATE($C$1,".","11",".","0",MAX(K36:Q36))+1-1)),1,1)-1+WEEKDAY(DATE(YEAR((CONCATENATE($C$1,".","11",".","0",MAX(K36:Q36))+1-1)),1,0)))/7)+1-INT(WEEKDAY(DATE(YEAR((CONCATENATE($C$1,".","11",".","0",MAX(K36:Q36))+1-1)),1,0))/5)+IF(INT(((CONCATENATE($C$1,".","11",".","0",MAX(K36:Q36))+1-1)-DATE(YEAR((CONCATENATE($C$1,".","11",".","0",MAX(K36:Q36))+1-1)),1,1)-1+WEEKDAY(DATE(YEAR((CONCATENATE($C$1,".","11",".","0",MAX(K36:Q36))+1-1)),1,0)))/7)+1-INT(WEEKDAY(DATE(YEAR((CONCATENATE($C$1,".","11",".","0",MAX(K36:Q36))+1-1)),1,0))/5)=0,IF(OR(WEEKDAY(DATE(YEAR((CONCATENATE($C$1,".","11",".","0",MAX(K36:Q36))+1-1)-4),1,0))=5,WEEKDAY(DATE(YEAR((CONCATENATE($C$1,".","11",".","0",MAX(K36:Q36))+1-1)-4),1,0))=6,WEEKDAY(DATE(YEAR((CONCATENATE($C$1,".","11",".","0",MAX(K36:Q36))+1-1)-4),1,0))=7),52,53),IF(AND(INT(((CONCATENATE($C$1,".","11",".","0",MAX(K36:Q36))+1-1)-DATE(YEAR((CONCATENATE($C$1,".","11",".","0",MAX(K36:Q36))+1-1)),1,1)-1+WEEKDAY(DATE(YEAR((CONCATENATE($C$1,".","11",".","0",MAX(K36:Q36))+1-1)),1,0)))/7)+1-INT(WEEKDAY(DATE(YEAR((CONCATENATE($C$1,".","11",".","0",MAX(K36:Q36))+1-1)),1,0))/5)=53,OR(WEEKDAY(DATE(YEAR((CONCATENATE($C$1,".","11",".","0",MAX(K36:Q36))+1-1)+5),1,0))=1,WEEKDAY(DATE(YEAR((CONCATENATE($C$1,".","11",".","0",MAX(K36:Q36))+1-1)+5),1,0))=2,WEEKDAY(DATE(YEAR((CONCATENATE($C$1,".","11",".","0",MAX(K36:Q36))+1-1)+5),1,0))=3,WEEKDAY(DATE(YEAR((CONCATENATE($C$1,".","11",".","0",MAX(K36:Q36))+1-1)+5),1,0))=4)),-52,0))</f>
        <v>#VALUE!</v>
      </c>
      <c r="K36" s="18"/>
      <c r="L36" s="18"/>
      <c r="M36" s="18">
        <v>1</v>
      </c>
      <c r="N36" s="18">
        <f>IF(M36&lt;&gt;"",(M36+1),IF((VLOOKUP((WEEKDAY(((CONCATENATE($C$1,".","11",".","01"))+1-1),2)),Napok!$N$1:$O$7,2,FALSE))=N35,1,""))</f>
        <v>2</v>
      </c>
      <c r="O36" s="18">
        <f>IF(N36&lt;&gt;"",(N36+1),IF((VLOOKUP((WEEKDAY(((CONCATENATE($C$1,".","11",".","01"))+1-1),2)),Napok!$N$1:$O$7,2,FALSE))=O35,1,""))</f>
        <v>3</v>
      </c>
      <c r="P36" s="18">
        <f>IF(O36&lt;&gt;"",(O36+1),IF((VLOOKUP((WEEKDAY(((CONCATENATE($C$1,".","11",".","01"))+1-1),2)),Napok!$N$1:$O$7,2,FALSE))=P35,1,""))</f>
        <v>4</v>
      </c>
      <c r="Q36" s="18">
        <f>IF(P36&lt;&gt;"",(P36+1),IF((VLOOKUP((WEEKDAY(((CONCATENATE($C$1,".","11",".","01"))+1-1),2)),Napok!$N$1:$O$7,2,FALSE))=Q35,1,""))</f>
        <v>5</v>
      </c>
      <c r="S36" s="43" t="e">
        <f>INT(((CONCATENATE($C$1,".","12",".","0",MAX(T36:Z36))+1-1)-DATE(YEAR((CONCATENATE($C$1,".","12",".","0",MAX(T36:Z36))+1-1)),1,1)-1+WEEKDAY(DATE(YEAR((CONCATENATE($C$1,".","12",".","0",MAX(T36:Z36))+1-1)),1,0)))/7)+1-INT(WEEKDAY(DATE(YEAR((CONCATENATE($C$1,".","12",".","0",MAX(T36:Z36))+1-1)),1,0))/5)+IF(INT(((CONCATENATE($C$1,".","12",".","0",MAX(T36:Z36))+1-1)-DATE(YEAR((CONCATENATE($C$1,".","12",".","0",MAX(T36:Z36))+1-1)),1,1)-1+WEEKDAY(DATE(YEAR((CONCATENATE($C$1,".","12",".","0",MAX(T36:Z36))+1-1)),1,0)))/7)+1-INT(WEEKDAY(DATE(YEAR((CONCATENATE($C$1,".","12",".","0",MAX(T36:Z36))+1-1)),1,0))/5)=0,IF(OR(WEEKDAY(DATE(YEAR((CONCATENATE($C$1,".","12",".","0",MAX(T36:Z36))+1-1)-4),1,0))=5,WEEKDAY(DATE(YEAR((CONCATENATE($C$1,".","12",".","0",MAX(T36:Z36))+1-1)-4),1,0))=6,WEEKDAY(DATE(YEAR((CONCATENATE($C$1,".","12",".","0",MAX(T36:Z36))+1-1)-4),1,0))=7),52,53),IF(AND(INT(((CONCATENATE($C$1,".","12",".","0",MAX(T36:Z36))+1-1)-DATE(YEAR((CONCATENATE($C$1,".","12",".","0",MAX(T36:Z36))+1-1)),1,1)-1+WEEKDAY(DATE(YEAR((CONCATENATE($C$1,".","12",".","0",MAX(T36:Z36))+1-1)),1,0)))/7)+1-INT(WEEKDAY(DATE(YEAR((CONCATENATE($C$1,".","12",".","0",MAX(T36:Z36))+1-1)),1,0))/5)=53,OR(WEEKDAY(DATE(YEAR((CONCATENATE($C$1,".","12",".","0",MAX(T36:Z36))+1-1)+5),1,0))=1,WEEKDAY(DATE(YEAR((CONCATENATE($C$1,".","12",".","0",MAX(T36:Z36))+1-1)+5),1,0))=2,WEEKDAY(DATE(YEAR((CONCATENATE($C$1,".","12",".","0",MAX(T36:Z36))+1-1)+5),1,0))=3,WEEKDAY(DATE(YEAR((CONCATENATE($C$1,".","12",".","0",MAX(T36:Z36))+1-1)+5),1,0))=4)),-52,0))</f>
        <v>#VALUE!</v>
      </c>
      <c r="T36" s="18"/>
      <c r="U36" s="18"/>
      <c r="V36" s="18"/>
      <c r="W36" s="18"/>
      <c r="X36" s="18">
        <v>1</v>
      </c>
      <c r="Y36" s="18">
        <f>IF(X36&lt;&gt;"",(X36+1),IF((VLOOKUP((WEEKDAY(((CONCATENATE($C$1,".","12",".","01"))+1-1),2)),Napok!$N$1:$O$7,2,FALSE))=Y35,1,""))</f>
        <v>2</v>
      </c>
      <c r="Z36" s="18">
        <f>IF(Y36&lt;&gt;"",(Y36+1),IF((VLOOKUP((WEEKDAY(((CONCATENATE($C$1,".","12",".","01"))+1-1),2)),Napok!$N$1:$O$7,2,FALSE))=Z35,1,""))</f>
        <v>3</v>
      </c>
      <c r="AL36" s="1">
        <v>1617</v>
      </c>
    </row>
    <row r="37" spans="1:38" x14ac:dyDescent="0.25">
      <c r="A37" s="43" t="e">
        <f>A36+1</f>
        <v>#VALUE!</v>
      </c>
      <c r="B37" s="18">
        <f>H36+1</f>
        <v>2</v>
      </c>
      <c r="C37" s="18">
        <f>B37+1</f>
        <v>3</v>
      </c>
      <c r="D37" s="18">
        <f t="shared" ref="D37:H40" si="38">C37+1</f>
        <v>4</v>
      </c>
      <c r="E37" s="18">
        <f t="shared" si="38"/>
        <v>5</v>
      </c>
      <c r="F37" s="18">
        <f t="shared" si="38"/>
        <v>6</v>
      </c>
      <c r="G37" s="18">
        <f t="shared" si="38"/>
        <v>7</v>
      </c>
      <c r="H37" s="18">
        <f t="shared" si="38"/>
        <v>8</v>
      </c>
      <c r="J37" s="43" t="e">
        <f>J36+1</f>
        <v>#VALUE!</v>
      </c>
      <c r="K37" s="18">
        <f>Q36+1</f>
        <v>6</v>
      </c>
      <c r="L37" s="18">
        <f>K37+1</f>
        <v>7</v>
      </c>
      <c r="M37" s="18">
        <f t="shared" ref="M37:Q39" si="39">L37+1</f>
        <v>8</v>
      </c>
      <c r="N37" s="18">
        <f t="shared" si="39"/>
        <v>9</v>
      </c>
      <c r="O37" s="18">
        <f t="shared" si="39"/>
        <v>10</v>
      </c>
      <c r="P37" s="18">
        <f t="shared" si="39"/>
        <v>11</v>
      </c>
      <c r="Q37" s="18">
        <f t="shared" si="39"/>
        <v>12</v>
      </c>
      <c r="S37" s="43" t="e">
        <f>S36+1</f>
        <v>#VALUE!</v>
      </c>
      <c r="T37" s="18">
        <f>Z36+1</f>
        <v>4</v>
      </c>
      <c r="U37" s="18">
        <f>T37+1</f>
        <v>5</v>
      </c>
      <c r="V37" s="18">
        <f t="shared" ref="V37:Z40" si="40">U37+1</f>
        <v>6</v>
      </c>
      <c r="W37" s="18">
        <f t="shared" si="40"/>
        <v>7</v>
      </c>
      <c r="X37" s="18">
        <f t="shared" si="40"/>
        <v>8</v>
      </c>
      <c r="Y37" s="18">
        <f t="shared" si="40"/>
        <v>9</v>
      </c>
      <c r="Z37" s="18">
        <f t="shared" si="40"/>
        <v>10</v>
      </c>
      <c r="AL37" s="1">
        <v>1618</v>
      </c>
    </row>
    <row r="38" spans="1:38" x14ac:dyDescent="0.25">
      <c r="A38" s="43" t="e">
        <f>A37+1</f>
        <v>#VALUE!</v>
      </c>
      <c r="B38" s="18">
        <f t="shared" ref="B38:B40" si="41">H37+1</f>
        <v>9</v>
      </c>
      <c r="C38" s="18">
        <f>B38+1</f>
        <v>10</v>
      </c>
      <c r="D38" s="18">
        <f t="shared" si="38"/>
        <v>11</v>
      </c>
      <c r="E38" s="18">
        <f t="shared" si="38"/>
        <v>12</v>
      </c>
      <c r="F38" s="18">
        <f t="shared" si="38"/>
        <v>13</v>
      </c>
      <c r="G38" s="18">
        <f t="shared" si="38"/>
        <v>14</v>
      </c>
      <c r="H38" s="18">
        <f t="shared" si="38"/>
        <v>15</v>
      </c>
      <c r="J38" s="43" t="e">
        <f>J37+1</f>
        <v>#VALUE!</v>
      </c>
      <c r="K38" s="18">
        <f t="shared" ref="K38:K40" si="42">Q37+1</f>
        <v>13</v>
      </c>
      <c r="L38" s="18">
        <f>K38+1</f>
        <v>14</v>
      </c>
      <c r="M38" s="18">
        <f t="shared" si="39"/>
        <v>15</v>
      </c>
      <c r="N38" s="18">
        <f t="shared" si="39"/>
        <v>16</v>
      </c>
      <c r="O38" s="18">
        <f t="shared" si="39"/>
        <v>17</v>
      </c>
      <c r="P38" s="18">
        <f t="shared" si="39"/>
        <v>18</v>
      </c>
      <c r="Q38" s="18">
        <f t="shared" si="39"/>
        <v>19</v>
      </c>
      <c r="S38" s="43" t="e">
        <f>S37+1</f>
        <v>#VALUE!</v>
      </c>
      <c r="T38" s="18">
        <f t="shared" ref="T38:T40" si="43">Z37+1</f>
        <v>11</v>
      </c>
      <c r="U38" s="18">
        <f>T38+1</f>
        <v>12</v>
      </c>
      <c r="V38" s="18">
        <f t="shared" si="40"/>
        <v>13</v>
      </c>
      <c r="W38" s="18">
        <f t="shared" si="40"/>
        <v>14</v>
      </c>
      <c r="X38" s="18">
        <f t="shared" si="40"/>
        <v>15</v>
      </c>
      <c r="Y38" s="18">
        <f t="shared" si="40"/>
        <v>16</v>
      </c>
      <c r="Z38" s="18">
        <f t="shared" si="40"/>
        <v>17</v>
      </c>
      <c r="AL38" s="1">
        <v>1619</v>
      </c>
    </row>
    <row r="39" spans="1:38" x14ac:dyDescent="0.25">
      <c r="A39" s="43" t="e">
        <f t="shared" ref="A39:A40" si="44">A38+1</f>
        <v>#VALUE!</v>
      </c>
      <c r="B39" s="18">
        <f t="shared" si="41"/>
        <v>16</v>
      </c>
      <c r="C39" s="18">
        <f t="shared" ref="C39:C40" si="45">B39+1</f>
        <v>17</v>
      </c>
      <c r="D39" s="18">
        <f t="shared" si="38"/>
        <v>18</v>
      </c>
      <c r="E39" s="18">
        <f t="shared" si="38"/>
        <v>19</v>
      </c>
      <c r="F39" s="18">
        <f t="shared" si="38"/>
        <v>20</v>
      </c>
      <c r="G39" s="18">
        <f t="shared" si="38"/>
        <v>21</v>
      </c>
      <c r="H39" s="18">
        <f t="shared" si="38"/>
        <v>22</v>
      </c>
      <c r="J39" s="43" t="e">
        <f t="shared" ref="J39:J40" si="46">J38+1</f>
        <v>#VALUE!</v>
      </c>
      <c r="K39" s="18">
        <f t="shared" si="42"/>
        <v>20</v>
      </c>
      <c r="L39" s="18">
        <f t="shared" ref="L39:L40" si="47">K39+1</f>
        <v>21</v>
      </c>
      <c r="M39" s="18">
        <f t="shared" si="39"/>
        <v>22</v>
      </c>
      <c r="N39" s="18">
        <f t="shared" si="39"/>
        <v>23</v>
      </c>
      <c r="O39" s="18">
        <f t="shared" si="39"/>
        <v>24</v>
      </c>
      <c r="P39" s="18">
        <f t="shared" si="39"/>
        <v>25</v>
      </c>
      <c r="Q39" s="18">
        <f t="shared" si="39"/>
        <v>26</v>
      </c>
      <c r="S39" s="43" t="e">
        <f t="shared" ref="S39:S40" si="48">S38+1</f>
        <v>#VALUE!</v>
      </c>
      <c r="T39" s="18">
        <f t="shared" si="43"/>
        <v>18</v>
      </c>
      <c r="U39" s="18">
        <f t="shared" ref="U39:U40" si="49">T39+1</f>
        <v>19</v>
      </c>
      <c r="V39" s="18">
        <f t="shared" si="40"/>
        <v>20</v>
      </c>
      <c r="W39" s="18">
        <f t="shared" si="40"/>
        <v>21</v>
      </c>
      <c r="X39" s="18">
        <f t="shared" si="40"/>
        <v>22</v>
      </c>
      <c r="Y39" s="18">
        <f t="shared" si="40"/>
        <v>23</v>
      </c>
      <c r="Z39" s="18">
        <f t="shared" si="40"/>
        <v>24</v>
      </c>
      <c r="AL39" s="1">
        <v>1620</v>
      </c>
    </row>
    <row r="40" spans="1:38" x14ac:dyDescent="0.25">
      <c r="A40" s="43" t="e">
        <f t="shared" si="44"/>
        <v>#VALUE!</v>
      </c>
      <c r="B40" s="18">
        <f t="shared" si="41"/>
        <v>23</v>
      </c>
      <c r="C40" s="18">
        <f t="shared" si="45"/>
        <v>24</v>
      </c>
      <c r="D40" s="18">
        <f t="shared" si="38"/>
        <v>25</v>
      </c>
      <c r="E40" s="18">
        <f>IF(D40&gt;=VLOOKUP(B34,Napok!$H$1:$I$12,2,FALSE),"",(D40+1))</f>
        <v>26</v>
      </c>
      <c r="F40" s="18">
        <f>IF(E40&gt;=VLOOKUP(B34,Napok!$H$1:$I$12,2,FALSE),"",(E40+1))</f>
        <v>27</v>
      </c>
      <c r="G40" s="18">
        <f>IF(F40&gt;=VLOOKUP(B34,Napok!$H$1:$I$12,2,FALSE),"",(F40+1))</f>
        <v>28</v>
      </c>
      <c r="H40" s="18">
        <f>IF(G40&gt;=VLOOKUP(B34,Napok!$H$1:$I$12,2,FALSE),"",(G40+1))</f>
        <v>29</v>
      </c>
      <c r="J40" s="43" t="e">
        <f t="shared" si="46"/>
        <v>#VALUE!</v>
      </c>
      <c r="K40" s="18">
        <f t="shared" si="42"/>
        <v>27</v>
      </c>
      <c r="L40" s="18">
        <f t="shared" si="47"/>
        <v>28</v>
      </c>
      <c r="M40" s="18">
        <f>IF(L40=26,27,(IF(L40=27,28,(IF(L40=24,25,(IF(L40=25,26,(IF(L40=28,29,(IF(L40=29,30,(IF(L40=26,27,(IF(L40=30,"","")))))))))))))))</f>
        <v>29</v>
      </c>
      <c r="N40" s="18">
        <f>IF(M40&gt;=VLOOKUP(K34,Napok!$H$1:$I$12,2,FALSE),"",(M40+1))</f>
        <v>30</v>
      </c>
      <c r="O40" s="18" t="str">
        <f>IF(N40&gt;=VLOOKUP(K34,Napok!$H$1:$I$12,2,FALSE),"",(N40+1))</f>
        <v/>
      </c>
      <c r="P40" s="18" t="str">
        <f>IF(O40&gt;=VLOOKUP(K34,Napok!$H$1:$I$12,2,FALSE),"",(O40+1))</f>
        <v/>
      </c>
      <c r="Q40" s="18" t="str">
        <f>IF(P40&gt;=VLOOKUP(K34,Napok!$H$1:$I$12,2,FALSE),"",(P40+1))</f>
        <v/>
      </c>
      <c r="S40" s="43" t="e">
        <f t="shared" si="48"/>
        <v>#VALUE!</v>
      </c>
      <c r="T40" s="18">
        <f t="shared" si="43"/>
        <v>25</v>
      </c>
      <c r="U40" s="18">
        <f t="shared" si="49"/>
        <v>26</v>
      </c>
      <c r="V40" s="18">
        <f t="shared" si="40"/>
        <v>27</v>
      </c>
      <c r="W40" s="18">
        <f>IF(V40&gt;=VLOOKUP(T34,Napok!$H$1:$I$12,2,FALSE),"",(V40+1))</f>
        <v>28</v>
      </c>
      <c r="X40" s="18">
        <f>IF(W40&gt;=VLOOKUP(T34,Napok!$H$1:$I$12,2,FALSE),"",(W40+1))</f>
        <v>29</v>
      </c>
      <c r="Y40" s="18">
        <f>IF(X40&gt;=VLOOKUP(T34,Napok!$H$1:$I$12,2,FALSE),"",(X40+1))</f>
        <v>30</v>
      </c>
      <c r="Z40" s="18">
        <f>IF(Y40&gt;=VLOOKUP(T34,Napok!$H$1:$I$12,2,FALSE),"",(Y40+1))</f>
        <v>31</v>
      </c>
      <c r="AL40" s="1">
        <v>1621</v>
      </c>
    </row>
    <row r="41" spans="1:38" x14ac:dyDescent="0.25">
      <c r="A41" s="43" t="e">
        <f>IF(B41="","",A40+1)</f>
        <v>#VALUE!</v>
      </c>
      <c r="B41" s="19">
        <f>IF(H40=29,30,(IF(H40=31,"",(IF(H40="","",(IF((H40)=VLOOKUP(B34,Napok!$H$1:$I$12,2,FALSE),"",VLOOKUP(B34,Napok!$H$1:$I$12,2,FALSE)-1)+1))))))</f>
        <v>30</v>
      </c>
      <c r="C41" s="18">
        <f>IF(B41=30,(B41+1),(IF(B$14&gt;=VLOOKUP($B$7,Napok!$H$1:$I$12,2,FALSE),"",VLOOKUP(B$7,Napok!$H$1:$I$12,2,FALSE))))</f>
        <v>31</v>
      </c>
      <c r="D41" s="18" t="str">
        <f>IF(C41="","",(IF(C41=VLOOKUP($B$7,Napok!$H$1:$I$12,2,FALSE),"",(IF($B$14&gt;=VLOOKUP($B$7,Napok!$H$1:$I$12,2,FALSE),"",VLOOKUP($B$7,Napok!$H$1:$I$12,2,FALSE)+1)))))</f>
        <v/>
      </c>
      <c r="E41" s="18" t="str">
        <f>IF($C$14&gt;=VLOOKUP($B$7,Napok!$H$1:$I$12,2,FALSE),"",VLOOKUP($B$7,Napok!$H$1:$I$12,2,FALSE)+1)</f>
        <v/>
      </c>
      <c r="F41" s="18" t="str">
        <f>IF($C$14&gt;=VLOOKUP($B$7,Napok!$H$1:$I$12,2,FALSE),"",VLOOKUP($B$7,Napok!$H$1:$I$12,2,FALSE)+1)</f>
        <v/>
      </c>
      <c r="G41" s="18" t="str">
        <f>IF($C$14&gt;=VLOOKUP($B$7,Napok!$H$1:$I$12,2,FALSE),"",VLOOKUP($B$7,Napok!$H$1:$I$12,2,FALSE)+1)</f>
        <v/>
      </c>
      <c r="H41" s="18" t="str">
        <f>IF($C$14&gt;=VLOOKUP($B$7,Napok!$H$1:$I$12,2,FALSE),"",VLOOKUP($B$7,Napok!$H$1:$I$12,2,FALSE)+1)</f>
        <v/>
      </c>
      <c r="J41" s="43" t="str">
        <f>IF(K41="","",J40+1)</f>
        <v/>
      </c>
      <c r="K41" s="18" t="str">
        <f>IF(Q40=30,"",(IF(Q40="","",(IF((Q40)=VLOOKUP(K34,Napok!$H$1:$I$12,2,FALSE),"",VLOOKUP(K34,Napok!$H$1:$I$12,2,FALSE)-1)))))</f>
        <v/>
      </c>
      <c r="L41" s="18" t="str">
        <f>IF(K41=29,30,(IF(K41="","",(IF(K$14&gt;=VLOOKUP($B$7,Napok!$H$1:$I$12,2,FALSE),"",VLOOKUP(K$7,Napok!$H$1:$I$12,2,FALSE))))))</f>
        <v/>
      </c>
      <c r="M41" s="18" t="str">
        <f>IF(L41="","",(IF(L41=VLOOKUP($B$7,Napok!$H$1:$I$12,2,FALSE),"",(IF($B$14&gt;=VLOOKUP($B$7,Napok!$H$1:$I$12,2,FALSE),"",VLOOKUP($B$7,Napok!$H$1:$I$12,2,FALSE)+1)))))</f>
        <v/>
      </c>
      <c r="N41" s="18" t="str">
        <f>IF($C$14&gt;=VLOOKUP($B$7,Napok!$H$1:$I$12,2,FALSE),"",VLOOKUP($B$7,Napok!$H$1:$I$12,2,FALSE)+1)</f>
        <v/>
      </c>
      <c r="O41" s="18" t="str">
        <f>IF($C$14&gt;=VLOOKUP($B$7,Napok!$H$1:$I$12,2,FALSE),"",VLOOKUP($B$7,Napok!$H$1:$I$12,2,FALSE)+1)</f>
        <v/>
      </c>
      <c r="P41" s="18" t="str">
        <f>IF($C$14&gt;=VLOOKUP($B$7,Napok!$H$1:$I$12,2,FALSE),"",VLOOKUP($B$7,Napok!$H$1:$I$12,2,FALSE)+1)</f>
        <v/>
      </c>
      <c r="Q41" s="18" t="str">
        <f>IF($C$14&gt;=VLOOKUP($B$7,Napok!$H$1:$I$12,2,FALSE),"",VLOOKUP($B$7,Napok!$H$1:$I$12,2,FALSE)+1)</f>
        <v/>
      </c>
      <c r="S41" s="43" t="str">
        <f>IF(T41="","",S40+1)</f>
        <v/>
      </c>
      <c r="T41" s="19" t="str">
        <f>IF(Z40=29,30,(IF(Z40=31,"",(IF(Z40="","",(IF((Z40)=VLOOKUP(T34,Napok!$H$1:$I$12,2,FALSE),"",VLOOKUP(T34,Napok!$H$1:$I$12,2,FALSE)-1)+1))))))</f>
        <v/>
      </c>
      <c r="U41" s="18" t="str">
        <f>IF(T41="","",(IF(T41=30,(T41+1),(IF(T$14&gt;=VLOOKUP($B$7,Napok!$H$1:$I$12,2,FALSE),"",VLOOKUP(T$7,Napok!$H$1:$I$12,2,FALSE))))))</f>
        <v/>
      </c>
      <c r="V41" s="18" t="str">
        <f>IF(U41="","",(IF(U41=VLOOKUP($B$7,Napok!$H$1:$I$12,2,FALSE),"",(IF($B$14&gt;=VLOOKUP($B$7,Napok!$H$1:$I$12,2,FALSE),"",VLOOKUP($B$7,Napok!$H$1:$I$12,2,FALSE)+1)))))</f>
        <v/>
      </c>
      <c r="W41" s="18" t="str">
        <f>IF($C$14&gt;=VLOOKUP($B$7,Napok!$H$1:$I$12,2,FALSE),"",VLOOKUP($B$7,Napok!$H$1:$I$12,2,FALSE)+1)</f>
        <v/>
      </c>
      <c r="X41" s="18" t="str">
        <f>IF($C$14&gt;=VLOOKUP($B$7,Napok!$H$1:$I$12,2,FALSE),"",VLOOKUP($B$7,Napok!$H$1:$I$12,2,FALSE)+1)</f>
        <v/>
      </c>
      <c r="Y41" s="18" t="str">
        <f>IF($C$14&gt;=VLOOKUP($B$7,Napok!$H$1:$I$12,2,FALSE),"",VLOOKUP($B$7,Napok!$H$1:$I$12,2,FALSE)+1)</f>
        <v/>
      </c>
      <c r="Z41" s="18" t="str">
        <f>IF($C$14&gt;=VLOOKUP($B$7,Napok!$H$1:$I$12,2,FALSE),"",VLOOKUP($B$7,Napok!$H$1:$I$12,2,FALSE)+1)</f>
        <v/>
      </c>
      <c r="AL41" s="1">
        <v>1622</v>
      </c>
    </row>
    <row r="42" spans="1:38" x14ac:dyDescent="0.25">
      <c r="AL42" s="1">
        <v>1623</v>
      </c>
    </row>
    <row r="43" spans="1:38" x14ac:dyDescent="0.25">
      <c r="AL43" s="1">
        <v>1624</v>
      </c>
    </row>
    <row r="44" spans="1:38" x14ac:dyDescent="0.25">
      <c r="AL44" s="1">
        <v>1625</v>
      </c>
    </row>
    <row r="45" spans="1:38" x14ac:dyDescent="0.25">
      <c r="AL45" s="1">
        <v>1626</v>
      </c>
    </row>
    <row r="46" spans="1:38" x14ac:dyDescent="0.25">
      <c r="AL46" s="1">
        <v>1627</v>
      </c>
    </row>
    <row r="47" spans="1:38" x14ac:dyDescent="0.25">
      <c r="AL47" s="1">
        <v>1628</v>
      </c>
    </row>
    <row r="48" spans="1:38" x14ac:dyDescent="0.25">
      <c r="AL48" s="1">
        <v>1629</v>
      </c>
    </row>
    <row r="49" spans="38:38" x14ac:dyDescent="0.25">
      <c r="AL49" s="1">
        <v>1630</v>
      </c>
    </row>
    <row r="50" spans="38:38" x14ac:dyDescent="0.25">
      <c r="AL50" s="1">
        <v>1631</v>
      </c>
    </row>
    <row r="51" spans="38:38" x14ac:dyDescent="0.25">
      <c r="AL51" s="1">
        <v>1632</v>
      </c>
    </row>
    <row r="52" spans="38:38" x14ac:dyDescent="0.25">
      <c r="AL52" s="1">
        <v>1633</v>
      </c>
    </row>
    <row r="53" spans="38:38" x14ac:dyDescent="0.25">
      <c r="AL53" s="1">
        <v>1634</v>
      </c>
    </row>
    <row r="54" spans="38:38" x14ac:dyDescent="0.25">
      <c r="AL54" s="1">
        <v>1635</v>
      </c>
    </row>
    <row r="55" spans="38:38" x14ac:dyDescent="0.25">
      <c r="AL55" s="1">
        <v>1636</v>
      </c>
    </row>
    <row r="56" spans="38:38" x14ac:dyDescent="0.25">
      <c r="AL56" s="1">
        <v>1637</v>
      </c>
    </row>
    <row r="57" spans="38:38" x14ac:dyDescent="0.25">
      <c r="AL57" s="1">
        <v>1638</v>
      </c>
    </row>
    <row r="58" spans="38:38" x14ac:dyDescent="0.25">
      <c r="AL58" s="1">
        <v>1639</v>
      </c>
    </row>
    <row r="59" spans="38:38" x14ac:dyDescent="0.25">
      <c r="AL59" s="1">
        <v>1640</v>
      </c>
    </row>
    <row r="60" spans="38:38" x14ac:dyDescent="0.25">
      <c r="AL60" s="1">
        <v>1641</v>
      </c>
    </row>
    <row r="61" spans="38:38" x14ac:dyDescent="0.25">
      <c r="AL61" s="1">
        <v>1642</v>
      </c>
    </row>
    <row r="62" spans="38:38" x14ac:dyDescent="0.25">
      <c r="AL62" s="1">
        <v>1643</v>
      </c>
    </row>
    <row r="63" spans="38:38" x14ac:dyDescent="0.25">
      <c r="AL63" s="1">
        <v>1644</v>
      </c>
    </row>
    <row r="64" spans="38:38" x14ac:dyDescent="0.25">
      <c r="AL64" s="1">
        <v>1645</v>
      </c>
    </row>
    <row r="65" spans="38:38" x14ac:dyDescent="0.25">
      <c r="AL65" s="1">
        <v>1646</v>
      </c>
    </row>
    <row r="66" spans="38:38" x14ac:dyDescent="0.25">
      <c r="AL66" s="1">
        <v>1647</v>
      </c>
    </row>
    <row r="67" spans="38:38" x14ac:dyDescent="0.25">
      <c r="AL67" s="1">
        <v>1648</v>
      </c>
    </row>
    <row r="68" spans="38:38" x14ac:dyDescent="0.25">
      <c r="AL68" s="1">
        <v>1649</v>
      </c>
    </row>
    <row r="69" spans="38:38" x14ac:dyDescent="0.25">
      <c r="AL69" s="1">
        <v>1650</v>
      </c>
    </row>
    <row r="70" spans="38:38" x14ac:dyDescent="0.25">
      <c r="AL70" s="1">
        <v>1651</v>
      </c>
    </row>
    <row r="71" spans="38:38" x14ac:dyDescent="0.25">
      <c r="AL71" s="1">
        <v>1652</v>
      </c>
    </row>
    <row r="72" spans="38:38" x14ac:dyDescent="0.25">
      <c r="AL72" s="1">
        <v>1653</v>
      </c>
    </row>
    <row r="73" spans="38:38" x14ac:dyDescent="0.25">
      <c r="AL73" s="1">
        <v>1654</v>
      </c>
    </row>
    <row r="74" spans="38:38" x14ac:dyDescent="0.25">
      <c r="AL74" s="1">
        <v>1655</v>
      </c>
    </row>
    <row r="75" spans="38:38" x14ac:dyDescent="0.25">
      <c r="AL75" s="1">
        <v>1656</v>
      </c>
    </row>
    <row r="76" spans="38:38" x14ac:dyDescent="0.25">
      <c r="AL76" s="1">
        <v>1657</v>
      </c>
    </row>
    <row r="77" spans="38:38" x14ac:dyDescent="0.25">
      <c r="AL77" s="1">
        <v>1658</v>
      </c>
    </row>
    <row r="78" spans="38:38" x14ac:dyDescent="0.25">
      <c r="AL78" s="1">
        <v>1659</v>
      </c>
    </row>
    <row r="79" spans="38:38" x14ac:dyDescent="0.25">
      <c r="AL79" s="1">
        <v>1660</v>
      </c>
    </row>
    <row r="80" spans="38:38" x14ac:dyDescent="0.25">
      <c r="AL80" s="1">
        <v>1661</v>
      </c>
    </row>
    <row r="81" spans="38:38" x14ac:dyDescent="0.25">
      <c r="AL81" s="1">
        <v>1662</v>
      </c>
    </row>
    <row r="82" spans="38:38" x14ac:dyDescent="0.25">
      <c r="AL82" s="1">
        <v>1663</v>
      </c>
    </row>
    <row r="83" spans="38:38" x14ac:dyDescent="0.25">
      <c r="AL83" s="1">
        <v>1664</v>
      </c>
    </row>
    <row r="84" spans="38:38" x14ac:dyDescent="0.25">
      <c r="AL84" s="1">
        <v>1665</v>
      </c>
    </row>
    <row r="85" spans="38:38" x14ac:dyDescent="0.25">
      <c r="AL85" s="1">
        <v>1666</v>
      </c>
    </row>
    <row r="86" spans="38:38" x14ac:dyDescent="0.25">
      <c r="AL86" s="1">
        <v>1667</v>
      </c>
    </row>
    <row r="87" spans="38:38" x14ac:dyDescent="0.25">
      <c r="AL87" s="1">
        <v>1668</v>
      </c>
    </row>
    <row r="88" spans="38:38" x14ac:dyDescent="0.25">
      <c r="AL88" s="1">
        <v>1669</v>
      </c>
    </row>
    <row r="89" spans="38:38" x14ac:dyDescent="0.25">
      <c r="AL89" s="1">
        <v>1670</v>
      </c>
    </row>
    <row r="90" spans="38:38" x14ac:dyDescent="0.25">
      <c r="AL90" s="1">
        <v>1671</v>
      </c>
    </row>
    <row r="91" spans="38:38" x14ac:dyDescent="0.25">
      <c r="AL91" s="1">
        <v>1672</v>
      </c>
    </row>
    <row r="92" spans="38:38" x14ac:dyDescent="0.25">
      <c r="AL92" s="1">
        <v>1673</v>
      </c>
    </row>
    <row r="93" spans="38:38" x14ac:dyDescent="0.25">
      <c r="AL93" s="1">
        <v>1674</v>
      </c>
    </row>
    <row r="94" spans="38:38" x14ac:dyDescent="0.25">
      <c r="AL94" s="1">
        <v>1675</v>
      </c>
    </row>
    <row r="95" spans="38:38" x14ac:dyDescent="0.25">
      <c r="AL95" s="1">
        <v>1676</v>
      </c>
    </row>
    <row r="96" spans="38:38" x14ac:dyDescent="0.25">
      <c r="AL96" s="1">
        <v>1677</v>
      </c>
    </row>
    <row r="97" spans="38:38" x14ac:dyDescent="0.25">
      <c r="AL97" s="1">
        <v>1678</v>
      </c>
    </row>
    <row r="98" spans="38:38" x14ac:dyDescent="0.25">
      <c r="AL98" s="1">
        <v>1679</v>
      </c>
    </row>
    <row r="99" spans="38:38" x14ac:dyDescent="0.25">
      <c r="AL99" s="1">
        <v>1680</v>
      </c>
    </row>
    <row r="100" spans="38:38" x14ac:dyDescent="0.25">
      <c r="AL100" s="1">
        <v>1681</v>
      </c>
    </row>
    <row r="101" spans="38:38" x14ac:dyDescent="0.25">
      <c r="AL101" s="1">
        <v>1682</v>
      </c>
    </row>
    <row r="102" spans="38:38" x14ac:dyDescent="0.25">
      <c r="AL102" s="1">
        <v>1683</v>
      </c>
    </row>
    <row r="103" spans="38:38" x14ac:dyDescent="0.25">
      <c r="AL103" s="1">
        <v>1684</v>
      </c>
    </row>
    <row r="104" spans="38:38" x14ac:dyDescent="0.25">
      <c r="AL104" s="1">
        <v>1685</v>
      </c>
    </row>
    <row r="105" spans="38:38" x14ac:dyDescent="0.25">
      <c r="AL105" s="1">
        <v>1686</v>
      </c>
    </row>
    <row r="106" spans="38:38" x14ac:dyDescent="0.25">
      <c r="AL106" s="1">
        <v>1687</v>
      </c>
    </row>
    <row r="107" spans="38:38" x14ac:dyDescent="0.25">
      <c r="AL107" s="1">
        <v>1688</v>
      </c>
    </row>
    <row r="108" spans="38:38" x14ac:dyDescent="0.25">
      <c r="AL108" s="1">
        <v>1689</v>
      </c>
    </row>
    <row r="109" spans="38:38" x14ac:dyDescent="0.25">
      <c r="AL109" s="1">
        <v>1690</v>
      </c>
    </row>
    <row r="110" spans="38:38" x14ac:dyDescent="0.25">
      <c r="AL110" s="1">
        <v>1691</v>
      </c>
    </row>
    <row r="111" spans="38:38" x14ac:dyDescent="0.25">
      <c r="AL111" s="1">
        <v>1692</v>
      </c>
    </row>
    <row r="112" spans="38:38" x14ac:dyDescent="0.25">
      <c r="AL112" s="1">
        <v>1693</v>
      </c>
    </row>
    <row r="113" spans="38:38" x14ac:dyDescent="0.25">
      <c r="AL113" s="1">
        <v>1694</v>
      </c>
    </row>
    <row r="114" spans="38:38" x14ac:dyDescent="0.25">
      <c r="AL114" s="1">
        <v>1695</v>
      </c>
    </row>
    <row r="115" spans="38:38" x14ac:dyDescent="0.25">
      <c r="AL115" s="1">
        <v>1696</v>
      </c>
    </row>
    <row r="116" spans="38:38" x14ac:dyDescent="0.25">
      <c r="AL116" s="1">
        <v>1697</v>
      </c>
    </row>
    <row r="117" spans="38:38" x14ac:dyDescent="0.25">
      <c r="AL117" s="1">
        <v>1698</v>
      </c>
    </row>
    <row r="118" spans="38:38" x14ac:dyDescent="0.25">
      <c r="AL118" s="1">
        <v>1699</v>
      </c>
    </row>
    <row r="119" spans="38:38" x14ac:dyDescent="0.25">
      <c r="AL119" s="1">
        <v>1700</v>
      </c>
    </row>
    <row r="120" spans="38:38" x14ac:dyDescent="0.25">
      <c r="AL120" s="1">
        <v>1701</v>
      </c>
    </row>
    <row r="121" spans="38:38" x14ac:dyDescent="0.25">
      <c r="AL121" s="1">
        <v>1702</v>
      </c>
    </row>
    <row r="122" spans="38:38" x14ac:dyDescent="0.25">
      <c r="AL122" s="1">
        <v>1703</v>
      </c>
    </row>
    <row r="123" spans="38:38" x14ac:dyDescent="0.25">
      <c r="AL123" s="1">
        <v>1704</v>
      </c>
    </row>
    <row r="124" spans="38:38" x14ac:dyDescent="0.25">
      <c r="AL124" s="1">
        <v>1705</v>
      </c>
    </row>
    <row r="125" spans="38:38" x14ac:dyDescent="0.25">
      <c r="AL125" s="1">
        <v>1706</v>
      </c>
    </row>
    <row r="126" spans="38:38" x14ac:dyDescent="0.25">
      <c r="AL126" s="1">
        <v>1707</v>
      </c>
    </row>
    <row r="127" spans="38:38" x14ac:dyDescent="0.25">
      <c r="AL127" s="1">
        <v>1708</v>
      </c>
    </row>
    <row r="128" spans="38:38" x14ac:dyDescent="0.25">
      <c r="AL128" s="1">
        <v>1709</v>
      </c>
    </row>
    <row r="129" spans="38:38" x14ac:dyDescent="0.25">
      <c r="AL129" s="1">
        <v>1710</v>
      </c>
    </row>
    <row r="130" spans="38:38" x14ac:dyDescent="0.25">
      <c r="AL130" s="1">
        <v>1711</v>
      </c>
    </row>
    <row r="131" spans="38:38" x14ac:dyDescent="0.25">
      <c r="AL131" s="1">
        <v>1712</v>
      </c>
    </row>
    <row r="132" spans="38:38" x14ac:dyDescent="0.25">
      <c r="AL132" s="1">
        <v>1713</v>
      </c>
    </row>
    <row r="133" spans="38:38" x14ac:dyDescent="0.25">
      <c r="AL133" s="1">
        <v>1714</v>
      </c>
    </row>
    <row r="134" spans="38:38" x14ac:dyDescent="0.25">
      <c r="AL134" s="1">
        <v>1715</v>
      </c>
    </row>
    <row r="135" spans="38:38" x14ac:dyDescent="0.25">
      <c r="AL135" s="1">
        <v>1716</v>
      </c>
    </row>
    <row r="136" spans="38:38" x14ac:dyDescent="0.25">
      <c r="AL136" s="1">
        <v>1717</v>
      </c>
    </row>
    <row r="137" spans="38:38" x14ac:dyDescent="0.25">
      <c r="AL137" s="1">
        <v>1718</v>
      </c>
    </row>
    <row r="138" spans="38:38" x14ac:dyDescent="0.25">
      <c r="AL138" s="1">
        <v>1719</v>
      </c>
    </row>
    <row r="139" spans="38:38" x14ac:dyDescent="0.25">
      <c r="AL139" s="1">
        <v>1720</v>
      </c>
    </row>
    <row r="140" spans="38:38" x14ac:dyDescent="0.25">
      <c r="AL140" s="1">
        <v>1721</v>
      </c>
    </row>
    <row r="141" spans="38:38" x14ac:dyDescent="0.25">
      <c r="AL141" s="1">
        <v>1722</v>
      </c>
    </row>
    <row r="142" spans="38:38" x14ac:dyDescent="0.25">
      <c r="AL142" s="1">
        <v>1723</v>
      </c>
    </row>
    <row r="143" spans="38:38" x14ac:dyDescent="0.25">
      <c r="AL143" s="1">
        <v>1724</v>
      </c>
    </row>
    <row r="144" spans="38:38" x14ac:dyDescent="0.25">
      <c r="AL144" s="1">
        <v>1725</v>
      </c>
    </row>
    <row r="145" spans="38:38" x14ac:dyDescent="0.25">
      <c r="AL145" s="1">
        <v>1726</v>
      </c>
    </row>
    <row r="146" spans="38:38" x14ac:dyDescent="0.25">
      <c r="AL146" s="1">
        <v>1727</v>
      </c>
    </row>
    <row r="147" spans="38:38" x14ac:dyDescent="0.25">
      <c r="AL147" s="1">
        <v>1728</v>
      </c>
    </row>
    <row r="148" spans="38:38" x14ac:dyDescent="0.25">
      <c r="AL148" s="1">
        <v>1729</v>
      </c>
    </row>
    <row r="149" spans="38:38" x14ac:dyDescent="0.25">
      <c r="AL149" s="1">
        <v>1730</v>
      </c>
    </row>
    <row r="150" spans="38:38" x14ac:dyDescent="0.25">
      <c r="AL150" s="1">
        <v>1731</v>
      </c>
    </row>
    <row r="151" spans="38:38" x14ac:dyDescent="0.25">
      <c r="AL151" s="1">
        <v>1732</v>
      </c>
    </row>
    <row r="152" spans="38:38" x14ac:dyDescent="0.25">
      <c r="AL152" s="1">
        <v>1733</v>
      </c>
    </row>
    <row r="153" spans="38:38" x14ac:dyDescent="0.25">
      <c r="AL153" s="1">
        <v>1734</v>
      </c>
    </row>
    <row r="154" spans="38:38" x14ac:dyDescent="0.25">
      <c r="AL154" s="1">
        <v>1735</v>
      </c>
    </row>
    <row r="155" spans="38:38" x14ac:dyDescent="0.25">
      <c r="AL155" s="1">
        <v>1736</v>
      </c>
    </row>
    <row r="156" spans="38:38" x14ac:dyDescent="0.25">
      <c r="AL156" s="1">
        <v>1737</v>
      </c>
    </row>
    <row r="157" spans="38:38" x14ac:dyDescent="0.25">
      <c r="AL157" s="1">
        <v>1738</v>
      </c>
    </row>
    <row r="158" spans="38:38" x14ac:dyDescent="0.25">
      <c r="AL158" s="1">
        <v>1739</v>
      </c>
    </row>
    <row r="159" spans="38:38" x14ac:dyDescent="0.25">
      <c r="AL159" s="1">
        <v>1740</v>
      </c>
    </row>
    <row r="160" spans="38:38" x14ac:dyDescent="0.25">
      <c r="AL160" s="1">
        <v>1741</v>
      </c>
    </row>
    <row r="161" spans="38:38" x14ac:dyDescent="0.25">
      <c r="AL161" s="1">
        <v>1742</v>
      </c>
    </row>
    <row r="162" spans="38:38" x14ac:dyDescent="0.25">
      <c r="AL162" s="1">
        <v>1743</v>
      </c>
    </row>
    <row r="163" spans="38:38" x14ac:dyDescent="0.25">
      <c r="AL163" s="1">
        <v>1744</v>
      </c>
    </row>
    <row r="164" spans="38:38" x14ac:dyDescent="0.25">
      <c r="AL164" s="1">
        <v>1745</v>
      </c>
    </row>
    <row r="165" spans="38:38" x14ac:dyDescent="0.25">
      <c r="AL165" s="1">
        <v>1746</v>
      </c>
    </row>
    <row r="166" spans="38:38" x14ac:dyDescent="0.25">
      <c r="AL166" s="1">
        <v>1747</v>
      </c>
    </row>
    <row r="167" spans="38:38" x14ac:dyDescent="0.25">
      <c r="AL167" s="1">
        <v>1748</v>
      </c>
    </row>
    <row r="168" spans="38:38" x14ac:dyDescent="0.25">
      <c r="AL168" s="1">
        <v>1749</v>
      </c>
    </row>
    <row r="169" spans="38:38" x14ac:dyDescent="0.25">
      <c r="AL169" s="1">
        <v>1750</v>
      </c>
    </row>
    <row r="170" spans="38:38" x14ac:dyDescent="0.25">
      <c r="AL170" s="1">
        <v>1751</v>
      </c>
    </row>
    <row r="171" spans="38:38" x14ac:dyDescent="0.25">
      <c r="AL171" s="1">
        <v>1752</v>
      </c>
    </row>
    <row r="172" spans="38:38" x14ac:dyDescent="0.25">
      <c r="AL172" s="1">
        <v>1753</v>
      </c>
    </row>
    <row r="173" spans="38:38" x14ac:dyDescent="0.25">
      <c r="AL173" s="1">
        <v>1754</v>
      </c>
    </row>
    <row r="174" spans="38:38" x14ac:dyDescent="0.25">
      <c r="AL174" s="1">
        <v>1755</v>
      </c>
    </row>
    <row r="175" spans="38:38" x14ac:dyDescent="0.25">
      <c r="AL175" s="1">
        <v>1756</v>
      </c>
    </row>
    <row r="176" spans="38:38" x14ac:dyDescent="0.25">
      <c r="AL176" s="1">
        <v>1757</v>
      </c>
    </row>
    <row r="177" spans="38:38" x14ac:dyDescent="0.25">
      <c r="AL177" s="1">
        <v>1758</v>
      </c>
    </row>
    <row r="178" spans="38:38" x14ac:dyDescent="0.25">
      <c r="AL178" s="1">
        <v>1759</v>
      </c>
    </row>
    <row r="179" spans="38:38" x14ac:dyDescent="0.25">
      <c r="AL179" s="1">
        <v>1760</v>
      </c>
    </row>
    <row r="180" spans="38:38" x14ac:dyDescent="0.25">
      <c r="AL180" s="1">
        <v>1761</v>
      </c>
    </row>
    <row r="181" spans="38:38" x14ac:dyDescent="0.25">
      <c r="AL181" s="1">
        <v>1762</v>
      </c>
    </row>
    <row r="182" spans="38:38" x14ac:dyDescent="0.25">
      <c r="AL182" s="1">
        <v>1763</v>
      </c>
    </row>
    <row r="183" spans="38:38" x14ac:dyDescent="0.25">
      <c r="AL183" s="1">
        <v>1764</v>
      </c>
    </row>
    <row r="184" spans="38:38" x14ac:dyDescent="0.25">
      <c r="AL184" s="1">
        <v>1765</v>
      </c>
    </row>
    <row r="185" spans="38:38" x14ac:dyDescent="0.25">
      <c r="AL185" s="1">
        <v>1766</v>
      </c>
    </row>
    <row r="186" spans="38:38" x14ac:dyDescent="0.25">
      <c r="AL186" s="1">
        <v>1767</v>
      </c>
    </row>
    <row r="187" spans="38:38" x14ac:dyDescent="0.25">
      <c r="AL187" s="1">
        <v>1768</v>
      </c>
    </row>
    <row r="188" spans="38:38" x14ac:dyDescent="0.25">
      <c r="AL188" s="1">
        <v>1769</v>
      </c>
    </row>
    <row r="189" spans="38:38" x14ac:dyDescent="0.25">
      <c r="AL189" s="1">
        <v>1770</v>
      </c>
    </row>
    <row r="190" spans="38:38" x14ac:dyDescent="0.25">
      <c r="AL190" s="1">
        <v>1771</v>
      </c>
    </row>
    <row r="191" spans="38:38" x14ac:dyDescent="0.25">
      <c r="AL191" s="1">
        <v>1772</v>
      </c>
    </row>
    <row r="192" spans="38:38" x14ac:dyDescent="0.25">
      <c r="AL192" s="1">
        <v>1773</v>
      </c>
    </row>
    <row r="193" spans="38:38" x14ac:dyDescent="0.25">
      <c r="AL193" s="1">
        <v>1774</v>
      </c>
    </row>
    <row r="194" spans="38:38" x14ac:dyDescent="0.25">
      <c r="AL194" s="1">
        <v>1775</v>
      </c>
    </row>
    <row r="195" spans="38:38" x14ac:dyDescent="0.25">
      <c r="AL195" s="1">
        <v>1776</v>
      </c>
    </row>
    <row r="196" spans="38:38" x14ac:dyDescent="0.25">
      <c r="AL196" s="1">
        <v>1777</v>
      </c>
    </row>
    <row r="197" spans="38:38" x14ac:dyDescent="0.25">
      <c r="AL197" s="1">
        <v>1778</v>
      </c>
    </row>
    <row r="198" spans="38:38" x14ac:dyDescent="0.25">
      <c r="AL198" s="1">
        <v>1779</v>
      </c>
    </row>
    <row r="199" spans="38:38" x14ac:dyDescent="0.25">
      <c r="AL199" s="1">
        <v>1780</v>
      </c>
    </row>
    <row r="200" spans="38:38" x14ac:dyDescent="0.25">
      <c r="AL200" s="1">
        <v>1781</v>
      </c>
    </row>
    <row r="201" spans="38:38" x14ac:dyDescent="0.25">
      <c r="AL201" s="1">
        <v>1782</v>
      </c>
    </row>
    <row r="202" spans="38:38" x14ac:dyDescent="0.25">
      <c r="AL202" s="1">
        <v>1783</v>
      </c>
    </row>
    <row r="203" spans="38:38" x14ac:dyDescent="0.25">
      <c r="AL203" s="1">
        <v>1784</v>
      </c>
    </row>
    <row r="204" spans="38:38" x14ac:dyDescent="0.25">
      <c r="AL204" s="1">
        <v>1785</v>
      </c>
    </row>
    <row r="205" spans="38:38" x14ac:dyDescent="0.25">
      <c r="AL205" s="1">
        <v>1786</v>
      </c>
    </row>
    <row r="206" spans="38:38" x14ac:dyDescent="0.25">
      <c r="AL206" s="1">
        <v>1787</v>
      </c>
    </row>
    <row r="207" spans="38:38" x14ac:dyDescent="0.25">
      <c r="AL207" s="1">
        <v>1788</v>
      </c>
    </row>
    <row r="208" spans="38:38" x14ac:dyDescent="0.25">
      <c r="AL208" s="1">
        <v>1789</v>
      </c>
    </row>
    <row r="209" spans="38:38" x14ac:dyDescent="0.25">
      <c r="AL209" s="1">
        <v>1790</v>
      </c>
    </row>
    <row r="210" spans="38:38" x14ac:dyDescent="0.25">
      <c r="AL210" s="1">
        <v>1791</v>
      </c>
    </row>
    <row r="211" spans="38:38" x14ac:dyDescent="0.25">
      <c r="AL211" s="1">
        <v>1792</v>
      </c>
    </row>
    <row r="212" spans="38:38" x14ac:dyDescent="0.25">
      <c r="AL212" s="1">
        <v>1793</v>
      </c>
    </row>
    <row r="213" spans="38:38" x14ac:dyDescent="0.25">
      <c r="AL213" s="1">
        <v>1794</v>
      </c>
    </row>
    <row r="214" spans="38:38" x14ac:dyDescent="0.25">
      <c r="AL214" s="1">
        <v>1795</v>
      </c>
    </row>
    <row r="215" spans="38:38" x14ac:dyDescent="0.25">
      <c r="AL215" s="1">
        <v>1796</v>
      </c>
    </row>
    <row r="216" spans="38:38" x14ac:dyDescent="0.25">
      <c r="AL216" s="1">
        <v>1797</v>
      </c>
    </row>
    <row r="217" spans="38:38" x14ac:dyDescent="0.25">
      <c r="AL217" s="1">
        <v>1798</v>
      </c>
    </row>
    <row r="218" spans="38:38" x14ac:dyDescent="0.25">
      <c r="AL218" s="1">
        <v>1799</v>
      </c>
    </row>
    <row r="219" spans="38:38" x14ac:dyDescent="0.25">
      <c r="AL219" s="1">
        <v>1800</v>
      </c>
    </row>
    <row r="220" spans="38:38" x14ac:dyDescent="0.25">
      <c r="AL220" s="1">
        <v>1801</v>
      </c>
    </row>
    <row r="221" spans="38:38" x14ac:dyDescent="0.25">
      <c r="AL221" s="1">
        <v>1802</v>
      </c>
    </row>
    <row r="222" spans="38:38" x14ac:dyDescent="0.25">
      <c r="AL222" s="1">
        <v>1803</v>
      </c>
    </row>
    <row r="223" spans="38:38" x14ac:dyDescent="0.25">
      <c r="AL223" s="1">
        <v>1804</v>
      </c>
    </row>
    <row r="224" spans="38:38" x14ac:dyDescent="0.25">
      <c r="AL224" s="1">
        <v>1805</v>
      </c>
    </row>
    <row r="225" spans="38:38" x14ac:dyDescent="0.25">
      <c r="AL225" s="1">
        <v>1806</v>
      </c>
    </row>
    <row r="226" spans="38:38" x14ac:dyDescent="0.25">
      <c r="AL226" s="1">
        <v>1807</v>
      </c>
    </row>
    <row r="227" spans="38:38" x14ac:dyDescent="0.25">
      <c r="AL227" s="1">
        <v>1808</v>
      </c>
    </row>
    <row r="228" spans="38:38" x14ac:dyDescent="0.25">
      <c r="AL228" s="1">
        <v>1809</v>
      </c>
    </row>
    <row r="229" spans="38:38" x14ac:dyDescent="0.25">
      <c r="AL229" s="1">
        <v>1810</v>
      </c>
    </row>
    <row r="230" spans="38:38" x14ac:dyDescent="0.25">
      <c r="AL230" s="1">
        <v>1811</v>
      </c>
    </row>
    <row r="231" spans="38:38" x14ac:dyDescent="0.25">
      <c r="AL231" s="1">
        <v>1812</v>
      </c>
    </row>
    <row r="232" spans="38:38" x14ac:dyDescent="0.25">
      <c r="AL232" s="1">
        <v>1813</v>
      </c>
    </row>
    <row r="233" spans="38:38" x14ac:dyDescent="0.25">
      <c r="AL233" s="1">
        <v>1814</v>
      </c>
    </row>
    <row r="234" spans="38:38" x14ac:dyDescent="0.25">
      <c r="AL234" s="1">
        <v>1815</v>
      </c>
    </row>
    <row r="235" spans="38:38" x14ac:dyDescent="0.25">
      <c r="AL235" s="1">
        <v>1816</v>
      </c>
    </row>
    <row r="236" spans="38:38" x14ac:dyDescent="0.25">
      <c r="AL236" s="1">
        <v>1817</v>
      </c>
    </row>
    <row r="237" spans="38:38" x14ac:dyDescent="0.25">
      <c r="AL237" s="1">
        <v>1818</v>
      </c>
    </row>
    <row r="238" spans="38:38" x14ac:dyDescent="0.25">
      <c r="AL238" s="1">
        <v>1819</v>
      </c>
    </row>
    <row r="239" spans="38:38" x14ac:dyDescent="0.25">
      <c r="AL239" s="1">
        <v>1820</v>
      </c>
    </row>
    <row r="240" spans="38:38" x14ac:dyDescent="0.25">
      <c r="AL240" s="1">
        <v>1821</v>
      </c>
    </row>
    <row r="241" spans="38:38" x14ac:dyDescent="0.25">
      <c r="AL241" s="1">
        <v>1822</v>
      </c>
    </row>
    <row r="242" spans="38:38" x14ac:dyDescent="0.25">
      <c r="AL242" s="1">
        <v>1823</v>
      </c>
    </row>
    <row r="243" spans="38:38" x14ac:dyDescent="0.25">
      <c r="AL243" s="1">
        <v>1824</v>
      </c>
    </row>
    <row r="244" spans="38:38" x14ac:dyDescent="0.25">
      <c r="AL244" s="1">
        <v>1825</v>
      </c>
    </row>
    <row r="245" spans="38:38" x14ac:dyDescent="0.25">
      <c r="AL245" s="1">
        <v>1826</v>
      </c>
    </row>
    <row r="246" spans="38:38" x14ac:dyDescent="0.25">
      <c r="AL246" s="1">
        <v>1827</v>
      </c>
    </row>
    <row r="247" spans="38:38" x14ac:dyDescent="0.25">
      <c r="AL247" s="1">
        <v>1828</v>
      </c>
    </row>
    <row r="248" spans="38:38" x14ac:dyDescent="0.25">
      <c r="AL248" s="1">
        <v>1829</v>
      </c>
    </row>
    <row r="249" spans="38:38" x14ac:dyDescent="0.25">
      <c r="AL249" s="1">
        <v>1830</v>
      </c>
    </row>
    <row r="250" spans="38:38" x14ac:dyDescent="0.25">
      <c r="AL250" s="1">
        <v>1831</v>
      </c>
    </row>
    <row r="251" spans="38:38" x14ac:dyDescent="0.25">
      <c r="AL251" s="1">
        <v>1832</v>
      </c>
    </row>
    <row r="252" spans="38:38" x14ac:dyDescent="0.25">
      <c r="AL252" s="1">
        <v>1833</v>
      </c>
    </row>
    <row r="253" spans="38:38" x14ac:dyDescent="0.25">
      <c r="AL253" s="1">
        <v>1834</v>
      </c>
    </row>
    <row r="254" spans="38:38" x14ac:dyDescent="0.25">
      <c r="AL254" s="1">
        <v>1835</v>
      </c>
    </row>
    <row r="255" spans="38:38" x14ac:dyDescent="0.25">
      <c r="AL255" s="1">
        <v>1836</v>
      </c>
    </row>
    <row r="256" spans="38:38" x14ac:dyDescent="0.25">
      <c r="AL256" s="1">
        <v>1837</v>
      </c>
    </row>
    <row r="257" spans="38:38" x14ac:dyDescent="0.25">
      <c r="AL257" s="1">
        <v>1838</v>
      </c>
    </row>
    <row r="258" spans="38:38" x14ac:dyDescent="0.25">
      <c r="AL258" s="1">
        <v>1839</v>
      </c>
    </row>
    <row r="259" spans="38:38" x14ac:dyDescent="0.25">
      <c r="AL259" s="1">
        <v>1840</v>
      </c>
    </row>
    <row r="260" spans="38:38" x14ac:dyDescent="0.25">
      <c r="AL260" s="1">
        <v>1841</v>
      </c>
    </row>
    <row r="261" spans="38:38" x14ac:dyDescent="0.25">
      <c r="AL261" s="1">
        <v>1842</v>
      </c>
    </row>
    <row r="262" spans="38:38" x14ac:dyDescent="0.25">
      <c r="AL262" s="1">
        <v>1843</v>
      </c>
    </row>
    <row r="263" spans="38:38" x14ac:dyDescent="0.25">
      <c r="AL263" s="1">
        <v>1844</v>
      </c>
    </row>
    <row r="264" spans="38:38" x14ac:dyDescent="0.25">
      <c r="AL264" s="1">
        <v>1845</v>
      </c>
    </row>
    <row r="265" spans="38:38" x14ac:dyDescent="0.25">
      <c r="AL265" s="1">
        <v>1846</v>
      </c>
    </row>
    <row r="266" spans="38:38" x14ac:dyDescent="0.25">
      <c r="AL266" s="1">
        <v>1847</v>
      </c>
    </row>
    <row r="267" spans="38:38" x14ac:dyDescent="0.25">
      <c r="AL267" s="1">
        <v>1848</v>
      </c>
    </row>
    <row r="268" spans="38:38" x14ac:dyDescent="0.25">
      <c r="AL268" s="1">
        <v>1849</v>
      </c>
    </row>
    <row r="269" spans="38:38" x14ac:dyDescent="0.25">
      <c r="AL269" s="1">
        <v>1850</v>
      </c>
    </row>
    <row r="270" spans="38:38" x14ac:dyDescent="0.25">
      <c r="AL270" s="1">
        <v>1851</v>
      </c>
    </row>
    <row r="271" spans="38:38" x14ac:dyDescent="0.25">
      <c r="AL271" s="1">
        <v>1852</v>
      </c>
    </row>
    <row r="272" spans="38:38" x14ac:dyDescent="0.25">
      <c r="AL272" s="1">
        <v>1853</v>
      </c>
    </row>
    <row r="273" spans="38:38" x14ac:dyDescent="0.25">
      <c r="AL273" s="1">
        <v>1854</v>
      </c>
    </row>
    <row r="274" spans="38:38" x14ac:dyDescent="0.25">
      <c r="AL274" s="1">
        <v>1855</v>
      </c>
    </row>
    <row r="275" spans="38:38" x14ac:dyDescent="0.25">
      <c r="AL275" s="1">
        <v>1856</v>
      </c>
    </row>
    <row r="276" spans="38:38" x14ac:dyDescent="0.25">
      <c r="AL276" s="1">
        <v>1857</v>
      </c>
    </row>
    <row r="277" spans="38:38" x14ac:dyDescent="0.25">
      <c r="AL277" s="1">
        <v>1858</v>
      </c>
    </row>
    <row r="278" spans="38:38" x14ac:dyDescent="0.25">
      <c r="AL278" s="1">
        <v>1859</v>
      </c>
    </row>
    <row r="279" spans="38:38" x14ac:dyDescent="0.25">
      <c r="AL279" s="1">
        <v>1860</v>
      </c>
    </row>
    <row r="280" spans="38:38" x14ac:dyDescent="0.25">
      <c r="AL280" s="1">
        <v>1861</v>
      </c>
    </row>
    <row r="281" spans="38:38" x14ac:dyDescent="0.25">
      <c r="AL281" s="1">
        <v>1862</v>
      </c>
    </row>
    <row r="282" spans="38:38" x14ac:dyDescent="0.25">
      <c r="AL282" s="1">
        <v>1863</v>
      </c>
    </row>
    <row r="283" spans="38:38" x14ac:dyDescent="0.25">
      <c r="AL283" s="1">
        <v>1864</v>
      </c>
    </row>
    <row r="284" spans="38:38" x14ac:dyDescent="0.25">
      <c r="AL284" s="1">
        <v>1865</v>
      </c>
    </row>
    <row r="285" spans="38:38" x14ac:dyDescent="0.25">
      <c r="AL285" s="1">
        <v>1866</v>
      </c>
    </row>
    <row r="286" spans="38:38" x14ac:dyDescent="0.25">
      <c r="AL286" s="1">
        <v>1867</v>
      </c>
    </row>
    <row r="287" spans="38:38" x14ac:dyDescent="0.25">
      <c r="AL287" s="1">
        <v>1868</v>
      </c>
    </row>
    <row r="288" spans="38:38" x14ac:dyDescent="0.25">
      <c r="AL288" s="1">
        <v>1869</v>
      </c>
    </row>
    <row r="289" spans="38:38" x14ac:dyDescent="0.25">
      <c r="AL289" s="1">
        <v>1870</v>
      </c>
    </row>
    <row r="290" spans="38:38" x14ac:dyDescent="0.25">
      <c r="AL290" s="1">
        <v>1871</v>
      </c>
    </row>
    <row r="291" spans="38:38" x14ac:dyDescent="0.25">
      <c r="AL291" s="1">
        <v>1872</v>
      </c>
    </row>
    <row r="292" spans="38:38" x14ac:dyDescent="0.25">
      <c r="AL292" s="1">
        <v>1873</v>
      </c>
    </row>
    <row r="293" spans="38:38" x14ac:dyDescent="0.25">
      <c r="AL293" s="1">
        <v>1874</v>
      </c>
    </row>
    <row r="294" spans="38:38" x14ac:dyDescent="0.25">
      <c r="AL294" s="1">
        <v>1875</v>
      </c>
    </row>
    <row r="295" spans="38:38" x14ac:dyDescent="0.25">
      <c r="AL295" s="1">
        <v>1876</v>
      </c>
    </row>
    <row r="296" spans="38:38" x14ac:dyDescent="0.25">
      <c r="AL296" s="1">
        <v>1877</v>
      </c>
    </row>
    <row r="297" spans="38:38" x14ac:dyDescent="0.25">
      <c r="AL297" s="1">
        <v>1878</v>
      </c>
    </row>
    <row r="298" spans="38:38" x14ac:dyDescent="0.25">
      <c r="AL298" s="1">
        <v>1879</v>
      </c>
    </row>
    <row r="299" spans="38:38" x14ac:dyDescent="0.25">
      <c r="AL299" s="1">
        <v>1880</v>
      </c>
    </row>
    <row r="300" spans="38:38" x14ac:dyDescent="0.25">
      <c r="AL300" s="1">
        <v>1881</v>
      </c>
    </row>
    <row r="301" spans="38:38" x14ac:dyDescent="0.25">
      <c r="AL301" s="1">
        <v>1882</v>
      </c>
    </row>
    <row r="302" spans="38:38" x14ac:dyDescent="0.25">
      <c r="AL302" s="1">
        <v>1883</v>
      </c>
    </row>
    <row r="303" spans="38:38" x14ac:dyDescent="0.25">
      <c r="AL303" s="1">
        <v>1884</v>
      </c>
    </row>
    <row r="304" spans="38:38" x14ac:dyDescent="0.25">
      <c r="AL304" s="1">
        <v>1885</v>
      </c>
    </row>
    <row r="305" spans="38:38" x14ac:dyDescent="0.25">
      <c r="AL305" s="1">
        <v>1886</v>
      </c>
    </row>
    <row r="306" spans="38:38" x14ac:dyDescent="0.25">
      <c r="AL306" s="1">
        <v>1887</v>
      </c>
    </row>
    <row r="307" spans="38:38" x14ac:dyDescent="0.25">
      <c r="AL307" s="1">
        <v>1888</v>
      </c>
    </row>
    <row r="308" spans="38:38" x14ac:dyDescent="0.25">
      <c r="AL308" s="1">
        <v>1889</v>
      </c>
    </row>
    <row r="309" spans="38:38" x14ac:dyDescent="0.25">
      <c r="AL309" s="1">
        <v>1890</v>
      </c>
    </row>
    <row r="310" spans="38:38" x14ac:dyDescent="0.25">
      <c r="AL310" s="1">
        <v>1891</v>
      </c>
    </row>
    <row r="311" spans="38:38" x14ac:dyDescent="0.25">
      <c r="AL311" s="1">
        <v>1892</v>
      </c>
    </row>
    <row r="312" spans="38:38" x14ac:dyDescent="0.25">
      <c r="AL312" s="1">
        <v>1893</v>
      </c>
    </row>
    <row r="313" spans="38:38" x14ac:dyDescent="0.25">
      <c r="AL313" s="1">
        <v>1894</v>
      </c>
    </row>
    <row r="314" spans="38:38" x14ac:dyDescent="0.25">
      <c r="AL314" s="1">
        <v>1895</v>
      </c>
    </row>
    <row r="315" spans="38:38" x14ac:dyDescent="0.25">
      <c r="AL315" s="1">
        <v>1896</v>
      </c>
    </row>
    <row r="316" spans="38:38" x14ac:dyDescent="0.25">
      <c r="AL316" s="1">
        <v>1897</v>
      </c>
    </row>
    <row r="317" spans="38:38" x14ac:dyDescent="0.25">
      <c r="AL317" s="1">
        <v>1898</v>
      </c>
    </row>
    <row r="318" spans="38:38" x14ac:dyDescent="0.25">
      <c r="AL318" s="1">
        <v>1899</v>
      </c>
    </row>
    <row r="319" spans="38:38" x14ac:dyDescent="0.25">
      <c r="AL319" s="1">
        <v>1900</v>
      </c>
    </row>
    <row r="320" spans="38:38" x14ac:dyDescent="0.25">
      <c r="AL320" s="1">
        <v>1901</v>
      </c>
    </row>
    <row r="321" spans="38:38" x14ac:dyDescent="0.25">
      <c r="AL321" s="1">
        <v>1902</v>
      </c>
    </row>
    <row r="322" spans="38:38" x14ac:dyDescent="0.25">
      <c r="AL322" s="1">
        <v>1903</v>
      </c>
    </row>
    <row r="323" spans="38:38" x14ac:dyDescent="0.25">
      <c r="AL323" s="1">
        <v>1904</v>
      </c>
    </row>
    <row r="324" spans="38:38" x14ac:dyDescent="0.25">
      <c r="AL324" s="1">
        <v>1905</v>
      </c>
    </row>
    <row r="325" spans="38:38" x14ac:dyDescent="0.25">
      <c r="AL325" s="1">
        <v>1906</v>
      </c>
    </row>
    <row r="326" spans="38:38" x14ac:dyDescent="0.25">
      <c r="AL326" s="1">
        <v>1907</v>
      </c>
    </row>
    <row r="327" spans="38:38" x14ac:dyDescent="0.25">
      <c r="AL327" s="1">
        <v>1908</v>
      </c>
    </row>
    <row r="328" spans="38:38" x14ac:dyDescent="0.25">
      <c r="AL328" s="1">
        <v>1909</v>
      </c>
    </row>
    <row r="329" spans="38:38" x14ac:dyDescent="0.25">
      <c r="AL329" s="1">
        <v>1910</v>
      </c>
    </row>
    <row r="330" spans="38:38" x14ac:dyDescent="0.25">
      <c r="AL330" s="1">
        <v>1911</v>
      </c>
    </row>
    <row r="331" spans="38:38" x14ac:dyDescent="0.25">
      <c r="AL331" s="1">
        <v>1912</v>
      </c>
    </row>
    <row r="332" spans="38:38" x14ac:dyDescent="0.25">
      <c r="AL332" s="1">
        <v>1913</v>
      </c>
    </row>
    <row r="333" spans="38:38" x14ac:dyDescent="0.25">
      <c r="AL333" s="1">
        <v>1914</v>
      </c>
    </row>
    <row r="334" spans="38:38" x14ac:dyDescent="0.25">
      <c r="AL334" s="1">
        <v>1915</v>
      </c>
    </row>
    <row r="335" spans="38:38" x14ac:dyDescent="0.25">
      <c r="AL335" s="1">
        <v>1916</v>
      </c>
    </row>
    <row r="336" spans="38:38" x14ac:dyDescent="0.25">
      <c r="AL336" s="1">
        <v>1917</v>
      </c>
    </row>
    <row r="337" spans="38:38" x14ac:dyDescent="0.25">
      <c r="AL337" s="1">
        <v>1918</v>
      </c>
    </row>
    <row r="338" spans="38:38" x14ac:dyDescent="0.25">
      <c r="AL338" s="1">
        <v>1919</v>
      </c>
    </row>
    <row r="339" spans="38:38" x14ac:dyDescent="0.25">
      <c r="AL339" s="1">
        <v>1920</v>
      </c>
    </row>
    <row r="340" spans="38:38" x14ac:dyDescent="0.25">
      <c r="AL340" s="1">
        <v>1921</v>
      </c>
    </row>
    <row r="341" spans="38:38" x14ac:dyDescent="0.25">
      <c r="AL341" s="1">
        <v>1922</v>
      </c>
    </row>
    <row r="342" spans="38:38" x14ac:dyDescent="0.25">
      <c r="AL342" s="1">
        <v>1923</v>
      </c>
    </row>
    <row r="343" spans="38:38" x14ac:dyDescent="0.25">
      <c r="AL343" s="1">
        <v>1924</v>
      </c>
    </row>
    <row r="344" spans="38:38" x14ac:dyDescent="0.25">
      <c r="AL344" s="1">
        <v>1925</v>
      </c>
    </row>
    <row r="345" spans="38:38" x14ac:dyDescent="0.25">
      <c r="AL345" s="1">
        <v>1926</v>
      </c>
    </row>
    <row r="346" spans="38:38" x14ac:dyDescent="0.25">
      <c r="AL346" s="1">
        <v>1927</v>
      </c>
    </row>
    <row r="347" spans="38:38" x14ac:dyDescent="0.25">
      <c r="AL347" s="1">
        <v>1928</v>
      </c>
    </row>
    <row r="348" spans="38:38" x14ac:dyDescent="0.25">
      <c r="AL348" s="1">
        <v>1929</v>
      </c>
    </row>
    <row r="349" spans="38:38" x14ac:dyDescent="0.25">
      <c r="AL349" s="1">
        <v>1930</v>
      </c>
    </row>
    <row r="350" spans="38:38" x14ac:dyDescent="0.25">
      <c r="AL350" s="1">
        <v>1931</v>
      </c>
    </row>
    <row r="351" spans="38:38" x14ac:dyDescent="0.25">
      <c r="AL351" s="1">
        <v>1932</v>
      </c>
    </row>
    <row r="352" spans="38:38" x14ac:dyDescent="0.25">
      <c r="AL352" s="1">
        <v>1933</v>
      </c>
    </row>
    <row r="353" spans="38:38" x14ac:dyDescent="0.25">
      <c r="AL353" s="1">
        <v>1934</v>
      </c>
    </row>
    <row r="354" spans="38:38" x14ac:dyDescent="0.25">
      <c r="AL354" s="1">
        <v>1935</v>
      </c>
    </row>
    <row r="355" spans="38:38" x14ac:dyDescent="0.25">
      <c r="AL355" s="1">
        <v>1936</v>
      </c>
    </row>
    <row r="356" spans="38:38" x14ac:dyDescent="0.25">
      <c r="AL356" s="1">
        <v>1937</v>
      </c>
    </row>
    <row r="357" spans="38:38" x14ac:dyDescent="0.25">
      <c r="AL357" s="1">
        <v>1938</v>
      </c>
    </row>
    <row r="358" spans="38:38" x14ac:dyDescent="0.25">
      <c r="AL358" s="1">
        <v>1939</v>
      </c>
    </row>
    <row r="359" spans="38:38" x14ac:dyDescent="0.25">
      <c r="AL359" s="1">
        <v>1940</v>
      </c>
    </row>
    <row r="360" spans="38:38" x14ac:dyDescent="0.25">
      <c r="AL360" s="1">
        <v>1941</v>
      </c>
    </row>
    <row r="361" spans="38:38" x14ac:dyDescent="0.25">
      <c r="AL361" s="1">
        <v>1942</v>
      </c>
    </row>
    <row r="362" spans="38:38" x14ac:dyDescent="0.25">
      <c r="AL362" s="1">
        <v>1943</v>
      </c>
    </row>
    <row r="363" spans="38:38" x14ac:dyDescent="0.25">
      <c r="AL363" s="1">
        <v>1944</v>
      </c>
    </row>
    <row r="364" spans="38:38" x14ac:dyDescent="0.25">
      <c r="AL364" s="1">
        <v>1945</v>
      </c>
    </row>
    <row r="365" spans="38:38" x14ac:dyDescent="0.25">
      <c r="AL365" s="1">
        <v>1946</v>
      </c>
    </row>
    <row r="366" spans="38:38" x14ac:dyDescent="0.25">
      <c r="AL366" s="1">
        <v>1947</v>
      </c>
    </row>
    <row r="367" spans="38:38" x14ac:dyDescent="0.25">
      <c r="AL367" s="1">
        <v>1948</v>
      </c>
    </row>
    <row r="368" spans="38:38" x14ac:dyDescent="0.25">
      <c r="AL368" s="1">
        <v>1949</v>
      </c>
    </row>
    <row r="369" spans="38:38" x14ac:dyDescent="0.25">
      <c r="AL369" s="1">
        <v>1950</v>
      </c>
    </row>
    <row r="370" spans="38:38" x14ac:dyDescent="0.25">
      <c r="AL370" s="1">
        <v>1951</v>
      </c>
    </row>
    <row r="371" spans="38:38" x14ac:dyDescent="0.25">
      <c r="AL371" s="1">
        <v>1952</v>
      </c>
    </row>
    <row r="372" spans="38:38" x14ac:dyDescent="0.25">
      <c r="AL372" s="1">
        <v>1953</v>
      </c>
    </row>
    <row r="373" spans="38:38" x14ac:dyDescent="0.25">
      <c r="AL373" s="1">
        <v>1954</v>
      </c>
    </row>
    <row r="374" spans="38:38" x14ac:dyDescent="0.25">
      <c r="AL374" s="1">
        <v>1955</v>
      </c>
    </row>
    <row r="375" spans="38:38" x14ac:dyDescent="0.25">
      <c r="AL375" s="1">
        <v>1956</v>
      </c>
    </row>
    <row r="376" spans="38:38" x14ac:dyDescent="0.25">
      <c r="AL376" s="1">
        <v>1957</v>
      </c>
    </row>
    <row r="377" spans="38:38" x14ac:dyDescent="0.25">
      <c r="AL377" s="1">
        <v>1958</v>
      </c>
    </row>
    <row r="378" spans="38:38" x14ac:dyDescent="0.25">
      <c r="AL378" s="1">
        <v>1959</v>
      </c>
    </row>
    <row r="379" spans="38:38" x14ac:dyDescent="0.25">
      <c r="AL379" s="1">
        <v>1960</v>
      </c>
    </row>
    <row r="380" spans="38:38" x14ac:dyDescent="0.25">
      <c r="AL380" s="1">
        <v>1961</v>
      </c>
    </row>
    <row r="381" spans="38:38" x14ac:dyDescent="0.25">
      <c r="AL381" s="1">
        <v>1962</v>
      </c>
    </row>
    <row r="382" spans="38:38" x14ac:dyDescent="0.25">
      <c r="AL382" s="1">
        <v>1963</v>
      </c>
    </row>
    <row r="383" spans="38:38" x14ac:dyDescent="0.25">
      <c r="AL383" s="1">
        <v>1964</v>
      </c>
    </row>
    <row r="384" spans="38:38" x14ac:dyDescent="0.25">
      <c r="AL384" s="1">
        <v>1965</v>
      </c>
    </row>
    <row r="385" spans="38:38" x14ac:dyDescent="0.25">
      <c r="AL385" s="1">
        <v>1966</v>
      </c>
    </row>
    <row r="386" spans="38:38" x14ac:dyDescent="0.25">
      <c r="AL386" s="1">
        <v>1967</v>
      </c>
    </row>
    <row r="387" spans="38:38" x14ac:dyDescent="0.25">
      <c r="AL387" s="1">
        <v>1968</v>
      </c>
    </row>
    <row r="388" spans="38:38" x14ac:dyDescent="0.25">
      <c r="AL388" s="1">
        <v>1969</v>
      </c>
    </row>
    <row r="389" spans="38:38" x14ac:dyDescent="0.25">
      <c r="AL389" s="1">
        <v>1970</v>
      </c>
    </row>
    <row r="390" spans="38:38" x14ac:dyDescent="0.25">
      <c r="AL390" s="1">
        <v>1971</v>
      </c>
    </row>
    <row r="391" spans="38:38" x14ac:dyDescent="0.25">
      <c r="AL391" s="1">
        <v>1972</v>
      </c>
    </row>
    <row r="392" spans="38:38" x14ac:dyDescent="0.25">
      <c r="AL392" s="1">
        <v>1973</v>
      </c>
    </row>
    <row r="393" spans="38:38" x14ac:dyDescent="0.25">
      <c r="AL393" s="1">
        <v>1974</v>
      </c>
    </row>
    <row r="394" spans="38:38" x14ac:dyDescent="0.25">
      <c r="AL394" s="1">
        <v>1975</v>
      </c>
    </row>
    <row r="395" spans="38:38" x14ac:dyDescent="0.25">
      <c r="AL395" s="1">
        <v>1976</v>
      </c>
    </row>
    <row r="396" spans="38:38" x14ac:dyDescent="0.25">
      <c r="AL396" s="1">
        <v>1977</v>
      </c>
    </row>
    <row r="397" spans="38:38" x14ac:dyDescent="0.25">
      <c r="AL397" s="1">
        <v>1978</v>
      </c>
    </row>
    <row r="398" spans="38:38" x14ac:dyDescent="0.25">
      <c r="AL398" s="1">
        <v>1979</v>
      </c>
    </row>
    <row r="399" spans="38:38" x14ac:dyDescent="0.25">
      <c r="AL399" s="1">
        <v>1980</v>
      </c>
    </row>
    <row r="400" spans="38:38" x14ac:dyDescent="0.25">
      <c r="AL400" s="1">
        <v>1981</v>
      </c>
    </row>
    <row r="401" spans="38:38" x14ac:dyDescent="0.25">
      <c r="AL401" s="1">
        <v>1982</v>
      </c>
    </row>
    <row r="402" spans="38:38" x14ac:dyDescent="0.25">
      <c r="AL402" s="1">
        <v>1983</v>
      </c>
    </row>
    <row r="403" spans="38:38" x14ac:dyDescent="0.25">
      <c r="AL403" s="1">
        <v>1984</v>
      </c>
    </row>
    <row r="404" spans="38:38" x14ac:dyDescent="0.25">
      <c r="AL404" s="1">
        <v>1985</v>
      </c>
    </row>
    <row r="405" spans="38:38" x14ac:dyDescent="0.25">
      <c r="AL405" s="1">
        <v>1986</v>
      </c>
    </row>
    <row r="406" spans="38:38" x14ac:dyDescent="0.25">
      <c r="AL406" s="1">
        <v>1987</v>
      </c>
    </row>
    <row r="407" spans="38:38" x14ac:dyDescent="0.25">
      <c r="AL407" s="1">
        <v>1988</v>
      </c>
    </row>
    <row r="408" spans="38:38" x14ac:dyDescent="0.25">
      <c r="AL408" s="1">
        <v>1989</v>
      </c>
    </row>
    <row r="409" spans="38:38" x14ac:dyDescent="0.25">
      <c r="AL409" s="1">
        <v>1990</v>
      </c>
    </row>
    <row r="410" spans="38:38" x14ac:dyDescent="0.25">
      <c r="AL410" s="1">
        <v>1991</v>
      </c>
    </row>
    <row r="411" spans="38:38" x14ac:dyDescent="0.25">
      <c r="AL411" s="1">
        <v>1992</v>
      </c>
    </row>
    <row r="412" spans="38:38" x14ac:dyDescent="0.25">
      <c r="AL412" s="1">
        <v>1993</v>
      </c>
    </row>
    <row r="413" spans="38:38" x14ac:dyDescent="0.25">
      <c r="AL413" s="1">
        <v>1994</v>
      </c>
    </row>
    <row r="414" spans="38:38" x14ac:dyDescent="0.25">
      <c r="AL414" s="1">
        <v>1995</v>
      </c>
    </row>
    <row r="415" spans="38:38" x14ac:dyDescent="0.25">
      <c r="AL415" s="1">
        <v>1996</v>
      </c>
    </row>
    <row r="416" spans="38:38" x14ac:dyDescent="0.25">
      <c r="AL416" s="1">
        <v>1997</v>
      </c>
    </row>
    <row r="417" spans="38:38" x14ac:dyDescent="0.25">
      <c r="AL417" s="1">
        <v>1998</v>
      </c>
    </row>
    <row r="418" spans="38:38" x14ac:dyDescent="0.25">
      <c r="AL418" s="1">
        <v>1999</v>
      </c>
    </row>
    <row r="419" spans="38:38" x14ac:dyDescent="0.25">
      <c r="AL419" s="1">
        <v>2000</v>
      </c>
    </row>
    <row r="420" spans="38:38" x14ac:dyDescent="0.25">
      <c r="AL420" s="1">
        <v>2001</v>
      </c>
    </row>
    <row r="421" spans="38:38" x14ac:dyDescent="0.25">
      <c r="AL421" s="1">
        <v>2002</v>
      </c>
    </row>
    <row r="422" spans="38:38" x14ac:dyDescent="0.25">
      <c r="AL422" s="1">
        <v>2003</v>
      </c>
    </row>
    <row r="423" spans="38:38" x14ac:dyDescent="0.25">
      <c r="AL423" s="1">
        <v>2004</v>
      </c>
    </row>
    <row r="424" spans="38:38" x14ac:dyDescent="0.25">
      <c r="AL424" s="1">
        <v>2005</v>
      </c>
    </row>
    <row r="425" spans="38:38" x14ac:dyDescent="0.25">
      <c r="AL425" s="1">
        <v>2006</v>
      </c>
    </row>
    <row r="426" spans="38:38" x14ac:dyDescent="0.25">
      <c r="AL426" s="1">
        <v>2007</v>
      </c>
    </row>
    <row r="427" spans="38:38" x14ac:dyDescent="0.25">
      <c r="AL427" s="1">
        <v>2008</v>
      </c>
    </row>
    <row r="428" spans="38:38" x14ac:dyDescent="0.25">
      <c r="AL428" s="1">
        <v>2009</v>
      </c>
    </row>
    <row r="429" spans="38:38" x14ac:dyDescent="0.25">
      <c r="AL429" s="1">
        <v>2010</v>
      </c>
    </row>
    <row r="430" spans="38:38" x14ac:dyDescent="0.25">
      <c r="AL430" s="1">
        <v>2011</v>
      </c>
    </row>
    <row r="431" spans="38:38" x14ac:dyDescent="0.25">
      <c r="AL431" s="1">
        <v>2012</v>
      </c>
    </row>
    <row r="432" spans="38:38" x14ac:dyDescent="0.25">
      <c r="AL432" s="1">
        <v>2013</v>
      </c>
    </row>
    <row r="433" spans="38:38" x14ac:dyDescent="0.25">
      <c r="AL433" s="1">
        <v>2014</v>
      </c>
    </row>
    <row r="434" spans="38:38" x14ac:dyDescent="0.25">
      <c r="AL434" s="1">
        <v>2015</v>
      </c>
    </row>
    <row r="435" spans="38:38" x14ac:dyDescent="0.25">
      <c r="AL435" s="1">
        <v>2016</v>
      </c>
    </row>
    <row r="436" spans="38:38" x14ac:dyDescent="0.25">
      <c r="AL436" s="1">
        <v>2017</v>
      </c>
    </row>
    <row r="437" spans="38:38" x14ac:dyDescent="0.25">
      <c r="AL437" s="1">
        <v>2018</v>
      </c>
    </row>
    <row r="438" spans="38:38" x14ac:dyDescent="0.25">
      <c r="AL438" s="1">
        <v>2019</v>
      </c>
    </row>
    <row r="439" spans="38:38" x14ac:dyDescent="0.25">
      <c r="AL439" s="1">
        <v>2020</v>
      </c>
    </row>
    <row r="440" spans="38:38" x14ac:dyDescent="0.25">
      <c r="AL440" s="1">
        <v>2021</v>
      </c>
    </row>
    <row r="441" spans="38:38" x14ac:dyDescent="0.25">
      <c r="AL441" s="1">
        <v>2022</v>
      </c>
    </row>
    <row r="442" spans="38:38" x14ac:dyDescent="0.25">
      <c r="AL442" s="1">
        <v>2023</v>
      </c>
    </row>
    <row r="443" spans="38:38" x14ac:dyDescent="0.25">
      <c r="AL443" s="1">
        <v>2024</v>
      </c>
    </row>
    <row r="444" spans="38:38" x14ac:dyDescent="0.25">
      <c r="AL444" s="1">
        <v>2025</v>
      </c>
    </row>
    <row r="445" spans="38:38" x14ac:dyDescent="0.25">
      <c r="AL445" s="1">
        <v>2026</v>
      </c>
    </row>
    <row r="446" spans="38:38" x14ac:dyDescent="0.25">
      <c r="AL446" s="1">
        <v>2027</v>
      </c>
    </row>
    <row r="447" spans="38:38" x14ac:dyDescent="0.25">
      <c r="AL447" s="1">
        <v>2028</v>
      </c>
    </row>
    <row r="448" spans="38:38" x14ac:dyDescent="0.25">
      <c r="AL448" s="1">
        <v>2029</v>
      </c>
    </row>
    <row r="449" spans="38:38" x14ac:dyDescent="0.25">
      <c r="AL449" s="1">
        <v>2030</v>
      </c>
    </row>
    <row r="450" spans="38:38" x14ac:dyDescent="0.25">
      <c r="AL450" s="1">
        <v>2031</v>
      </c>
    </row>
    <row r="451" spans="38:38" x14ac:dyDescent="0.25">
      <c r="AL451" s="1">
        <v>2032</v>
      </c>
    </row>
    <row r="452" spans="38:38" x14ac:dyDescent="0.25">
      <c r="AL452" s="1">
        <v>2033</v>
      </c>
    </row>
    <row r="453" spans="38:38" x14ac:dyDescent="0.25">
      <c r="AL453" s="1">
        <v>2034</v>
      </c>
    </row>
    <row r="454" spans="38:38" x14ac:dyDescent="0.25">
      <c r="AL454" s="1">
        <v>2035</v>
      </c>
    </row>
    <row r="455" spans="38:38" x14ac:dyDescent="0.25">
      <c r="AL455" s="1">
        <v>2036</v>
      </c>
    </row>
    <row r="456" spans="38:38" x14ac:dyDescent="0.25">
      <c r="AL456" s="1">
        <v>2037</v>
      </c>
    </row>
    <row r="457" spans="38:38" x14ac:dyDescent="0.25">
      <c r="AL457" s="1">
        <v>2038</v>
      </c>
    </row>
    <row r="458" spans="38:38" x14ac:dyDescent="0.25">
      <c r="AL458" s="1">
        <v>2039</v>
      </c>
    </row>
    <row r="459" spans="38:38" x14ac:dyDescent="0.25">
      <c r="AL459" s="1">
        <v>2040</v>
      </c>
    </row>
    <row r="460" spans="38:38" x14ac:dyDescent="0.25">
      <c r="AL460" s="1">
        <v>2041</v>
      </c>
    </row>
    <row r="461" spans="38:38" x14ac:dyDescent="0.25">
      <c r="AL461" s="1">
        <v>2042</v>
      </c>
    </row>
    <row r="462" spans="38:38" x14ac:dyDescent="0.25">
      <c r="AL462" s="1">
        <v>2043</v>
      </c>
    </row>
    <row r="463" spans="38:38" x14ac:dyDescent="0.25">
      <c r="AL463" s="1">
        <v>2044</v>
      </c>
    </row>
    <row r="464" spans="38:38" x14ac:dyDescent="0.25">
      <c r="AL464" s="1">
        <v>2045</v>
      </c>
    </row>
    <row r="465" spans="38:38" x14ac:dyDescent="0.25">
      <c r="AL465" s="1">
        <v>2046</v>
      </c>
    </row>
    <row r="466" spans="38:38" x14ac:dyDescent="0.25">
      <c r="AL466" s="1">
        <v>2047</v>
      </c>
    </row>
    <row r="467" spans="38:38" x14ac:dyDescent="0.25">
      <c r="AL467" s="1">
        <v>2048</v>
      </c>
    </row>
    <row r="468" spans="38:38" x14ac:dyDescent="0.25">
      <c r="AL468" s="1">
        <v>2049</v>
      </c>
    </row>
    <row r="469" spans="38:38" x14ac:dyDescent="0.25">
      <c r="AL469" s="1">
        <v>2050</v>
      </c>
    </row>
    <row r="470" spans="38:38" x14ac:dyDescent="0.25">
      <c r="AL470" s="1">
        <v>2051</v>
      </c>
    </row>
    <row r="471" spans="38:38" x14ac:dyDescent="0.25">
      <c r="AL471" s="1">
        <v>2052</v>
      </c>
    </row>
    <row r="472" spans="38:38" x14ac:dyDescent="0.25">
      <c r="AL472" s="1">
        <v>2053</v>
      </c>
    </row>
    <row r="473" spans="38:38" x14ac:dyDescent="0.25">
      <c r="AL473" s="1">
        <v>2054</v>
      </c>
    </row>
    <row r="474" spans="38:38" x14ac:dyDescent="0.25">
      <c r="AL474" s="1">
        <v>2055</v>
      </c>
    </row>
    <row r="475" spans="38:38" x14ac:dyDescent="0.25">
      <c r="AL475" s="1">
        <v>2056</v>
      </c>
    </row>
    <row r="476" spans="38:38" x14ac:dyDescent="0.25">
      <c r="AL476" s="1">
        <v>2057</v>
      </c>
    </row>
    <row r="477" spans="38:38" x14ac:dyDescent="0.25">
      <c r="AL477" s="1">
        <v>2058</v>
      </c>
    </row>
    <row r="478" spans="38:38" x14ac:dyDescent="0.25">
      <c r="AL478" s="1">
        <v>2059</v>
      </c>
    </row>
    <row r="479" spans="38:38" x14ac:dyDescent="0.25">
      <c r="AL479" s="1">
        <v>2060</v>
      </c>
    </row>
    <row r="480" spans="38:38" x14ac:dyDescent="0.25">
      <c r="AL480" s="1">
        <v>2061</v>
      </c>
    </row>
    <row r="481" spans="38:38" x14ac:dyDescent="0.25">
      <c r="AL481" s="1">
        <v>2062</v>
      </c>
    </row>
    <row r="482" spans="38:38" x14ac:dyDescent="0.25">
      <c r="AL482" s="1">
        <v>2063</v>
      </c>
    </row>
    <row r="483" spans="38:38" x14ac:dyDescent="0.25">
      <c r="AL483" s="1">
        <v>2064</v>
      </c>
    </row>
    <row r="484" spans="38:38" x14ac:dyDescent="0.25">
      <c r="AL484" s="1">
        <v>2065</v>
      </c>
    </row>
    <row r="485" spans="38:38" x14ac:dyDescent="0.25">
      <c r="AL485" s="1">
        <v>2066</v>
      </c>
    </row>
    <row r="486" spans="38:38" x14ac:dyDescent="0.25">
      <c r="AL486" s="1">
        <v>2067</v>
      </c>
    </row>
    <row r="487" spans="38:38" x14ac:dyDescent="0.25">
      <c r="AL487" s="1">
        <v>2068</v>
      </c>
    </row>
    <row r="488" spans="38:38" x14ac:dyDescent="0.25">
      <c r="AL488" s="1">
        <v>2069</v>
      </c>
    </row>
    <row r="489" spans="38:38" x14ac:dyDescent="0.25">
      <c r="AL489" s="1">
        <v>2070</v>
      </c>
    </row>
    <row r="490" spans="38:38" x14ac:dyDescent="0.25">
      <c r="AL490" s="1">
        <v>2071</v>
      </c>
    </row>
    <row r="491" spans="38:38" x14ac:dyDescent="0.25">
      <c r="AL491" s="1">
        <v>2072</v>
      </c>
    </row>
    <row r="492" spans="38:38" x14ac:dyDescent="0.25">
      <c r="AL492" s="1">
        <v>2073</v>
      </c>
    </row>
    <row r="493" spans="38:38" x14ac:dyDescent="0.25">
      <c r="AL493" s="1">
        <v>2074</v>
      </c>
    </row>
    <row r="494" spans="38:38" x14ac:dyDescent="0.25">
      <c r="AL494" s="1">
        <v>2075</v>
      </c>
    </row>
    <row r="495" spans="38:38" x14ac:dyDescent="0.25">
      <c r="AL495" s="1">
        <v>2076</v>
      </c>
    </row>
    <row r="496" spans="38:38" x14ac:dyDescent="0.25">
      <c r="AL496" s="1">
        <v>2077</v>
      </c>
    </row>
    <row r="497" spans="38:38" x14ac:dyDescent="0.25">
      <c r="AL497" s="1">
        <v>2078</v>
      </c>
    </row>
    <row r="498" spans="38:38" x14ac:dyDescent="0.25">
      <c r="AL498" s="1">
        <v>2079</v>
      </c>
    </row>
    <row r="499" spans="38:38" x14ac:dyDescent="0.25">
      <c r="AL499" s="1">
        <v>2080</v>
      </c>
    </row>
    <row r="500" spans="38:38" x14ac:dyDescent="0.25">
      <c r="AL500" s="1">
        <v>2081</v>
      </c>
    </row>
    <row r="501" spans="38:38" x14ac:dyDescent="0.25">
      <c r="AL501" s="1">
        <v>2082</v>
      </c>
    </row>
    <row r="502" spans="38:38" x14ac:dyDescent="0.25">
      <c r="AL502" s="1">
        <v>2083</v>
      </c>
    </row>
    <row r="503" spans="38:38" x14ac:dyDescent="0.25">
      <c r="AL503" s="1">
        <v>2084</v>
      </c>
    </row>
    <row r="504" spans="38:38" x14ac:dyDescent="0.25">
      <c r="AL504" s="1">
        <v>2085</v>
      </c>
    </row>
    <row r="505" spans="38:38" x14ac:dyDescent="0.25">
      <c r="AL505" s="1">
        <v>2086</v>
      </c>
    </row>
    <row r="506" spans="38:38" x14ac:dyDescent="0.25">
      <c r="AL506" s="1">
        <v>2087</v>
      </c>
    </row>
    <row r="507" spans="38:38" x14ac:dyDescent="0.25">
      <c r="AL507" s="1">
        <v>2088</v>
      </c>
    </row>
    <row r="508" spans="38:38" x14ac:dyDescent="0.25">
      <c r="AL508" s="1">
        <v>2089</v>
      </c>
    </row>
    <row r="509" spans="38:38" x14ac:dyDescent="0.25">
      <c r="AL509" s="1">
        <v>2090</v>
      </c>
    </row>
    <row r="510" spans="38:38" x14ac:dyDescent="0.25">
      <c r="AL510" s="1">
        <v>2091</v>
      </c>
    </row>
    <row r="511" spans="38:38" x14ac:dyDescent="0.25">
      <c r="AL511" s="1">
        <v>2092</v>
      </c>
    </row>
    <row r="512" spans="38:38" x14ac:dyDescent="0.25">
      <c r="AL512" s="1">
        <v>2093</v>
      </c>
    </row>
    <row r="513" spans="38:38" x14ac:dyDescent="0.25">
      <c r="AL513" s="1">
        <v>2094</v>
      </c>
    </row>
    <row r="514" spans="38:38" x14ac:dyDescent="0.25">
      <c r="AL514" s="1">
        <v>2095</v>
      </c>
    </row>
    <row r="515" spans="38:38" x14ac:dyDescent="0.25">
      <c r="AL515" s="1">
        <v>2096</v>
      </c>
    </row>
    <row r="516" spans="38:38" x14ac:dyDescent="0.25">
      <c r="AL516" s="1">
        <v>2097</v>
      </c>
    </row>
    <row r="517" spans="38:38" x14ac:dyDescent="0.25">
      <c r="AL517" s="1">
        <v>2098</v>
      </c>
    </row>
    <row r="518" spans="38:38" x14ac:dyDescent="0.25">
      <c r="AL518" s="1">
        <v>2099</v>
      </c>
    </row>
    <row r="519" spans="38:38" x14ac:dyDescent="0.25">
      <c r="AL519" s="1">
        <v>2100</v>
      </c>
    </row>
  </sheetData>
  <mergeCells count="19">
    <mergeCell ref="B25:H25"/>
    <mergeCell ref="K25:Q25"/>
    <mergeCell ref="T25:Z25"/>
    <mergeCell ref="B34:H34"/>
    <mergeCell ref="K34:Q34"/>
    <mergeCell ref="T34:Z34"/>
    <mergeCell ref="B7:H7"/>
    <mergeCell ref="K7:Q7"/>
    <mergeCell ref="T7:Z7"/>
    <mergeCell ref="B16:H16"/>
    <mergeCell ref="K16:Q16"/>
    <mergeCell ref="T16:Z16"/>
    <mergeCell ref="N3:Q3"/>
    <mergeCell ref="W3:Z3"/>
    <mergeCell ref="A1:B1"/>
    <mergeCell ref="C1:D1"/>
    <mergeCell ref="N1:Q1"/>
    <mergeCell ref="N2:Q2"/>
    <mergeCell ref="W2:Z2"/>
  </mergeCells>
  <conditionalFormatting sqref="G9:H14 P9:Q14 Y9:Z14 G18:H23 P18:Q23 Y18:Z23 G27:H32 P27:Q32 Y27:Z32 G36:H41 P36:Q41 Y36:Z41">
    <cfRule type="cellIs" dxfId="0" priority="1" operator="notEqual">
      <formula>""</formula>
    </cfRule>
  </conditionalFormatting>
  <dataValidations count="2">
    <dataValidation type="list" allowBlank="1" showInputMessage="1" showErrorMessage="1" sqref="C1:D1" xr:uid="{00000000-0002-0000-0C00-000000000000}">
      <formula1>$AL$1:$AL$519</formula1>
    </dataValidation>
    <dataValidation type="whole" allowBlank="1" showInputMessage="1" showErrorMessage="1" sqref="A4:B5" xr:uid="{00000000-0002-0000-0C00-000001000000}">
      <formula1>1582</formula1>
      <formula2>2100</formula2>
    </dataValidation>
  </dataValidations>
  <pageMargins left="0.7" right="0.7" top="0.75" bottom="0.75" header="0.3" footer="0.3"/>
  <pageSetup paperSize="9" scale="81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/>
  <dimension ref="A1:R211"/>
  <sheetViews>
    <sheetView workbookViewId="0">
      <selection activeCell="R1" sqref="R1"/>
    </sheetView>
  </sheetViews>
  <sheetFormatPr defaultRowHeight="15" x14ac:dyDescent="0.25"/>
  <cols>
    <col min="1" max="2" width="10.140625" bestFit="1" customWidth="1"/>
    <col min="3" max="3" width="12.140625" bestFit="1" customWidth="1"/>
    <col min="4" max="4" width="10.140625" bestFit="1" customWidth="1"/>
    <col min="5" max="5" width="10.85546875" bestFit="1" customWidth="1"/>
    <col min="8" max="8" width="11.7109375" bestFit="1" customWidth="1"/>
    <col min="9" max="9" width="10.140625" bestFit="1" customWidth="1"/>
    <col min="11" max="11" width="10.140625" bestFit="1" customWidth="1"/>
  </cols>
  <sheetData>
    <row r="1" spans="1:18" x14ac:dyDescent="0.25">
      <c r="B1" s="2">
        <f ca="1">CONCATENATE('n1900'!C1,".","01",".","01")+1-1</f>
        <v>44197</v>
      </c>
      <c r="H1" s="1" t="s">
        <v>12</v>
      </c>
      <c r="I1">
        <v>31</v>
      </c>
      <c r="M1" s="1" t="s">
        <v>1</v>
      </c>
      <c r="N1" s="1">
        <v>1</v>
      </c>
      <c r="O1" s="1" t="s">
        <v>1</v>
      </c>
      <c r="Q1">
        <v>1584</v>
      </c>
      <c r="R1">
        <v>1</v>
      </c>
    </row>
    <row r="2" spans="1:18" x14ac:dyDescent="0.25">
      <c r="A2" s="1" t="s">
        <v>0</v>
      </c>
      <c r="B2" s="1" t="s">
        <v>8</v>
      </c>
      <c r="C2" s="1" t="s">
        <v>9</v>
      </c>
      <c r="D2" s="1" t="s">
        <v>10</v>
      </c>
      <c r="E2" s="1" t="s">
        <v>11</v>
      </c>
      <c r="H2" s="1" t="s">
        <v>13</v>
      </c>
      <c r="I2">
        <v>28</v>
      </c>
      <c r="M2" s="1" t="s">
        <v>2</v>
      </c>
      <c r="N2" s="1">
        <v>2</v>
      </c>
      <c r="O2" s="1" t="s">
        <v>2</v>
      </c>
      <c r="Q2">
        <f>Q1+4</f>
        <v>1588</v>
      </c>
      <c r="R2">
        <v>1</v>
      </c>
    </row>
    <row r="3" spans="1:18" x14ac:dyDescent="0.25">
      <c r="A3" s="1">
        <v>1900</v>
      </c>
      <c r="B3" s="3">
        <f>CONCATENATE(A3,".","01",".","01")+1-1</f>
        <v>1</v>
      </c>
      <c r="C3" s="1">
        <f>WEEKDAY(B3,2)</f>
        <v>7</v>
      </c>
      <c r="D3" s="3">
        <f>CONCATENATE(A3,".","12",".","31")+1-1</f>
        <v>366</v>
      </c>
      <c r="E3" s="1">
        <f>WEEKDAY(D3,2)</f>
        <v>1</v>
      </c>
      <c r="H3" s="1" t="s">
        <v>14</v>
      </c>
      <c r="I3">
        <v>31</v>
      </c>
      <c r="M3" s="1" t="s">
        <v>6</v>
      </c>
      <c r="N3" s="1">
        <v>3</v>
      </c>
      <c r="O3" s="1" t="s">
        <v>6</v>
      </c>
      <c r="Q3">
        <f t="shared" ref="Q3:Q66" si="0">Q2+4</f>
        <v>1592</v>
      </c>
      <c r="R3">
        <v>1</v>
      </c>
    </row>
    <row r="4" spans="1:18" x14ac:dyDescent="0.25">
      <c r="A4" s="1">
        <f>A3+1</f>
        <v>1901</v>
      </c>
      <c r="B4" s="3">
        <f t="shared" ref="B4:B67" si="1">CONCATENATE(A4,".","01",".","01")+1-1</f>
        <v>367</v>
      </c>
      <c r="C4" s="1">
        <f t="shared" ref="C4:C67" si="2">WEEKDAY(B4,2)</f>
        <v>2</v>
      </c>
      <c r="D4" s="3">
        <f t="shared" ref="D4:D12" si="3">CONCATENATE(A4,".","12",".","31")+1-1</f>
        <v>731</v>
      </c>
      <c r="E4" s="1">
        <f t="shared" ref="E4:E67" si="4">WEEKDAY(D4,2)</f>
        <v>2</v>
      </c>
      <c r="H4" s="1" t="s">
        <v>15</v>
      </c>
      <c r="I4">
        <v>30</v>
      </c>
      <c r="M4" s="1" t="s">
        <v>3</v>
      </c>
      <c r="N4" s="1">
        <v>4</v>
      </c>
      <c r="O4" s="1" t="s">
        <v>3</v>
      </c>
      <c r="Q4">
        <f t="shared" si="0"/>
        <v>1596</v>
      </c>
      <c r="R4">
        <v>1</v>
      </c>
    </row>
    <row r="5" spans="1:18" x14ac:dyDescent="0.25">
      <c r="A5" s="1">
        <f t="shared" ref="A5:A68" si="5">A4+1</f>
        <v>1902</v>
      </c>
      <c r="B5" s="3">
        <f t="shared" si="1"/>
        <v>732</v>
      </c>
      <c r="C5" s="1">
        <f t="shared" si="2"/>
        <v>3</v>
      </c>
      <c r="D5" s="3">
        <f t="shared" si="3"/>
        <v>1096</v>
      </c>
      <c r="E5" s="1">
        <f t="shared" si="4"/>
        <v>3</v>
      </c>
      <c r="H5" s="1" t="s">
        <v>16</v>
      </c>
      <c r="I5">
        <v>31</v>
      </c>
      <c r="M5" s="1" t="s">
        <v>4</v>
      </c>
      <c r="N5" s="1">
        <v>5</v>
      </c>
      <c r="O5" s="1" t="s">
        <v>4</v>
      </c>
      <c r="Q5">
        <f t="shared" si="0"/>
        <v>1600</v>
      </c>
      <c r="R5">
        <v>1</v>
      </c>
    </row>
    <row r="6" spans="1:18" x14ac:dyDescent="0.25">
      <c r="A6" s="1">
        <f t="shared" si="5"/>
        <v>1903</v>
      </c>
      <c r="B6" s="3">
        <f t="shared" si="1"/>
        <v>1097</v>
      </c>
      <c r="C6" s="1">
        <f t="shared" si="2"/>
        <v>4</v>
      </c>
      <c r="D6" s="3">
        <f t="shared" si="3"/>
        <v>1461</v>
      </c>
      <c r="E6" s="1">
        <f t="shared" si="4"/>
        <v>4</v>
      </c>
      <c r="H6" s="1" t="s">
        <v>17</v>
      </c>
      <c r="I6">
        <v>30</v>
      </c>
      <c r="M6" s="1" t="s">
        <v>5</v>
      </c>
      <c r="N6" s="1">
        <v>6</v>
      </c>
      <c r="O6" s="1" t="s">
        <v>5</v>
      </c>
      <c r="Q6">
        <f t="shared" si="0"/>
        <v>1604</v>
      </c>
      <c r="R6">
        <v>1</v>
      </c>
    </row>
    <row r="7" spans="1:18" x14ac:dyDescent="0.25">
      <c r="A7" s="1">
        <f t="shared" si="5"/>
        <v>1904</v>
      </c>
      <c r="B7" s="3">
        <f t="shared" si="1"/>
        <v>1462</v>
      </c>
      <c r="C7" s="1">
        <f t="shared" si="2"/>
        <v>5</v>
      </c>
      <c r="D7" s="3">
        <f t="shared" si="3"/>
        <v>1827</v>
      </c>
      <c r="E7" s="1">
        <f t="shared" si="4"/>
        <v>6</v>
      </c>
      <c r="H7" s="1" t="s">
        <v>18</v>
      </c>
      <c r="I7">
        <v>31</v>
      </c>
      <c r="M7" s="1" t="s">
        <v>7</v>
      </c>
      <c r="N7" s="1">
        <v>7</v>
      </c>
      <c r="O7" s="1" t="s">
        <v>7</v>
      </c>
      <c r="Q7">
        <f t="shared" si="0"/>
        <v>1608</v>
      </c>
      <c r="R7">
        <v>1</v>
      </c>
    </row>
    <row r="8" spans="1:18" x14ac:dyDescent="0.25">
      <c r="A8" s="1">
        <f t="shared" si="5"/>
        <v>1905</v>
      </c>
      <c r="B8" s="3">
        <f t="shared" si="1"/>
        <v>1828</v>
      </c>
      <c r="C8" s="1">
        <f t="shared" si="2"/>
        <v>7</v>
      </c>
      <c r="D8" s="3">
        <f t="shared" si="3"/>
        <v>2192</v>
      </c>
      <c r="E8" s="1">
        <f t="shared" si="4"/>
        <v>7</v>
      </c>
      <c r="H8" s="1" t="s">
        <v>19</v>
      </c>
      <c r="I8">
        <v>31</v>
      </c>
      <c r="Q8">
        <f t="shared" si="0"/>
        <v>1612</v>
      </c>
      <c r="R8">
        <v>1</v>
      </c>
    </row>
    <row r="9" spans="1:18" x14ac:dyDescent="0.25">
      <c r="A9" s="1">
        <f t="shared" si="5"/>
        <v>1906</v>
      </c>
      <c r="B9" s="3">
        <f>CONCATENATE(A9,".","01",".","01")+1-1</f>
        <v>2193</v>
      </c>
      <c r="C9" s="1">
        <f t="shared" si="2"/>
        <v>1</v>
      </c>
      <c r="D9" s="3">
        <f t="shared" si="3"/>
        <v>2557</v>
      </c>
      <c r="E9" s="1">
        <f t="shared" si="4"/>
        <v>1</v>
      </c>
      <c r="H9" s="1" t="s">
        <v>20</v>
      </c>
      <c r="I9">
        <v>30</v>
      </c>
      <c r="Q9">
        <f t="shared" si="0"/>
        <v>1616</v>
      </c>
      <c r="R9">
        <v>1</v>
      </c>
    </row>
    <row r="10" spans="1:18" x14ac:dyDescent="0.25">
      <c r="A10" s="1">
        <f t="shared" si="5"/>
        <v>1907</v>
      </c>
      <c r="B10" s="3">
        <f t="shared" si="1"/>
        <v>2558</v>
      </c>
      <c r="C10" s="1">
        <f t="shared" si="2"/>
        <v>2</v>
      </c>
      <c r="D10" s="3">
        <f t="shared" si="3"/>
        <v>2922</v>
      </c>
      <c r="E10" s="1">
        <f t="shared" si="4"/>
        <v>2</v>
      </c>
      <c r="H10" s="1" t="s">
        <v>21</v>
      </c>
      <c r="I10">
        <v>31</v>
      </c>
      <c r="Q10">
        <f t="shared" si="0"/>
        <v>1620</v>
      </c>
      <c r="R10">
        <v>1</v>
      </c>
    </row>
    <row r="11" spans="1:18" x14ac:dyDescent="0.25">
      <c r="A11" s="1">
        <f t="shared" si="5"/>
        <v>1908</v>
      </c>
      <c r="B11" s="3">
        <f t="shared" si="1"/>
        <v>2923</v>
      </c>
      <c r="C11" s="1">
        <f t="shared" si="2"/>
        <v>3</v>
      </c>
      <c r="D11" s="3">
        <f t="shared" si="3"/>
        <v>3288</v>
      </c>
      <c r="E11" s="1">
        <f t="shared" si="4"/>
        <v>4</v>
      </c>
      <c r="H11" s="1" t="s">
        <v>22</v>
      </c>
      <c r="I11">
        <v>30</v>
      </c>
      <c r="Q11">
        <f t="shared" si="0"/>
        <v>1624</v>
      </c>
      <c r="R11">
        <v>1</v>
      </c>
    </row>
    <row r="12" spans="1:18" x14ac:dyDescent="0.25">
      <c r="A12" s="1">
        <f t="shared" si="5"/>
        <v>1909</v>
      </c>
      <c r="B12" s="3">
        <f t="shared" si="1"/>
        <v>3289</v>
      </c>
      <c r="C12" s="1">
        <f t="shared" si="2"/>
        <v>5</v>
      </c>
      <c r="D12" s="3">
        <f t="shared" si="3"/>
        <v>3653</v>
      </c>
      <c r="E12" s="1">
        <f t="shared" si="4"/>
        <v>5</v>
      </c>
      <c r="H12" s="1" t="s">
        <v>23</v>
      </c>
      <c r="I12">
        <v>31</v>
      </c>
      <c r="Q12">
        <f t="shared" si="0"/>
        <v>1628</v>
      </c>
      <c r="R12">
        <v>1</v>
      </c>
    </row>
    <row r="13" spans="1:18" x14ac:dyDescent="0.25">
      <c r="A13" s="1">
        <f t="shared" si="5"/>
        <v>1910</v>
      </c>
      <c r="B13" s="3">
        <f t="shared" si="1"/>
        <v>3654</v>
      </c>
      <c r="C13" s="1">
        <f t="shared" si="2"/>
        <v>6</v>
      </c>
      <c r="D13" s="3">
        <f t="shared" ref="D13:D76" si="6">CONCATENATE(A13,".","12",".","31")+1-1</f>
        <v>4018</v>
      </c>
      <c r="E13" s="1">
        <f t="shared" si="4"/>
        <v>6</v>
      </c>
      <c r="Q13">
        <f t="shared" si="0"/>
        <v>1632</v>
      </c>
      <c r="R13">
        <v>1</v>
      </c>
    </row>
    <row r="14" spans="1:18" x14ac:dyDescent="0.25">
      <c r="A14" s="1">
        <f t="shared" si="5"/>
        <v>1911</v>
      </c>
      <c r="B14" s="3">
        <f t="shared" si="1"/>
        <v>4019</v>
      </c>
      <c r="C14" s="1">
        <f t="shared" si="2"/>
        <v>7</v>
      </c>
      <c r="D14" s="3">
        <f t="shared" si="6"/>
        <v>4383</v>
      </c>
      <c r="E14" s="1">
        <f t="shared" si="4"/>
        <v>7</v>
      </c>
      <c r="Q14">
        <f t="shared" si="0"/>
        <v>1636</v>
      </c>
      <c r="R14">
        <v>1</v>
      </c>
    </row>
    <row r="15" spans="1:18" x14ac:dyDescent="0.25">
      <c r="A15" s="1">
        <f t="shared" si="5"/>
        <v>1912</v>
      </c>
      <c r="B15" s="3">
        <f t="shared" si="1"/>
        <v>4384</v>
      </c>
      <c r="C15" s="1">
        <f t="shared" si="2"/>
        <v>1</v>
      </c>
      <c r="D15" s="3">
        <f t="shared" si="6"/>
        <v>4749</v>
      </c>
      <c r="E15" s="1">
        <f t="shared" si="4"/>
        <v>2</v>
      </c>
      <c r="Q15">
        <f t="shared" si="0"/>
        <v>1640</v>
      </c>
      <c r="R15">
        <v>1</v>
      </c>
    </row>
    <row r="16" spans="1:18" x14ac:dyDescent="0.25">
      <c r="A16" s="1">
        <f t="shared" si="5"/>
        <v>1913</v>
      </c>
      <c r="B16" s="3">
        <f t="shared" si="1"/>
        <v>4750</v>
      </c>
      <c r="C16" s="1">
        <f t="shared" si="2"/>
        <v>3</v>
      </c>
      <c r="D16" s="3">
        <f t="shared" si="6"/>
        <v>5114</v>
      </c>
      <c r="E16" s="1">
        <f t="shared" si="4"/>
        <v>3</v>
      </c>
      <c r="I16" s="29">
        <f ca="1">INT((Napok!$B$1-DATE(YEAR(Napok!$B$1),1,1)-1+WEEKDAY(DATE(YEAR(Napok!$B$1),1,0)))/7)+1-INT(WEEKDAY(DATE(YEAR(Napok!$B$1),1,0))/5)+IF(INT((Napok!$B$1-DATE(YEAR(Napok!$B$1),1,1)-1+WEEKDAY(DATE(YEAR(Napok!$B$1),1,0)))/7)+1-INT(WEEKDAY(DATE(YEAR(Napok!$B$1),1,0))/5)=0,IF(OR(WEEKDAY(DATE(YEAR(Napok!$B$1-4),1,0))=5,WEEKDAY(DATE(YEAR(Napok!$B$1-4),1,0))=6,WEEKDAY(DATE(YEAR(Napok!$B$1-4),1,0))=7),52,53),IF(AND(INT((Napok!$B$1-DATE(YEAR(Napok!$B$1),1,1)-1+WEEKDAY(DATE(YEAR(Napok!$B$1),1,0)))/7)+1-INT(WEEKDAY(DATE(YEAR(Napok!$B$1),1,0))/5)=53,OR(WEEKDAY(DATE(YEAR(Napok!$B$1+5),1,0))=1,WEEKDAY(DATE(YEAR(Napok!$B$1+5),1,0))=2,WEEKDAY(DATE(YEAR(Napok!$B$1+5),1,0))=3,WEEKDAY(DATE(YEAR(Napok!$B$1+5),1,0))=4)),-52,0))</f>
        <v>53</v>
      </c>
      <c r="Q16">
        <f t="shared" si="0"/>
        <v>1644</v>
      </c>
      <c r="R16">
        <v>1</v>
      </c>
    </row>
    <row r="17" spans="1:18" x14ac:dyDescent="0.25">
      <c r="A17" s="1">
        <f t="shared" si="5"/>
        <v>1914</v>
      </c>
      <c r="B17" s="3">
        <f t="shared" si="1"/>
        <v>5115</v>
      </c>
      <c r="C17" s="1">
        <f t="shared" si="2"/>
        <v>4</v>
      </c>
      <c r="D17" s="3">
        <f t="shared" si="6"/>
        <v>5479</v>
      </c>
      <c r="E17" s="1">
        <f t="shared" si="4"/>
        <v>4</v>
      </c>
      <c r="Q17">
        <f t="shared" si="0"/>
        <v>1648</v>
      </c>
      <c r="R17">
        <v>1</v>
      </c>
    </row>
    <row r="18" spans="1:18" x14ac:dyDescent="0.25">
      <c r="A18" s="1">
        <f t="shared" si="5"/>
        <v>1915</v>
      </c>
      <c r="B18" s="3">
        <f t="shared" si="1"/>
        <v>5480</v>
      </c>
      <c r="C18" s="1">
        <f t="shared" si="2"/>
        <v>5</v>
      </c>
      <c r="D18" s="3">
        <f t="shared" si="6"/>
        <v>5844</v>
      </c>
      <c r="E18" s="1">
        <f t="shared" si="4"/>
        <v>5</v>
      </c>
      <c r="Q18">
        <f t="shared" si="0"/>
        <v>1652</v>
      </c>
      <c r="R18">
        <v>1</v>
      </c>
    </row>
    <row r="19" spans="1:18" x14ac:dyDescent="0.25">
      <c r="A19" s="1">
        <f t="shared" si="5"/>
        <v>1916</v>
      </c>
      <c r="B19" s="3">
        <f t="shared" si="1"/>
        <v>5845</v>
      </c>
      <c r="C19" s="1">
        <f t="shared" si="2"/>
        <v>6</v>
      </c>
      <c r="D19" s="3">
        <f t="shared" si="6"/>
        <v>6210</v>
      </c>
      <c r="E19" s="1">
        <f t="shared" si="4"/>
        <v>7</v>
      </c>
      <c r="Q19">
        <f t="shared" si="0"/>
        <v>1656</v>
      </c>
      <c r="R19">
        <v>1</v>
      </c>
    </row>
    <row r="20" spans="1:18" x14ac:dyDescent="0.25">
      <c r="A20" s="1">
        <f t="shared" si="5"/>
        <v>1917</v>
      </c>
      <c r="B20" s="3">
        <f t="shared" si="1"/>
        <v>6211</v>
      </c>
      <c r="C20" s="1">
        <f t="shared" si="2"/>
        <v>1</v>
      </c>
      <c r="D20" s="3">
        <f t="shared" si="6"/>
        <v>6575</v>
      </c>
      <c r="E20" s="1">
        <f t="shared" si="4"/>
        <v>1</v>
      </c>
      <c r="Q20">
        <f t="shared" si="0"/>
        <v>1660</v>
      </c>
      <c r="R20">
        <v>1</v>
      </c>
    </row>
    <row r="21" spans="1:18" x14ac:dyDescent="0.25">
      <c r="A21" s="1">
        <f t="shared" si="5"/>
        <v>1918</v>
      </c>
      <c r="B21" s="3">
        <f t="shared" si="1"/>
        <v>6576</v>
      </c>
      <c r="C21" s="1">
        <f t="shared" si="2"/>
        <v>2</v>
      </c>
      <c r="D21" s="3">
        <f t="shared" si="6"/>
        <v>6940</v>
      </c>
      <c r="E21" s="1">
        <f t="shared" si="4"/>
        <v>2</v>
      </c>
      <c r="Q21">
        <f t="shared" si="0"/>
        <v>1664</v>
      </c>
      <c r="R21">
        <v>1</v>
      </c>
    </row>
    <row r="22" spans="1:18" x14ac:dyDescent="0.25">
      <c r="A22" s="1">
        <f t="shared" si="5"/>
        <v>1919</v>
      </c>
      <c r="B22" s="3">
        <f t="shared" si="1"/>
        <v>6941</v>
      </c>
      <c r="C22" s="1">
        <f t="shared" si="2"/>
        <v>3</v>
      </c>
      <c r="D22" s="3">
        <f t="shared" si="6"/>
        <v>7305</v>
      </c>
      <c r="E22" s="1">
        <f t="shared" si="4"/>
        <v>3</v>
      </c>
      <c r="H22" s="1"/>
      <c r="I22" s="3"/>
      <c r="J22" s="1"/>
      <c r="K22" s="3"/>
      <c r="L22" s="1"/>
      <c r="Q22">
        <f>Q21+4</f>
        <v>1668</v>
      </c>
      <c r="R22">
        <v>1</v>
      </c>
    </row>
    <row r="23" spans="1:18" x14ac:dyDescent="0.25">
      <c r="A23" s="1">
        <f t="shared" si="5"/>
        <v>1920</v>
      </c>
      <c r="B23" s="3">
        <f t="shared" si="1"/>
        <v>7306</v>
      </c>
      <c r="C23" s="1">
        <f t="shared" si="2"/>
        <v>4</v>
      </c>
      <c r="D23" s="3">
        <f t="shared" si="6"/>
        <v>7671</v>
      </c>
      <c r="E23" s="1">
        <f t="shared" si="4"/>
        <v>5</v>
      </c>
      <c r="Q23">
        <f t="shared" si="0"/>
        <v>1672</v>
      </c>
      <c r="R23">
        <v>1</v>
      </c>
    </row>
    <row r="24" spans="1:18" x14ac:dyDescent="0.25">
      <c r="A24" s="1">
        <f t="shared" si="5"/>
        <v>1921</v>
      </c>
      <c r="B24" s="3">
        <f t="shared" si="1"/>
        <v>7672</v>
      </c>
      <c r="C24" s="1">
        <f t="shared" si="2"/>
        <v>6</v>
      </c>
      <c r="D24" s="3">
        <f t="shared" si="6"/>
        <v>8036</v>
      </c>
      <c r="E24" s="1">
        <f t="shared" si="4"/>
        <v>6</v>
      </c>
      <c r="Q24">
        <f t="shared" si="0"/>
        <v>1676</v>
      </c>
      <c r="R24">
        <v>1</v>
      </c>
    </row>
    <row r="25" spans="1:18" x14ac:dyDescent="0.25">
      <c r="A25" s="1">
        <f t="shared" si="5"/>
        <v>1922</v>
      </c>
      <c r="B25" s="3">
        <f t="shared" si="1"/>
        <v>8037</v>
      </c>
      <c r="C25" s="1">
        <f t="shared" si="2"/>
        <v>7</v>
      </c>
      <c r="D25" s="3">
        <f t="shared" si="6"/>
        <v>8401</v>
      </c>
      <c r="E25" s="1">
        <f t="shared" si="4"/>
        <v>7</v>
      </c>
      <c r="Q25">
        <f t="shared" si="0"/>
        <v>1680</v>
      </c>
      <c r="R25">
        <v>1</v>
      </c>
    </row>
    <row r="26" spans="1:18" x14ac:dyDescent="0.25">
      <c r="A26" s="1">
        <f t="shared" si="5"/>
        <v>1923</v>
      </c>
      <c r="B26" s="3">
        <f t="shared" si="1"/>
        <v>8402</v>
      </c>
      <c r="C26" s="1">
        <f t="shared" si="2"/>
        <v>1</v>
      </c>
      <c r="D26" s="3">
        <f t="shared" si="6"/>
        <v>8766</v>
      </c>
      <c r="E26" s="1">
        <f t="shared" si="4"/>
        <v>1</v>
      </c>
      <c r="Q26">
        <f t="shared" si="0"/>
        <v>1684</v>
      </c>
      <c r="R26">
        <v>1</v>
      </c>
    </row>
    <row r="27" spans="1:18" x14ac:dyDescent="0.25">
      <c r="A27" s="1">
        <f t="shared" si="5"/>
        <v>1924</v>
      </c>
      <c r="B27" s="3">
        <f t="shared" si="1"/>
        <v>8767</v>
      </c>
      <c r="C27" s="1">
        <f t="shared" si="2"/>
        <v>2</v>
      </c>
      <c r="D27" s="3">
        <f t="shared" si="6"/>
        <v>9132</v>
      </c>
      <c r="E27" s="1">
        <f t="shared" si="4"/>
        <v>3</v>
      </c>
      <c r="Q27">
        <f t="shared" si="0"/>
        <v>1688</v>
      </c>
      <c r="R27">
        <v>1</v>
      </c>
    </row>
    <row r="28" spans="1:18" x14ac:dyDescent="0.25">
      <c r="A28" s="1">
        <f t="shared" si="5"/>
        <v>1925</v>
      </c>
      <c r="B28" s="3">
        <f t="shared" si="1"/>
        <v>9133</v>
      </c>
      <c r="C28" s="1">
        <f t="shared" si="2"/>
        <v>4</v>
      </c>
      <c r="D28" s="3">
        <f t="shared" si="6"/>
        <v>9497</v>
      </c>
      <c r="E28" s="1">
        <f t="shared" si="4"/>
        <v>4</v>
      </c>
      <c r="Q28">
        <f t="shared" si="0"/>
        <v>1692</v>
      </c>
      <c r="R28">
        <v>1</v>
      </c>
    </row>
    <row r="29" spans="1:18" x14ac:dyDescent="0.25">
      <c r="A29" s="1">
        <f t="shared" si="5"/>
        <v>1926</v>
      </c>
      <c r="B29" s="3">
        <f t="shared" si="1"/>
        <v>9498</v>
      </c>
      <c r="C29" s="1">
        <f t="shared" si="2"/>
        <v>5</v>
      </c>
      <c r="D29" s="3">
        <f t="shared" si="6"/>
        <v>9862</v>
      </c>
      <c r="E29" s="1">
        <f t="shared" si="4"/>
        <v>5</v>
      </c>
      <c r="Q29">
        <f t="shared" si="0"/>
        <v>1696</v>
      </c>
      <c r="R29">
        <v>1</v>
      </c>
    </row>
    <row r="30" spans="1:18" x14ac:dyDescent="0.25">
      <c r="A30" s="1">
        <f t="shared" si="5"/>
        <v>1927</v>
      </c>
      <c r="B30" s="3">
        <f t="shared" si="1"/>
        <v>9863</v>
      </c>
      <c r="C30" s="1">
        <f t="shared" si="2"/>
        <v>6</v>
      </c>
      <c r="D30" s="3">
        <f t="shared" si="6"/>
        <v>10227</v>
      </c>
      <c r="E30" s="1">
        <f t="shared" si="4"/>
        <v>6</v>
      </c>
      <c r="Q30">
        <v>1704</v>
      </c>
      <c r="R30">
        <v>1</v>
      </c>
    </row>
    <row r="31" spans="1:18" x14ac:dyDescent="0.25">
      <c r="A31" s="1">
        <f t="shared" si="5"/>
        <v>1928</v>
      </c>
      <c r="B31" s="3">
        <f t="shared" si="1"/>
        <v>10228</v>
      </c>
      <c r="C31" s="1">
        <f t="shared" si="2"/>
        <v>7</v>
      </c>
      <c r="D31" s="3">
        <f t="shared" si="6"/>
        <v>10593</v>
      </c>
      <c r="E31" s="1">
        <f t="shared" si="4"/>
        <v>1</v>
      </c>
      <c r="Q31">
        <f t="shared" si="0"/>
        <v>1708</v>
      </c>
      <c r="R31">
        <v>1</v>
      </c>
    </row>
    <row r="32" spans="1:18" x14ac:dyDescent="0.25">
      <c r="A32" s="1">
        <f t="shared" si="5"/>
        <v>1929</v>
      </c>
      <c r="B32" s="3">
        <f t="shared" si="1"/>
        <v>10594</v>
      </c>
      <c r="C32" s="1">
        <f t="shared" si="2"/>
        <v>2</v>
      </c>
      <c r="D32" s="3">
        <f t="shared" si="6"/>
        <v>10958</v>
      </c>
      <c r="E32" s="1">
        <f t="shared" si="4"/>
        <v>2</v>
      </c>
      <c r="Q32">
        <f t="shared" si="0"/>
        <v>1712</v>
      </c>
      <c r="R32">
        <v>1</v>
      </c>
    </row>
    <row r="33" spans="1:18" x14ac:dyDescent="0.25">
      <c r="A33" s="1">
        <f t="shared" si="5"/>
        <v>1930</v>
      </c>
      <c r="B33" s="3">
        <f t="shared" si="1"/>
        <v>10959</v>
      </c>
      <c r="C33" s="1">
        <f t="shared" si="2"/>
        <v>3</v>
      </c>
      <c r="D33" s="3">
        <f t="shared" si="6"/>
        <v>11323</v>
      </c>
      <c r="E33" s="1">
        <f t="shared" si="4"/>
        <v>3</v>
      </c>
      <c r="Q33">
        <f t="shared" si="0"/>
        <v>1716</v>
      </c>
      <c r="R33">
        <v>1</v>
      </c>
    </row>
    <row r="34" spans="1:18" x14ac:dyDescent="0.25">
      <c r="A34" s="1">
        <f t="shared" si="5"/>
        <v>1931</v>
      </c>
      <c r="B34" s="3">
        <f t="shared" si="1"/>
        <v>11324</v>
      </c>
      <c r="C34" s="1">
        <f t="shared" si="2"/>
        <v>4</v>
      </c>
      <c r="D34" s="3">
        <f t="shared" si="6"/>
        <v>11688</v>
      </c>
      <c r="E34" s="1">
        <f t="shared" si="4"/>
        <v>4</v>
      </c>
      <c r="Q34">
        <f t="shared" si="0"/>
        <v>1720</v>
      </c>
      <c r="R34">
        <v>1</v>
      </c>
    </row>
    <row r="35" spans="1:18" x14ac:dyDescent="0.25">
      <c r="A35" s="1">
        <f t="shared" si="5"/>
        <v>1932</v>
      </c>
      <c r="B35" s="3">
        <f t="shared" si="1"/>
        <v>11689</v>
      </c>
      <c r="C35" s="1">
        <f t="shared" si="2"/>
        <v>5</v>
      </c>
      <c r="D35" s="3">
        <f t="shared" si="6"/>
        <v>12054</v>
      </c>
      <c r="E35" s="1">
        <f t="shared" si="4"/>
        <v>6</v>
      </c>
      <c r="Q35">
        <f t="shared" si="0"/>
        <v>1724</v>
      </c>
      <c r="R35">
        <v>1</v>
      </c>
    </row>
    <row r="36" spans="1:18" x14ac:dyDescent="0.25">
      <c r="A36" s="1">
        <f t="shared" si="5"/>
        <v>1933</v>
      </c>
      <c r="B36" s="3">
        <f t="shared" si="1"/>
        <v>12055</v>
      </c>
      <c r="C36" s="1">
        <f t="shared" si="2"/>
        <v>7</v>
      </c>
      <c r="D36" s="3">
        <f t="shared" si="6"/>
        <v>12419</v>
      </c>
      <c r="E36" s="1">
        <f t="shared" si="4"/>
        <v>7</v>
      </c>
      <c r="Q36">
        <f t="shared" si="0"/>
        <v>1728</v>
      </c>
      <c r="R36">
        <v>1</v>
      </c>
    </row>
    <row r="37" spans="1:18" x14ac:dyDescent="0.25">
      <c r="A37" s="1">
        <f t="shared" si="5"/>
        <v>1934</v>
      </c>
      <c r="B37" s="3">
        <f t="shared" si="1"/>
        <v>12420</v>
      </c>
      <c r="C37" s="1">
        <f t="shared" si="2"/>
        <v>1</v>
      </c>
      <c r="D37" s="3">
        <f t="shared" si="6"/>
        <v>12784</v>
      </c>
      <c r="E37" s="1">
        <f t="shared" si="4"/>
        <v>1</v>
      </c>
      <c r="Q37">
        <f t="shared" si="0"/>
        <v>1732</v>
      </c>
      <c r="R37">
        <v>1</v>
      </c>
    </row>
    <row r="38" spans="1:18" x14ac:dyDescent="0.25">
      <c r="A38" s="1">
        <f t="shared" si="5"/>
        <v>1935</v>
      </c>
      <c r="B38" s="3">
        <f t="shared" si="1"/>
        <v>12785</v>
      </c>
      <c r="C38" s="1">
        <f t="shared" si="2"/>
        <v>2</v>
      </c>
      <c r="D38" s="3">
        <f t="shared" si="6"/>
        <v>13149</v>
      </c>
      <c r="E38" s="1">
        <f t="shared" si="4"/>
        <v>2</v>
      </c>
      <c r="Q38">
        <f t="shared" si="0"/>
        <v>1736</v>
      </c>
      <c r="R38">
        <v>1</v>
      </c>
    </row>
    <row r="39" spans="1:18" x14ac:dyDescent="0.25">
      <c r="A39" s="1">
        <f t="shared" si="5"/>
        <v>1936</v>
      </c>
      <c r="B39" s="3">
        <f t="shared" si="1"/>
        <v>13150</v>
      </c>
      <c r="C39" s="1">
        <f t="shared" si="2"/>
        <v>3</v>
      </c>
      <c r="D39" s="3">
        <f t="shared" si="6"/>
        <v>13515</v>
      </c>
      <c r="E39" s="1">
        <f t="shared" si="4"/>
        <v>4</v>
      </c>
      <c r="Q39">
        <f t="shared" si="0"/>
        <v>1740</v>
      </c>
      <c r="R39">
        <v>1</v>
      </c>
    </row>
    <row r="40" spans="1:18" x14ac:dyDescent="0.25">
      <c r="A40" s="1">
        <f t="shared" si="5"/>
        <v>1937</v>
      </c>
      <c r="B40" s="3">
        <f t="shared" si="1"/>
        <v>13516</v>
      </c>
      <c r="C40" s="1">
        <f t="shared" si="2"/>
        <v>5</v>
      </c>
      <c r="D40" s="3">
        <f t="shared" si="6"/>
        <v>13880</v>
      </c>
      <c r="E40" s="1">
        <f t="shared" si="4"/>
        <v>5</v>
      </c>
      <c r="Q40">
        <f>Q39+4</f>
        <v>1744</v>
      </c>
      <c r="R40">
        <v>1</v>
      </c>
    </row>
    <row r="41" spans="1:18" x14ac:dyDescent="0.25">
      <c r="A41" s="1">
        <f t="shared" si="5"/>
        <v>1938</v>
      </c>
      <c r="B41" s="3">
        <f t="shared" si="1"/>
        <v>13881</v>
      </c>
      <c r="C41" s="1">
        <f t="shared" si="2"/>
        <v>6</v>
      </c>
      <c r="D41" s="3">
        <f t="shared" si="6"/>
        <v>14245</v>
      </c>
      <c r="E41" s="1">
        <f t="shared" si="4"/>
        <v>6</v>
      </c>
      <c r="Q41">
        <f t="shared" si="0"/>
        <v>1748</v>
      </c>
      <c r="R41">
        <v>1</v>
      </c>
    </row>
    <row r="42" spans="1:18" x14ac:dyDescent="0.25">
      <c r="A42" s="1">
        <f t="shared" si="5"/>
        <v>1939</v>
      </c>
      <c r="B42" s="3">
        <f t="shared" si="1"/>
        <v>14246</v>
      </c>
      <c r="C42" s="1">
        <f t="shared" si="2"/>
        <v>7</v>
      </c>
      <c r="D42" s="3">
        <f t="shared" si="6"/>
        <v>14610</v>
      </c>
      <c r="E42" s="1">
        <f t="shared" si="4"/>
        <v>7</v>
      </c>
      <c r="Q42">
        <f t="shared" si="0"/>
        <v>1752</v>
      </c>
      <c r="R42">
        <v>1</v>
      </c>
    </row>
    <row r="43" spans="1:18" x14ac:dyDescent="0.25">
      <c r="A43" s="1">
        <f t="shared" si="5"/>
        <v>1940</v>
      </c>
      <c r="B43" s="3">
        <f t="shared" si="1"/>
        <v>14611</v>
      </c>
      <c r="C43" s="1">
        <f t="shared" si="2"/>
        <v>1</v>
      </c>
      <c r="D43" s="3">
        <f t="shared" si="6"/>
        <v>14976</v>
      </c>
      <c r="E43" s="1">
        <f t="shared" si="4"/>
        <v>2</v>
      </c>
      <c r="Q43">
        <f t="shared" si="0"/>
        <v>1756</v>
      </c>
      <c r="R43">
        <v>1</v>
      </c>
    </row>
    <row r="44" spans="1:18" x14ac:dyDescent="0.25">
      <c r="A44" s="1">
        <f t="shared" si="5"/>
        <v>1941</v>
      </c>
      <c r="B44" s="3">
        <f t="shared" si="1"/>
        <v>14977</v>
      </c>
      <c r="C44" s="1">
        <f t="shared" si="2"/>
        <v>3</v>
      </c>
      <c r="D44" s="3">
        <f t="shared" si="6"/>
        <v>15341</v>
      </c>
      <c r="E44" s="1">
        <f t="shared" si="4"/>
        <v>3</v>
      </c>
      <c r="Q44">
        <f t="shared" si="0"/>
        <v>1760</v>
      </c>
      <c r="R44">
        <v>1</v>
      </c>
    </row>
    <row r="45" spans="1:18" x14ac:dyDescent="0.25">
      <c r="A45" s="1">
        <f t="shared" si="5"/>
        <v>1942</v>
      </c>
      <c r="B45" s="3">
        <f t="shared" si="1"/>
        <v>15342</v>
      </c>
      <c r="C45" s="1">
        <f t="shared" si="2"/>
        <v>4</v>
      </c>
      <c r="D45" s="3">
        <f t="shared" si="6"/>
        <v>15706</v>
      </c>
      <c r="E45" s="1">
        <f t="shared" si="4"/>
        <v>4</v>
      </c>
      <c r="Q45">
        <f t="shared" si="0"/>
        <v>1764</v>
      </c>
      <c r="R45">
        <v>1</v>
      </c>
    </row>
    <row r="46" spans="1:18" x14ac:dyDescent="0.25">
      <c r="A46" s="1">
        <f t="shared" si="5"/>
        <v>1943</v>
      </c>
      <c r="B46" s="3">
        <f t="shared" si="1"/>
        <v>15707</v>
      </c>
      <c r="C46" s="1">
        <f t="shared" si="2"/>
        <v>5</v>
      </c>
      <c r="D46" s="3">
        <f t="shared" si="6"/>
        <v>16071</v>
      </c>
      <c r="E46" s="1">
        <f t="shared" si="4"/>
        <v>5</v>
      </c>
      <c r="Q46">
        <f t="shared" si="0"/>
        <v>1768</v>
      </c>
      <c r="R46">
        <v>1</v>
      </c>
    </row>
    <row r="47" spans="1:18" x14ac:dyDescent="0.25">
      <c r="A47" s="1">
        <f t="shared" si="5"/>
        <v>1944</v>
      </c>
      <c r="B47" s="3">
        <f t="shared" si="1"/>
        <v>16072</v>
      </c>
      <c r="C47" s="1">
        <f t="shared" si="2"/>
        <v>6</v>
      </c>
      <c r="D47" s="3">
        <f t="shared" si="6"/>
        <v>16437</v>
      </c>
      <c r="E47" s="1">
        <f t="shared" si="4"/>
        <v>7</v>
      </c>
      <c r="Q47">
        <f t="shared" si="0"/>
        <v>1772</v>
      </c>
      <c r="R47">
        <v>1</v>
      </c>
    </row>
    <row r="48" spans="1:18" x14ac:dyDescent="0.25">
      <c r="A48" s="1">
        <f t="shared" si="5"/>
        <v>1945</v>
      </c>
      <c r="B48" s="3">
        <f t="shared" si="1"/>
        <v>16438</v>
      </c>
      <c r="C48" s="1">
        <f t="shared" si="2"/>
        <v>1</v>
      </c>
      <c r="D48" s="3">
        <f t="shared" si="6"/>
        <v>16802</v>
      </c>
      <c r="E48" s="1">
        <f t="shared" si="4"/>
        <v>1</v>
      </c>
      <c r="Q48">
        <f t="shared" si="0"/>
        <v>1776</v>
      </c>
      <c r="R48">
        <v>1</v>
      </c>
    </row>
    <row r="49" spans="1:18" x14ac:dyDescent="0.25">
      <c r="A49" s="1">
        <f t="shared" si="5"/>
        <v>1946</v>
      </c>
      <c r="B49" s="3">
        <f t="shared" si="1"/>
        <v>16803</v>
      </c>
      <c r="C49" s="1">
        <f t="shared" si="2"/>
        <v>2</v>
      </c>
      <c r="D49" s="3">
        <f t="shared" si="6"/>
        <v>17167</v>
      </c>
      <c r="E49" s="1">
        <f t="shared" si="4"/>
        <v>2</v>
      </c>
      <c r="Q49">
        <f t="shared" si="0"/>
        <v>1780</v>
      </c>
      <c r="R49">
        <v>1</v>
      </c>
    </row>
    <row r="50" spans="1:18" x14ac:dyDescent="0.25">
      <c r="A50" s="1">
        <f t="shared" si="5"/>
        <v>1947</v>
      </c>
      <c r="B50" s="3">
        <f t="shared" si="1"/>
        <v>17168</v>
      </c>
      <c r="C50" s="1">
        <f t="shared" si="2"/>
        <v>3</v>
      </c>
      <c r="D50" s="3">
        <f t="shared" si="6"/>
        <v>17532</v>
      </c>
      <c r="E50" s="1">
        <f t="shared" si="4"/>
        <v>3</v>
      </c>
      <c r="Q50">
        <f t="shared" si="0"/>
        <v>1784</v>
      </c>
      <c r="R50">
        <v>1</v>
      </c>
    </row>
    <row r="51" spans="1:18" x14ac:dyDescent="0.25">
      <c r="A51" s="1">
        <f t="shared" si="5"/>
        <v>1948</v>
      </c>
      <c r="B51" s="3">
        <f t="shared" si="1"/>
        <v>17533</v>
      </c>
      <c r="C51" s="1">
        <f t="shared" si="2"/>
        <v>4</v>
      </c>
      <c r="D51" s="3">
        <f t="shared" si="6"/>
        <v>17898</v>
      </c>
      <c r="E51" s="1">
        <f t="shared" si="4"/>
        <v>5</v>
      </c>
      <c r="Q51">
        <f t="shared" si="0"/>
        <v>1788</v>
      </c>
      <c r="R51">
        <v>1</v>
      </c>
    </row>
    <row r="52" spans="1:18" x14ac:dyDescent="0.25">
      <c r="A52" s="1">
        <f t="shared" si="5"/>
        <v>1949</v>
      </c>
      <c r="B52" s="3">
        <f t="shared" si="1"/>
        <v>17899</v>
      </c>
      <c r="C52" s="1">
        <f t="shared" si="2"/>
        <v>6</v>
      </c>
      <c r="D52" s="3">
        <f t="shared" si="6"/>
        <v>18263</v>
      </c>
      <c r="E52" s="1">
        <f t="shared" si="4"/>
        <v>6</v>
      </c>
      <c r="Q52">
        <f t="shared" si="0"/>
        <v>1792</v>
      </c>
      <c r="R52">
        <v>1</v>
      </c>
    </row>
    <row r="53" spans="1:18" x14ac:dyDescent="0.25">
      <c r="A53" s="1">
        <f t="shared" si="5"/>
        <v>1950</v>
      </c>
      <c r="B53" s="3">
        <f t="shared" si="1"/>
        <v>18264</v>
      </c>
      <c r="C53" s="1">
        <f t="shared" si="2"/>
        <v>7</v>
      </c>
      <c r="D53" s="3">
        <f t="shared" si="6"/>
        <v>18628</v>
      </c>
      <c r="E53" s="1">
        <f t="shared" si="4"/>
        <v>7</v>
      </c>
      <c r="Q53">
        <f t="shared" si="0"/>
        <v>1796</v>
      </c>
      <c r="R53">
        <v>1</v>
      </c>
    </row>
    <row r="54" spans="1:18" x14ac:dyDescent="0.25">
      <c r="A54" s="1">
        <f t="shared" si="5"/>
        <v>1951</v>
      </c>
      <c r="B54" s="3">
        <f t="shared" si="1"/>
        <v>18629</v>
      </c>
      <c r="C54" s="1">
        <f t="shared" si="2"/>
        <v>1</v>
      </c>
      <c r="D54" s="3">
        <f t="shared" si="6"/>
        <v>18993</v>
      </c>
      <c r="E54" s="1">
        <f t="shared" si="4"/>
        <v>1</v>
      </c>
      <c r="Q54">
        <v>1804</v>
      </c>
      <c r="R54">
        <v>1</v>
      </c>
    </row>
    <row r="55" spans="1:18" x14ac:dyDescent="0.25">
      <c r="A55" s="1">
        <f t="shared" si="5"/>
        <v>1952</v>
      </c>
      <c r="B55" s="3">
        <f t="shared" si="1"/>
        <v>18994</v>
      </c>
      <c r="C55" s="1">
        <f t="shared" si="2"/>
        <v>2</v>
      </c>
      <c r="D55" s="3">
        <f t="shared" si="6"/>
        <v>19359</v>
      </c>
      <c r="E55" s="1">
        <f t="shared" si="4"/>
        <v>3</v>
      </c>
      <c r="Q55">
        <f t="shared" si="0"/>
        <v>1808</v>
      </c>
      <c r="R55">
        <v>1</v>
      </c>
    </row>
    <row r="56" spans="1:18" x14ac:dyDescent="0.25">
      <c r="A56" s="1">
        <f t="shared" si="5"/>
        <v>1953</v>
      </c>
      <c r="B56" s="3">
        <f t="shared" si="1"/>
        <v>19360</v>
      </c>
      <c r="C56" s="1">
        <f t="shared" si="2"/>
        <v>4</v>
      </c>
      <c r="D56" s="3">
        <f t="shared" si="6"/>
        <v>19724</v>
      </c>
      <c r="E56" s="1">
        <f t="shared" si="4"/>
        <v>4</v>
      </c>
      <c r="Q56">
        <f t="shared" si="0"/>
        <v>1812</v>
      </c>
      <c r="R56">
        <v>1</v>
      </c>
    </row>
    <row r="57" spans="1:18" x14ac:dyDescent="0.25">
      <c r="A57" s="1">
        <f t="shared" si="5"/>
        <v>1954</v>
      </c>
      <c r="B57" s="3">
        <f t="shared" si="1"/>
        <v>19725</v>
      </c>
      <c r="C57" s="1">
        <f t="shared" si="2"/>
        <v>5</v>
      </c>
      <c r="D57" s="3">
        <f t="shared" si="6"/>
        <v>20089</v>
      </c>
      <c r="E57" s="1">
        <f t="shared" si="4"/>
        <v>5</v>
      </c>
      <c r="Q57">
        <f t="shared" si="0"/>
        <v>1816</v>
      </c>
      <c r="R57">
        <v>1</v>
      </c>
    </row>
    <row r="58" spans="1:18" x14ac:dyDescent="0.25">
      <c r="A58" s="1">
        <f t="shared" si="5"/>
        <v>1955</v>
      </c>
      <c r="B58" s="3">
        <f t="shared" si="1"/>
        <v>20090</v>
      </c>
      <c r="C58" s="1">
        <f t="shared" si="2"/>
        <v>6</v>
      </c>
      <c r="D58" s="3">
        <f t="shared" si="6"/>
        <v>20454</v>
      </c>
      <c r="E58" s="1">
        <f t="shared" si="4"/>
        <v>6</v>
      </c>
      <c r="Q58">
        <f t="shared" si="0"/>
        <v>1820</v>
      </c>
      <c r="R58">
        <v>1</v>
      </c>
    </row>
    <row r="59" spans="1:18" x14ac:dyDescent="0.25">
      <c r="A59" s="1">
        <f t="shared" si="5"/>
        <v>1956</v>
      </c>
      <c r="B59" s="3">
        <f t="shared" si="1"/>
        <v>20455</v>
      </c>
      <c r="C59" s="1">
        <f t="shared" si="2"/>
        <v>7</v>
      </c>
      <c r="D59" s="3">
        <f t="shared" si="6"/>
        <v>20820</v>
      </c>
      <c r="E59" s="1">
        <f t="shared" si="4"/>
        <v>1</v>
      </c>
      <c r="Q59">
        <f t="shared" si="0"/>
        <v>1824</v>
      </c>
      <c r="R59">
        <v>1</v>
      </c>
    </row>
    <row r="60" spans="1:18" x14ac:dyDescent="0.25">
      <c r="A60" s="1">
        <f t="shared" si="5"/>
        <v>1957</v>
      </c>
      <c r="B60" s="3">
        <f t="shared" si="1"/>
        <v>20821</v>
      </c>
      <c r="C60" s="1">
        <f t="shared" si="2"/>
        <v>2</v>
      </c>
      <c r="D60" s="3">
        <f t="shared" si="6"/>
        <v>21185</v>
      </c>
      <c r="E60" s="1">
        <f t="shared" si="4"/>
        <v>2</v>
      </c>
      <c r="Q60">
        <f t="shared" si="0"/>
        <v>1828</v>
      </c>
      <c r="R60">
        <v>1</v>
      </c>
    </row>
    <row r="61" spans="1:18" x14ac:dyDescent="0.25">
      <c r="A61" s="1">
        <f t="shared" si="5"/>
        <v>1958</v>
      </c>
      <c r="B61" s="3">
        <f t="shared" si="1"/>
        <v>21186</v>
      </c>
      <c r="C61" s="1">
        <f t="shared" si="2"/>
        <v>3</v>
      </c>
      <c r="D61" s="3">
        <f t="shared" si="6"/>
        <v>21550</v>
      </c>
      <c r="E61" s="1">
        <f t="shared" si="4"/>
        <v>3</v>
      </c>
      <c r="Q61">
        <f t="shared" si="0"/>
        <v>1832</v>
      </c>
      <c r="R61">
        <v>1</v>
      </c>
    </row>
    <row r="62" spans="1:18" x14ac:dyDescent="0.25">
      <c r="A62" s="1">
        <f t="shared" si="5"/>
        <v>1959</v>
      </c>
      <c r="B62" s="3">
        <f t="shared" si="1"/>
        <v>21551</v>
      </c>
      <c r="C62" s="1">
        <f t="shared" si="2"/>
        <v>4</v>
      </c>
      <c r="D62" s="3">
        <f t="shared" si="6"/>
        <v>21915</v>
      </c>
      <c r="E62" s="1">
        <f t="shared" si="4"/>
        <v>4</v>
      </c>
      <c r="Q62">
        <f t="shared" si="0"/>
        <v>1836</v>
      </c>
      <c r="R62">
        <v>1</v>
      </c>
    </row>
    <row r="63" spans="1:18" x14ac:dyDescent="0.25">
      <c r="A63" s="1">
        <f t="shared" si="5"/>
        <v>1960</v>
      </c>
      <c r="B63" s="3">
        <f t="shared" si="1"/>
        <v>21916</v>
      </c>
      <c r="C63" s="1">
        <f t="shared" si="2"/>
        <v>5</v>
      </c>
      <c r="D63" s="3">
        <f t="shared" si="6"/>
        <v>22281</v>
      </c>
      <c r="E63" s="1">
        <f t="shared" si="4"/>
        <v>6</v>
      </c>
      <c r="Q63">
        <f t="shared" si="0"/>
        <v>1840</v>
      </c>
      <c r="R63">
        <v>1</v>
      </c>
    </row>
    <row r="64" spans="1:18" x14ac:dyDescent="0.25">
      <c r="A64" s="1">
        <f t="shared" si="5"/>
        <v>1961</v>
      </c>
      <c r="B64" s="3">
        <f t="shared" si="1"/>
        <v>22282</v>
      </c>
      <c r="C64" s="1">
        <f t="shared" si="2"/>
        <v>7</v>
      </c>
      <c r="D64" s="3">
        <f t="shared" si="6"/>
        <v>22646</v>
      </c>
      <c r="E64" s="1">
        <f t="shared" si="4"/>
        <v>7</v>
      </c>
      <c r="Q64">
        <f t="shared" si="0"/>
        <v>1844</v>
      </c>
      <c r="R64">
        <v>1</v>
      </c>
    </row>
    <row r="65" spans="1:18" x14ac:dyDescent="0.25">
      <c r="A65" s="1">
        <f t="shared" si="5"/>
        <v>1962</v>
      </c>
      <c r="B65" s="3">
        <f t="shared" si="1"/>
        <v>22647</v>
      </c>
      <c r="C65" s="1">
        <f t="shared" si="2"/>
        <v>1</v>
      </c>
      <c r="D65" s="3">
        <f t="shared" si="6"/>
        <v>23011</v>
      </c>
      <c r="E65" s="1">
        <f t="shared" si="4"/>
        <v>1</v>
      </c>
      <c r="Q65">
        <f t="shared" si="0"/>
        <v>1848</v>
      </c>
      <c r="R65">
        <v>1</v>
      </c>
    </row>
    <row r="66" spans="1:18" x14ac:dyDescent="0.25">
      <c r="A66" s="1">
        <f t="shared" si="5"/>
        <v>1963</v>
      </c>
      <c r="B66" s="3">
        <f t="shared" si="1"/>
        <v>23012</v>
      </c>
      <c r="C66" s="1">
        <f t="shared" si="2"/>
        <v>2</v>
      </c>
      <c r="D66" s="3">
        <f t="shared" si="6"/>
        <v>23376</v>
      </c>
      <c r="E66" s="1">
        <f t="shared" si="4"/>
        <v>2</v>
      </c>
      <c r="Q66">
        <f t="shared" si="0"/>
        <v>1852</v>
      </c>
      <c r="R66">
        <v>1</v>
      </c>
    </row>
    <row r="67" spans="1:18" x14ac:dyDescent="0.25">
      <c r="A67" s="1">
        <f t="shared" si="5"/>
        <v>1964</v>
      </c>
      <c r="B67" s="3">
        <f t="shared" si="1"/>
        <v>23377</v>
      </c>
      <c r="C67" s="1">
        <f t="shared" si="2"/>
        <v>3</v>
      </c>
      <c r="D67" s="3">
        <f t="shared" si="6"/>
        <v>23742</v>
      </c>
      <c r="E67" s="1">
        <f t="shared" si="4"/>
        <v>4</v>
      </c>
      <c r="Q67">
        <f t="shared" ref="Q67:Q126" si="7">Q66+4</f>
        <v>1856</v>
      </c>
      <c r="R67">
        <v>1</v>
      </c>
    </row>
    <row r="68" spans="1:18" x14ac:dyDescent="0.25">
      <c r="A68" s="1">
        <f t="shared" si="5"/>
        <v>1965</v>
      </c>
      <c r="B68" s="3">
        <f t="shared" ref="B68:B113" si="8">CONCATENATE(A68,".","01",".","01")+1-1</f>
        <v>23743</v>
      </c>
      <c r="C68" s="1">
        <f t="shared" ref="C68:C113" si="9">WEEKDAY(B68,2)</f>
        <v>5</v>
      </c>
      <c r="D68" s="3">
        <f t="shared" si="6"/>
        <v>24107</v>
      </c>
      <c r="E68" s="1">
        <f t="shared" ref="E68:E113" si="10">WEEKDAY(D68,2)</f>
        <v>5</v>
      </c>
      <c r="Q68">
        <f t="shared" si="7"/>
        <v>1860</v>
      </c>
      <c r="R68">
        <v>1</v>
      </c>
    </row>
    <row r="69" spans="1:18" x14ac:dyDescent="0.25">
      <c r="A69" s="1">
        <f t="shared" ref="A69:A132" si="11">A68+1</f>
        <v>1966</v>
      </c>
      <c r="B69" s="3">
        <f t="shared" si="8"/>
        <v>24108</v>
      </c>
      <c r="C69" s="1">
        <f t="shared" si="9"/>
        <v>6</v>
      </c>
      <c r="D69" s="3">
        <f t="shared" si="6"/>
        <v>24472</v>
      </c>
      <c r="E69" s="1">
        <f t="shared" si="10"/>
        <v>6</v>
      </c>
      <c r="Q69">
        <f t="shared" si="7"/>
        <v>1864</v>
      </c>
      <c r="R69">
        <v>1</v>
      </c>
    </row>
    <row r="70" spans="1:18" x14ac:dyDescent="0.25">
      <c r="A70" s="1">
        <f t="shared" si="11"/>
        <v>1967</v>
      </c>
      <c r="B70" s="3">
        <f t="shared" si="8"/>
        <v>24473</v>
      </c>
      <c r="C70" s="1">
        <f t="shared" si="9"/>
        <v>7</v>
      </c>
      <c r="D70" s="3">
        <f t="shared" si="6"/>
        <v>24837</v>
      </c>
      <c r="E70" s="1">
        <f t="shared" si="10"/>
        <v>7</v>
      </c>
      <c r="Q70">
        <f t="shared" si="7"/>
        <v>1868</v>
      </c>
      <c r="R70">
        <v>1</v>
      </c>
    </row>
    <row r="71" spans="1:18" x14ac:dyDescent="0.25">
      <c r="A71" s="1">
        <f t="shared" si="11"/>
        <v>1968</v>
      </c>
      <c r="B71" s="3">
        <f t="shared" si="8"/>
        <v>24838</v>
      </c>
      <c r="C71" s="1">
        <f t="shared" si="9"/>
        <v>1</v>
      </c>
      <c r="D71" s="3">
        <f t="shared" si="6"/>
        <v>25203</v>
      </c>
      <c r="E71" s="1">
        <f t="shared" si="10"/>
        <v>2</v>
      </c>
      <c r="Q71">
        <f t="shared" si="7"/>
        <v>1872</v>
      </c>
      <c r="R71">
        <v>1</v>
      </c>
    </row>
    <row r="72" spans="1:18" x14ac:dyDescent="0.25">
      <c r="A72" s="1">
        <f t="shared" si="11"/>
        <v>1969</v>
      </c>
      <c r="B72" s="3">
        <f t="shared" si="8"/>
        <v>25204</v>
      </c>
      <c r="C72" s="1">
        <f t="shared" si="9"/>
        <v>3</v>
      </c>
      <c r="D72" s="3">
        <f t="shared" si="6"/>
        <v>25568</v>
      </c>
      <c r="E72" s="1">
        <f t="shared" si="10"/>
        <v>3</v>
      </c>
      <c r="Q72">
        <f t="shared" si="7"/>
        <v>1876</v>
      </c>
      <c r="R72">
        <v>1</v>
      </c>
    </row>
    <row r="73" spans="1:18" x14ac:dyDescent="0.25">
      <c r="A73" s="1">
        <f t="shared" si="11"/>
        <v>1970</v>
      </c>
      <c r="B73" s="3">
        <f t="shared" si="8"/>
        <v>25569</v>
      </c>
      <c r="C73" s="1">
        <f t="shared" si="9"/>
        <v>4</v>
      </c>
      <c r="D73" s="3">
        <f t="shared" si="6"/>
        <v>25933</v>
      </c>
      <c r="E73" s="1">
        <f t="shared" si="10"/>
        <v>4</v>
      </c>
      <c r="Q73">
        <f t="shared" si="7"/>
        <v>1880</v>
      </c>
      <c r="R73">
        <v>1</v>
      </c>
    </row>
    <row r="74" spans="1:18" x14ac:dyDescent="0.25">
      <c r="A74" s="1">
        <f t="shared" si="11"/>
        <v>1971</v>
      </c>
      <c r="B74" s="3">
        <f t="shared" si="8"/>
        <v>25934</v>
      </c>
      <c r="C74" s="1">
        <f t="shared" si="9"/>
        <v>5</v>
      </c>
      <c r="D74" s="3">
        <f t="shared" si="6"/>
        <v>26298</v>
      </c>
      <c r="E74" s="1">
        <f t="shared" si="10"/>
        <v>5</v>
      </c>
      <c r="Q74">
        <f t="shared" si="7"/>
        <v>1884</v>
      </c>
      <c r="R74">
        <v>1</v>
      </c>
    </row>
    <row r="75" spans="1:18" x14ac:dyDescent="0.25">
      <c r="A75" s="1">
        <f t="shared" si="11"/>
        <v>1972</v>
      </c>
      <c r="B75" s="3">
        <f t="shared" si="8"/>
        <v>26299</v>
      </c>
      <c r="C75" s="1">
        <f t="shared" si="9"/>
        <v>6</v>
      </c>
      <c r="D75" s="3">
        <f t="shared" si="6"/>
        <v>26664</v>
      </c>
      <c r="E75" s="1">
        <f t="shared" si="10"/>
        <v>7</v>
      </c>
      <c r="Q75">
        <f t="shared" si="7"/>
        <v>1888</v>
      </c>
      <c r="R75">
        <v>1</v>
      </c>
    </row>
    <row r="76" spans="1:18" x14ac:dyDescent="0.25">
      <c r="A76" s="1">
        <f t="shared" si="11"/>
        <v>1973</v>
      </c>
      <c r="B76" s="3">
        <f t="shared" si="8"/>
        <v>26665</v>
      </c>
      <c r="C76" s="1">
        <f t="shared" si="9"/>
        <v>1</v>
      </c>
      <c r="D76" s="3">
        <f t="shared" si="6"/>
        <v>27029</v>
      </c>
      <c r="E76" s="1">
        <f t="shared" si="10"/>
        <v>1</v>
      </c>
      <c r="Q76">
        <f t="shared" si="7"/>
        <v>1892</v>
      </c>
      <c r="R76">
        <v>1</v>
      </c>
    </row>
    <row r="77" spans="1:18" x14ac:dyDescent="0.25">
      <c r="A77" s="1">
        <f t="shared" si="11"/>
        <v>1974</v>
      </c>
      <c r="B77" s="3">
        <f t="shared" si="8"/>
        <v>27030</v>
      </c>
      <c r="C77" s="1">
        <f t="shared" si="9"/>
        <v>2</v>
      </c>
      <c r="D77" s="3">
        <f t="shared" ref="D77:D113" si="12">CONCATENATE(A77,".","12",".","31")+1-1</f>
        <v>27394</v>
      </c>
      <c r="E77" s="1">
        <f t="shared" si="10"/>
        <v>2</v>
      </c>
      <c r="Q77">
        <f t="shared" si="7"/>
        <v>1896</v>
      </c>
      <c r="R77">
        <v>1</v>
      </c>
    </row>
    <row r="78" spans="1:18" x14ac:dyDescent="0.25">
      <c r="A78" s="1">
        <f t="shared" si="11"/>
        <v>1975</v>
      </c>
      <c r="B78" s="3">
        <f t="shared" si="8"/>
        <v>27395</v>
      </c>
      <c r="C78" s="1">
        <f t="shared" si="9"/>
        <v>3</v>
      </c>
      <c r="D78" s="3">
        <f t="shared" si="12"/>
        <v>27759</v>
      </c>
      <c r="E78" s="1">
        <f t="shared" si="10"/>
        <v>3</v>
      </c>
      <c r="Q78">
        <v>1904</v>
      </c>
      <c r="R78">
        <v>1</v>
      </c>
    </row>
    <row r="79" spans="1:18" x14ac:dyDescent="0.25">
      <c r="A79" s="1">
        <f t="shared" si="11"/>
        <v>1976</v>
      </c>
      <c r="B79" s="3">
        <f t="shared" si="8"/>
        <v>27760</v>
      </c>
      <c r="C79" s="1">
        <f t="shared" si="9"/>
        <v>4</v>
      </c>
      <c r="D79" s="3">
        <f t="shared" si="12"/>
        <v>28125</v>
      </c>
      <c r="E79" s="1">
        <f t="shared" si="10"/>
        <v>5</v>
      </c>
      <c r="Q79">
        <f t="shared" si="7"/>
        <v>1908</v>
      </c>
      <c r="R79">
        <v>1</v>
      </c>
    </row>
    <row r="80" spans="1:18" x14ac:dyDescent="0.25">
      <c r="A80" s="1">
        <f t="shared" si="11"/>
        <v>1977</v>
      </c>
      <c r="B80" s="3">
        <f t="shared" si="8"/>
        <v>28126</v>
      </c>
      <c r="C80" s="1">
        <f t="shared" si="9"/>
        <v>6</v>
      </c>
      <c r="D80" s="3">
        <f t="shared" si="12"/>
        <v>28490</v>
      </c>
      <c r="E80" s="1">
        <f t="shared" si="10"/>
        <v>6</v>
      </c>
      <c r="Q80">
        <f t="shared" si="7"/>
        <v>1912</v>
      </c>
      <c r="R80">
        <v>1</v>
      </c>
    </row>
    <row r="81" spans="1:18" x14ac:dyDescent="0.25">
      <c r="A81" s="1">
        <f t="shared" si="11"/>
        <v>1978</v>
      </c>
      <c r="B81" s="3">
        <f t="shared" si="8"/>
        <v>28491</v>
      </c>
      <c r="C81" s="1">
        <f t="shared" si="9"/>
        <v>7</v>
      </c>
      <c r="D81" s="3">
        <f t="shared" si="12"/>
        <v>28855</v>
      </c>
      <c r="E81" s="1">
        <f t="shared" si="10"/>
        <v>7</v>
      </c>
      <c r="Q81">
        <f t="shared" si="7"/>
        <v>1916</v>
      </c>
      <c r="R81">
        <v>1</v>
      </c>
    </row>
    <row r="82" spans="1:18" x14ac:dyDescent="0.25">
      <c r="A82" s="1">
        <f t="shared" si="11"/>
        <v>1979</v>
      </c>
      <c r="B82" s="3">
        <f t="shared" si="8"/>
        <v>28856</v>
      </c>
      <c r="C82" s="1">
        <f t="shared" si="9"/>
        <v>1</v>
      </c>
      <c r="D82" s="3">
        <f t="shared" si="12"/>
        <v>29220</v>
      </c>
      <c r="E82" s="1">
        <f t="shared" si="10"/>
        <v>1</v>
      </c>
      <c r="Q82">
        <f t="shared" si="7"/>
        <v>1920</v>
      </c>
      <c r="R82">
        <v>1</v>
      </c>
    </row>
    <row r="83" spans="1:18" x14ac:dyDescent="0.25">
      <c r="A83" s="1">
        <f t="shared" si="11"/>
        <v>1980</v>
      </c>
      <c r="B83" s="3">
        <f t="shared" si="8"/>
        <v>29221</v>
      </c>
      <c r="C83" s="1">
        <f t="shared" si="9"/>
        <v>2</v>
      </c>
      <c r="D83" s="3">
        <f t="shared" si="12"/>
        <v>29586</v>
      </c>
      <c r="E83" s="1">
        <f t="shared" si="10"/>
        <v>3</v>
      </c>
      <c r="Q83">
        <f t="shared" si="7"/>
        <v>1924</v>
      </c>
      <c r="R83">
        <v>1</v>
      </c>
    </row>
    <row r="84" spans="1:18" x14ac:dyDescent="0.25">
      <c r="A84" s="1">
        <f t="shared" si="11"/>
        <v>1981</v>
      </c>
      <c r="B84" s="3">
        <f t="shared" si="8"/>
        <v>29587</v>
      </c>
      <c r="C84" s="1">
        <f t="shared" si="9"/>
        <v>4</v>
      </c>
      <c r="D84" s="3">
        <f t="shared" si="12"/>
        <v>29951</v>
      </c>
      <c r="E84" s="1">
        <f t="shared" si="10"/>
        <v>4</v>
      </c>
      <c r="Q84">
        <f t="shared" si="7"/>
        <v>1928</v>
      </c>
      <c r="R84">
        <v>1</v>
      </c>
    </row>
    <row r="85" spans="1:18" x14ac:dyDescent="0.25">
      <c r="A85" s="1">
        <f t="shared" si="11"/>
        <v>1982</v>
      </c>
      <c r="B85" s="3">
        <f t="shared" si="8"/>
        <v>29952</v>
      </c>
      <c r="C85" s="1">
        <f t="shared" si="9"/>
        <v>5</v>
      </c>
      <c r="D85" s="3">
        <f t="shared" si="12"/>
        <v>30316</v>
      </c>
      <c r="E85" s="1">
        <f t="shared" si="10"/>
        <v>5</v>
      </c>
      <c r="Q85">
        <f t="shared" si="7"/>
        <v>1932</v>
      </c>
      <c r="R85">
        <v>1</v>
      </c>
    </row>
    <row r="86" spans="1:18" x14ac:dyDescent="0.25">
      <c r="A86" s="1">
        <f t="shared" si="11"/>
        <v>1983</v>
      </c>
      <c r="B86" s="3">
        <f t="shared" si="8"/>
        <v>30317</v>
      </c>
      <c r="C86" s="1">
        <f t="shared" si="9"/>
        <v>6</v>
      </c>
      <c r="D86" s="3">
        <f t="shared" si="12"/>
        <v>30681</v>
      </c>
      <c r="E86" s="1">
        <f t="shared" si="10"/>
        <v>6</v>
      </c>
      <c r="Q86">
        <f t="shared" si="7"/>
        <v>1936</v>
      </c>
      <c r="R86">
        <v>1</v>
      </c>
    </row>
    <row r="87" spans="1:18" x14ac:dyDescent="0.25">
      <c r="A87" s="1">
        <f t="shared" si="11"/>
        <v>1984</v>
      </c>
      <c r="B87" s="3">
        <f t="shared" si="8"/>
        <v>30682</v>
      </c>
      <c r="C87" s="1">
        <f t="shared" si="9"/>
        <v>7</v>
      </c>
      <c r="D87" s="3">
        <f t="shared" si="12"/>
        <v>31047</v>
      </c>
      <c r="E87" s="1">
        <f t="shared" si="10"/>
        <v>1</v>
      </c>
      <c r="Q87">
        <f t="shared" si="7"/>
        <v>1940</v>
      </c>
      <c r="R87">
        <v>1</v>
      </c>
    </row>
    <row r="88" spans="1:18" x14ac:dyDescent="0.25">
      <c r="A88" s="1">
        <f t="shared" si="11"/>
        <v>1985</v>
      </c>
      <c r="B88" s="3">
        <f t="shared" si="8"/>
        <v>31048</v>
      </c>
      <c r="C88" s="1">
        <f t="shared" si="9"/>
        <v>2</v>
      </c>
      <c r="D88" s="3">
        <f t="shared" si="12"/>
        <v>31412</v>
      </c>
      <c r="E88" s="1">
        <f t="shared" si="10"/>
        <v>2</v>
      </c>
      <c r="Q88">
        <f t="shared" si="7"/>
        <v>1944</v>
      </c>
      <c r="R88">
        <v>1</v>
      </c>
    </row>
    <row r="89" spans="1:18" x14ac:dyDescent="0.25">
      <c r="A89" s="1">
        <f t="shared" si="11"/>
        <v>1986</v>
      </c>
      <c r="B89" s="3">
        <f t="shared" si="8"/>
        <v>31413</v>
      </c>
      <c r="C89" s="1">
        <f t="shared" si="9"/>
        <v>3</v>
      </c>
      <c r="D89" s="3">
        <f t="shared" si="12"/>
        <v>31777</v>
      </c>
      <c r="E89" s="1">
        <f t="shared" si="10"/>
        <v>3</v>
      </c>
      <c r="Q89">
        <f t="shared" si="7"/>
        <v>1948</v>
      </c>
      <c r="R89">
        <v>1</v>
      </c>
    </row>
    <row r="90" spans="1:18" x14ac:dyDescent="0.25">
      <c r="A90" s="1">
        <f t="shared" si="11"/>
        <v>1987</v>
      </c>
      <c r="B90" s="3">
        <f t="shared" si="8"/>
        <v>31778</v>
      </c>
      <c r="C90" s="1">
        <f t="shared" si="9"/>
        <v>4</v>
      </c>
      <c r="D90" s="3">
        <f t="shared" si="12"/>
        <v>32142</v>
      </c>
      <c r="E90" s="1">
        <f t="shared" si="10"/>
        <v>4</v>
      </c>
      <c r="Q90">
        <f t="shared" si="7"/>
        <v>1952</v>
      </c>
      <c r="R90">
        <v>1</v>
      </c>
    </row>
    <row r="91" spans="1:18" x14ac:dyDescent="0.25">
      <c r="A91" s="1">
        <f t="shared" si="11"/>
        <v>1988</v>
      </c>
      <c r="B91" s="3">
        <f t="shared" si="8"/>
        <v>32143</v>
      </c>
      <c r="C91" s="1">
        <f t="shared" si="9"/>
        <v>5</v>
      </c>
      <c r="D91" s="3">
        <f t="shared" si="12"/>
        <v>32508</v>
      </c>
      <c r="E91" s="1">
        <f t="shared" si="10"/>
        <v>6</v>
      </c>
      <c r="Q91">
        <f t="shared" si="7"/>
        <v>1956</v>
      </c>
      <c r="R91">
        <v>1</v>
      </c>
    </row>
    <row r="92" spans="1:18" x14ac:dyDescent="0.25">
      <c r="A92" s="1">
        <f t="shared" si="11"/>
        <v>1989</v>
      </c>
      <c r="B92" s="3">
        <f t="shared" si="8"/>
        <v>32509</v>
      </c>
      <c r="C92" s="1">
        <f t="shared" si="9"/>
        <v>7</v>
      </c>
      <c r="D92" s="3">
        <f t="shared" si="12"/>
        <v>32873</v>
      </c>
      <c r="E92" s="1">
        <f t="shared" si="10"/>
        <v>7</v>
      </c>
      <c r="Q92">
        <f t="shared" si="7"/>
        <v>1960</v>
      </c>
      <c r="R92">
        <v>1</v>
      </c>
    </row>
    <row r="93" spans="1:18" x14ac:dyDescent="0.25">
      <c r="A93" s="1">
        <f t="shared" si="11"/>
        <v>1990</v>
      </c>
      <c r="B93" s="3">
        <f t="shared" si="8"/>
        <v>32874</v>
      </c>
      <c r="C93" s="1">
        <f t="shared" si="9"/>
        <v>1</v>
      </c>
      <c r="D93" s="3">
        <f t="shared" si="12"/>
        <v>33238</v>
      </c>
      <c r="E93" s="1">
        <f t="shared" si="10"/>
        <v>1</v>
      </c>
      <c r="Q93">
        <f t="shared" si="7"/>
        <v>1964</v>
      </c>
      <c r="R93">
        <v>1</v>
      </c>
    </row>
    <row r="94" spans="1:18" x14ac:dyDescent="0.25">
      <c r="A94" s="1">
        <f t="shared" si="11"/>
        <v>1991</v>
      </c>
      <c r="B94" s="3">
        <f t="shared" si="8"/>
        <v>33239</v>
      </c>
      <c r="C94" s="1">
        <f t="shared" si="9"/>
        <v>2</v>
      </c>
      <c r="D94" s="3">
        <f t="shared" si="12"/>
        <v>33603</v>
      </c>
      <c r="E94" s="1">
        <f t="shared" si="10"/>
        <v>2</v>
      </c>
      <c r="Q94">
        <f t="shared" si="7"/>
        <v>1968</v>
      </c>
      <c r="R94">
        <v>1</v>
      </c>
    </row>
    <row r="95" spans="1:18" x14ac:dyDescent="0.25">
      <c r="A95" s="1">
        <f t="shared" si="11"/>
        <v>1992</v>
      </c>
      <c r="B95" s="3">
        <f t="shared" si="8"/>
        <v>33604</v>
      </c>
      <c r="C95" s="1">
        <f t="shared" si="9"/>
        <v>3</v>
      </c>
      <c r="D95" s="3">
        <f t="shared" si="12"/>
        <v>33969</v>
      </c>
      <c r="E95" s="1">
        <f t="shared" si="10"/>
        <v>4</v>
      </c>
      <c r="Q95">
        <f t="shared" si="7"/>
        <v>1972</v>
      </c>
      <c r="R95">
        <v>1</v>
      </c>
    </row>
    <row r="96" spans="1:18" x14ac:dyDescent="0.25">
      <c r="A96" s="1">
        <f t="shared" si="11"/>
        <v>1993</v>
      </c>
      <c r="B96" s="3">
        <f t="shared" si="8"/>
        <v>33970</v>
      </c>
      <c r="C96" s="1">
        <f t="shared" si="9"/>
        <v>5</v>
      </c>
      <c r="D96" s="3">
        <f t="shared" si="12"/>
        <v>34334</v>
      </c>
      <c r="E96" s="1">
        <f t="shared" si="10"/>
        <v>5</v>
      </c>
      <c r="Q96">
        <f t="shared" si="7"/>
        <v>1976</v>
      </c>
      <c r="R96">
        <v>1</v>
      </c>
    </row>
    <row r="97" spans="1:18" x14ac:dyDescent="0.25">
      <c r="A97" s="1">
        <f t="shared" si="11"/>
        <v>1994</v>
      </c>
      <c r="B97" s="3">
        <f t="shared" si="8"/>
        <v>34335</v>
      </c>
      <c r="C97" s="1">
        <f t="shared" si="9"/>
        <v>6</v>
      </c>
      <c r="D97" s="3">
        <f t="shared" si="12"/>
        <v>34699</v>
      </c>
      <c r="E97" s="1">
        <f t="shared" si="10"/>
        <v>6</v>
      </c>
      <c r="Q97">
        <f t="shared" si="7"/>
        <v>1980</v>
      </c>
      <c r="R97">
        <v>1</v>
      </c>
    </row>
    <row r="98" spans="1:18" x14ac:dyDescent="0.25">
      <c r="A98" s="1">
        <f t="shared" si="11"/>
        <v>1995</v>
      </c>
      <c r="B98" s="3">
        <f t="shared" si="8"/>
        <v>34700</v>
      </c>
      <c r="C98" s="1">
        <f t="shared" si="9"/>
        <v>7</v>
      </c>
      <c r="D98" s="3">
        <f t="shared" si="12"/>
        <v>35064</v>
      </c>
      <c r="E98" s="1">
        <f t="shared" si="10"/>
        <v>7</v>
      </c>
      <c r="Q98">
        <f t="shared" si="7"/>
        <v>1984</v>
      </c>
      <c r="R98">
        <v>1</v>
      </c>
    </row>
    <row r="99" spans="1:18" x14ac:dyDescent="0.25">
      <c r="A99" s="1">
        <f t="shared" si="11"/>
        <v>1996</v>
      </c>
      <c r="B99" s="3">
        <f t="shared" si="8"/>
        <v>35065</v>
      </c>
      <c r="C99" s="1">
        <f t="shared" si="9"/>
        <v>1</v>
      </c>
      <c r="D99" s="3">
        <f t="shared" si="12"/>
        <v>35430</v>
      </c>
      <c r="E99" s="1">
        <f t="shared" si="10"/>
        <v>2</v>
      </c>
      <c r="Q99">
        <f t="shared" si="7"/>
        <v>1988</v>
      </c>
      <c r="R99">
        <v>1</v>
      </c>
    </row>
    <row r="100" spans="1:18" x14ac:dyDescent="0.25">
      <c r="A100" s="1">
        <f t="shared" si="11"/>
        <v>1997</v>
      </c>
      <c r="B100" s="3">
        <f t="shared" si="8"/>
        <v>35431</v>
      </c>
      <c r="C100" s="1">
        <f t="shared" si="9"/>
        <v>3</v>
      </c>
      <c r="D100" s="3">
        <f t="shared" si="12"/>
        <v>35795</v>
      </c>
      <c r="E100" s="1">
        <f t="shared" si="10"/>
        <v>3</v>
      </c>
      <c r="Q100">
        <f t="shared" si="7"/>
        <v>1992</v>
      </c>
      <c r="R100">
        <v>1</v>
      </c>
    </row>
    <row r="101" spans="1:18" x14ac:dyDescent="0.25">
      <c r="A101" s="1">
        <f t="shared" si="11"/>
        <v>1998</v>
      </c>
      <c r="B101" s="3">
        <f t="shared" si="8"/>
        <v>35796</v>
      </c>
      <c r="C101" s="1">
        <f t="shared" si="9"/>
        <v>4</v>
      </c>
      <c r="D101" s="3">
        <f t="shared" si="12"/>
        <v>36160</v>
      </c>
      <c r="E101" s="1">
        <f t="shared" si="10"/>
        <v>4</v>
      </c>
      <c r="Q101">
        <f t="shared" si="7"/>
        <v>1996</v>
      </c>
      <c r="R101">
        <v>1</v>
      </c>
    </row>
    <row r="102" spans="1:18" x14ac:dyDescent="0.25">
      <c r="A102" s="1">
        <f t="shared" si="11"/>
        <v>1999</v>
      </c>
      <c r="B102" s="3">
        <f t="shared" si="8"/>
        <v>36161</v>
      </c>
      <c r="C102" s="1">
        <f t="shared" si="9"/>
        <v>5</v>
      </c>
      <c r="D102" s="3">
        <f t="shared" si="12"/>
        <v>36525</v>
      </c>
      <c r="E102" s="1">
        <f t="shared" si="10"/>
        <v>5</v>
      </c>
      <c r="Q102">
        <f t="shared" si="7"/>
        <v>2000</v>
      </c>
      <c r="R102">
        <v>1</v>
      </c>
    </row>
    <row r="103" spans="1:18" x14ac:dyDescent="0.25">
      <c r="A103" s="1">
        <f t="shared" si="11"/>
        <v>2000</v>
      </c>
      <c r="B103" s="3">
        <f t="shared" si="8"/>
        <v>36526</v>
      </c>
      <c r="C103" s="1">
        <f t="shared" si="9"/>
        <v>6</v>
      </c>
      <c r="D103" s="3">
        <f t="shared" si="12"/>
        <v>36891</v>
      </c>
      <c r="E103" s="1">
        <f t="shared" si="10"/>
        <v>7</v>
      </c>
      <c r="Q103">
        <f t="shared" si="7"/>
        <v>2004</v>
      </c>
      <c r="R103">
        <v>1</v>
      </c>
    </row>
    <row r="104" spans="1:18" x14ac:dyDescent="0.25">
      <c r="A104" s="1">
        <f t="shared" si="11"/>
        <v>2001</v>
      </c>
      <c r="B104" s="3">
        <f t="shared" si="8"/>
        <v>36892</v>
      </c>
      <c r="C104" s="1">
        <f t="shared" si="9"/>
        <v>1</v>
      </c>
      <c r="D104" s="3">
        <f t="shared" si="12"/>
        <v>37256</v>
      </c>
      <c r="E104" s="1">
        <f t="shared" si="10"/>
        <v>1</v>
      </c>
      <c r="Q104">
        <f t="shared" si="7"/>
        <v>2008</v>
      </c>
      <c r="R104">
        <v>1</v>
      </c>
    </row>
    <row r="105" spans="1:18" x14ac:dyDescent="0.25">
      <c r="A105" s="1">
        <f t="shared" si="11"/>
        <v>2002</v>
      </c>
      <c r="B105" s="3">
        <f t="shared" si="8"/>
        <v>37257</v>
      </c>
      <c r="C105" s="1">
        <f t="shared" si="9"/>
        <v>2</v>
      </c>
      <c r="D105" s="3">
        <f t="shared" si="12"/>
        <v>37621</v>
      </c>
      <c r="E105" s="1">
        <f t="shared" si="10"/>
        <v>2</v>
      </c>
      <c r="Q105">
        <f t="shared" si="7"/>
        <v>2012</v>
      </c>
      <c r="R105">
        <v>1</v>
      </c>
    </row>
    <row r="106" spans="1:18" x14ac:dyDescent="0.25">
      <c r="A106" s="1">
        <f t="shared" si="11"/>
        <v>2003</v>
      </c>
      <c r="B106" s="3">
        <f t="shared" si="8"/>
        <v>37622</v>
      </c>
      <c r="C106" s="1">
        <f t="shared" si="9"/>
        <v>3</v>
      </c>
      <c r="D106" s="3">
        <f t="shared" si="12"/>
        <v>37986</v>
      </c>
      <c r="E106" s="1">
        <f t="shared" si="10"/>
        <v>3</v>
      </c>
      <c r="Q106">
        <f t="shared" si="7"/>
        <v>2016</v>
      </c>
      <c r="R106">
        <v>1</v>
      </c>
    </row>
    <row r="107" spans="1:18" x14ac:dyDescent="0.25">
      <c r="A107" s="1">
        <f t="shared" si="11"/>
        <v>2004</v>
      </c>
      <c r="B107" s="3">
        <f t="shared" si="8"/>
        <v>37987</v>
      </c>
      <c r="C107" s="1">
        <f t="shared" si="9"/>
        <v>4</v>
      </c>
      <c r="D107" s="3">
        <f t="shared" si="12"/>
        <v>38352</v>
      </c>
      <c r="E107" s="1">
        <f t="shared" si="10"/>
        <v>5</v>
      </c>
      <c r="Q107">
        <f t="shared" si="7"/>
        <v>2020</v>
      </c>
      <c r="R107">
        <v>1</v>
      </c>
    </row>
    <row r="108" spans="1:18" x14ac:dyDescent="0.25">
      <c r="A108" s="1">
        <f t="shared" si="11"/>
        <v>2005</v>
      </c>
      <c r="B108" s="3">
        <f t="shared" si="8"/>
        <v>38353</v>
      </c>
      <c r="C108" s="1">
        <f t="shared" si="9"/>
        <v>6</v>
      </c>
      <c r="D108" s="3">
        <f t="shared" si="12"/>
        <v>38717</v>
      </c>
      <c r="E108" s="1">
        <f t="shared" si="10"/>
        <v>6</v>
      </c>
      <c r="Q108">
        <f t="shared" si="7"/>
        <v>2024</v>
      </c>
      <c r="R108">
        <v>1</v>
      </c>
    </row>
    <row r="109" spans="1:18" x14ac:dyDescent="0.25">
      <c r="A109" s="1">
        <f t="shared" si="11"/>
        <v>2006</v>
      </c>
      <c r="B109" s="3">
        <f t="shared" si="8"/>
        <v>38718</v>
      </c>
      <c r="C109" s="1">
        <f t="shared" si="9"/>
        <v>7</v>
      </c>
      <c r="D109" s="3">
        <f t="shared" si="12"/>
        <v>39082</v>
      </c>
      <c r="E109" s="1">
        <f t="shared" si="10"/>
        <v>7</v>
      </c>
      <c r="Q109">
        <f t="shared" si="7"/>
        <v>2028</v>
      </c>
      <c r="R109">
        <v>1</v>
      </c>
    </row>
    <row r="110" spans="1:18" x14ac:dyDescent="0.25">
      <c r="A110" s="1">
        <f t="shared" si="11"/>
        <v>2007</v>
      </c>
      <c r="B110" s="3">
        <f t="shared" si="8"/>
        <v>39083</v>
      </c>
      <c r="C110" s="1">
        <f t="shared" si="9"/>
        <v>1</v>
      </c>
      <c r="D110" s="3">
        <f t="shared" si="12"/>
        <v>39447</v>
      </c>
      <c r="E110" s="1">
        <f t="shared" si="10"/>
        <v>1</v>
      </c>
      <c r="Q110">
        <f t="shared" si="7"/>
        <v>2032</v>
      </c>
      <c r="R110">
        <v>1</v>
      </c>
    </row>
    <row r="111" spans="1:18" x14ac:dyDescent="0.25">
      <c r="A111" s="1">
        <f t="shared" si="11"/>
        <v>2008</v>
      </c>
      <c r="B111" s="3">
        <f t="shared" si="8"/>
        <v>39448</v>
      </c>
      <c r="C111" s="1">
        <f t="shared" si="9"/>
        <v>2</v>
      </c>
      <c r="D111" s="3">
        <f t="shared" si="12"/>
        <v>39813</v>
      </c>
      <c r="E111" s="1">
        <f t="shared" si="10"/>
        <v>3</v>
      </c>
      <c r="Q111">
        <f t="shared" si="7"/>
        <v>2036</v>
      </c>
      <c r="R111">
        <v>1</v>
      </c>
    </row>
    <row r="112" spans="1:18" x14ac:dyDescent="0.25">
      <c r="A112" s="1">
        <f t="shared" si="11"/>
        <v>2009</v>
      </c>
      <c r="B112" s="3">
        <f t="shared" si="8"/>
        <v>39814</v>
      </c>
      <c r="C112" s="1">
        <f t="shared" si="9"/>
        <v>4</v>
      </c>
      <c r="D112" s="3">
        <f t="shared" si="12"/>
        <v>40178</v>
      </c>
      <c r="E112" s="1">
        <f t="shared" si="10"/>
        <v>4</v>
      </c>
      <c r="Q112">
        <f t="shared" si="7"/>
        <v>2040</v>
      </c>
      <c r="R112">
        <v>1</v>
      </c>
    </row>
    <row r="113" spans="1:18" x14ac:dyDescent="0.25">
      <c r="A113" s="1">
        <f t="shared" si="11"/>
        <v>2010</v>
      </c>
      <c r="B113" s="3">
        <f t="shared" si="8"/>
        <v>40179</v>
      </c>
      <c r="C113" s="1">
        <f t="shared" si="9"/>
        <v>5</v>
      </c>
      <c r="D113" s="3">
        <f t="shared" si="12"/>
        <v>40543</v>
      </c>
      <c r="E113" s="1">
        <f t="shared" si="10"/>
        <v>5</v>
      </c>
      <c r="Q113">
        <f t="shared" si="7"/>
        <v>2044</v>
      </c>
      <c r="R113">
        <v>1</v>
      </c>
    </row>
    <row r="114" spans="1:18" x14ac:dyDescent="0.25">
      <c r="A114" s="1">
        <f t="shared" si="11"/>
        <v>2011</v>
      </c>
      <c r="B114" s="3">
        <f t="shared" ref="B114:B177" si="13">CONCATENATE(A114,".","01",".","01")+1-1</f>
        <v>40544</v>
      </c>
      <c r="C114" s="1">
        <f t="shared" ref="C114:C177" si="14">WEEKDAY(B114,2)</f>
        <v>6</v>
      </c>
      <c r="D114" s="3">
        <f t="shared" ref="D114:D177" si="15">CONCATENATE(A114,".","12",".","31")+1-1</f>
        <v>40908</v>
      </c>
      <c r="E114" s="1">
        <f t="shared" ref="E114:E177" si="16">WEEKDAY(D114,2)</f>
        <v>6</v>
      </c>
      <c r="Q114">
        <f t="shared" si="7"/>
        <v>2048</v>
      </c>
      <c r="R114">
        <v>1</v>
      </c>
    </row>
    <row r="115" spans="1:18" x14ac:dyDescent="0.25">
      <c r="A115" s="1">
        <f t="shared" si="11"/>
        <v>2012</v>
      </c>
      <c r="B115" s="3">
        <f t="shared" si="13"/>
        <v>40909</v>
      </c>
      <c r="C115" s="1">
        <f t="shared" si="14"/>
        <v>7</v>
      </c>
      <c r="D115" s="3">
        <f t="shared" si="15"/>
        <v>41274</v>
      </c>
      <c r="E115" s="1">
        <f t="shared" si="16"/>
        <v>1</v>
      </c>
      <c r="Q115">
        <f t="shared" si="7"/>
        <v>2052</v>
      </c>
      <c r="R115">
        <v>1</v>
      </c>
    </row>
    <row r="116" spans="1:18" x14ac:dyDescent="0.25">
      <c r="A116" s="1">
        <f t="shared" si="11"/>
        <v>2013</v>
      </c>
      <c r="B116" s="3">
        <f t="shared" si="13"/>
        <v>41275</v>
      </c>
      <c r="C116" s="1">
        <f t="shared" si="14"/>
        <v>2</v>
      </c>
      <c r="D116" s="3">
        <f t="shared" si="15"/>
        <v>41639</v>
      </c>
      <c r="E116" s="1">
        <f t="shared" si="16"/>
        <v>2</v>
      </c>
      <c r="Q116">
        <f t="shared" si="7"/>
        <v>2056</v>
      </c>
      <c r="R116">
        <v>1</v>
      </c>
    </row>
    <row r="117" spans="1:18" x14ac:dyDescent="0.25">
      <c r="A117" s="1">
        <f t="shared" si="11"/>
        <v>2014</v>
      </c>
      <c r="B117" s="3">
        <f t="shared" si="13"/>
        <v>41640</v>
      </c>
      <c r="C117" s="1">
        <f t="shared" si="14"/>
        <v>3</v>
      </c>
      <c r="D117" s="3">
        <f t="shared" si="15"/>
        <v>42004</v>
      </c>
      <c r="E117" s="1">
        <f t="shared" si="16"/>
        <v>3</v>
      </c>
      <c r="Q117">
        <f t="shared" si="7"/>
        <v>2060</v>
      </c>
      <c r="R117">
        <v>1</v>
      </c>
    </row>
    <row r="118" spans="1:18" x14ac:dyDescent="0.25">
      <c r="A118" s="1">
        <f t="shared" si="11"/>
        <v>2015</v>
      </c>
      <c r="B118" s="3">
        <f t="shared" si="13"/>
        <v>42005</v>
      </c>
      <c r="C118" s="1">
        <f t="shared" si="14"/>
        <v>4</v>
      </c>
      <c r="D118" s="3">
        <f t="shared" si="15"/>
        <v>42369</v>
      </c>
      <c r="E118" s="1">
        <f t="shared" si="16"/>
        <v>4</v>
      </c>
      <c r="Q118">
        <f t="shared" si="7"/>
        <v>2064</v>
      </c>
      <c r="R118">
        <v>1</v>
      </c>
    </row>
    <row r="119" spans="1:18" x14ac:dyDescent="0.25">
      <c r="A119" s="1">
        <f t="shared" si="11"/>
        <v>2016</v>
      </c>
      <c r="B119" s="3">
        <f t="shared" si="13"/>
        <v>42370</v>
      </c>
      <c r="C119" s="1">
        <f t="shared" si="14"/>
        <v>5</v>
      </c>
      <c r="D119" s="3">
        <f t="shared" si="15"/>
        <v>42735</v>
      </c>
      <c r="E119" s="1">
        <f t="shared" si="16"/>
        <v>6</v>
      </c>
      <c r="Q119">
        <f t="shared" si="7"/>
        <v>2068</v>
      </c>
      <c r="R119">
        <v>1</v>
      </c>
    </row>
    <row r="120" spans="1:18" x14ac:dyDescent="0.25">
      <c r="A120" s="1">
        <f t="shared" si="11"/>
        <v>2017</v>
      </c>
      <c r="B120" s="3">
        <f t="shared" si="13"/>
        <v>42736</v>
      </c>
      <c r="C120" s="1">
        <f t="shared" si="14"/>
        <v>7</v>
      </c>
      <c r="D120" s="3">
        <f t="shared" si="15"/>
        <v>43100</v>
      </c>
      <c r="E120" s="1">
        <f t="shared" si="16"/>
        <v>7</v>
      </c>
      <c r="Q120">
        <f t="shared" si="7"/>
        <v>2072</v>
      </c>
      <c r="R120">
        <v>1</v>
      </c>
    </row>
    <row r="121" spans="1:18" x14ac:dyDescent="0.25">
      <c r="A121" s="1">
        <f t="shared" si="11"/>
        <v>2018</v>
      </c>
      <c r="B121" s="3">
        <f t="shared" si="13"/>
        <v>43101</v>
      </c>
      <c r="C121" s="1">
        <f t="shared" si="14"/>
        <v>1</v>
      </c>
      <c r="D121" s="3">
        <f t="shared" si="15"/>
        <v>43465</v>
      </c>
      <c r="E121" s="1">
        <f t="shared" si="16"/>
        <v>1</v>
      </c>
      <c r="Q121">
        <f t="shared" si="7"/>
        <v>2076</v>
      </c>
      <c r="R121">
        <v>1</v>
      </c>
    </row>
    <row r="122" spans="1:18" x14ac:dyDescent="0.25">
      <c r="A122" s="1">
        <f t="shared" si="11"/>
        <v>2019</v>
      </c>
      <c r="B122" s="3">
        <f t="shared" si="13"/>
        <v>43466</v>
      </c>
      <c r="C122" s="1">
        <f t="shared" si="14"/>
        <v>2</v>
      </c>
      <c r="D122" s="3">
        <f t="shared" si="15"/>
        <v>43830</v>
      </c>
      <c r="E122" s="1">
        <f t="shared" si="16"/>
        <v>2</v>
      </c>
      <c r="Q122">
        <f t="shared" si="7"/>
        <v>2080</v>
      </c>
      <c r="R122">
        <v>1</v>
      </c>
    </row>
    <row r="123" spans="1:18" x14ac:dyDescent="0.25">
      <c r="A123" s="1">
        <f t="shared" si="11"/>
        <v>2020</v>
      </c>
      <c r="B123" s="3">
        <f t="shared" si="13"/>
        <v>43831</v>
      </c>
      <c r="C123" s="1">
        <f t="shared" si="14"/>
        <v>3</v>
      </c>
      <c r="D123" s="3">
        <f t="shared" si="15"/>
        <v>44196</v>
      </c>
      <c r="E123" s="1">
        <f t="shared" si="16"/>
        <v>4</v>
      </c>
      <c r="Q123">
        <f t="shared" si="7"/>
        <v>2084</v>
      </c>
      <c r="R123">
        <v>1</v>
      </c>
    </row>
    <row r="124" spans="1:18" x14ac:dyDescent="0.25">
      <c r="A124" s="1">
        <f t="shared" si="11"/>
        <v>2021</v>
      </c>
      <c r="B124" s="3">
        <f t="shared" si="13"/>
        <v>44197</v>
      </c>
      <c r="C124" s="1">
        <f t="shared" si="14"/>
        <v>5</v>
      </c>
      <c r="D124" s="3">
        <f t="shared" si="15"/>
        <v>44561</v>
      </c>
      <c r="E124" s="1">
        <f t="shared" si="16"/>
        <v>5</v>
      </c>
      <c r="Q124">
        <f t="shared" si="7"/>
        <v>2088</v>
      </c>
      <c r="R124">
        <v>1</v>
      </c>
    </row>
    <row r="125" spans="1:18" x14ac:dyDescent="0.25">
      <c r="A125" s="1">
        <f t="shared" si="11"/>
        <v>2022</v>
      </c>
      <c r="B125" s="3">
        <f t="shared" si="13"/>
        <v>44562</v>
      </c>
      <c r="C125" s="1">
        <f t="shared" si="14"/>
        <v>6</v>
      </c>
      <c r="D125" s="3">
        <f t="shared" si="15"/>
        <v>44926</v>
      </c>
      <c r="E125" s="1">
        <f t="shared" si="16"/>
        <v>6</v>
      </c>
      <c r="Q125">
        <f t="shared" si="7"/>
        <v>2092</v>
      </c>
      <c r="R125">
        <v>1</v>
      </c>
    </row>
    <row r="126" spans="1:18" x14ac:dyDescent="0.25">
      <c r="A126" s="1">
        <f t="shared" si="11"/>
        <v>2023</v>
      </c>
      <c r="B126" s="3">
        <f t="shared" si="13"/>
        <v>44927</v>
      </c>
      <c r="C126" s="1">
        <f t="shared" si="14"/>
        <v>7</v>
      </c>
      <c r="D126" s="3">
        <f t="shared" si="15"/>
        <v>45291</v>
      </c>
      <c r="E126" s="1">
        <f t="shared" si="16"/>
        <v>7</v>
      </c>
      <c r="Q126">
        <f t="shared" si="7"/>
        <v>2096</v>
      </c>
      <c r="R126">
        <v>1</v>
      </c>
    </row>
    <row r="127" spans="1:18" x14ac:dyDescent="0.25">
      <c r="A127" s="1">
        <f t="shared" si="11"/>
        <v>2024</v>
      </c>
      <c r="B127" s="3">
        <f t="shared" si="13"/>
        <v>45292</v>
      </c>
      <c r="C127" s="1">
        <f t="shared" si="14"/>
        <v>1</v>
      </c>
      <c r="D127" s="3">
        <f t="shared" si="15"/>
        <v>45657</v>
      </c>
      <c r="E127" s="1">
        <f t="shared" si="16"/>
        <v>2</v>
      </c>
      <c r="Q127">
        <v>2104</v>
      </c>
      <c r="R127">
        <v>1</v>
      </c>
    </row>
    <row r="128" spans="1:18" x14ac:dyDescent="0.25">
      <c r="A128" s="1">
        <f t="shared" si="11"/>
        <v>2025</v>
      </c>
      <c r="B128" s="3">
        <f t="shared" si="13"/>
        <v>45658</v>
      </c>
      <c r="C128" s="1">
        <f t="shared" si="14"/>
        <v>3</v>
      </c>
      <c r="D128" s="3">
        <f t="shared" si="15"/>
        <v>46022</v>
      </c>
      <c r="E128" s="1">
        <f t="shared" si="16"/>
        <v>3</v>
      </c>
    </row>
    <row r="129" spans="1:5" x14ac:dyDescent="0.25">
      <c r="A129" s="1">
        <f t="shared" si="11"/>
        <v>2026</v>
      </c>
      <c r="B129" s="3">
        <f t="shared" si="13"/>
        <v>46023</v>
      </c>
      <c r="C129" s="1">
        <f t="shared" si="14"/>
        <v>4</v>
      </c>
      <c r="D129" s="3">
        <f t="shared" si="15"/>
        <v>46387</v>
      </c>
      <c r="E129" s="1">
        <f t="shared" si="16"/>
        <v>4</v>
      </c>
    </row>
    <row r="130" spans="1:5" x14ac:dyDescent="0.25">
      <c r="A130" s="1">
        <f t="shared" si="11"/>
        <v>2027</v>
      </c>
      <c r="B130" s="3">
        <f t="shared" si="13"/>
        <v>46388</v>
      </c>
      <c r="C130" s="1">
        <f t="shared" si="14"/>
        <v>5</v>
      </c>
      <c r="D130" s="3">
        <f t="shared" si="15"/>
        <v>46752</v>
      </c>
      <c r="E130" s="1">
        <f t="shared" si="16"/>
        <v>5</v>
      </c>
    </row>
    <row r="131" spans="1:5" x14ac:dyDescent="0.25">
      <c r="A131" s="1">
        <f t="shared" si="11"/>
        <v>2028</v>
      </c>
      <c r="B131" s="3">
        <f t="shared" si="13"/>
        <v>46753</v>
      </c>
      <c r="C131" s="1">
        <f t="shared" si="14"/>
        <v>6</v>
      </c>
      <c r="D131" s="3">
        <f t="shared" si="15"/>
        <v>47118</v>
      </c>
      <c r="E131" s="1">
        <f t="shared" si="16"/>
        <v>7</v>
      </c>
    </row>
    <row r="132" spans="1:5" x14ac:dyDescent="0.25">
      <c r="A132" s="1">
        <f t="shared" si="11"/>
        <v>2029</v>
      </c>
      <c r="B132" s="3">
        <f t="shared" si="13"/>
        <v>47119</v>
      </c>
      <c r="C132" s="1">
        <f t="shared" si="14"/>
        <v>1</v>
      </c>
      <c r="D132" s="3">
        <f t="shared" si="15"/>
        <v>47483</v>
      </c>
      <c r="E132" s="1">
        <f t="shared" si="16"/>
        <v>1</v>
      </c>
    </row>
    <row r="133" spans="1:5" x14ac:dyDescent="0.25">
      <c r="A133" s="1">
        <f t="shared" ref="A133:A182" si="17">A132+1</f>
        <v>2030</v>
      </c>
      <c r="B133" s="3">
        <f t="shared" si="13"/>
        <v>47484</v>
      </c>
      <c r="C133" s="1">
        <f t="shared" si="14"/>
        <v>2</v>
      </c>
      <c r="D133" s="3">
        <f t="shared" si="15"/>
        <v>47848</v>
      </c>
      <c r="E133" s="1">
        <f t="shared" si="16"/>
        <v>2</v>
      </c>
    </row>
    <row r="134" spans="1:5" x14ac:dyDescent="0.25">
      <c r="A134" s="1">
        <f t="shared" si="17"/>
        <v>2031</v>
      </c>
      <c r="B134" s="3">
        <f t="shared" si="13"/>
        <v>47849</v>
      </c>
      <c r="C134" s="1">
        <f t="shared" si="14"/>
        <v>3</v>
      </c>
      <c r="D134" s="3">
        <f t="shared" si="15"/>
        <v>48213</v>
      </c>
      <c r="E134" s="1">
        <f t="shared" si="16"/>
        <v>3</v>
      </c>
    </row>
    <row r="135" spans="1:5" x14ac:dyDescent="0.25">
      <c r="A135" s="1">
        <f t="shared" si="17"/>
        <v>2032</v>
      </c>
      <c r="B135" s="3">
        <f t="shared" si="13"/>
        <v>48214</v>
      </c>
      <c r="C135" s="1">
        <f t="shared" si="14"/>
        <v>4</v>
      </c>
      <c r="D135" s="3">
        <f t="shared" si="15"/>
        <v>48579</v>
      </c>
      <c r="E135" s="1">
        <f t="shared" si="16"/>
        <v>5</v>
      </c>
    </row>
    <row r="136" spans="1:5" x14ac:dyDescent="0.25">
      <c r="A136" s="1">
        <f t="shared" si="17"/>
        <v>2033</v>
      </c>
      <c r="B136" s="3">
        <f t="shared" si="13"/>
        <v>48580</v>
      </c>
      <c r="C136" s="1">
        <f t="shared" si="14"/>
        <v>6</v>
      </c>
      <c r="D136" s="3">
        <f t="shared" si="15"/>
        <v>48944</v>
      </c>
      <c r="E136" s="1">
        <f t="shared" si="16"/>
        <v>6</v>
      </c>
    </row>
    <row r="137" spans="1:5" x14ac:dyDescent="0.25">
      <c r="A137" s="1">
        <f t="shared" si="17"/>
        <v>2034</v>
      </c>
      <c r="B137" s="3">
        <f t="shared" si="13"/>
        <v>48945</v>
      </c>
      <c r="C137" s="1">
        <f t="shared" si="14"/>
        <v>7</v>
      </c>
      <c r="D137" s="3">
        <f t="shared" si="15"/>
        <v>49309</v>
      </c>
      <c r="E137" s="1">
        <f t="shared" si="16"/>
        <v>7</v>
      </c>
    </row>
    <row r="138" spans="1:5" x14ac:dyDescent="0.25">
      <c r="A138" s="1">
        <f t="shared" si="17"/>
        <v>2035</v>
      </c>
      <c r="B138" s="3">
        <f t="shared" si="13"/>
        <v>49310</v>
      </c>
      <c r="C138" s="1">
        <f t="shared" si="14"/>
        <v>1</v>
      </c>
      <c r="D138" s="3">
        <f t="shared" si="15"/>
        <v>49674</v>
      </c>
      <c r="E138" s="1">
        <f t="shared" si="16"/>
        <v>1</v>
      </c>
    </row>
    <row r="139" spans="1:5" x14ac:dyDescent="0.25">
      <c r="A139" s="1">
        <f t="shared" si="17"/>
        <v>2036</v>
      </c>
      <c r="B139" s="3">
        <f t="shared" si="13"/>
        <v>49675</v>
      </c>
      <c r="C139" s="1">
        <f t="shared" si="14"/>
        <v>2</v>
      </c>
      <c r="D139" s="3">
        <f t="shared" si="15"/>
        <v>50040</v>
      </c>
      <c r="E139" s="1">
        <f t="shared" si="16"/>
        <v>3</v>
      </c>
    </row>
    <row r="140" spans="1:5" x14ac:dyDescent="0.25">
      <c r="A140" s="1">
        <f t="shared" si="17"/>
        <v>2037</v>
      </c>
      <c r="B140" s="3">
        <f t="shared" si="13"/>
        <v>50041</v>
      </c>
      <c r="C140" s="1">
        <f t="shared" si="14"/>
        <v>4</v>
      </c>
      <c r="D140" s="3">
        <f t="shared" si="15"/>
        <v>50405</v>
      </c>
      <c r="E140" s="1">
        <f t="shared" si="16"/>
        <v>4</v>
      </c>
    </row>
    <row r="141" spans="1:5" x14ac:dyDescent="0.25">
      <c r="A141" s="1">
        <f t="shared" si="17"/>
        <v>2038</v>
      </c>
      <c r="B141" s="3">
        <f t="shared" si="13"/>
        <v>50406</v>
      </c>
      <c r="C141" s="1">
        <f t="shared" si="14"/>
        <v>5</v>
      </c>
      <c r="D141" s="3">
        <f t="shared" si="15"/>
        <v>50770</v>
      </c>
      <c r="E141" s="1">
        <f t="shared" si="16"/>
        <v>5</v>
      </c>
    </row>
    <row r="142" spans="1:5" x14ac:dyDescent="0.25">
      <c r="A142" s="1">
        <f t="shared" si="17"/>
        <v>2039</v>
      </c>
      <c r="B142" s="3">
        <f t="shared" si="13"/>
        <v>50771</v>
      </c>
      <c r="C142" s="1">
        <f t="shared" si="14"/>
        <v>6</v>
      </c>
      <c r="D142" s="3">
        <f t="shared" si="15"/>
        <v>51135</v>
      </c>
      <c r="E142" s="1">
        <f t="shared" si="16"/>
        <v>6</v>
      </c>
    </row>
    <row r="143" spans="1:5" x14ac:dyDescent="0.25">
      <c r="A143" s="1">
        <f t="shared" si="17"/>
        <v>2040</v>
      </c>
      <c r="B143" s="3">
        <f t="shared" si="13"/>
        <v>51136</v>
      </c>
      <c r="C143" s="1">
        <f t="shared" si="14"/>
        <v>7</v>
      </c>
      <c r="D143" s="3">
        <f t="shared" si="15"/>
        <v>51501</v>
      </c>
      <c r="E143" s="1">
        <f t="shared" si="16"/>
        <v>1</v>
      </c>
    </row>
    <row r="144" spans="1:5" x14ac:dyDescent="0.25">
      <c r="A144" s="1">
        <f t="shared" si="17"/>
        <v>2041</v>
      </c>
      <c r="B144" s="3">
        <f t="shared" si="13"/>
        <v>51502</v>
      </c>
      <c r="C144" s="1">
        <f t="shared" si="14"/>
        <v>2</v>
      </c>
      <c r="D144" s="3">
        <f t="shared" si="15"/>
        <v>51866</v>
      </c>
      <c r="E144" s="1">
        <f t="shared" si="16"/>
        <v>2</v>
      </c>
    </row>
    <row r="145" spans="1:5" x14ac:dyDescent="0.25">
      <c r="A145" s="1">
        <f t="shared" si="17"/>
        <v>2042</v>
      </c>
      <c r="B145" s="3">
        <f t="shared" si="13"/>
        <v>51867</v>
      </c>
      <c r="C145" s="1">
        <f t="shared" si="14"/>
        <v>3</v>
      </c>
      <c r="D145" s="3">
        <f t="shared" si="15"/>
        <v>52231</v>
      </c>
      <c r="E145" s="1">
        <f t="shared" si="16"/>
        <v>3</v>
      </c>
    </row>
    <row r="146" spans="1:5" x14ac:dyDescent="0.25">
      <c r="A146" s="1">
        <f t="shared" si="17"/>
        <v>2043</v>
      </c>
      <c r="B146" s="3">
        <f t="shared" si="13"/>
        <v>52232</v>
      </c>
      <c r="C146" s="1">
        <f t="shared" si="14"/>
        <v>4</v>
      </c>
      <c r="D146" s="3">
        <f t="shared" si="15"/>
        <v>52596</v>
      </c>
      <c r="E146" s="1">
        <f t="shared" si="16"/>
        <v>4</v>
      </c>
    </row>
    <row r="147" spans="1:5" x14ac:dyDescent="0.25">
      <c r="A147" s="1">
        <f t="shared" si="17"/>
        <v>2044</v>
      </c>
      <c r="B147" s="3">
        <f t="shared" si="13"/>
        <v>52597</v>
      </c>
      <c r="C147" s="1">
        <f t="shared" si="14"/>
        <v>5</v>
      </c>
      <c r="D147" s="3">
        <f t="shared" si="15"/>
        <v>52962</v>
      </c>
      <c r="E147" s="1">
        <f t="shared" si="16"/>
        <v>6</v>
      </c>
    </row>
    <row r="148" spans="1:5" x14ac:dyDescent="0.25">
      <c r="A148" s="1">
        <f t="shared" si="17"/>
        <v>2045</v>
      </c>
      <c r="B148" s="3">
        <f t="shared" si="13"/>
        <v>52963</v>
      </c>
      <c r="C148" s="1">
        <f t="shared" si="14"/>
        <v>7</v>
      </c>
      <c r="D148" s="3">
        <f t="shared" si="15"/>
        <v>53327</v>
      </c>
      <c r="E148" s="1">
        <f t="shared" si="16"/>
        <v>7</v>
      </c>
    </row>
    <row r="149" spans="1:5" x14ac:dyDescent="0.25">
      <c r="A149" s="1">
        <f t="shared" si="17"/>
        <v>2046</v>
      </c>
      <c r="B149" s="3">
        <f t="shared" si="13"/>
        <v>53328</v>
      </c>
      <c r="C149" s="1">
        <f t="shared" si="14"/>
        <v>1</v>
      </c>
      <c r="D149" s="3">
        <f t="shared" si="15"/>
        <v>53692</v>
      </c>
      <c r="E149" s="1">
        <f t="shared" si="16"/>
        <v>1</v>
      </c>
    </row>
    <row r="150" spans="1:5" x14ac:dyDescent="0.25">
      <c r="A150" s="1">
        <f t="shared" si="17"/>
        <v>2047</v>
      </c>
      <c r="B150" s="3">
        <f t="shared" si="13"/>
        <v>53693</v>
      </c>
      <c r="C150" s="1">
        <f t="shared" si="14"/>
        <v>2</v>
      </c>
      <c r="D150" s="3">
        <f t="shared" si="15"/>
        <v>54057</v>
      </c>
      <c r="E150" s="1">
        <f t="shared" si="16"/>
        <v>2</v>
      </c>
    </row>
    <row r="151" spans="1:5" x14ac:dyDescent="0.25">
      <c r="A151" s="1">
        <f t="shared" si="17"/>
        <v>2048</v>
      </c>
      <c r="B151" s="3">
        <f t="shared" si="13"/>
        <v>54058</v>
      </c>
      <c r="C151" s="1">
        <f t="shared" si="14"/>
        <v>3</v>
      </c>
      <c r="D151" s="3">
        <f t="shared" si="15"/>
        <v>54423</v>
      </c>
      <c r="E151" s="1">
        <f t="shared" si="16"/>
        <v>4</v>
      </c>
    </row>
    <row r="152" spans="1:5" x14ac:dyDescent="0.25">
      <c r="A152" s="1">
        <f t="shared" si="17"/>
        <v>2049</v>
      </c>
      <c r="B152" s="3">
        <f t="shared" si="13"/>
        <v>54424</v>
      </c>
      <c r="C152" s="1">
        <f t="shared" si="14"/>
        <v>5</v>
      </c>
      <c r="D152" s="3">
        <f t="shared" si="15"/>
        <v>54788</v>
      </c>
      <c r="E152" s="1">
        <f t="shared" si="16"/>
        <v>5</v>
      </c>
    </row>
    <row r="153" spans="1:5" x14ac:dyDescent="0.25">
      <c r="A153" s="1">
        <f t="shared" si="17"/>
        <v>2050</v>
      </c>
      <c r="B153" s="3">
        <f t="shared" si="13"/>
        <v>54789</v>
      </c>
      <c r="C153" s="1">
        <f t="shared" si="14"/>
        <v>6</v>
      </c>
      <c r="D153" s="3">
        <f t="shared" si="15"/>
        <v>55153</v>
      </c>
      <c r="E153" s="1">
        <f t="shared" si="16"/>
        <v>6</v>
      </c>
    </row>
    <row r="154" spans="1:5" x14ac:dyDescent="0.25">
      <c r="A154" s="1">
        <f t="shared" si="17"/>
        <v>2051</v>
      </c>
      <c r="B154" s="3">
        <f t="shared" si="13"/>
        <v>55154</v>
      </c>
      <c r="C154" s="1">
        <f t="shared" si="14"/>
        <v>7</v>
      </c>
      <c r="D154" s="3">
        <f t="shared" si="15"/>
        <v>55518</v>
      </c>
      <c r="E154" s="1">
        <f t="shared" si="16"/>
        <v>7</v>
      </c>
    </row>
    <row r="155" spans="1:5" x14ac:dyDescent="0.25">
      <c r="A155" s="1">
        <f t="shared" si="17"/>
        <v>2052</v>
      </c>
      <c r="B155" s="3">
        <f t="shared" si="13"/>
        <v>55519</v>
      </c>
      <c r="C155" s="1">
        <f t="shared" si="14"/>
        <v>1</v>
      </c>
      <c r="D155" s="3">
        <f t="shared" si="15"/>
        <v>55884</v>
      </c>
      <c r="E155" s="1">
        <f t="shared" si="16"/>
        <v>2</v>
      </c>
    </row>
    <row r="156" spans="1:5" x14ac:dyDescent="0.25">
      <c r="A156" s="1">
        <f t="shared" si="17"/>
        <v>2053</v>
      </c>
      <c r="B156" s="3">
        <f t="shared" si="13"/>
        <v>55885</v>
      </c>
      <c r="C156" s="1">
        <f t="shared" si="14"/>
        <v>3</v>
      </c>
      <c r="D156" s="3">
        <f t="shared" si="15"/>
        <v>56249</v>
      </c>
      <c r="E156" s="1">
        <f t="shared" si="16"/>
        <v>3</v>
      </c>
    </row>
    <row r="157" spans="1:5" x14ac:dyDescent="0.25">
      <c r="A157" s="1">
        <f t="shared" si="17"/>
        <v>2054</v>
      </c>
      <c r="B157" s="3">
        <f t="shared" si="13"/>
        <v>56250</v>
      </c>
      <c r="C157" s="1">
        <f t="shared" si="14"/>
        <v>4</v>
      </c>
      <c r="D157" s="3">
        <f t="shared" si="15"/>
        <v>56614</v>
      </c>
      <c r="E157" s="1">
        <f t="shared" si="16"/>
        <v>4</v>
      </c>
    </row>
    <row r="158" spans="1:5" x14ac:dyDescent="0.25">
      <c r="A158" s="1">
        <f t="shared" si="17"/>
        <v>2055</v>
      </c>
      <c r="B158" s="3">
        <f t="shared" si="13"/>
        <v>56615</v>
      </c>
      <c r="C158" s="1">
        <f t="shared" si="14"/>
        <v>5</v>
      </c>
      <c r="D158" s="3">
        <f t="shared" si="15"/>
        <v>56979</v>
      </c>
      <c r="E158" s="1">
        <f t="shared" si="16"/>
        <v>5</v>
      </c>
    </row>
    <row r="159" spans="1:5" x14ac:dyDescent="0.25">
      <c r="A159" s="1">
        <f t="shared" si="17"/>
        <v>2056</v>
      </c>
      <c r="B159" s="3">
        <f t="shared" si="13"/>
        <v>56980</v>
      </c>
      <c r="C159" s="1">
        <f t="shared" si="14"/>
        <v>6</v>
      </c>
      <c r="D159" s="3">
        <f t="shared" si="15"/>
        <v>57345</v>
      </c>
      <c r="E159" s="1">
        <f t="shared" si="16"/>
        <v>7</v>
      </c>
    </row>
    <row r="160" spans="1:5" x14ac:dyDescent="0.25">
      <c r="A160" s="1">
        <f t="shared" si="17"/>
        <v>2057</v>
      </c>
      <c r="B160" s="3">
        <f t="shared" si="13"/>
        <v>57346</v>
      </c>
      <c r="C160" s="1">
        <f t="shared" si="14"/>
        <v>1</v>
      </c>
      <c r="D160" s="3">
        <f t="shared" si="15"/>
        <v>57710</v>
      </c>
      <c r="E160" s="1">
        <f t="shared" si="16"/>
        <v>1</v>
      </c>
    </row>
    <row r="161" spans="1:5" x14ac:dyDescent="0.25">
      <c r="A161" s="1">
        <f t="shared" si="17"/>
        <v>2058</v>
      </c>
      <c r="B161" s="3">
        <f t="shared" si="13"/>
        <v>57711</v>
      </c>
      <c r="C161" s="1">
        <f t="shared" si="14"/>
        <v>2</v>
      </c>
      <c r="D161" s="3">
        <f t="shared" si="15"/>
        <v>58075</v>
      </c>
      <c r="E161" s="1">
        <f t="shared" si="16"/>
        <v>2</v>
      </c>
    </row>
    <row r="162" spans="1:5" x14ac:dyDescent="0.25">
      <c r="A162" s="1">
        <f t="shared" si="17"/>
        <v>2059</v>
      </c>
      <c r="B162" s="3">
        <f t="shared" si="13"/>
        <v>58076</v>
      </c>
      <c r="C162" s="1">
        <f t="shared" si="14"/>
        <v>3</v>
      </c>
      <c r="D162" s="3">
        <f t="shared" si="15"/>
        <v>58440</v>
      </c>
      <c r="E162" s="1">
        <f t="shared" si="16"/>
        <v>3</v>
      </c>
    </row>
    <row r="163" spans="1:5" x14ac:dyDescent="0.25">
      <c r="A163" s="1">
        <f t="shared" si="17"/>
        <v>2060</v>
      </c>
      <c r="B163" s="3">
        <f t="shared" si="13"/>
        <v>58441</v>
      </c>
      <c r="C163" s="1">
        <f t="shared" si="14"/>
        <v>4</v>
      </c>
      <c r="D163" s="3">
        <f t="shared" si="15"/>
        <v>58806</v>
      </c>
      <c r="E163" s="1">
        <f t="shared" si="16"/>
        <v>5</v>
      </c>
    </row>
    <row r="164" spans="1:5" x14ac:dyDescent="0.25">
      <c r="A164" s="1">
        <f t="shared" si="17"/>
        <v>2061</v>
      </c>
      <c r="B164" s="3">
        <f t="shared" si="13"/>
        <v>58807</v>
      </c>
      <c r="C164" s="1">
        <f t="shared" si="14"/>
        <v>6</v>
      </c>
      <c r="D164" s="3">
        <f t="shared" si="15"/>
        <v>59171</v>
      </c>
      <c r="E164" s="1">
        <f t="shared" si="16"/>
        <v>6</v>
      </c>
    </row>
    <row r="165" spans="1:5" x14ac:dyDescent="0.25">
      <c r="A165" s="1">
        <f t="shared" si="17"/>
        <v>2062</v>
      </c>
      <c r="B165" s="3">
        <f t="shared" si="13"/>
        <v>59172</v>
      </c>
      <c r="C165" s="1">
        <f t="shared" si="14"/>
        <v>7</v>
      </c>
      <c r="D165" s="3">
        <f t="shared" si="15"/>
        <v>59536</v>
      </c>
      <c r="E165" s="1">
        <f t="shared" si="16"/>
        <v>7</v>
      </c>
    </row>
    <row r="166" spans="1:5" x14ac:dyDescent="0.25">
      <c r="A166" s="1">
        <f t="shared" si="17"/>
        <v>2063</v>
      </c>
      <c r="B166" s="3">
        <f t="shared" si="13"/>
        <v>59537</v>
      </c>
      <c r="C166" s="1">
        <f t="shared" si="14"/>
        <v>1</v>
      </c>
      <c r="D166" s="3">
        <f t="shared" si="15"/>
        <v>59901</v>
      </c>
      <c r="E166" s="1">
        <f t="shared" si="16"/>
        <v>1</v>
      </c>
    </row>
    <row r="167" spans="1:5" x14ac:dyDescent="0.25">
      <c r="A167" s="1">
        <f t="shared" si="17"/>
        <v>2064</v>
      </c>
      <c r="B167" s="3">
        <f t="shared" si="13"/>
        <v>59902</v>
      </c>
      <c r="C167" s="1">
        <f t="shared" si="14"/>
        <v>2</v>
      </c>
      <c r="D167" s="3">
        <f t="shared" si="15"/>
        <v>60267</v>
      </c>
      <c r="E167" s="1">
        <f t="shared" si="16"/>
        <v>3</v>
      </c>
    </row>
    <row r="168" spans="1:5" x14ac:dyDescent="0.25">
      <c r="A168" s="1">
        <f t="shared" si="17"/>
        <v>2065</v>
      </c>
      <c r="B168" s="3">
        <f t="shared" si="13"/>
        <v>60268</v>
      </c>
      <c r="C168" s="1">
        <f t="shared" si="14"/>
        <v>4</v>
      </c>
      <c r="D168" s="3">
        <f t="shared" si="15"/>
        <v>60632</v>
      </c>
      <c r="E168" s="1">
        <f t="shared" si="16"/>
        <v>4</v>
      </c>
    </row>
    <row r="169" spans="1:5" x14ac:dyDescent="0.25">
      <c r="A169" s="1">
        <f t="shared" si="17"/>
        <v>2066</v>
      </c>
      <c r="B169" s="3">
        <f t="shared" si="13"/>
        <v>60633</v>
      </c>
      <c r="C169" s="1">
        <f t="shared" si="14"/>
        <v>5</v>
      </c>
      <c r="D169" s="3">
        <f t="shared" si="15"/>
        <v>60997</v>
      </c>
      <c r="E169" s="1">
        <f t="shared" si="16"/>
        <v>5</v>
      </c>
    </row>
    <row r="170" spans="1:5" x14ac:dyDescent="0.25">
      <c r="A170" s="1">
        <f t="shared" si="17"/>
        <v>2067</v>
      </c>
      <c r="B170" s="3">
        <f t="shared" si="13"/>
        <v>60998</v>
      </c>
      <c r="C170" s="1">
        <f t="shared" si="14"/>
        <v>6</v>
      </c>
      <c r="D170" s="3">
        <f t="shared" si="15"/>
        <v>61362</v>
      </c>
      <c r="E170" s="1">
        <f t="shared" si="16"/>
        <v>6</v>
      </c>
    </row>
    <row r="171" spans="1:5" x14ac:dyDescent="0.25">
      <c r="A171" s="1">
        <f t="shared" si="17"/>
        <v>2068</v>
      </c>
      <c r="B171" s="3">
        <f t="shared" si="13"/>
        <v>61363</v>
      </c>
      <c r="C171" s="1">
        <f t="shared" si="14"/>
        <v>7</v>
      </c>
      <c r="D171" s="3">
        <f t="shared" si="15"/>
        <v>61728</v>
      </c>
      <c r="E171" s="1">
        <f t="shared" si="16"/>
        <v>1</v>
      </c>
    </row>
    <row r="172" spans="1:5" x14ac:dyDescent="0.25">
      <c r="A172" s="1">
        <f t="shared" si="17"/>
        <v>2069</v>
      </c>
      <c r="B172" s="3">
        <f t="shared" si="13"/>
        <v>61729</v>
      </c>
      <c r="C172" s="1">
        <f t="shared" si="14"/>
        <v>2</v>
      </c>
      <c r="D172" s="3">
        <f t="shared" si="15"/>
        <v>62093</v>
      </c>
      <c r="E172" s="1">
        <f t="shared" si="16"/>
        <v>2</v>
      </c>
    </row>
    <row r="173" spans="1:5" x14ac:dyDescent="0.25">
      <c r="A173" s="1">
        <f t="shared" si="17"/>
        <v>2070</v>
      </c>
      <c r="B173" s="3">
        <f t="shared" si="13"/>
        <v>62094</v>
      </c>
      <c r="C173" s="1">
        <f t="shared" si="14"/>
        <v>3</v>
      </c>
      <c r="D173" s="3">
        <f t="shared" si="15"/>
        <v>62458</v>
      </c>
      <c r="E173" s="1">
        <f t="shared" si="16"/>
        <v>3</v>
      </c>
    </row>
    <row r="174" spans="1:5" x14ac:dyDescent="0.25">
      <c r="A174" s="1">
        <f t="shared" si="17"/>
        <v>2071</v>
      </c>
      <c r="B174" s="3">
        <f t="shared" si="13"/>
        <v>62459</v>
      </c>
      <c r="C174" s="1">
        <f t="shared" si="14"/>
        <v>4</v>
      </c>
      <c r="D174" s="3">
        <f t="shared" si="15"/>
        <v>62823</v>
      </c>
      <c r="E174" s="1">
        <f t="shared" si="16"/>
        <v>4</v>
      </c>
    </row>
    <row r="175" spans="1:5" x14ac:dyDescent="0.25">
      <c r="A175" s="1">
        <f t="shared" si="17"/>
        <v>2072</v>
      </c>
      <c r="B175" s="3">
        <f t="shared" si="13"/>
        <v>62824</v>
      </c>
      <c r="C175" s="1">
        <f t="shared" si="14"/>
        <v>5</v>
      </c>
      <c r="D175" s="3">
        <f t="shared" si="15"/>
        <v>63189</v>
      </c>
      <c r="E175" s="1">
        <f t="shared" si="16"/>
        <v>6</v>
      </c>
    </row>
    <row r="176" spans="1:5" x14ac:dyDescent="0.25">
      <c r="A176" s="1">
        <f t="shared" si="17"/>
        <v>2073</v>
      </c>
      <c r="B176" s="3">
        <f t="shared" si="13"/>
        <v>63190</v>
      </c>
      <c r="C176" s="1">
        <f t="shared" si="14"/>
        <v>7</v>
      </c>
      <c r="D176" s="3">
        <f t="shared" si="15"/>
        <v>63554</v>
      </c>
      <c r="E176" s="1">
        <f t="shared" si="16"/>
        <v>7</v>
      </c>
    </row>
    <row r="177" spans="1:5" x14ac:dyDescent="0.25">
      <c r="A177" s="1">
        <f t="shared" si="17"/>
        <v>2074</v>
      </c>
      <c r="B177" s="3">
        <f t="shared" si="13"/>
        <v>63555</v>
      </c>
      <c r="C177" s="1">
        <f t="shared" si="14"/>
        <v>1</v>
      </c>
      <c r="D177" s="3">
        <f t="shared" si="15"/>
        <v>63919</v>
      </c>
      <c r="E177" s="1">
        <f t="shared" si="16"/>
        <v>1</v>
      </c>
    </row>
    <row r="178" spans="1:5" x14ac:dyDescent="0.25">
      <c r="A178" s="1">
        <f t="shared" si="17"/>
        <v>2075</v>
      </c>
      <c r="B178" s="3">
        <f t="shared" ref="B178:B203" si="18">CONCATENATE(A178,".","01",".","01")+1-1</f>
        <v>63920</v>
      </c>
      <c r="C178" s="1">
        <f t="shared" ref="C178:C203" si="19">WEEKDAY(B178,2)</f>
        <v>2</v>
      </c>
      <c r="D178" s="3">
        <f t="shared" ref="D178:D203" si="20">CONCATENATE(A178,".","12",".","31")+1-1</f>
        <v>64284</v>
      </c>
      <c r="E178" s="1">
        <f t="shared" ref="E178:E203" si="21">WEEKDAY(D178,2)</f>
        <v>2</v>
      </c>
    </row>
    <row r="179" spans="1:5" x14ac:dyDescent="0.25">
      <c r="A179" s="1">
        <f t="shared" si="17"/>
        <v>2076</v>
      </c>
      <c r="B179" s="3">
        <f t="shared" si="18"/>
        <v>64285</v>
      </c>
      <c r="C179" s="1">
        <f t="shared" si="19"/>
        <v>3</v>
      </c>
      <c r="D179" s="3">
        <f t="shared" si="20"/>
        <v>64650</v>
      </c>
      <c r="E179" s="1">
        <f t="shared" si="21"/>
        <v>4</v>
      </c>
    </row>
    <row r="180" spans="1:5" x14ac:dyDescent="0.25">
      <c r="A180" s="1">
        <f t="shared" si="17"/>
        <v>2077</v>
      </c>
      <c r="B180" s="3">
        <f t="shared" si="18"/>
        <v>64651</v>
      </c>
      <c r="C180" s="1">
        <f t="shared" si="19"/>
        <v>5</v>
      </c>
      <c r="D180" s="3">
        <f t="shared" si="20"/>
        <v>65015</v>
      </c>
      <c r="E180" s="1">
        <f t="shared" si="21"/>
        <v>5</v>
      </c>
    </row>
    <row r="181" spans="1:5" x14ac:dyDescent="0.25">
      <c r="A181" s="1">
        <f t="shared" si="17"/>
        <v>2078</v>
      </c>
      <c r="B181" s="3">
        <f t="shared" si="18"/>
        <v>65016</v>
      </c>
      <c r="C181" s="1">
        <f t="shared" si="19"/>
        <v>6</v>
      </c>
      <c r="D181" s="3">
        <f t="shared" si="20"/>
        <v>65380</v>
      </c>
      <c r="E181" s="1">
        <f t="shared" si="21"/>
        <v>6</v>
      </c>
    </row>
    <row r="182" spans="1:5" x14ac:dyDescent="0.25">
      <c r="A182" s="1">
        <f t="shared" si="17"/>
        <v>2079</v>
      </c>
      <c r="B182" s="3">
        <f t="shared" si="18"/>
        <v>65381</v>
      </c>
      <c r="C182" s="1">
        <f t="shared" si="19"/>
        <v>7</v>
      </c>
      <c r="D182" s="3">
        <f t="shared" si="20"/>
        <v>65745</v>
      </c>
      <c r="E182" s="1">
        <f t="shared" si="21"/>
        <v>7</v>
      </c>
    </row>
    <row r="183" spans="1:5" x14ac:dyDescent="0.25">
      <c r="A183" s="1">
        <f>A182+1</f>
        <v>2080</v>
      </c>
      <c r="B183" s="3">
        <f t="shared" si="18"/>
        <v>65746</v>
      </c>
      <c r="C183" s="1">
        <f t="shared" si="19"/>
        <v>1</v>
      </c>
      <c r="D183" s="3">
        <f t="shared" si="20"/>
        <v>66111</v>
      </c>
      <c r="E183" s="1">
        <f t="shared" si="21"/>
        <v>2</v>
      </c>
    </row>
    <row r="184" spans="1:5" x14ac:dyDescent="0.25">
      <c r="A184" s="1">
        <f t="shared" ref="A184:A203" si="22">A183+1</f>
        <v>2081</v>
      </c>
      <c r="B184" s="3">
        <f t="shared" si="18"/>
        <v>66112</v>
      </c>
      <c r="C184" s="1">
        <f t="shared" si="19"/>
        <v>3</v>
      </c>
      <c r="D184" s="3">
        <f t="shared" si="20"/>
        <v>66476</v>
      </c>
      <c r="E184" s="1">
        <f t="shared" si="21"/>
        <v>3</v>
      </c>
    </row>
    <row r="185" spans="1:5" x14ac:dyDescent="0.25">
      <c r="A185" s="1">
        <f t="shared" si="22"/>
        <v>2082</v>
      </c>
      <c r="B185" s="3">
        <f t="shared" si="18"/>
        <v>66477</v>
      </c>
      <c r="C185" s="1">
        <f t="shared" si="19"/>
        <v>4</v>
      </c>
      <c r="D185" s="3">
        <f t="shared" si="20"/>
        <v>66841</v>
      </c>
      <c r="E185" s="1">
        <f t="shared" si="21"/>
        <v>4</v>
      </c>
    </row>
    <row r="186" spans="1:5" x14ac:dyDescent="0.25">
      <c r="A186" s="1">
        <f t="shared" si="22"/>
        <v>2083</v>
      </c>
      <c r="B186" s="3">
        <f t="shared" si="18"/>
        <v>66842</v>
      </c>
      <c r="C186" s="1">
        <f t="shared" si="19"/>
        <v>5</v>
      </c>
      <c r="D186" s="3">
        <f t="shared" si="20"/>
        <v>67206</v>
      </c>
      <c r="E186" s="1">
        <f t="shared" si="21"/>
        <v>5</v>
      </c>
    </row>
    <row r="187" spans="1:5" x14ac:dyDescent="0.25">
      <c r="A187" s="1">
        <f t="shared" si="22"/>
        <v>2084</v>
      </c>
      <c r="B187" s="3">
        <f t="shared" si="18"/>
        <v>67207</v>
      </c>
      <c r="C187" s="1">
        <f t="shared" si="19"/>
        <v>6</v>
      </c>
      <c r="D187" s="3">
        <f t="shared" si="20"/>
        <v>67572</v>
      </c>
      <c r="E187" s="1">
        <f t="shared" si="21"/>
        <v>7</v>
      </c>
    </row>
    <row r="188" spans="1:5" x14ac:dyDescent="0.25">
      <c r="A188" s="1">
        <f t="shared" si="22"/>
        <v>2085</v>
      </c>
      <c r="B188" s="3">
        <f t="shared" si="18"/>
        <v>67573</v>
      </c>
      <c r="C188" s="1">
        <f t="shared" si="19"/>
        <v>1</v>
      </c>
      <c r="D188" s="3">
        <f t="shared" si="20"/>
        <v>67937</v>
      </c>
      <c r="E188" s="1">
        <f t="shared" si="21"/>
        <v>1</v>
      </c>
    </row>
    <row r="189" spans="1:5" x14ac:dyDescent="0.25">
      <c r="A189" s="1">
        <f t="shared" si="22"/>
        <v>2086</v>
      </c>
      <c r="B189" s="3">
        <f t="shared" si="18"/>
        <v>67938</v>
      </c>
      <c r="C189" s="1">
        <f t="shared" si="19"/>
        <v>2</v>
      </c>
      <c r="D189" s="3">
        <f t="shared" si="20"/>
        <v>68302</v>
      </c>
      <c r="E189" s="1">
        <f t="shared" si="21"/>
        <v>2</v>
      </c>
    </row>
    <row r="190" spans="1:5" x14ac:dyDescent="0.25">
      <c r="A190" s="1">
        <f t="shared" si="22"/>
        <v>2087</v>
      </c>
      <c r="B190" s="3">
        <f t="shared" si="18"/>
        <v>68303</v>
      </c>
      <c r="C190" s="1">
        <f t="shared" si="19"/>
        <v>3</v>
      </c>
      <c r="D190" s="3">
        <f t="shared" si="20"/>
        <v>68667</v>
      </c>
      <c r="E190" s="1">
        <f t="shared" si="21"/>
        <v>3</v>
      </c>
    </row>
    <row r="191" spans="1:5" x14ac:dyDescent="0.25">
      <c r="A191" s="1">
        <f t="shared" si="22"/>
        <v>2088</v>
      </c>
      <c r="B191" s="3">
        <f t="shared" si="18"/>
        <v>68668</v>
      </c>
      <c r="C191" s="1">
        <f t="shared" si="19"/>
        <v>4</v>
      </c>
      <c r="D191" s="3">
        <f t="shared" si="20"/>
        <v>69033</v>
      </c>
      <c r="E191" s="1">
        <f t="shared" si="21"/>
        <v>5</v>
      </c>
    </row>
    <row r="192" spans="1:5" x14ac:dyDescent="0.25">
      <c r="A192" s="1">
        <f t="shared" si="22"/>
        <v>2089</v>
      </c>
      <c r="B192" s="3">
        <f t="shared" si="18"/>
        <v>69034</v>
      </c>
      <c r="C192" s="1">
        <f t="shared" si="19"/>
        <v>6</v>
      </c>
      <c r="D192" s="3">
        <f t="shared" si="20"/>
        <v>69398</v>
      </c>
      <c r="E192" s="1">
        <f t="shared" si="21"/>
        <v>6</v>
      </c>
    </row>
    <row r="193" spans="1:5" x14ac:dyDescent="0.25">
      <c r="A193" s="1">
        <f t="shared" si="22"/>
        <v>2090</v>
      </c>
      <c r="B193" s="3">
        <f t="shared" si="18"/>
        <v>69399</v>
      </c>
      <c r="C193" s="1">
        <f t="shared" si="19"/>
        <v>7</v>
      </c>
      <c r="D193" s="3">
        <f t="shared" si="20"/>
        <v>69763</v>
      </c>
      <c r="E193" s="1">
        <f t="shared" si="21"/>
        <v>7</v>
      </c>
    </row>
    <row r="194" spans="1:5" x14ac:dyDescent="0.25">
      <c r="A194" s="1">
        <f t="shared" si="22"/>
        <v>2091</v>
      </c>
      <c r="B194" s="3">
        <f t="shared" si="18"/>
        <v>69764</v>
      </c>
      <c r="C194" s="1">
        <f t="shared" si="19"/>
        <v>1</v>
      </c>
      <c r="D194" s="3">
        <f t="shared" si="20"/>
        <v>70128</v>
      </c>
      <c r="E194" s="1">
        <f t="shared" si="21"/>
        <v>1</v>
      </c>
    </row>
    <row r="195" spans="1:5" x14ac:dyDescent="0.25">
      <c r="A195" s="1">
        <f t="shared" si="22"/>
        <v>2092</v>
      </c>
      <c r="B195" s="3">
        <f t="shared" si="18"/>
        <v>70129</v>
      </c>
      <c r="C195" s="1">
        <f t="shared" si="19"/>
        <v>2</v>
      </c>
      <c r="D195" s="3">
        <f t="shared" si="20"/>
        <v>70494</v>
      </c>
      <c r="E195" s="1">
        <f t="shared" si="21"/>
        <v>3</v>
      </c>
    </row>
    <row r="196" spans="1:5" x14ac:dyDescent="0.25">
      <c r="A196" s="1">
        <f t="shared" si="22"/>
        <v>2093</v>
      </c>
      <c r="B196" s="3">
        <f t="shared" si="18"/>
        <v>70495</v>
      </c>
      <c r="C196" s="1">
        <f t="shared" si="19"/>
        <v>4</v>
      </c>
      <c r="D196" s="3">
        <f t="shared" si="20"/>
        <v>70859</v>
      </c>
      <c r="E196" s="1">
        <f t="shared" si="21"/>
        <v>4</v>
      </c>
    </row>
    <row r="197" spans="1:5" x14ac:dyDescent="0.25">
      <c r="A197" s="1">
        <f t="shared" si="22"/>
        <v>2094</v>
      </c>
      <c r="B197" s="3">
        <f t="shared" si="18"/>
        <v>70860</v>
      </c>
      <c r="C197" s="1">
        <f t="shared" si="19"/>
        <v>5</v>
      </c>
      <c r="D197" s="3">
        <f t="shared" si="20"/>
        <v>71224</v>
      </c>
      <c r="E197" s="1">
        <f t="shared" si="21"/>
        <v>5</v>
      </c>
    </row>
    <row r="198" spans="1:5" x14ac:dyDescent="0.25">
      <c r="A198" s="1">
        <f t="shared" si="22"/>
        <v>2095</v>
      </c>
      <c r="B198" s="3">
        <f t="shared" si="18"/>
        <v>71225</v>
      </c>
      <c r="C198" s="1">
        <f t="shared" si="19"/>
        <v>6</v>
      </c>
      <c r="D198" s="3">
        <f t="shared" si="20"/>
        <v>71589</v>
      </c>
      <c r="E198" s="1">
        <f t="shared" si="21"/>
        <v>6</v>
      </c>
    </row>
    <row r="199" spans="1:5" x14ac:dyDescent="0.25">
      <c r="A199" s="1">
        <f t="shared" si="22"/>
        <v>2096</v>
      </c>
      <c r="B199" s="3">
        <f t="shared" si="18"/>
        <v>71590</v>
      </c>
      <c r="C199" s="1">
        <f t="shared" si="19"/>
        <v>7</v>
      </c>
      <c r="D199" s="3">
        <f t="shared" si="20"/>
        <v>71955</v>
      </c>
      <c r="E199" s="1">
        <f t="shared" si="21"/>
        <v>1</v>
      </c>
    </row>
    <row r="200" spans="1:5" x14ac:dyDescent="0.25">
      <c r="A200" s="1">
        <f t="shared" si="22"/>
        <v>2097</v>
      </c>
      <c r="B200" s="3">
        <f t="shared" si="18"/>
        <v>71956</v>
      </c>
      <c r="C200" s="1">
        <f t="shared" si="19"/>
        <v>2</v>
      </c>
      <c r="D200" s="3">
        <f t="shared" si="20"/>
        <v>72320</v>
      </c>
      <c r="E200" s="1">
        <f t="shared" si="21"/>
        <v>2</v>
      </c>
    </row>
    <row r="201" spans="1:5" x14ac:dyDescent="0.25">
      <c r="A201" s="1">
        <f t="shared" si="22"/>
        <v>2098</v>
      </c>
      <c r="B201" s="3">
        <f t="shared" si="18"/>
        <v>72321</v>
      </c>
      <c r="C201" s="1">
        <f t="shared" si="19"/>
        <v>3</v>
      </c>
      <c r="D201" s="3">
        <f t="shared" si="20"/>
        <v>72685</v>
      </c>
      <c r="E201" s="1">
        <f t="shared" si="21"/>
        <v>3</v>
      </c>
    </row>
    <row r="202" spans="1:5" x14ac:dyDescent="0.25">
      <c r="A202" s="1">
        <f t="shared" si="22"/>
        <v>2099</v>
      </c>
      <c r="B202" s="3">
        <f t="shared" si="18"/>
        <v>72686</v>
      </c>
      <c r="C202" s="1">
        <f t="shared" si="19"/>
        <v>4</v>
      </c>
      <c r="D202" s="3">
        <f t="shared" si="20"/>
        <v>73050</v>
      </c>
      <c r="E202" s="1">
        <f t="shared" si="21"/>
        <v>4</v>
      </c>
    </row>
    <row r="203" spans="1:5" x14ac:dyDescent="0.25">
      <c r="A203" s="1">
        <f t="shared" si="22"/>
        <v>2100</v>
      </c>
      <c r="B203" s="3">
        <f t="shared" si="18"/>
        <v>73051</v>
      </c>
      <c r="C203" s="1">
        <f t="shared" si="19"/>
        <v>5</v>
      </c>
      <c r="D203" s="3">
        <f t="shared" si="20"/>
        <v>73415</v>
      </c>
      <c r="E203" s="1">
        <f t="shared" si="21"/>
        <v>5</v>
      </c>
    </row>
    <row r="204" spans="1:5" x14ac:dyDescent="0.25">
      <c r="A204" s="1"/>
    </row>
    <row r="205" spans="1:5" x14ac:dyDescent="0.25">
      <c r="A205" s="1"/>
    </row>
    <row r="206" spans="1:5" x14ac:dyDescent="0.25">
      <c r="A206" s="1"/>
    </row>
    <row r="207" spans="1:5" x14ac:dyDescent="0.25">
      <c r="A207" s="1"/>
    </row>
    <row r="208" spans="1:5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/>
  <dimension ref="A1:AF154"/>
  <sheetViews>
    <sheetView workbookViewId="0">
      <selection activeCell="Q6" sqref="Q6"/>
    </sheetView>
  </sheetViews>
  <sheetFormatPr defaultRowHeight="15" x14ac:dyDescent="0.25"/>
  <cols>
    <col min="15" max="15" width="10.140625" bestFit="1" customWidth="1"/>
    <col min="16" max="16" width="11.28515625" customWidth="1"/>
    <col min="17" max="17" width="10.140625" bestFit="1" customWidth="1"/>
    <col min="19" max="20" width="10.140625" bestFit="1" customWidth="1"/>
    <col min="24" max="24" width="10.140625" bestFit="1" customWidth="1"/>
    <col min="25" max="25" width="10.140625" customWidth="1"/>
    <col min="26" max="26" width="10.140625" bestFit="1" customWidth="1"/>
    <col min="29" max="29" width="10.85546875" bestFit="1" customWidth="1"/>
    <col min="32" max="32" width="14.5703125" bestFit="1" customWidth="1"/>
  </cols>
  <sheetData>
    <row r="1" spans="1:32" x14ac:dyDescent="0.25">
      <c r="F1" s="41">
        <f ca="1">IF(AND($L$1&gt;=$L20,$L$1&lt;=$M20),N20,(IF(AND($L$1&gt;=$L19,$L$1&lt;=$M19),N19,(IF(AND($L$1&gt;=$L18,$L$1&lt;=$M18),N18,(IF(AND($L$1&gt;=$L17,$L$1&lt;=$M17),N17,(IF(AND($L$1&gt;=$L16,$L$1&lt;=$M16),N16,(IF(AND($L$1&gt;=$L15,$L$1&lt;=$M15),N15,"")))))))))))</f>
        <v>24</v>
      </c>
      <c r="G1" s="41">
        <f ca="1">IF(AND($L$1&gt;=$L20,$L$1&lt;=$M20),O20,(IF(AND($L$1&gt;=$L19,$L$1&lt;=$M19),O19,(IF(AND($L$1&gt;=$L18,$L$1&lt;=$M18),O18,(IF(AND($L$1&gt;=$L17,$L$1&lt;=$M17),O17,(IF(AND($L$1&gt;=$L16,$L$1&lt;=$M16),O16,(IF(AND($L$1&gt;=$L15,$L$1&lt;=$M15),O15,"")))))))))))</f>
        <v>5</v>
      </c>
      <c r="I1" t="s">
        <v>418</v>
      </c>
      <c r="L1" s="41">
        <f ca="1">'k1900'!C1</f>
        <v>2021</v>
      </c>
      <c r="O1" s="30" t="s">
        <v>380</v>
      </c>
      <c r="P1" s="31" t="s">
        <v>381</v>
      </c>
      <c r="U1" s="1" t="s">
        <v>420</v>
      </c>
      <c r="V1" s="1" t="s">
        <v>405</v>
      </c>
      <c r="W1" s="1" t="s">
        <v>421</v>
      </c>
      <c r="X1" s="1" t="s">
        <v>422</v>
      </c>
      <c r="Y1" s="1" t="s">
        <v>426</v>
      </c>
      <c r="Z1" s="1" t="s">
        <v>400</v>
      </c>
      <c r="AA1" s="1" t="s">
        <v>423</v>
      </c>
      <c r="AB1" s="1" t="s">
        <v>424</v>
      </c>
      <c r="AC1" s="1" t="s">
        <v>425</v>
      </c>
      <c r="AD1" s="1" t="s">
        <v>429</v>
      </c>
      <c r="AE1" s="1" t="s">
        <v>428</v>
      </c>
      <c r="AF1" s="1" t="s">
        <v>427</v>
      </c>
    </row>
    <row r="2" spans="1:32" x14ac:dyDescent="0.25">
      <c r="O2" s="32" t="str">
        <f ca="1">IF((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+MOD(((2*MOD($L$1,4))+(4*MOD($L$1,7))+(6*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)+IF(AND($L$1&gt;=$L20,$L$1&lt;=$M20),O20,(IF(AND($L$1&gt;=$L19,$L$1&lt;=$M19),O19,(IF(AND($L$1&gt;=$L18,$L$1&lt;=$M18),O18,(IF(AND($L$1&gt;=$L17,$L$1&lt;=$M17),O17,(IF(AND($L$1&gt;=$L16,$L$1&lt;=$M16),O16,(IF(AND($L$1&gt;=$L15,$L$1&lt;=$M15),O15,"")))))))))))),7))&lt;10,(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+MOD(((2*MOD($L$1,4))+(4*MOD($L$1,7))+(6*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)+IF(AND($L$1&gt;=$L20,$L$1&lt;=$M20),O20,(IF(AND($L$1&gt;=$L19,$L$1&lt;=$M19),O19,(IF(AND($L$1&gt;=$L18,$L$1&lt;=$M18),O18,(IF(AND($L$1&gt;=$L17,$L$1&lt;=$M17),O17,(IF(AND($L$1&gt;=$L16,$L$1&lt;=$M16),O16,(IF(AND($L$1&gt;=$L15,$L$1&lt;=$M15),O15,"")))))))))))),7)+22),"")</f>
        <v/>
      </c>
      <c r="P2" s="33">
        <f ca="1">IF((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+MOD(((2*MOD($L$1,4))+(4*MOD($L$1,7))+(6*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)+IF(AND($L$1&gt;=$L20,$L$1&lt;=$M20),O20,(IF(AND($L$1&gt;=$L19,$L$1&lt;=$M19),O19,(IF(AND($L$1&gt;=$L18,$L$1&lt;=$M18),O18,(IF(AND($L$1&gt;=$L17,$L$1&lt;=$M17),O17,(IF(AND($L$1&gt;=$L16,$L$1&lt;=$M16),O16,(IF(AND($L$1&gt;=$L15,$L$1&lt;=$M15),O15,"")))))))))))),7))&gt;=10,(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+MOD(((2*MOD($L$1,4))+(4*MOD($L$1,7))+(6*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)+IF(AND($L$1&gt;=$L20,$L$1&lt;=$M20),O20,(IF(AND($L$1&gt;=$L19,$L$1&lt;=$M19),O19,(IF(AND($L$1&gt;=$L18,$L$1&lt;=$M18),O18,(IF(AND($L$1&gt;=$L17,$L$1&lt;=$M17),O17,(IF(AND($L$1&gt;=$L16,$L$1&lt;=$M16),O16,(IF(AND($L$1&gt;=$L15,$L$1&lt;=$M15),O15,"")))))))))))),7)-9),"")</f>
        <v>4</v>
      </c>
      <c r="U2" s="1" t="str">
        <f>IF(MONTH(X2)&lt;10,CONCATENATE(0,MONTH(X2)),MONTH(X2))</f>
        <v>03</v>
      </c>
      <c r="V2" s="1" t="str">
        <f>IF(DAY(X2)&lt;10,CONCATENATE(0,DAY(X2)),DAY(X2))</f>
        <v>01</v>
      </c>
      <c r="W2" s="1" t="str">
        <f>CONCATENATE(IF(MONTH(X2)&lt;10,CONCATENATE(0,MONTH(X2)),MONTH(X2)),".",IF(DAY(X2)&lt;10,CONCATENATE(0,DAY(X2)),DAY(X2)))</f>
        <v>03.01</v>
      </c>
      <c r="X2" s="2">
        <v>42795</v>
      </c>
      <c r="Y2" s="2">
        <f>X2-2</f>
        <v>42793</v>
      </c>
      <c r="Z2" s="2">
        <f>X2+50</f>
        <v>42845</v>
      </c>
      <c r="AA2" s="1" t="str">
        <f>IF(MONTH(Z2)&lt;10,CONCATENATE(0,MONTH(Z2)),MONTH(Z2))</f>
        <v>04</v>
      </c>
      <c r="AB2" s="1">
        <f>IF(DAY(Z2)&lt;10,CONCATENATE(0,DAY(Z2)),DAY(Z2))</f>
        <v>20</v>
      </c>
      <c r="AC2" t="str">
        <f ca="1">CONCATENATE($L$1,".",AA2,".",AB2)</f>
        <v>2021.04.20</v>
      </c>
      <c r="AD2" s="1" t="str">
        <f>IF(MONTH(Y2)&lt;10,CONCATENATE(0,MONTH(Y2)),MONTH(Y2))</f>
        <v>02</v>
      </c>
      <c r="AE2" s="1">
        <f>IF(DAY(Y2)&lt;10,CONCATENATE(0,DAY(Y2)),DAY(Y2))</f>
        <v>27</v>
      </c>
      <c r="AF2" t="str">
        <f ca="1">CONCATENATE($L$1,".",AD2,".",AE2)</f>
        <v>2021.02.27</v>
      </c>
    </row>
    <row r="3" spans="1:32" x14ac:dyDescent="0.25">
      <c r="A3" s="26" t="s">
        <v>369</v>
      </c>
      <c r="K3" t="s">
        <v>370</v>
      </c>
      <c r="L3">
        <f ca="1">MOD($L$1,19)</f>
        <v>7</v>
      </c>
      <c r="O3" s="34"/>
      <c r="P3" s="35" t="str">
        <f ca="1">IF(P2=26,19,"")</f>
        <v/>
      </c>
      <c r="U3" s="1" t="str">
        <f t="shared" ref="U3:U15" si="0">IF(MONTH(X3)&lt;10,CONCATENATE(0,MONTH(X3)),MONTH(X3))</f>
        <v>03</v>
      </c>
      <c r="V3" s="1" t="str">
        <f t="shared" ref="V3:V15" si="1">IF(DAY(X3)&lt;10,CONCATENATE(0,DAY(X3)),DAY(X3))</f>
        <v>02</v>
      </c>
      <c r="W3" s="1" t="str">
        <f t="shared" ref="W3:W66" si="2">CONCATENATE(IF(MONTH(X3)&lt;10,CONCATENATE(0,MONTH(X3)),MONTH(X3)),".",IF(DAY(X3)&lt;10,CONCATENATE(0,DAY(X3)),DAY(X3)))</f>
        <v>03.02</v>
      </c>
      <c r="X3" s="2">
        <v>42796</v>
      </c>
      <c r="Y3" s="2">
        <f t="shared" ref="Y3:Y66" si="3">X3-2</f>
        <v>42794</v>
      </c>
      <c r="Z3" s="2">
        <f t="shared" ref="Z3:Z66" si="4">X3+50</f>
        <v>42846</v>
      </c>
      <c r="AA3" s="1" t="str">
        <f t="shared" ref="AA3:AA66" si="5">IF(MONTH(Z3)&lt;10,CONCATENATE(0,MONTH(Z3)),MONTH(Z3))</f>
        <v>04</v>
      </c>
      <c r="AB3" s="1">
        <f t="shared" ref="AB3:AB66" si="6">IF(DAY(Z3)&lt;10,CONCATENATE(0,DAY(Z3)),DAY(Z3))</f>
        <v>21</v>
      </c>
      <c r="AC3" t="str">
        <f t="shared" ref="AC3:AC66" ca="1" si="7">CONCATENATE($L$1,".",AA3,".",AB3)</f>
        <v>2021.04.21</v>
      </c>
      <c r="AD3" s="1" t="str">
        <f t="shared" ref="AD3:AD66" si="8">IF(MONTH(Y3)&lt;10,CONCATENATE(0,MONTH(Y3)),MONTH(Y3))</f>
        <v>02</v>
      </c>
      <c r="AE3" s="1">
        <f t="shared" ref="AE3:AE66" si="9">IF(DAY(Y3)&lt;10,CONCATENATE(0,DAY(Y3)),DAY(Y3))</f>
        <v>28</v>
      </c>
      <c r="AF3" t="str">
        <f t="shared" ref="AF3:AF66" ca="1" si="10">CONCATENATE($L$1,".",AD3,".",AE3)</f>
        <v>2021.02.28</v>
      </c>
    </row>
    <row r="4" spans="1:32" x14ac:dyDescent="0.25">
      <c r="A4" s="26" t="s">
        <v>371</v>
      </c>
      <c r="K4" t="s">
        <v>372</v>
      </c>
      <c r="L4">
        <f ca="1">MOD($L$1,4)</f>
        <v>1</v>
      </c>
      <c r="O4" s="34"/>
      <c r="P4" s="35" t="str">
        <f ca="1">IF(AND(P2=25,L9=28,L10=6),18,"")</f>
        <v/>
      </c>
      <c r="U4" s="1" t="str">
        <f t="shared" si="0"/>
        <v>03</v>
      </c>
      <c r="V4" s="1" t="str">
        <f t="shared" si="1"/>
        <v>03</v>
      </c>
      <c r="W4" s="1" t="str">
        <f t="shared" si="2"/>
        <v>03.03</v>
      </c>
      <c r="X4" s="2">
        <v>42797</v>
      </c>
      <c r="Y4" s="2">
        <f t="shared" si="3"/>
        <v>42795</v>
      </c>
      <c r="Z4" s="2">
        <f t="shared" si="4"/>
        <v>42847</v>
      </c>
      <c r="AA4" s="1" t="str">
        <f t="shared" si="5"/>
        <v>04</v>
      </c>
      <c r="AB4" s="1">
        <f t="shared" si="6"/>
        <v>22</v>
      </c>
      <c r="AC4" t="str">
        <f t="shared" ca="1" si="7"/>
        <v>2021.04.22</v>
      </c>
      <c r="AD4" s="1" t="str">
        <f t="shared" si="8"/>
        <v>03</v>
      </c>
      <c r="AE4" s="1" t="str">
        <f t="shared" si="9"/>
        <v>01</v>
      </c>
      <c r="AF4" t="str">
        <f t="shared" ca="1" si="10"/>
        <v>2021.03.01</v>
      </c>
    </row>
    <row r="5" spans="1:32" x14ac:dyDescent="0.25">
      <c r="A5" s="26" t="s">
        <v>373</v>
      </c>
      <c r="K5" t="s">
        <v>374</v>
      </c>
      <c r="L5">
        <f ca="1">MOD($L$1,7)</f>
        <v>5</v>
      </c>
      <c r="O5" s="36" t="str">
        <f ca="1">O2</f>
        <v/>
      </c>
      <c r="P5" s="37">
        <f ca="1">IF(OR(P3&lt;&gt;"",P4&lt;&gt;""),SUM(P3:P4),P2)</f>
        <v>4</v>
      </c>
      <c r="Q5" t="s">
        <v>430</v>
      </c>
      <c r="R5" t="s">
        <v>419</v>
      </c>
      <c r="S5" t="s">
        <v>36591</v>
      </c>
      <c r="U5" s="1" t="str">
        <f t="shared" si="0"/>
        <v>03</v>
      </c>
      <c r="V5" s="1" t="str">
        <f t="shared" si="1"/>
        <v>04</v>
      </c>
      <c r="W5" s="1" t="str">
        <f t="shared" si="2"/>
        <v>03.04</v>
      </c>
      <c r="X5" s="2">
        <v>42798</v>
      </c>
      <c r="Y5" s="2">
        <f t="shared" si="3"/>
        <v>42796</v>
      </c>
      <c r="Z5" s="2">
        <f t="shared" si="4"/>
        <v>42848</v>
      </c>
      <c r="AA5" s="1" t="str">
        <f t="shared" si="5"/>
        <v>04</v>
      </c>
      <c r="AB5" s="1">
        <f t="shared" si="6"/>
        <v>23</v>
      </c>
      <c r="AC5" t="str">
        <f t="shared" ca="1" si="7"/>
        <v>2021.04.23</v>
      </c>
      <c r="AD5" s="1" t="str">
        <f t="shared" si="8"/>
        <v>03</v>
      </c>
      <c r="AE5" s="1" t="str">
        <f t="shared" si="9"/>
        <v>02</v>
      </c>
      <c r="AF5" t="str">
        <f t="shared" ca="1" si="10"/>
        <v>2021.03.02</v>
      </c>
    </row>
    <row r="6" spans="1:32" x14ac:dyDescent="0.25">
      <c r="O6" s="20" t="str">
        <f ca="1">IF(O2="","",(CONCATENATE($L$1,".","03",".",IF(AND(O2&gt;0,O2&lt;10),CONCATENATE("0",O2),O2))))</f>
        <v/>
      </c>
      <c r="P6" s="20" t="str">
        <f ca="1">IF(P2="","",(CONCATENATE($L$1,".","04",".",IF(AND(P2&gt;0,P2&lt;10),CONCATENATE("0",P2),P2))))</f>
        <v>2021.04.04</v>
      </c>
      <c r="Q6" s="50" t="str">
        <f ca="1">IF(O6="",P6,O6)</f>
        <v>2021.04.04</v>
      </c>
      <c r="R6">
        <f ca="1">WEEKDAY(Q6,2)</f>
        <v>7</v>
      </c>
      <c r="S6" s="50" t="str">
        <f ca="1">VLOOKUP(RIGHT(Q6,5),W1:AC154,7,FALSE)</f>
        <v>2021.05.24</v>
      </c>
      <c r="T6">
        <f ca="1">WEEKDAY(S6,2)</f>
        <v>1</v>
      </c>
      <c r="U6" s="1" t="str">
        <f t="shared" si="0"/>
        <v>03</v>
      </c>
      <c r="V6" s="1" t="str">
        <f t="shared" si="1"/>
        <v>05</v>
      </c>
      <c r="W6" s="1" t="str">
        <f t="shared" si="2"/>
        <v>03.05</v>
      </c>
      <c r="X6" s="2">
        <v>42799</v>
      </c>
      <c r="Y6" s="2">
        <f t="shared" si="3"/>
        <v>42797</v>
      </c>
      <c r="Z6" s="2">
        <f t="shared" si="4"/>
        <v>42849</v>
      </c>
      <c r="AA6" s="1" t="str">
        <f t="shared" si="5"/>
        <v>04</v>
      </c>
      <c r="AB6" s="1">
        <f t="shared" si="6"/>
        <v>24</v>
      </c>
      <c r="AC6" t="str">
        <f t="shared" ca="1" si="7"/>
        <v>2021.04.24</v>
      </c>
      <c r="AD6" s="1" t="str">
        <f t="shared" si="8"/>
        <v>03</v>
      </c>
      <c r="AE6" s="1" t="str">
        <f t="shared" si="9"/>
        <v>03</v>
      </c>
      <c r="AF6" t="str">
        <f t="shared" ca="1" si="10"/>
        <v>2021.03.03</v>
      </c>
    </row>
    <row r="7" spans="1:32" x14ac:dyDescent="0.25">
      <c r="A7" t="s">
        <v>375</v>
      </c>
      <c r="N7" t="s">
        <v>245</v>
      </c>
      <c r="O7" t="str">
        <f ca="1">IF(O2="","",(CONCATENATE($L$1,".","03",".",IF(AND(O2&gt;0,O2&lt;10),CONCATENATE("0",(O2+1)),(O2+1)))))</f>
        <v/>
      </c>
      <c r="P7" t="str">
        <f ca="1">IF(P2="","",(CONCATENATE($L$1,".","04",".",IF(AND(P2&gt;0,P2&lt;10),CONCATENATE("0",(P2+1)),(P2+1)))))</f>
        <v>2021.04.05</v>
      </c>
      <c r="Q7" s="50" t="str">
        <f ca="1">IF(O7="",P7,O7)</f>
        <v>2021.04.05</v>
      </c>
      <c r="U7" s="1" t="str">
        <f t="shared" si="0"/>
        <v>03</v>
      </c>
      <c r="V7" s="1" t="str">
        <f t="shared" si="1"/>
        <v>06</v>
      </c>
      <c r="W7" s="1" t="str">
        <f t="shared" si="2"/>
        <v>03.06</v>
      </c>
      <c r="X7" s="2">
        <v>42800</v>
      </c>
      <c r="Y7" s="2">
        <f t="shared" si="3"/>
        <v>42798</v>
      </c>
      <c r="Z7" s="2">
        <f t="shared" si="4"/>
        <v>42850</v>
      </c>
      <c r="AA7" s="1" t="str">
        <f t="shared" si="5"/>
        <v>04</v>
      </c>
      <c r="AB7" s="1">
        <f t="shared" si="6"/>
        <v>25</v>
      </c>
      <c r="AC7" t="str">
        <f t="shared" ca="1" si="7"/>
        <v>2021.04.25</v>
      </c>
      <c r="AD7" s="1" t="str">
        <f t="shared" si="8"/>
        <v>03</v>
      </c>
      <c r="AE7" s="1" t="str">
        <f t="shared" si="9"/>
        <v>04</v>
      </c>
      <c r="AF7" t="str">
        <f t="shared" ca="1" si="10"/>
        <v>2021.03.04</v>
      </c>
    </row>
    <row r="8" spans="1:32" x14ac:dyDescent="0.25">
      <c r="U8" s="1" t="str">
        <f t="shared" si="0"/>
        <v>03</v>
      </c>
      <c r="V8" s="1" t="str">
        <f t="shared" si="1"/>
        <v>07</v>
      </c>
      <c r="W8" s="1" t="str">
        <f t="shared" si="2"/>
        <v>03.07</v>
      </c>
      <c r="X8" s="2">
        <v>42801</v>
      </c>
      <c r="Y8" s="2">
        <f t="shared" si="3"/>
        <v>42799</v>
      </c>
      <c r="Z8" s="2">
        <f t="shared" si="4"/>
        <v>42851</v>
      </c>
      <c r="AA8" s="1" t="str">
        <f t="shared" si="5"/>
        <v>04</v>
      </c>
      <c r="AB8" s="1">
        <f t="shared" si="6"/>
        <v>26</v>
      </c>
      <c r="AC8" t="str">
        <f t="shared" ca="1" si="7"/>
        <v>2021.04.26</v>
      </c>
      <c r="AD8" s="1" t="str">
        <f t="shared" si="8"/>
        <v>03</v>
      </c>
      <c r="AE8" s="1" t="str">
        <f t="shared" si="9"/>
        <v>05</v>
      </c>
      <c r="AF8" t="str">
        <f t="shared" ca="1" si="10"/>
        <v>2021.03.05</v>
      </c>
    </row>
    <row r="9" spans="1:32" x14ac:dyDescent="0.25">
      <c r="A9" s="26" t="s">
        <v>376</v>
      </c>
      <c r="K9" t="s">
        <v>377</v>
      </c>
      <c r="L9">
        <f ca="1">MOD(((19*$L$3)+24),30)</f>
        <v>7</v>
      </c>
      <c r="M9">
        <f ca="1">MOD(((19*MOD($L$1,19))+24),30)</f>
        <v>7</v>
      </c>
      <c r="Q9" t="s">
        <v>408</v>
      </c>
      <c r="U9" s="1" t="str">
        <f t="shared" si="0"/>
        <v>03</v>
      </c>
      <c r="V9" s="1" t="str">
        <f t="shared" si="1"/>
        <v>08</v>
      </c>
      <c r="W9" s="1" t="str">
        <f t="shared" si="2"/>
        <v>03.08</v>
      </c>
      <c r="X9" s="2">
        <v>42802</v>
      </c>
      <c r="Y9" s="2">
        <f t="shared" si="3"/>
        <v>42800</v>
      </c>
      <c r="Z9" s="2">
        <f t="shared" si="4"/>
        <v>42852</v>
      </c>
      <c r="AA9" s="1" t="str">
        <f t="shared" si="5"/>
        <v>04</v>
      </c>
      <c r="AB9" s="1">
        <f t="shared" si="6"/>
        <v>27</v>
      </c>
      <c r="AC9" t="str">
        <f t="shared" ca="1" si="7"/>
        <v>2021.04.27</v>
      </c>
      <c r="AD9" s="1" t="str">
        <f t="shared" si="8"/>
        <v>03</v>
      </c>
      <c r="AE9" s="1" t="str">
        <f t="shared" si="9"/>
        <v>06</v>
      </c>
      <c r="AF9" t="str">
        <f t="shared" ca="1" si="10"/>
        <v>2021.03.06</v>
      </c>
    </row>
    <row r="10" spans="1:32" x14ac:dyDescent="0.25">
      <c r="A10" s="26" t="s">
        <v>378</v>
      </c>
      <c r="K10" t="s">
        <v>379</v>
      </c>
      <c r="L10">
        <f ca="1">MOD(((2*$L$4)+(4*$L$5)+(6*$L$9)+5),7)</f>
        <v>6</v>
      </c>
      <c r="M10">
        <f ca="1">MOD(((2*MOD($L$1,4))+(4*MOD($L$1,7))+(6*MOD(((19*MOD($L$1,19))+24),30))+5),7)</f>
        <v>6</v>
      </c>
      <c r="Q10" t="str">
        <f ca="1">VLOOKUP(RIGHT(Q6,5),W1:AF154,10,FALSE)</f>
        <v>2021.04.02</v>
      </c>
      <c r="U10" s="1" t="str">
        <f t="shared" si="0"/>
        <v>03</v>
      </c>
      <c r="V10" s="1" t="str">
        <f t="shared" si="1"/>
        <v>09</v>
      </c>
      <c r="W10" s="1" t="str">
        <f t="shared" si="2"/>
        <v>03.09</v>
      </c>
      <c r="X10" s="2">
        <v>42803</v>
      </c>
      <c r="Y10" s="2">
        <f t="shared" si="3"/>
        <v>42801</v>
      </c>
      <c r="Z10" s="2">
        <f t="shared" si="4"/>
        <v>42853</v>
      </c>
      <c r="AA10" s="1" t="str">
        <f t="shared" si="5"/>
        <v>04</v>
      </c>
      <c r="AB10" s="1">
        <f t="shared" si="6"/>
        <v>28</v>
      </c>
      <c r="AC10" t="str">
        <f t="shared" ca="1" si="7"/>
        <v>2021.04.28</v>
      </c>
      <c r="AD10" s="1" t="str">
        <f t="shared" si="8"/>
        <v>03</v>
      </c>
      <c r="AE10" s="1" t="str">
        <f t="shared" si="9"/>
        <v>07</v>
      </c>
      <c r="AF10" t="str">
        <f t="shared" ca="1" si="10"/>
        <v>2021.03.07</v>
      </c>
    </row>
    <row r="11" spans="1:32" x14ac:dyDescent="0.25">
      <c r="U11" s="1" t="str">
        <f t="shared" si="0"/>
        <v>03</v>
      </c>
      <c r="V11" s="1">
        <f t="shared" si="1"/>
        <v>10</v>
      </c>
      <c r="W11" s="1" t="str">
        <f t="shared" si="2"/>
        <v>03.10</v>
      </c>
      <c r="X11" s="2">
        <v>42804</v>
      </c>
      <c r="Y11" s="2">
        <f t="shared" si="3"/>
        <v>42802</v>
      </c>
      <c r="Z11" s="2">
        <f t="shared" si="4"/>
        <v>42854</v>
      </c>
      <c r="AA11" s="1" t="str">
        <f t="shared" si="5"/>
        <v>04</v>
      </c>
      <c r="AB11" s="1">
        <f t="shared" si="6"/>
        <v>29</v>
      </c>
      <c r="AC11" t="str">
        <f t="shared" ca="1" si="7"/>
        <v>2021.04.29</v>
      </c>
      <c r="AD11" s="1" t="str">
        <f t="shared" si="8"/>
        <v>03</v>
      </c>
      <c r="AE11" s="1" t="str">
        <f t="shared" si="9"/>
        <v>08</v>
      </c>
      <c r="AF11" t="str">
        <f t="shared" ca="1" si="10"/>
        <v>2021.03.08</v>
      </c>
    </row>
    <row r="12" spans="1:32" x14ac:dyDescent="0.25">
      <c r="A12" t="s">
        <v>382</v>
      </c>
      <c r="U12" s="1" t="str">
        <f t="shared" si="0"/>
        <v>03</v>
      </c>
      <c r="V12" s="1">
        <f t="shared" si="1"/>
        <v>11</v>
      </c>
      <c r="W12" s="1" t="str">
        <f t="shared" si="2"/>
        <v>03.11</v>
      </c>
      <c r="X12" s="2">
        <v>42805</v>
      </c>
      <c r="Y12" s="2">
        <f t="shared" si="3"/>
        <v>42803</v>
      </c>
      <c r="Z12" s="2">
        <f t="shared" si="4"/>
        <v>42855</v>
      </c>
      <c r="AA12" s="1" t="str">
        <f t="shared" si="5"/>
        <v>04</v>
      </c>
      <c r="AB12" s="1">
        <f t="shared" si="6"/>
        <v>30</v>
      </c>
      <c r="AC12" t="str">
        <f t="shared" ca="1" si="7"/>
        <v>2021.04.30</v>
      </c>
      <c r="AD12" s="1" t="str">
        <f t="shared" si="8"/>
        <v>03</v>
      </c>
      <c r="AE12" s="1" t="str">
        <f t="shared" si="9"/>
        <v>09</v>
      </c>
      <c r="AF12" t="str">
        <f t="shared" ca="1" si="10"/>
        <v>2021.03.09</v>
      </c>
    </row>
    <row r="13" spans="1:32" x14ac:dyDescent="0.25">
      <c r="A13" t="s">
        <v>383</v>
      </c>
      <c r="U13" s="1" t="str">
        <f t="shared" si="0"/>
        <v>03</v>
      </c>
      <c r="V13" s="1">
        <f t="shared" si="1"/>
        <v>12</v>
      </c>
      <c r="W13" s="1" t="str">
        <f t="shared" si="2"/>
        <v>03.12</v>
      </c>
      <c r="X13" s="2">
        <v>42806</v>
      </c>
      <c r="Y13" s="2">
        <f t="shared" si="3"/>
        <v>42804</v>
      </c>
      <c r="Z13" s="2">
        <f t="shared" si="4"/>
        <v>42856</v>
      </c>
      <c r="AA13" s="1" t="str">
        <f t="shared" si="5"/>
        <v>05</v>
      </c>
      <c r="AB13" s="1" t="str">
        <f t="shared" si="6"/>
        <v>01</v>
      </c>
      <c r="AC13" t="str">
        <f t="shared" ca="1" si="7"/>
        <v>2021.05.01</v>
      </c>
      <c r="AD13" s="1" t="str">
        <f t="shared" si="8"/>
        <v>03</v>
      </c>
      <c r="AE13" s="1">
        <f t="shared" si="9"/>
        <v>10</v>
      </c>
      <c r="AF13" t="str">
        <f t="shared" ca="1" si="10"/>
        <v>2021.03.10</v>
      </c>
    </row>
    <row r="14" spans="1:32" x14ac:dyDescent="0.25">
      <c r="A14" s="27" t="s">
        <v>384</v>
      </c>
      <c r="L14" s="1" t="s">
        <v>385</v>
      </c>
      <c r="M14" s="1" t="s">
        <v>386</v>
      </c>
      <c r="N14" s="1" t="s">
        <v>387</v>
      </c>
      <c r="O14" s="1" t="s">
        <v>388</v>
      </c>
      <c r="U14" s="1" t="str">
        <f t="shared" si="0"/>
        <v>03</v>
      </c>
      <c r="V14" s="1">
        <f t="shared" si="1"/>
        <v>13</v>
      </c>
      <c r="W14" s="1" t="str">
        <f t="shared" si="2"/>
        <v>03.13</v>
      </c>
      <c r="X14" s="2">
        <v>42807</v>
      </c>
      <c r="Y14" s="2">
        <f t="shared" si="3"/>
        <v>42805</v>
      </c>
      <c r="Z14" s="2">
        <f t="shared" si="4"/>
        <v>42857</v>
      </c>
      <c r="AA14" s="1" t="str">
        <f t="shared" si="5"/>
        <v>05</v>
      </c>
      <c r="AB14" s="1" t="str">
        <f t="shared" si="6"/>
        <v>02</v>
      </c>
      <c r="AC14" t="str">
        <f t="shared" ca="1" si="7"/>
        <v>2021.05.02</v>
      </c>
      <c r="AD14" s="1" t="str">
        <f t="shared" si="8"/>
        <v>03</v>
      </c>
      <c r="AE14" s="1">
        <f t="shared" si="9"/>
        <v>11</v>
      </c>
      <c r="AF14" t="str">
        <f t="shared" ca="1" si="10"/>
        <v>2021.03.11</v>
      </c>
    </row>
    <row r="15" spans="1:32" x14ac:dyDescent="0.25">
      <c r="A15" s="27" t="s">
        <v>389</v>
      </c>
      <c r="L15" s="1">
        <v>1583</v>
      </c>
      <c r="M15" s="1">
        <v>1699</v>
      </c>
      <c r="N15" s="1">
        <v>22</v>
      </c>
      <c r="O15" s="1">
        <v>2</v>
      </c>
      <c r="U15" s="1" t="str">
        <f t="shared" si="0"/>
        <v>03</v>
      </c>
      <c r="V15" s="1">
        <f t="shared" si="1"/>
        <v>14</v>
      </c>
      <c r="W15" s="1" t="str">
        <f t="shared" si="2"/>
        <v>03.14</v>
      </c>
      <c r="X15" s="2">
        <v>42808</v>
      </c>
      <c r="Y15" s="2">
        <f t="shared" si="3"/>
        <v>42806</v>
      </c>
      <c r="Z15" s="2">
        <f t="shared" si="4"/>
        <v>42858</v>
      </c>
      <c r="AA15" s="1" t="str">
        <f t="shared" si="5"/>
        <v>05</v>
      </c>
      <c r="AB15" s="1" t="str">
        <f t="shared" si="6"/>
        <v>03</v>
      </c>
      <c r="AC15" t="str">
        <f t="shared" ca="1" si="7"/>
        <v>2021.05.03</v>
      </c>
      <c r="AD15" s="1" t="str">
        <f t="shared" si="8"/>
        <v>03</v>
      </c>
      <c r="AE15" s="1">
        <f t="shared" si="9"/>
        <v>12</v>
      </c>
      <c r="AF15" t="str">
        <f t="shared" ca="1" si="10"/>
        <v>2021.03.12</v>
      </c>
    </row>
    <row r="16" spans="1:32" x14ac:dyDescent="0.25">
      <c r="A16" s="27" t="s">
        <v>390</v>
      </c>
      <c r="L16" s="1">
        <v>1700</v>
      </c>
      <c r="M16" s="1">
        <v>1799</v>
      </c>
      <c r="N16" s="1">
        <v>23</v>
      </c>
      <c r="O16" s="1">
        <v>3</v>
      </c>
      <c r="U16" s="1" t="str">
        <f t="shared" ref="U16:U39" si="11">IF(MONTH(X16)&lt;10,CONCATENATE(0,MONTH(X16)),MONTH(X16))</f>
        <v>03</v>
      </c>
      <c r="V16" s="1">
        <f t="shared" ref="V16:V39" si="12">IF(DAY(X16)&lt;10,CONCATENATE(0,DAY(X16)),DAY(X16))</f>
        <v>15</v>
      </c>
      <c r="W16" s="1" t="str">
        <f t="shared" si="2"/>
        <v>03.15</v>
      </c>
      <c r="X16" s="2">
        <v>42809</v>
      </c>
      <c r="Y16" s="2">
        <f t="shared" si="3"/>
        <v>42807</v>
      </c>
      <c r="Z16" s="2">
        <f t="shared" si="4"/>
        <v>42859</v>
      </c>
      <c r="AA16" s="1" t="str">
        <f t="shared" si="5"/>
        <v>05</v>
      </c>
      <c r="AB16" s="1" t="str">
        <f t="shared" si="6"/>
        <v>04</v>
      </c>
      <c r="AC16" t="str">
        <f t="shared" ca="1" si="7"/>
        <v>2021.05.04</v>
      </c>
      <c r="AD16" s="1" t="str">
        <f t="shared" si="8"/>
        <v>03</v>
      </c>
      <c r="AE16" s="1">
        <f t="shared" si="9"/>
        <v>13</v>
      </c>
      <c r="AF16" t="str">
        <f t="shared" ca="1" si="10"/>
        <v>2021.03.13</v>
      </c>
    </row>
    <row r="17" spans="1:32" x14ac:dyDescent="0.25">
      <c r="A17" s="27" t="s">
        <v>391</v>
      </c>
      <c r="L17" s="1">
        <v>1800</v>
      </c>
      <c r="M17" s="1">
        <v>1899</v>
      </c>
      <c r="N17" s="1">
        <v>23</v>
      </c>
      <c r="O17" s="1">
        <v>4</v>
      </c>
      <c r="U17" s="1" t="str">
        <f t="shared" si="11"/>
        <v>03</v>
      </c>
      <c r="V17" s="1">
        <f t="shared" si="12"/>
        <v>16</v>
      </c>
      <c r="W17" s="1" t="str">
        <f t="shared" si="2"/>
        <v>03.16</v>
      </c>
      <c r="X17" s="2">
        <v>42810</v>
      </c>
      <c r="Y17" s="2">
        <f t="shared" si="3"/>
        <v>42808</v>
      </c>
      <c r="Z17" s="2">
        <f t="shared" si="4"/>
        <v>42860</v>
      </c>
      <c r="AA17" s="1" t="str">
        <f t="shared" si="5"/>
        <v>05</v>
      </c>
      <c r="AB17" s="1" t="str">
        <f t="shared" si="6"/>
        <v>05</v>
      </c>
      <c r="AC17" t="str">
        <f t="shared" ca="1" si="7"/>
        <v>2021.05.05</v>
      </c>
      <c r="AD17" s="1" t="str">
        <f t="shared" si="8"/>
        <v>03</v>
      </c>
      <c r="AE17" s="1">
        <f t="shared" si="9"/>
        <v>14</v>
      </c>
      <c r="AF17" t="str">
        <f t="shared" ca="1" si="10"/>
        <v>2021.03.14</v>
      </c>
    </row>
    <row r="18" spans="1:32" x14ac:dyDescent="0.25">
      <c r="A18" s="27" t="s">
        <v>392</v>
      </c>
      <c r="L18" s="1">
        <v>1900</v>
      </c>
      <c r="M18" s="1">
        <v>2099</v>
      </c>
      <c r="N18" s="1">
        <v>24</v>
      </c>
      <c r="O18" s="1">
        <v>5</v>
      </c>
      <c r="U18" s="1" t="str">
        <f t="shared" si="11"/>
        <v>03</v>
      </c>
      <c r="V18" s="1">
        <f t="shared" si="12"/>
        <v>17</v>
      </c>
      <c r="W18" s="1" t="str">
        <f t="shared" si="2"/>
        <v>03.17</v>
      </c>
      <c r="X18" s="2">
        <v>42811</v>
      </c>
      <c r="Y18" s="2">
        <f t="shared" si="3"/>
        <v>42809</v>
      </c>
      <c r="Z18" s="2">
        <f t="shared" si="4"/>
        <v>42861</v>
      </c>
      <c r="AA18" s="1" t="str">
        <f t="shared" si="5"/>
        <v>05</v>
      </c>
      <c r="AB18" s="1" t="str">
        <f t="shared" si="6"/>
        <v>06</v>
      </c>
      <c r="AC18" t="str">
        <f t="shared" ca="1" si="7"/>
        <v>2021.05.06</v>
      </c>
      <c r="AD18" s="1" t="str">
        <f t="shared" si="8"/>
        <v>03</v>
      </c>
      <c r="AE18" s="1">
        <f t="shared" si="9"/>
        <v>15</v>
      </c>
      <c r="AF18" t="str">
        <f t="shared" ca="1" si="10"/>
        <v>2021.03.15</v>
      </c>
    </row>
    <row r="19" spans="1:32" x14ac:dyDescent="0.25">
      <c r="A19" s="27" t="s">
        <v>393</v>
      </c>
      <c r="L19" s="1">
        <v>2100</v>
      </c>
      <c r="M19" s="1">
        <v>2199</v>
      </c>
      <c r="N19" s="1">
        <v>24</v>
      </c>
      <c r="O19" s="1">
        <v>6</v>
      </c>
      <c r="U19" s="1" t="str">
        <f t="shared" si="11"/>
        <v>03</v>
      </c>
      <c r="V19" s="1">
        <f t="shared" si="12"/>
        <v>18</v>
      </c>
      <c r="W19" s="1" t="str">
        <f t="shared" si="2"/>
        <v>03.18</v>
      </c>
      <c r="X19" s="2">
        <v>42812</v>
      </c>
      <c r="Y19" s="2">
        <f t="shared" si="3"/>
        <v>42810</v>
      </c>
      <c r="Z19" s="2">
        <f t="shared" si="4"/>
        <v>42862</v>
      </c>
      <c r="AA19" s="1" t="str">
        <f t="shared" si="5"/>
        <v>05</v>
      </c>
      <c r="AB19" s="1" t="str">
        <f t="shared" si="6"/>
        <v>07</v>
      </c>
      <c r="AC19" t="str">
        <f t="shared" ca="1" si="7"/>
        <v>2021.05.07</v>
      </c>
      <c r="AD19" s="1" t="str">
        <f t="shared" si="8"/>
        <v>03</v>
      </c>
      <c r="AE19" s="1">
        <f t="shared" si="9"/>
        <v>16</v>
      </c>
      <c r="AF19" t="str">
        <f t="shared" ca="1" si="10"/>
        <v>2021.03.16</v>
      </c>
    </row>
    <row r="20" spans="1:32" x14ac:dyDescent="0.25">
      <c r="A20" s="27" t="s">
        <v>394</v>
      </c>
      <c r="L20" s="1">
        <v>2200</v>
      </c>
      <c r="M20" s="1">
        <v>2299</v>
      </c>
      <c r="N20" s="1">
        <v>25</v>
      </c>
      <c r="O20" s="1">
        <v>0</v>
      </c>
      <c r="U20" s="1" t="str">
        <f t="shared" si="11"/>
        <v>03</v>
      </c>
      <c r="V20" s="1">
        <f t="shared" si="12"/>
        <v>19</v>
      </c>
      <c r="W20" s="1" t="str">
        <f t="shared" si="2"/>
        <v>03.19</v>
      </c>
      <c r="X20" s="2">
        <v>42813</v>
      </c>
      <c r="Y20" s="2">
        <f t="shared" si="3"/>
        <v>42811</v>
      </c>
      <c r="Z20" s="2">
        <f t="shared" si="4"/>
        <v>42863</v>
      </c>
      <c r="AA20" s="1" t="str">
        <f t="shared" si="5"/>
        <v>05</v>
      </c>
      <c r="AB20" s="1" t="str">
        <f t="shared" si="6"/>
        <v>08</v>
      </c>
      <c r="AC20" t="str">
        <f t="shared" ca="1" si="7"/>
        <v>2021.05.08</v>
      </c>
      <c r="AD20" s="1" t="str">
        <f t="shared" si="8"/>
        <v>03</v>
      </c>
      <c r="AE20" s="1">
        <f t="shared" si="9"/>
        <v>17</v>
      </c>
      <c r="AF20" t="str">
        <f t="shared" ca="1" si="10"/>
        <v>2021.03.17</v>
      </c>
    </row>
    <row r="21" spans="1:32" x14ac:dyDescent="0.25">
      <c r="U21" s="1" t="str">
        <f t="shared" si="11"/>
        <v>03</v>
      </c>
      <c r="V21" s="1">
        <f t="shared" si="12"/>
        <v>20</v>
      </c>
      <c r="W21" s="1" t="str">
        <f t="shared" si="2"/>
        <v>03.20</v>
      </c>
      <c r="X21" s="2">
        <v>42814</v>
      </c>
      <c r="Y21" s="2">
        <f t="shared" si="3"/>
        <v>42812</v>
      </c>
      <c r="Z21" s="2">
        <f t="shared" si="4"/>
        <v>42864</v>
      </c>
      <c r="AA21" s="1" t="str">
        <f t="shared" si="5"/>
        <v>05</v>
      </c>
      <c r="AB21" s="1" t="str">
        <f t="shared" si="6"/>
        <v>09</v>
      </c>
      <c r="AC21" t="str">
        <f t="shared" ca="1" si="7"/>
        <v>2021.05.09</v>
      </c>
      <c r="AD21" s="1" t="str">
        <f t="shared" si="8"/>
        <v>03</v>
      </c>
      <c r="AE21" s="1">
        <f t="shared" si="9"/>
        <v>18</v>
      </c>
      <c r="AF21" t="str">
        <f t="shared" ca="1" si="10"/>
        <v>2021.03.18</v>
      </c>
    </row>
    <row r="22" spans="1:32" x14ac:dyDescent="0.25">
      <c r="A22" t="s">
        <v>395</v>
      </c>
      <c r="U22" s="1" t="str">
        <f t="shared" si="11"/>
        <v>03</v>
      </c>
      <c r="V22" s="1">
        <f t="shared" si="12"/>
        <v>21</v>
      </c>
      <c r="W22" s="1" t="str">
        <f t="shared" si="2"/>
        <v>03.21</v>
      </c>
      <c r="X22" s="2">
        <v>42815</v>
      </c>
      <c r="Y22" s="2">
        <f t="shared" si="3"/>
        <v>42813</v>
      </c>
      <c r="Z22" s="2">
        <f t="shared" si="4"/>
        <v>42865</v>
      </c>
      <c r="AA22" s="1" t="str">
        <f t="shared" si="5"/>
        <v>05</v>
      </c>
      <c r="AB22" s="1">
        <f t="shared" si="6"/>
        <v>10</v>
      </c>
      <c r="AC22" t="str">
        <f t="shared" ca="1" si="7"/>
        <v>2021.05.10</v>
      </c>
      <c r="AD22" s="1" t="str">
        <f t="shared" si="8"/>
        <v>03</v>
      </c>
      <c r="AE22" s="1">
        <f t="shared" si="9"/>
        <v>19</v>
      </c>
      <c r="AF22" t="str">
        <f t="shared" ca="1" si="10"/>
        <v>2021.03.19</v>
      </c>
    </row>
    <row r="23" spans="1:32" x14ac:dyDescent="0.25">
      <c r="U23" s="1" t="str">
        <f t="shared" si="11"/>
        <v>03</v>
      </c>
      <c r="V23" s="1">
        <f t="shared" si="12"/>
        <v>22</v>
      </c>
      <c r="W23" s="1" t="str">
        <f t="shared" si="2"/>
        <v>03.22</v>
      </c>
      <c r="X23" s="2">
        <v>42816</v>
      </c>
      <c r="Y23" s="2">
        <f t="shared" si="3"/>
        <v>42814</v>
      </c>
      <c r="Z23" s="2">
        <f t="shared" si="4"/>
        <v>42866</v>
      </c>
      <c r="AA23" s="1" t="str">
        <f t="shared" si="5"/>
        <v>05</v>
      </c>
      <c r="AB23" s="1">
        <f t="shared" si="6"/>
        <v>11</v>
      </c>
      <c r="AC23" t="str">
        <f t="shared" ca="1" si="7"/>
        <v>2021.05.11</v>
      </c>
      <c r="AD23" s="1" t="str">
        <f t="shared" si="8"/>
        <v>03</v>
      </c>
      <c r="AE23" s="1">
        <f t="shared" si="9"/>
        <v>20</v>
      </c>
      <c r="AF23" t="str">
        <f t="shared" ca="1" si="10"/>
        <v>2021.03.20</v>
      </c>
    </row>
    <row r="24" spans="1:32" x14ac:dyDescent="0.25">
      <c r="A24" t="s">
        <v>396</v>
      </c>
      <c r="U24" s="1" t="str">
        <f t="shared" si="11"/>
        <v>03</v>
      </c>
      <c r="V24" s="1">
        <f t="shared" si="12"/>
        <v>23</v>
      </c>
      <c r="W24" s="1" t="str">
        <f t="shared" si="2"/>
        <v>03.23</v>
      </c>
      <c r="X24" s="2">
        <v>42817</v>
      </c>
      <c r="Y24" s="2">
        <f t="shared" si="3"/>
        <v>42815</v>
      </c>
      <c r="Z24" s="2">
        <f t="shared" si="4"/>
        <v>42867</v>
      </c>
      <c r="AA24" s="1" t="str">
        <f t="shared" si="5"/>
        <v>05</v>
      </c>
      <c r="AB24" s="1">
        <f t="shared" si="6"/>
        <v>12</v>
      </c>
      <c r="AC24" t="str">
        <f t="shared" ca="1" si="7"/>
        <v>2021.05.12</v>
      </c>
      <c r="AD24" s="1" t="str">
        <f t="shared" si="8"/>
        <v>03</v>
      </c>
      <c r="AE24" s="1">
        <f t="shared" si="9"/>
        <v>21</v>
      </c>
      <c r="AF24" t="str">
        <f t="shared" ca="1" si="10"/>
        <v>2021.03.21</v>
      </c>
    </row>
    <row r="25" spans="1:32" x14ac:dyDescent="0.25">
      <c r="A25" s="28"/>
      <c r="U25" s="1" t="str">
        <f t="shared" si="11"/>
        <v>03</v>
      </c>
      <c r="V25" s="1">
        <f t="shared" si="12"/>
        <v>24</v>
      </c>
      <c r="W25" s="1" t="str">
        <f t="shared" si="2"/>
        <v>03.24</v>
      </c>
      <c r="X25" s="2">
        <v>42818</v>
      </c>
      <c r="Y25" s="2">
        <f t="shared" si="3"/>
        <v>42816</v>
      </c>
      <c r="Z25" s="2">
        <f t="shared" si="4"/>
        <v>42868</v>
      </c>
      <c r="AA25" s="1" t="str">
        <f t="shared" si="5"/>
        <v>05</v>
      </c>
      <c r="AB25" s="1">
        <f t="shared" si="6"/>
        <v>13</v>
      </c>
      <c r="AC25" t="str">
        <f t="shared" ca="1" si="7"/>
        <v>2021.05.13</v>
      </c>
      <c r="AD25" s="1" t="str">
        <f t="shared" si="8"/>
        <v>03</v>
      </c>
      <c r="AE25" s="1">
        <f t="shared" si="9"/>
        <v>22</v>
      </c>
      <c r="AF25" t="str">
        <f t="shared" ca="1" si="10"/>
        <v>2021.03.22</v>
      </c>
    </row>
    <row r="26" spans="1:32" x14ac:dyDescent="0.25">
      <c r="A26" s="28" t="s">
        <v>397</v>
      </c>
      <c r="U26" s="1" t="str">
        <f t="shared" si="11"/>
        <v>03</v>
      </c>
      <c r="V26" s="1">
        <f t="shared" si="12"/>
        <v>25</v>
      </c>
      <c r="W26" s="1" t="str">
        <f t="shared" si="2"/>
        <v>03.25</v>
      </c>
      <c r="X26" s="2">
        <v>42819</v>
      </c>
      <c r="Y26" s="2">
        <f t="shared" si="3"/>
        <v>42817</v>
      </c>
      <c r="Z26" s="2">
        <f t="shared" si="4"/>
        <v>42869</v>
      </c>
      <c r="AA26" s="1" t="str">
        <f t="shared" si="5"/>
        <v>05</v>
      </c>
      <c r="AB26" s="1">
        <f t="shared" si="6"/>
        <v>14</v>
      </c>
      <c r="AC26" t="str">
        <f t="shared" ca="1" si="7"/>
        <v>2021.05.14</v>
      </c>
      <c r="AD26" s="1" t="str">
        <f t="shared" si="8"/>
        <v>03</v>
      </c>
      <c r="AE26" s="1">
        <f t="shared" si="9"/>
        <v>23</v>
      </c>
      <c r="AF26" t="str">
        <f t="shared" ca="1" si="10"/>
        <v>2021.03.23</v>
      </c>
    </row>
    <row r="27" spans="1:32" x14ac:dyDescent="0.25">
      <c r="A27" s="28" t="s">
        <v>398</v>
      </c>
      <c r="U27" s="1" t="str">
        <f t="shared" si="11"/>
        <v>03</v>
      </c>
      <c r="V27" s="1">
        <f t="shared" si="12"/>
        <v>26</v>
      </c>
      <c r="W27" s="1" t="str">
        <f t="shared" si="2"/>
        <v>03.26</v>
      </c>
      <c r="X27" s="2">
        <v>42820</v>
      </c>
      <c r="Y27" s="2">
        <f t="shared" si="3"/>
        <v>42818</v>
      </c>
      <c r="Z27" s="2">
        <f t="shared" si="4"/>
        <v>42870</v>
      </c>
      <c r="AA27" s="1" t="str">
        <f t="shared" si="5"/>
        <v>05</v>
      </c>
      <c r="AB27" s="1">
        <f t="shared" si="6"/>
        <v>15</v>
      </c>
      <c r="AC27" t="str">
        <f t="shared" ca="1" si="7"/>
        <v>2021.05.15</v>
      </c>
      <c r="AD27" s="1" t="str">
        <f t="shared" si="8"/>
        <v>03</v>
      </c>
      <c r="AE27" s="1">
        <f t="shared" si="9"/>
        <v>24</v>
      </c>
      <c r="AF27" t="str">
        <f t="shared" ca="1" si="10"/>
        <v>2021.03.24</v>
      </c>
    </row>
    <row r="28" spans="1:32" x14ac:dyDescent="0.25">
      <c r="U28" s="1" t="str">
        <f t="shared" si="11"/>
        <v>03</v>
      </c>
      <c r="V28" s="1">
        <f t="shared" si="12"/>
        <v>27</v>
      </c>
      <c r="W28" s="1" t="str">
        <f t="shared" si="2"/>
        <v>03.27</v>
      </c>
      <c r="X28" s="2">
        <v>42821</v>
      </c>
      <c r="Y28" s="2">
        <f t="shared" si="3"/>
        <v>42819</v>
      </c>
      <c r="Z28" s="2">
        <f t="shared" si="4"/>
        <v>42871</v>
      </c>
      <c r="AA28" s="1" t="str">
        <f t="shared" si="5"/>
        <v>05</v>
      </c>
      <c r="AB28" s="1">
        <f t="shared" si="6"/>
        <v>16</v>
      </c>
      <c r="AC28" t="str">
        <f t="shared" ca="1" si="7"/>
        <v>2021.05.16</v>
      </c>
      <c r="AD28" s="1" t="str">
        <f t="shared" si="8"/>
        <v>03</v>
      </c>
      <c r="AE28" s="1">
        <f t="shared" si="9"/>
        <v>25</v>
      </c>
      <c r="AF28" t="str">
        <f t="shared" ca="1" si="10"/>
        <v>2021.03.25</v>
      </c>
    </row>
    <row r="29" spans="1:32" x14ac:dyDescent="0.25">
      <c r="U29" s="1" t="str">
        <f t="shared" si="11"/>
        <v>03</v>
      </c>
      <c r="V29" s="1">
        <f t="shared" si="12"/>
        <v>28</v>
      </c>
      <c r="W29" s="1" t="str">
        <f t="shared" si="2"/>
        <v>03.28</v>
      </c>
      <c r="X29" s="2">
        <v>42822</v>
      </c>
      <c r="Y29" s="2">
        <f t="shared" si="3"/>
        <v>42820</v>
      </c>
      <c r="Z29" s="2">
        <f t="shared" si="4"/>
        <v>42872</v>
      </c>
      <c r="AA29" s="1" t="str">
        <f t="shared" si="5"/>
        <v>05</v>
      </c>
      <c r="AB29" s="1">
        <f t="shared" si="6"/>
        <v>17</v>
      </c>
      <c r="AC29" t="str">
        <f t="shared" ca="1" si="7"/>
        <v>2021.05.17</v>
      </c>
      <c r="AD29" s="1" t="str">
        <f t="shared" si="8"/>
        <v>03</v>
      </c>
      <c r="AE29" s="1">
        <f t="shared" si="9"/>
        <v>26</v>
      </c>
      <c r="AF29" t="str">
        <f t="shared" ca="1" si="10"/>
        <v>2021.03.26</v>
      </c>
    </row>
    <row r="30" spans="1:32" x14ac:dyDescent="0.25">
      <c r="U30" s="1" t="str">
        <f t="shared" si="11"/>
        <v>03</v>
      </c>
      <c r="V30" s="1">
        <f t="shared" si="12"/>
        <v>29</v>
      </c>
      <c r="W30" s="1" t="str">
        <f t="shared" si="2"/>
        <v>03.29</v>
      </c>
      <c r="X30" s="2">
        <v>42823</v>
      </c>
      <c r="Y30" s="2">
        <f t="shared" si="3"/>
        <v>42821</v>
      </c>
      <c r="Z30" s="2">
        <f t="shared" si="4"/>
        <v>42873</v>
      </c>
      <c r="AA30" s="1" t="str">
        <f t="shared" si="5"/>
        <v>05</v>
      </c>
      <c r="AB30" s="1">
        <f t="shared" si="6"/>
        <v>18</v>
      </c>
      <c r="AC30" t="str">
        <f t="shared" ca="1" si="7"/>
        <v>2021.05.18</v>
      </c>
      <c r="AD30" s="1" t="str">
        <f t="shared" si="8"/>
        <v>03</v>
      </c>
      <c r="AE30" s="1">
        <f t="shared" si="9"/>
        <v>27</v>
      </c>
      <c r="AF30" t="str">
        <f t="shared" ca="1" si="10"/>
        <v>2021.03.27</v>
      </c>
    </row>
    <row r="31" spans="1:32" x14ac:dyDescent="0.25">
      <c r="U31" s="1" t="str">
        <f t="shared" si="11"/>
        <v>03</v>
      </c>
      <c r="V31" s="1">
        <f t="shared" si="12"/>
        <v>30</v>
      </c>
      <c r="W31" s="1" t="str">
        <f t="shared" si="2"/>
        <v>03.30</v>
      </c>
      <c r="X31" s="2">
        <v>42824</v>
      </c>
      <c r="Y31" s="2">
        <f t="shared" si="3"/>
        <v>42822</v>
      </c>
      <c r="Z31" s="2">
        <f t="shared" si="4"/>
        <v>42874</v>
      </c>
      <c r="AA31" s="1" t="str">
        <f t="shared" si="5"/>
        <v>05</v>
      </c>
      <c r="AB31" s="1">
        <f t="shared" si="6"/>
        <v>19</v>
      </c>
      <c r="AC31" t="str">
        <f t="shared" ca="1" si="7"/>
        <v>2021.05.19</v>
      </c>
      <c r="AD31" s="1" t="str">
        <f t="shared" si="8"/>
        <v>03</v>
      </c>
      <c r="AE31" s="1">
        <f t="shared" si="9"/>
        <v>28</v>
      </c>
      <c r="AF31" t="str">
        <f t="shared" ca="1" si="10"/>
        <v>2021.03.28</v>
      </c>
    </row>
    <row r="32" spans="1:32" x14ac:dyDescent="0.25">
      <c r="U32" s="1" t="str">
        <f t="shared" si="11"/>
        <v>03</v>
      </c>
      <c r="V32" s="1">
        <f t="shared" si="12"/>
        <v>31</v>
      </c>
      <c r="W32" s="1" t="str">
        <f t="shared" si="2"/>
        <v>03.31</v>
      </c>
      <c r="X32" s="2">
        <v>42825</v>
      </c>
      <c r="Y32" s="2">
        <f t="shared" si="3"/>
        <v>42823</v>
      </c>
      <c r="Z32" s="2">
        <f t="shared" si="4"/>
        <v>42875</v>
      </c>
      <c r="AA32" s="1" t="str">
        <f t="shared" si="5"/>
        <v>05</v>
      </c>
      <c r="AB32" s="1">
        <f t="shared" si="6"/>
        <v>20</v>
      </c>
      <c r="AC32" t="str">
        <f t="shared" ca="1" si="7"/>
        <v>2021.05.20</v>
      </c>
      <c r="AD32" s="1" t="str">
        <f t="shared" si="8"/>
        <v>03</v>
      </c>
      <c r="AE32" s="1">
        <f t="shared" si="9"/>
        <v>29</v>
      </c>
      <c r="AF32" t="str">
        <f t="shared" ca="1" si="10"/>
        <v>2021.03.29</v>
      </c>
    </row>
    <row r="33" spans="21:32" x14ac:dyDescent="0.25">
      <c r="U33" s="1" t="str">
        <f t="shared" si="11"/>
        <v>04</v>
      </c>
      <c r="V33" s="1" t="str">
        <f t="shared" si="12"/>
        <v>01</v>
      </c>
      <c r="W33" s="1" t="str">
        <f t="shared" si="2"/>
        <v>04.01</v>
      </c>
      <c r="X33" s="2">
        <v>42826</v>
      </c>
      <c r="Y33" s="2">
        <f t="shared" si="3"/>
        <v>42824</v>
      </c>
      <c r="Z33" s="2">
        <f t="shared" si="4"/>
        <v>42876</v>
      </c>
      <c r="AA33" s="1" t="str">
        <f t="shared" si="5"/>
        <v>05</v>
      </c>
      <c r="AB33" s="1">
        <f t="shared" si="6"/>
        <v>21</v>
      </c>
      <c r="AC33" t="str">
        <f t="shared" ca="1" si="7"/>
        <v>2021.05.21</v>
      </c>
      <c r="AD33" s="1" t="str">
        <f t="shared" si="8"/>
        <v>03</v>
      </c>
      <c r="AE33" s="1">
        <f t="shared" si="9"/>
        <v>30</v>
      </c>
      <c r="AF33" t="str">
        <f t="shared" ca="1" si="10"/>
        <v>2021.03.30</v>
      </c>
    </row>
    <row r="34" spans="21:32" x14ac:dyDescent="0.25">
      <c r="U34" s="1" t="str">
        <f t="shared" si="11"/>
        <v>04</v>
      </c>
      <c r="V34" s="1" t="str">
        <f t="shared" si="12"/>
        <v>02</v>
      </c>
      <c r="W34" s="1" t="str">
        <f t="shared" si="2"/>
        <v>04.02</v>
      </c>
      <c r="X34" s="2">
        <v>42827</v>
      </c>
      <c r="Y34" s="2">
        <f t="shared" si="3"/>
        <v>42825</v>
      </c>
      <c r="Z34" s="2">
        <f t="shared" si="4"/>
        <v>42877</v>
      </c>
      <c r="AA34" s="1" t="str">
        <f t="shared" si="5"/>
        <v>05</v>
      </c>
      <c r="AB34" s="1">
        <f t="shared" si="6"/>
        <v>22</v>
      </c>
      <c r="AC34" t="str">
        <f t="shared" ca="1" si="7"/>
        <v>2021.05.22</v>
      </c>
      <c r="AD34" s="1" t="str">
        <f t="shared" si="8"/>
        <v>03</v>
      </c>
      <c r="AE34" s="1">
        <f t="shared" si="9"/>
        <v>31</v>
      </c>
      <c r="AF34" t="str">
        <f t="shared" ca="1" si="10"/>
        <v>2021.03.31</v>
      </c>
    </row>
    <row r="35" spans="21:32" x14ac:dyDescent="0.25">
      <c r="U35" s="1" t="str">
        <f t="shared" si="11"/>
        <v>04</v>
      </c>
      <c r="V35" s="1" t="str">
        <f t="shared" si="12"/>
        <v>03</v>
      </c>
      <c r="W35" s="1" t="str">
        <f t="shared" si="2"/>
        <v>04.03</v>
      </c>
      <c r="X35" s="2">
        <v>42828</v>
      </c>
      <c r="Y35" s="2">
        <f t="shared" si="3"/>
        <v>42826</v>
      </c>
      <c r="Z35" s="2">
        <f t="shared" si="4"/>
        <v>42878</v>
      </c>
      <c r="AA35" s="1" t="str">
        <f t="shared" si="5"/>
        <v>05</v>
      </c>
      <c r="AB35" s="1">
        <f t="shared" si="6"/>
        <v>23</v>
      </c>
      <c r="AC35" t="str">
        <f t="shared" ca="1" si="7"/>
        <v>2021.05.23</v>
      </c>
      <c r="AD35" s="1" t="str">
        <f t="shared" si="8"/>
        <v>04</v>
      </c>
      <c r="AE35" s="1" t="str">
        <f t="shared" si="9"/>
        <v>01</v>
      </c>
      <c r="AF35" t="str">
        <f t="shared" ca="1" si="10"/>
        <v>2021.04.01</v>
      </c>
    </row>
    <row r="36" spans="21:32" x14ac:dyDescent="0.25">
      <c r="U36" s="1" t="str">
        <f t="shared" si="11"/>
        <v>04</v>
      </c>
      <c r="V36" s="1" t="str">
        <f t="shared" si="12"/>
        <v>04</v>
      </c>
      <c r="W36" s="1" t="str">
        <f t="shared" si="2"/>
        <v>04.04</v>
      </c>
      <c r="X36" s="2">
        <v>42829</v>
      </c>
      <c r="Y36" s="2">
        <f t="shared" si="3"/>
        <v>42827</v>
      </c>
      <c r="Z36" s="2">
        <f t="shared" si="4"/>
        <v>42879</v>
      </c>
      <c r="AA36" s="1" t="str">
        <f t="shared" si="5"/>
        <v>05</v>
      </c>
      <c r="AB36" s="1">
        <f t="shared" si="6"/>
        <v>24</v>
      </c>
      <c r="AC36" t="str">
        <f t="shared" ca="1" si="7"/>
        <v>2021.05.24</v>
      </c>
      <c r="AD36" s="1" t="str">
        <f t="shared" si="8"/>
        <v>04</v>
      </c>
      <c r="AE36" s="1" t="str">
        <f t="shared" si="9"/>
        <v>02</v>
      </c>
      <c r="AF36" t="str">
        <f t="shared" ca="1" si="10"/>
        <v>2021.04.02</v>
      </c>
    </row>
    <row r="37" spans="21:32" x14ac:dyDescent="0.25">
      <c r="U37" s="1" t="str">
        <f t="shared" si="11"/>
        <v>04</v>
      </c>
      <c r="V37" s="1" t="str">
        <f t="shared" si="12"/>
        <v>05</v>
      </c>
      <c r="W37" s="1" t="str">
        <f t="shared" si="2"/>
        <v>04.05</v>
      </c>
      <c r="X37" s="2">
        <v>42830</v>
      </c>
      <c r="Y37" s="2">
        <f t="shared" si="3"/>
        <v>42828</v>
      </c>
      <c r="Z37" s="2">
        <f t="shared" si="4"/>
        <v>42880</v>
      </c>
      <c r="AA37" s="1" t="str">
        <f t="shared" si="5"/>
        <v>05</v>
      </c>
      <c r="AB37" s="1">
        <f t="shared" si="6"/>
        <v>25</v>
      </c>
      <c r="AC37" t="str">
        <f t="shared" ca="1" si="7"/>
        <v>2021.05.25</v>
      </c>
      <c r="AD37" s="1" t="str">
        <f t="shared" si="8"/>
        <v>04</v>
      </c>
      <c r="AE37" s="1" t="str">
        <f t="shared" si="9"/>
        <v>03</v>
      </c>
      <c r="AF37" t="str">
        <f t="shared" ca="1" si="10"/>
        <v>2021.04.03</v>
      </c>
    </row>
    <row r="38" spans="21:32" x14ac:dyDescent="0.25">
      <c r="U38" s="1" t="str">
        <f t="shared" si="11"/>
        <v>04</v>
      </c>
      <c r="V38" s="1" t="str">
        <f t="shared" si="12"/>
        <v>06</v>
      </c>
      <c r="W38" s="1" t="str">
        <f t="shared" si="2"/>
        <v>04.06</v>
      </c>
      <c r="X38" s="2">
        <v>42831</v>
      </c>
      <c r="Y38" s="2">
        <f t="shared" si="3"/>
        <v>42829</v>
      </c>
      <c r="Z38" s="2">
        <f t="shared" si="4"/>
        <v>42881</v>
      </c>
      <c r="AA38" s="1" t="str">
        <f t="shared" si="5"/>
        <v>05</v>
      </c>
      <c r="AB38" s="1">
        <f t="shared" si="6"/>
        <v>26</v>
      </c>
      <c r="AC38" t="str">
        <f t="shared" ca="1" si="7"/>
        <v>2021.05.26</v>
      </c>
      <c r="AD38" s="1" t="str">
        <f t="shared" si="8"/>
        <v>04</v>
      </c>
      <c r="AE38" s="1" t="str">
        <f t="shared" si="9"/>
        <v>04</v>
      </c>
      <c r="AF38" t="str">
        <f t="shared" ca="1" si="10"/>
        <v>2021.04.04</v>
      </c>
    </row>
    <row r="39" spans="21:32" x14ac:dyDescent="0.25">
      <c r="U39" s="1" t="str">
        <f t="shared" si="11"/>
        <v>04</v>
      </c>
      <c r="V39" s="1" t="str">
        <f t="shared" si="12"/>
        <v>07</v>
      </c>
      <c r="W39" s="1" t="str">
        <f t="shared" si="2"/>
        <v>04.07</v>
      </c>
      <c r="X39" s="2">
        <v>42832</v>
      </c>
      <c r="Y39" s="2">
        <f t="shared" si="3"/>
        <v>42830</v>
      </c>
      <c r="Z39" s="2">
        <f t="shared" si="4"/>
        <v>42882</v>
      </c>
      <c r="AA39" s="1" t="str">
        <f t="shared" si="5"/>
        <v>05</v>
      </c>
      <c r="AB39" s="1">
        <f t="shared" si="6"/>
        <v>27</v>
      </c>
      <c r="AC39" t="str">
        <f t="shared" ca="1" si="7"/>
        <v>2021.05.27</v>
      </c>
      <c r="AD39" s="1" t="str">
        <f t="shared" si="8"/>
        <v>04</v>
      </c>
      <c r="AE39" s="1" t="str">
        <f t="shared" si="9"/>
        <v>05</v>
      </c>
      <c r="AF39" t="str">
        <f t="shared" ca="1" si="10"/>
        <v>2021.04.05</v>
      </c>
    </row>
    <row r="40" spans="21:32" x14ac:dyDescent="0.25">
      <c r="U40" s="1" t="str">
        <f t="shared" ref="U40:U87" si="13">IF(MONTH(X40)&lt;10,CONCATENATE(0,MONTH(X40)),MONTH(X40))</f>
        <v>04</v>
      </c>
      <c r="V40" s="1" t="str">
        <f t="shared" ref="V40:V87" si="14">IF(DAY(X40)&lt;10,CONCATENATE(0,DAY(X40)),DAY(X40))</f>
        <v>08</v>
      </c>
      <c r="W40" s="1" t="str">
        <f t="shared" si="2"/>
        <v>04.08</v>
      </c>
      <c r="X40" s="2">
        <v>42833</v>
      </c>
      <c r="Y40" s="2">
        <f t="shared" si="3"/>
        <v>42831</v>
      </c>
      <c r="Z40" s="2">
        <f t="shared" si="4"/>
        <v>42883</v>
      </c>
      <c r="AA40" s="1" t="str">
        <f t="shared" si="5"/>
        <v>05</v>
      </c>
      <c r="AB40" s="1">
        <f t="shared" si="6"/>
        <v>28</v>
      </c>
      <c r="AC40" t="str">
        <f t="shared" ca="1" si="7"/>
        <v>2021.05.28</v>
      </c>
      <c r="AD40" s="1" t="str">
        <f t="shared" si="8"/>
        <v>04</v>
      </c>
      <c r="AE40" s="1" t="str">
        <f t="shared" si="9"/>
        <v>06</v>
      </c>
      <c r="AF40" t="str">
        <f t="shared" ca="1" si="10"/>
        <v>2021.04.06</v>
      </c>
    </row>
    <row r="41" spans="21:32" x14ac:dyDescent="0.25">
      <c r="U41" s="1" t="str">
        <f t="shared" si="13"/>
        <v>04</v>
      </c>
      <c r="V41" s="1" t="str">
        <f t="shared" si="14"/>
        <v>09</v>
      </c>
      <c r="W41" s="1" t="str">
        <f t="shared" si="2"/>
        <v>04.09</v>
      </c>
      <c r="X41" s="2">
        <v>42834</v>
      </c>
      <c r="Y41" s="2">
        <f t="shared" si="3"/>
        <v>42832</v>
      </c>
      <c r="Z41" s="2">
        <f t="shared" si="4"/>
        <v>42884</v>
      </c>
      <c r="AA41" s="1" t="str">
        <f t="shared" si="5"/>
        <v>05</v>
      </c>
      <c r="AB41" s="1">
        <f t="shared" si="6"/>
        <v>29</v>
      </c>
      <c r="AC41" t="str">
        <f t="shared" ca="1" si="7"/>
        <v>2021.05.29</v>
      </c>
      <c r="AD41" s="1" t="str">
        <f t="shared" si="8"/>
        <v>04</v>
      </c>
      <c r="AE41" s="1" t="str">
        <f t="shared" si="9"/>
        <v>07</v>
      </c>
      <c r="AF41" t="str">
        <f t="shared" ca="1" si="10"/>
        <v>2021.04.07</v>
      </c>
    </row>
    <row r="42" spans="21:32" x14ac:dyDescent="0.25">
      <c r="U42" s="1" t="str">
        <f t="shared" si="13"/>
        <v>04</v>
      </c>
      <c r="V42" s="1">
        <f t="shared" si="14"/>
        <v>10</v>
      </c>
      <c r="W42" s="1" t="str">
        <f t="shared" si="2"/>
        <v>04.10</v>
      </c>
      <c r="X42" s="2">
        <v>42835</v>
      </c>
      <c r="Y42" s="2">
        <f t="shared" si="3"/>
        <v>42833</v>
      </c>
      <c r="Z42" s="2">
        <f t="shared" si="4"/>
        <v>42885</v>
      </c>
      <c r="AA42" s="1" t="str">
        <f t="shared" si="5"/>
        <v>05</v>
      </c>
      <c r="AB42" s="1">
        <f t="shared" si="6"/>
        <v>30</v>
      </c>
      <c r="AC42" t="str">
        <f t="shared" ca="1" si="7"/>
        <v>2021.05.30</v>
      </c>
      <c r="AD42" s="1" t="str">
        <f t="shared" si="8"/>
        <v>04</v>
      </c>
      <c r="AE42" s="1" t="str">
        <f t="shared" si="9"/>
        <v>08</v>
      </c>
      <c r="AF42" t="str">
        <f t="shared" ca="1" si="10"/>
        <v>2021.04.08</v>
      </c>
    </row>
    <row r="43" spans="21:32" x14ac:dyDescent="0.25">
      <c r="U43" s="1" t="str">
        <f t="shared" si="13"/>
        <v>04</v>
      </c>
      <c r="V43" s="1">
        <f t="shared" si="14"/>
        <v>11</v>
      </c>
      <c r="W43" s="1" t="str">
        <f t="shared" si="2"/>
        <v>04.11</v>
      </c>
      <c r="X43" s="2">
        <v>42836</v>
      </c>
      <c r="Y43" s="2">
        <f t="shared" si="3"/>
        <v>42834</v>
      </c>
      <c r="Z43" s="2">
        <f t="shared" si="4"/>
        <v>42886</v>
      </c>
      <c r="AA43" s="1" t="str">
        <f t="shared" si="5"/>
        <v>05</v>
      </c>
      <c r="AB43" s="1">
        <f t="shared" si="6"/>
        <v>31</v>
      </c>
      <c r="AC43" t="str">
        <f t="shared" ca="1" si="7"/>
        <v>2021.05.31</v>
      </c>
      <c r="AD43" s="1" t="str">
        <f t="shared" si="8"/>
        <v>04</v>
      </c>
      <c r="AE43" s="1" t="str">
        <f t="shared" si="9"/>
        <v>09</v>
      </c>
      <c r="AF43" t="str">
        <f t="shared" ca="1" si="10"/>
        <v>2021.04.09</v>
      </c>
    </row>
    <row r="44" spans="21:32" x14ac:dyDescent="0.25">
      <c r="U44" s="1" t="str">
        <f t="shared" si="13"/>
        <v>04</v>
      </c>
      <c r="V44" s="1">
        <f t="shared" si="14"/>
        <v>12</v>
      </c>
      <c r="W44" s="1" t="str">
        <f t="shared" si="2"/>
        <v>04.12</v>
      </c>
      <c r="X44" s="2">
        <v>42837</v>
      </c>
      <c r="Y44" s="2">
        <f t="shared" si="3"/>
        <v>42835</v>
      </c>
      <c r="Z44" s="2">
        <f t="shared" si="4"/>
        <v>42887</v>
      </c>
      <c r="AA44" s="1" t="str">
        <f t="shared" si="5"/>
        <v>06</v>
      </c>
      <c r="AB44" s="1" t="str">
        <f t="shared" si="6"/>
        <v>01</v>
      </c>
      <c r="AC44" t="str">
        <f t="shared" ca="1" si="7"/>
        <v>2021.06.01</v>
      </c>
      <c r="AD44" s="1" t="str">
        <f t="shared" si="8"/>
        <v>04</v>
      </c>
      <c r="AE44" s="1">
        <f t="shared" si="9"/>
        <v>10</v>
      </c>
      <c r="AF44" t="str">
        <f t="shared" ca="1" si="10"/>
        <v>2021.04.10</v>
      </c>
    </row>
    <row r="45" spans="21:32" x14ac:dyDescent="0.25">
      <c r="U45" s="1" t="str">
        <f t="shared" si="13"/>
        <v>04</v>
      </c>
      <c r="V45" s="1">
        <f t="shared" si="14"/>
        <v>13</v>
      </c>
      <c r="W45" s="1" t="str">
        <f t="shared" si="2"/>
        <v>04.13</v>
      </c>
      <c r="X45" s="2">
        <v>42838</v>
      </c>
      <c r="Y45" s="2">
        <f t="shared" si="3"/>
        <v>42836</v>
      </c>
      <c r="Z45" s="2">
        <f t="shared" si="4"/>
        <v>42888</v>
      </c>
      <c r="AA45" s="1" t="str">
        <f t="shared" si="5"/>
        <v>06</v>
      </c>
      <c r="AB45" s="1" t="str">
        <f t="shared" si="6"/>
        <v>02</v>
      </c>
      <c r="AC45" t="str">
        <f t="shared" ca="1" si="7"/>
        <v>2021.06.02</v>
      </c>
      <c r="AD45" s="1" t="str">
        <f t="shared" si="8"/>
        <v>04</v>
      </c>
      <c r="AE45" s="1">
        <f t="shared" si="9"/>
        <v>11</v>
      </c>
      <c r="AF45" t="str">
        <f t="shared" ca="1" si="10"/>
        <v>2021.04.11</v>
      </c>
    </row>
    <row r="46" spans="21:32" x14ac:dyDescent="0.25">
      <c r="U46" s="1" t="str">
        <f t="shared" si="13"/>
        <v>04</v>
      </c>
      <c r="V46" s="1">
        <f t="shared" si="14"/>
        <v>14</v>
      </c>
      <c r="W46" s="1" t="str">
        <f t="shared" si="2"/>
        <v>04.14</v>
      </c>
      <c r="X46" s="2">
        <v>42839</v>
      </c>
      <c r="Y46" s="2">
        <f t="shared" si="3"/>
        <v>42837</v>
      </c>
      <c r="Z46" s="2">
        <f t="shared" si="4"/>
        <v>42889</v>
      </c>
      <c r="AA46" s="1" t="str">
        <f t="shared" si="5"/>
        <v>06</v>
      </c>
      <c r="AB46" s="1" t="str">
        <f t="shared" si="6"/>
        <v>03</v>
      </c>
      <c r="AC46" t="str">
        <f t="shared" ca="1" si="7"/>
        <v>2021.06.03</v>
      </c>
      <c r="AD46" s="1" t="str">
        <f t="shared" si="8"/>
        <v>04</v>
      </c>
      <c r="AE46" s="1">
        <f t="shared" si="9"/>
        <v>12</v>
      </c>
      <c r="AF46" t="str">
        <f t="shared" ca="1" si="10"/>
        <v>2021.04.12</v>
      </c>
    </row>
    <row r="47" spans="21:32" x14ac:dyDescent="0.25">
      <c r="U47" s="1" t="str">
        <f t="shared" si="13"/>
        <v>04</v>
      </c>
      <c r="V47" s="1">
        <f t="shared" si="14"/>
        <v>15</v>
      </c>
      <c r="W47" s="1" t="str">
        <f t="shared" si="2"/>
        <v>04.15</v>
      </c>
      <c r="X47" s="2">
        <v>42840</v>
      </c>
      <c r="Y47" s="2">
        <f t="shared" si="3"/>
        <v>42838</v>
      </c>
      <c r="Z47" s="2">
        <f t="shared" si="4"/>
        <v>42890</v>
      </c>
      <c r="AA47" s="1" t="str">
        <f t="shared" si="5"/>
        <v>06</v>
      </c>
      <c r="AB47" s="1" t="str">
        <f t="shared" si="6"/>
        <v>04</v>
      </c>
      <c r="AC47" t="str">
        <f t="shared" ca="1" si="7"/>
        <v>2021.06.04</v>
      </c>
      <c r="AD47" s="1" t="str">
        <f t="shared" si="8"/>
        <v>04</v>
      </c>
      <c r="AE47" s="1">
        <f t="shared" si="9"/>
        <v>13</v>
      </c>
      <c r="AF47" t="str">
        <f t="shared" ca="1" si="10"/>
        <v>2021.04.13</v>
      </c>
    </row>
    <row r="48" spans="21:32" x14ac:dyDescent="0.25">
      <c r="U48" s="1" t="str">
        <f t="shared" si="13"/>
        <v>04</v>
      </c>
      <c r="V48" s="1">
        <f t="shared" si="14"/>
        <v>16</v>
      </c>
      <c r="W48" s="1" t="str">
        <f t="shared" si="2"/>
        <v>04.16</v>
      </c>
      <c r="X48" s="2">
        <v>42841</v>
      </c>
      <c r="Y48" s="2">
        <f t="shared" si="3"/>
        <v>42839</v>
      </c>
      <c r="Z48" s="2">
        <f t="shared" si="4"/>
        <v>42891</v>
      </c>
      <c r="AA48" s="1" t="str">
        <f t="shared" si="5"/>
        <v>06</v>
      </c>
      <c r="AB48" s="1" t="str">
        <f t="shared" si="6"/>
        <v>05</v>
      </c>
      <c r="AC48" t="str">
        <f t="shared" ca="1" si="7"/>
        <v>2021.06.05</v>
      </c>
      <c r="AD48" s="1" t="str">
        <f t="shared" si="8"/>
        <v>04</v>
      </c>
      <c r="AE48" s="1">
        <f t="shared" si="9"/>
        <v>14</v>
      </c>
      <c r="AF48" t="str">
        <f t="shared" ca="1" si="10"/>
        <v>2021.04.14</v>
      </c>
    </row>
    <row r="49" spans="21:32" x14ac:dyDescent="0.25">
      <c r="U49" s="1" t="str">
        <f t="shared" si="13"/>
        <v>04</v>
      </c>
      <c r="V49" s="1">
        <f t="shared" si="14"/>
        <v>17</v>
      </c>
      <c r="W49" s="1" t="str">
        <f t="shared" si="2"/>
        <v>04.17</v>
      </c>
      <c r="X49" s="2">
        <v>42842</v>
      </c>
      <c r="Y49" s="2">
        <f t="shared" si="3"/>
        <v>42840</v>
      </c>
      <c r="Z49" s="2">
        <f t="shared" si="4"/>
        <v>42892</v>
      </c>
      <c r="AA49" s="1" t="str">
        <f t="shared" si="5"/>
        <v>06</v>
      </c>
      <c r="AB49" s="1" t="str">
        <f t="shared" si="6"/>
        <v>06</v>
      </c>
      <c r="AC49" t="str">
        <f t="shared" ca="1" si="7"/>
        <v>2021.06.06</v>
      </c>
      <c r="AD49" s="1" t="str">
        <f t="shared" si="8"/>
        <v>04</v>
      </c>
      <c r="AE49" s="1">
        <f t="shared" si="9"/>
        <v>15</v>
      </c>
      <c r="AF49" t="str">
        <f t="shared" ca="1" si="10"/>
        <v>2021.04.15</v>
      </c>
    </row>
    <row r="50" spans="21:32" x14ac:dyDescent="0.25">
      <c r="U50" s="1" t="str">
        <f t="shared" si="13"/>
        <v>04</v>
      </c>
      <c r="V50" s="1">
        <f t="shared" si="14"/>
        <v>18</v>
      </c>
      <c r="W50" s="1" t="str">
        <f t="shared" si="2"/>
        <v>04.18</v>
      </c>
      <c r="X50" s="2">
        <v>42843</v>
      </c>
      <c r="Y50" s="2">
        <f t="shared" si="3"/>
        <v>42841</v>
      </c>
      <c r="Z50" s="2">
        <f t="shared" si="4"/>
        <v>42893</v>
      </c>
      <c r="AA50" s="1" t="str">
        <f t="shared" si="5"/>
        <v>06</v>
      </c>
      <c r="AB50" s="1" t="str">
        <f t="shared" si="6"/>
        <v>07</v>
      </c>
      <c r="AC50" t="str">
        <f t="shared" ca="1" si="7"/>
        <v>2021.06.07</v>
      </c>
      <c r="AD50" s="1" t="str">
        <f t="shared" si="8"/>
        <v>04</v>
      </c>
      <c r="AE50" s="1">
        <f t="shared" si="9"/>
        <v>16</v>
      </c>
      <c r="AF50" t="str">
        <f t="shared" ca="1" si="10"/>
        <v>2021.04.16</v>
      </c>
    </row>
    <row r="51" spans="21:32" x14ac:dyDescent="0.25">
      <c r="U51" s="1" t="str">
        <f t="shared" si="13"/>
        <v>04</v>
      </c>
      <c r="V51" s="1">
        <f t="shared" si="14"/>
        <v>19</v>
      </c>
      <c r="W51" s="1" t="str">
        <f t="shared" si="2"/>
        <v>04.19</v>
      </c>
      <c r="X51" s="2">
        <v>42844</v>
      </c>
      <c r="Y51" s="2">
        <f t="shared" si="3"/>
        <v>42842</v>
      </c>
      <c r="Z51" s="2">
        <f t="shared" si="4"/>
        <v>42894</v>
      </c>
      <c r="AA51" s="1" t="str">
        <f t="shared" si="5"/>
        <v>06</v>
      </c>
      <c r="AB51" s="1" t="str">
        <f t="shared" si="6"/>
        <v>08</v>
      </c>
      <c r="AC51" t="str">
        <f t="shared" ca="1" si="7"/>
        <v>2021.06.08</v>
      </c>
      <c r="AD51" s="1" t="str">
        <f t="shared" si="8"/>
        <v>04</v>
      </c>
      <c r="AE51" s="1">
        <f t="shared" si="9"/>
        <v>17</v>
      </c>
      <c r="AF51" t="str">
        <f t="shared" ca="1" si="10"/>
        <v>2021.04.17</v>
      </c>
    </row>
    <row r="52" spans="21:32" x14ac:dyDescent="0.25">
      <c r="U52" s="1" t="str">
        <f t="shared" si="13"/>
        <v>04</v>
      </c>
      <c r="V52" s="1">
        <f t="shared" si="14"/>
        <v>20</v>
      </c>
      <c r="W52" s="1" t="str">
        <f t="shared" si="2"/>
        <v>04.20</v>
      </c>
      <c r="X52" s="2">
        <v>42845</v>
      </c>
      <c r="Y52" s="2">
        <f t="shared" si="3"/>
        <v>42843</v>
      </c>
      <c r="Z52" s="2">
        <f t="shared" si="4"/>
        <v>42895</v>
      </c>
      <c r="AA52" s="1" t="str">
        <f t="shared" si="5"/>
        <v>06</v>
      </c>
      <c r="AB52" s="1" t="str">
        <f t="shared" si="6"/>
        <v>09</v>
      </c>
      <c r="AC52" t="str">
        <f t="shared" ca="1" si="7"/>
        <v>2021.06.09</v>
      </c>
      <c r="AD52" s="1" t="str">
        <f t="shared" si="8"/>
        <v>04</v>
      </c>
      <c r="AE52" s="1">
        <f t="shared" si="9"/>
        <v>18</v>
      </c>
      <c r="AF52" t="str">
        <f t="shared" ca="1" si="10"/>
        <v>2021.04.18</v>
      </c>
    </row>
    <row r="53" spans="21:32" x14ac:dyDescent="0.25">
      <c r="U53" s="1" t="str">
        <f t="shared" si="13"/>
        <v>04</v>
      </c>
      <c r="V53" s="1">
        <f t="shared" si="14"/>
        <v>21</v>
      </c>
      <c r="W53" s="1" t="str">
        <f t="shared" si="2"/>
        <v>04.21</v>
      </c>
      <c r="X53" s="2">
        <v>42846</v>
      </c>
      <c r="Y53" s="2">
        <f t="shared" si="3"/>
        <v>42844</v>
      </c>
      <c r="Z53" s="2">
        <f t="shared" si="4"/>
        <v>42896</v>
      </c>
      <c r="AA53" s="1" t="str">
        <f t="shared" si="5"/>
        <v>06</v>
      </c>
      <c r="AB53" s="1">
        <f t="shared" si="6"/>
        <v>10</v>
      </c>
      <c r="AC53" t="str">
        <f t="shared" ca="1" si="7"/>
        <v>2021.06.10</v>
      </c>
      <c r="AD53" s="1" t="str">
        <f t="shared" si="8"/>
        <v>04</v>
      </c>
      <c r="AE53" s="1">
        <f t="shared" si="9"/>
        <v>19</v>
      </c>
      <c r="AF53" t="str">
        <f t="shared" ca="1" si="10"/>
        <v>2021.04.19</v>
      </c>
    </row>
    <row r="54" spans="21:32" x14ac:dyDescent="0.25">
      <c r="U54" s="1" t="str">
        <f t="shared" si="13"/>
        <v>04</v>
      </c>
      <c r="V54" s="1">
        <f t="shared" si="14"/>
        <v>22</v>
      </c>
      <c r="W54" s="1" t="str">
        <f t="shared" si="2"/>
        <v>04.22</v>
      </c>
      <c r="X54" s="2">
        <v>42847</v>
      </c>
      <c r="Y54" s="2">
        <f t="shared" si="3"/>
        <v>42845</v>
      </c>
      <c r="Z54" s="2">
        <f t="shared" si="4"/>
        <v>42897</v>
      </c>
      <c r="AA54" s="1" t="str">
        <f t="shared" si="5"/>
        <v>06</v>
      </c>
      <c r="AB54" s="1">
        <f t="shared" si="6"/>
        <v>11</v>
      </c>
      <c r="AC54" t="str">
        <f t="shared" ca="1" si="7"/>
        <v>2021.06.11</v>
      </c>
      <c r="AD54" s="1" t="str">
        <f t="shared" si="8"/>
        <v>04</v>
      </c>
      <c r="AE54" s="1">
        <f t="shared" si="9"/>
        <v>20</v>
      </c>
      <c r="AF54" t="str">
        <f t="shared" ca="1" si="10"/>
        <v>2021.04.20</v>
      </c>
    </row>
    <row r="55" spans="21:32" x14ac:dyDescent="0.25">
      <c r="U55" s="1" t="str">
        <f t="shared" si="13"/>
        <v>04</v>
      </c>
      <c r="V55" s="1">
        <f t="shared" si="14"/>
        <v>23</v>
      </c>
      <c r="W55" s="1" t="str">
        <f t="shared" si="2"/>
        <v>04.23</v>
      </c>
      <c r="X55" s="2">
        <v>42848</v>
      </c>
      <c r="Y55" s="2">
        <f t="shared" si="3"/>
        <v>42846</v>
      </c>
      <c r="Z55" s="2">
        <f t="shared" si="4"/>
        <v>42898</v>
      </c>
      <c r="AA55" s="1" t="str">
        <f t="shared" si="5"/>
        <v>06</v>
      </c>
      <c r="AB55" s="1">
        <f t="shared" si="6"/>
        <v>12</v>
      </c>
      <c r="AC55" t="str">
        <f t="shared" ca="1" si="7"/>
        <v>2021.06.12</v>
      </c>
      <c r="AD55" s="1" t="str">
        <f t="shared" si="8"/>
        <v>04</v>
      </c>
      <c r="AE55" s="1">
        <f t="shared" si="9"/>
        <v>21</v>
      </c>
      <c r="AF55" t="str">
        <f t="shared" ca="1" si="10"/>
        <v>2021.04.21</v>
      </c>
    </row>
    <row r="56" spans="21:32" x14ac:dyDescent="0.25">
      <c r="U56" s="1" t="str">
        <f t="shared" si="13"/>
        <v>04</v>
      </c>
      <c r="V56" s="1">
        <f t="shared" si="14"/>
        <v>24</v>
      </c>
      <c r="W56" s="1" t="str">
        <f t="shared" si="2"/>
        <v>04.24</v>
      </c>
      <c r="X56" s="2">
        <v>42849</v>
      </c>
      <c r="Y56" s="2">
        <f t="shared" si="3"/>
        <v>42847</v>
      </c>
      <c r="Z56" s="2">
        <f t="shared" si="4"/>
        <v>42899</v>
      </c>
      <c r="AA56" s="1" t="str">
        <f t="shared" si="5"/>
        <v>06</v>
      </c>
      <c r="AB56" s="1">
        <f t="shared" si="6"/>
        <v>13</v>
      </c>
      <c r="AC56" t="str">
        <f t="shared" ca="1" si="7"/>
        <v>2021.06.13</v>
      </c>
      <c r="AD56" s="1" t="str">
        <f t="shared" si="8"/>
        <v>04</v>
      </c>
      <c r="AE56" s="1">
        <f t="shared" si="9"/>
        <v>22</v>
      </c>
      <c r="AF56" t="str">
        <f t="shared" ca="1" si="10"/>
        <v>2021.04.22</v>
      </c>
    </row>
    <row r="57" spans="21:32" x14ac:dyDescent="0.25">
      <c r="U57" s="1" t="str">
        <f t="shared" si="13"/>
        <v>04</v>
      </c>
      <c r="V57" s="1">
        <f t="shared" si="14"/>
        <v>25</v>
      </c>
      <c r="W57" s="1" t="str">
        <f t="shared" si="2"/>
        <v>04.25</v>
      </c>
      <c r="X57" s="2">
        <v>42850</v>
      </c>
      <c r="Y57" s="2">
        <f t="shared" si="3"/>
        <v>42848</v>
      </c>
      <c r="Z57" s="2">
        <f t="shared" si="4"/>
        <v>42900</v>
      </c>
      <c r="AA57" s="1" t="str">
        <f t="shared" si="5"/>
        <v>06</v>
      </c>
      <c r="AB57" s="1">
        <f t="shared" si="6"/>
        <v>14</v>
      </c>
      <c r="AC57" t="str">
        <f t="shared" ca="1" si="7"/>
        <v>2021.06.14</v>
      </c>
      <c r="AD57" s="1" t="str">
        <f t="shared" si="8"/>
        <v>04</v>
      </c>
      <c r="AE57" s="1">
        <f t="shared" si="9"/>
        <v>23</v>
      </c>
      <c r="AF57" t="str">
        <f t="shared" ca="1" si="10"/>
        <v>2021.04.23</v>
      </c>
    </row>
    <row r="58" spans="21:32" x14ac:dyDescent="0.25">
      <c r="U58" s="1" t="str">
        <f t="shared" si="13"/>
        <v>04</v>
      </c>
      <c r="V58" s="1">
        <f t="shared" si="14"/>
        <v>26</v>
      </c>
      <c r="W58" s="1" t="str">
        <f t="shared" si="2"/>
        <v>04.26</v>
      </c>
      <c r="X58" s="2">
        <v>42851</v>
      </c>
      <c r="Y58" s="2">
        <f t="shared" si="3"/>
        <v>42849</v>
      </c>
      <c r="Z58" s="2">
        <f t="shared" si="4"/>
        <v>42901</v>
      </c>
      <c r="AA58" s="1" t="str">
        <f t="shared" si="5"/>
        <v>06</v>
      </c>
      <c r="AB58" s="1">
        <f t="shared" si="6"/>
        <v>15</v>
      </c>
      <c r="AC58" t="str">
        <f t="shared" ca="1" si="7"/>
        <v>2021.06.15</v>
      </c>
      <c r="AD58" s="1" t="str">
        <f t="shared" si="8"/>
        <v>04</v>
      </c>
      <c r="AE58" s="1">
        <f t="shared" si="9"/>
        <v>24</v>
      </c>
      <c r="AF58" t="str">
        <f t="shared" ca="1" si="10"/>
        <v>2021.04.24</v>
      </c>
    </row>
    <row r="59" spans="21:32" x14ac:dyDescent="0.25">
      <c r="U59" s="1" t="str">
        <f t="shared" si="13"/>
        <v>04</v>
      </c>
      <c r="V59" s="1">
        <f t="shared" si="14"/>
        <v>27</v>
      </c>
      <c r="W59" s="1" t="str">
        <f t="shared" si="2"/>
        <v>04.27</v>
      </c>
      <c r="X59" s="2">
        <v>42852</v>
      </c>
      <c r="Y59" s="2">
        <f t="shared" si="3"/>
        <v>42850</v>
      </c>
      <c r="Z59" s="2">
        <f t="shared" si="4"/>
        <v>42902</v>
      </c>
      <c r="AA59" s="1" t="str">
        <f t="shared" si="5"/>
        <v>06</v>
      </c>
      <c r="AB59" s="1">
        <f t="shared" si="6"/>
        <v>16</v>
      </c>
      <c r="AC59" t="str">
        <f t="shared" ca="1" si="7"/>
        <v>2021.06.16</v>
      </c>
      <c r="AD59" s="1" t="str">
        <f t="shared" si="8"/>
        <v>04</v>
      </c>
      <c r="AE59" s="1">
        <f t="shared" si="9"/>
        <v>25</v>
      </c>
      <c r="AF59" t="str">
        <f t="shared" ca="1" si="10"/>
        <v>2021.04.25</v>
      </c>
    </row>
    <row r="60" spans="21:32" x14ac:dyDescent="0.25">
      <c r="U60" s="1" t="str">
        <f t="shared" si="13"/>
        <v>04</v>
      </c>
      <c r="V60" s="1">
        <f t="shared" si="14"/>
        <v>28</v>
      </c>
      <c r="W60" s="1" t="str">
        <f t="shared" si="2"/>
        <v>04.28</v>
      </c>
      <c r="X60" s="2">
        <v>42853</v>
      </c>
      <c r="Y60" s="2">
        <f t="shared" si="3"/>
        <v>42851</v>
      </c>
      <c r="Z60" s="2">
        <f t="shared" si="4"/>
        <v>42903</v>
      </c>
      <c r="AA60" s="1" t="str">
        <f t="shared" si="5"/>
        <v>06</v>
      </c>
      <c r="AB60" s="1">
        <f t="shared" si="6"/>
        <v>17</v>
      </c>
      <c r="AC60" t="str">
        <f t="shared" ca="1" si="7"/>
        <v>2021.06.17</v>
      </c>
      <c r="AD60" s="1" t="str">
        <f t="shared" si="8"/>
        <v>04</v>
      </c>
      <c r="AE60" s="1">
        <f t="shared" si="9"/>
        <v>26</v>
      </c>
      <c r="AF60" t="str">
        <f t="shared" ca="1" si="10"/>
        <v>2021.04.26</v>
      </c>
    </row>
    <row r="61" spans="21:32" x14ac:dyDescent="0.25">
      <c r="U61" s="1" t="str">
        <f t="shared" si="13"/>
        <v>04</v>
      </c>
      <c r="V61" s="1">
        <f t="shared" si="14"/>
        <v>29</v>
      </c>
      <c r="W61" s="1" t="str">
        <f t="shared" si="2"/>
        <v>04.29</v>
      </c>
      <c r="X61" s="2">
        <v>42854</v>
      </c>
      <c r="Y61" s="2">
        <f t="shared" si="3"/>
        <v>42852</v>
      </c>
      <c r="Z61" s="2">
        <f t="shared" si="4"/>
        <v>42904</v>
      </c>
      <c r="AA61" s="1" t="str">
        <f t="shared" si="5"/>
        <v>06</v>
      </c>
      <c r="AB61" s="1">
        <f t="shared" si="6"/>
        <v>18</v>
      </c>
      <c r="AC61" t="str">
        <f t="shared" ca="1" si="7"/>
        <v>2021.06.18</v>
      </c>
      <c r="AD61" s="1" t="str">
        <f t="shared" si="8"/>
        <v>04</v>
      </c>
      <c r="AE61" s="1">
        <f t="shared" si="9"/>
        <v>27</v>
      </c>
      <c r="AF61" t="str">
        <f t="shared" ca="1" si="10"/>
        <v>2021.04.27</v>
      </c>
    </row>
    <row r="62" spans="21:32" x14ac:dyDescent="0.25">
      <c r="U62" s="1" t="str">
        <f t="shared" si="13"/>
        <v>04</v>
      </c>
      <c r="V62" s="1">
        <f t="shared" si="14"/>
        <v>30</v>
      </c>
      <c r="W62" s="1" t="str">
        <f t="shared" si="2"/>
        <v>04.30</v>
      </c>
      <c r="X62" s="2">
        <v>42855</v>
      </c>
      <c r="Y62" s="2">
        <f t="shared" si="3"/>
        <v>42853</v>
      </c>
      <c r="Z62" s="2">
        <f t="shared" si="4"/>
        <v>42905</v>
      </c>
      <c r="AA62" s="1" t="str">
        <f t="shared" si="5"/>
        <v>06</v>
      </c>
      <c r="AB62" s="1">
        <f t="shared" si="6"/>
        <v>19</v>
      </c>
      <c r="AC62" t="str">
        <f t="shared" ca="1" si="7"/>
        <v>2021.06.19</v>
      </c>
      <c r="AD62" s="1" t="str">
        <f t="shared" si="8"/>
        <v>04</v>
      </c>
      <c r="AE62" s="1">
        <f t="shared" si="9"/>
        <v>28</v>
      </c>
      <c r="AF62" t="str">
        <f t="shared" ca="1" si="10"/>
        <v>2021.04.28</v>
      </c>
    </row>
    <row r="63" spans="21:32" x14ac:dyDescent="0.25">
      <c r="U63" s="1" t="str">
        <f t="shared" si="13"/>
        <v>05</v>
      </c>
      <c r="V63" s="1" t="str">
        <f t="shared" si="14"/>
        <v>01</v>
      </c>
      <c r="W63" s="1" t="str">
        <f t="shared" si="2"/>
        <v>05.01</v>
      </c>
      <c r="X63" s="2">
        <v>42856</v>
      </c>
      <c r="Y63" s="2">
        <f t="shared" si="3"/>
        <v>42854</v>
      </c>
      <c r="Z63" s="2">
        <f t="shared" si="4"/>
        <v>42906</v>
      </c>
      <c r="AA63" s="1" t="str">
        <f t="shared" si="5"/>
        <v>06</v>
      </c>
      <c r="AB63" s="1">
        <f t="shared" si="6"/>
        <v>20</v>
      </c>
      <c r="AC63" t="str">
        <f t="shared" ca="1" si="7"/>
        <v>2021.06.20</v>
      </c>
      <c r="AD63" s="1" t="str">
        <f t="shared" si="8"/>
        <v>04</v>
      </c>
      <c r="AE63" s="1">
        <f t="shared" si="9"/>
        <v>29</v>
      </c>
      <c r="AF63" t="str">
        <f t="shared" ca="1" si="10"/>
        <v>2021.04.29</v>
      </c>
    </row>
    <row r="64" spans="21:32" x14ac:dyDescent="0.25">
      <c r="U64" s="1" t="str">
        <f t="shared" si="13"/>
        <v>05</v>
      </c>
      <c r="V64" s="1" t="str">
        <f t="shared" si="14"/>
        <v>02</v>
      </c>
      <c r="W64" s="1" t="str">
        <f t="shared" si="2"/>
        <v>05.02</v>
      </c>
      <c r="X64" s="2">
        <v>42857</v>
      </c>
      <c r="Y64" s="2">
        <f t="shared" si="3"/>
        <v>42855</v>
      </c>
      <c r="Z64" s="2">
        <f t="shared" si="4"/>
        <v>42907</v>
      </c>
      <c r="AA64" s="1" t="str">
        <f t="shared" si="5"/>
        <v>06</v>
      </c>
      <c r="AB64" s="1">
        <f t="shared" si="6"/>
        <v>21</v>
      </c>
      <c r="AC64" t="str">
        <f t="shared" ca="1" si="7"/>
        <v>2021.06.21</v>
      </c>
      <c r="AD64" s="1" t="str">
        <f t="shared" si="8"/>
        <v>04</v>
      </c>
      <c r="AE64" s="1">
        <f t="shared" si="9"/>
        <v>30</v>
      </c>
      <c r="AF64" t="str">
        <f t="shared" ca="1" si="10"/>
        <v>2021.04.30</v>
      </c>
    </row>
    <row r="65" spans="21:32" x14ac:dyDescent="0.25">
      <c r="U65" s="1" t="str">
        <f t="shared" si="13"/>
        <v>05</v>
      </c>
      <c r="V65" s="1" t="str">
        <f t="shared" si="14"/>
        <v>03</v>
      </c>
      <c r="W65" s="1" t="str">
        <f t="shared" si="2"/>
        <v>05.03</v>
      </c>
      <c r="X65" s="2">
        <v>42858</v>
      </c>
      <c r="Y65" s="2">
        <f t="shared" si="3"/>
        <v>42856</v>
      </c>
      <c r="Z65" s="2">
        <f t="shared" si="4"/>
        <v>42908</v>
      </c>
      <c r="AA65" s="1" t="str">
        <f t="shared" si="5"/>
        <v>06</v>
      </c>
      <c r="AB65" s="1">
        <f t="shared" si="6"/>
        <v>22</v>
      </c>
      <c r="AC65" t="str">
        <f t="shared" ca="1" si="7"/>
        <v>2021.06.22</v>
      </c>
      <c r="AD65" s="1" t="str">
        <f t="shared" si="8"/>
        <v>05</v>
      </c>
      <c r="AE65" s="1" t="str">
        <f t="shared" si="9"/>
        <v>01</v>
      </c>
      <c r="AF65" t="str">
        <f t="shared" ca="1" si="10"/>
        <v>2021.05.01</v>
      </c>
    </row>
    <row r="66" spans="21:32" x14ac:dyDescent="0.25">
      <c r="U66" s="1" t="str">
        <f t="shared" si="13"/>
        <v>05</v>
      </c>
      <c r="V66" s="1" t="str">
        <f t="shared" si="14"/>
        <v>04</v>
      </c>
      <c r="W66" s="1" t="str">
        <f t="shared" si="2"/>
        <v>05.04</v>
      </c>
      <c r="X66" s="2">
        <v>42859</v>
      </c>
      <c r="Y66" s="2">
        <f t="shared" si="3"/>
        <v>42857</v>
      </c>
      <c r="Z66" s="2">
        <f t="shared" si="4"/>
        <v>42909</v>
      </c>
      <c r="AA66" s="1" t="str">
        <f t="shared" si="5"/>
        <v>06</v>
      </c>
      <c r="AB66" s="1">
        <f t="shared" si="6"/>
        <v>23</v>
      </c>
      <c r="AC66" t="str">
        <f t="shared" ca="1" si="7"/>
        <v>2021.06.23</v>
      </c>
      <c r="AD66" s="1" t="str">
        <f t="shared" si="8"/>
        <v>05</v>
      </c>
      <c r="AE66" s="1" t="str">
        <f t="shared" si="9"/>
        <v>02</v>
      </c>
      <c r="AF66" t="str">
        <f t="shared" ca="1" si="10"/>
        <v>2021.05.02</v>
      </c>
    </row>
    <row r="67" spans="21:32" x14ac:dyDescent="0.25">
      <c r="U67" s="1" t="str">
        <f t="shared" si="13"/>
        <v>05</v>
      </c>
      <c r="V67" s="1" t="str">
        <f t="shared" si="14"/>
        <v>05</v>
      </c>
      <c r="W67" s="1" t="str">
        <f t="shared" ref="W67:W130" si="15">CONCATENATE(IF(MONTH(X67)&lt;10,CONCATENATE(0,MONTH(X67)),MONTH(X67)),".",IF(DAY(X67)&lt;10,CONCATENATE(0,DAY(X67)),DAY(X67)))</f>
        <v>05.05</v>
      </c>
      <c r="X67" s="2">
        <v>42860</v>
      </c>
      <c r="Y67" s="2">
        <f t="shared" ref="Y67:Y130" si="16">X67-2</f>
        <v>42858</v>
      </c>
      <c r="Z67" s="2">
        <f t="shared" ref="Z67:Z130" si="17">X67+50</f>
        <v>42910</v>
      </c>
      <c r="AA67" s="1" t="str">
        <f t="shared" ref="AA67:AA130" si="18">IF(MONTH(Z67)&lt;10,CONCATENATE(0,MONTH(Z67)),MONTH(Z67))</f>
        <v>06</v>
      </c>
      <c r="AB67" s="1">
        <f t="shared" ref="AB67:AB130" si="19">IF(DAY(Z67)&lt;10,CONCATENATE(0,DAY(Z67)),DAY(Z67))</f>
        <v>24</v>
      </c>
      <c r="AC67" t="str">
        <f t="shared" ref="AC67:AC130" ca="1" si="20">CONCATENATE($L$1,".",AA67,".",AB67)</f>
        <v>2021.06.24</v>
      </c>
      <c r="AD67" s="1" t="str">
        <f t="shared" ref="AD67:AD130" si="21">IF(MONTH(Y67)&lt;10,CONCATENATE(0,MONTH(Y67)),MONTH(Y67))</f>
        <v>05</v>
      </c>
      <c r="AE67" s="1" t="str">
        <f t="shared" ref="AE67:AE130" si="22">IF(DAY(Y67)&lt;10,CONCATENATE(0,DAY(Y67)),DAY(Y67))</f>
        <v>03</v>
      </c>
      <c r="AF67" t="str">
        <f t="shared" ref="AF67:AF130" ca="1" si="23">CONCATENATE($L$1,".",AD67,".",AE67)</f>
        <v>2021.05.03</v>
      </c>
    </row>
    <row r="68" spans="21:32" x14ac:dyDescent="0.25">
      <c r="U68" s="1" t="str">
        <f t="shared" si="13"/>
        <v>05</v>
      </c>
      <c r="V68" s="1" t="str">
        <f t="shared" si="14"/>
        <v>06</v>
      </c>
      <c r="W68" s="1" t="str">
        <f t="shared" si="15"/>
        <v>05.06</v>
      </c>
      <c r="X68" s="2">
        <v>42861</v>
      </c>
      <c r="Y68" s="2">
        <f t="shared" si="16"/>
        <v>42859</v>
      </c>
      <c r="Z68" s="2">
        <f t="shared" si="17"/>
        <v>42911</v>
      </c>
      <c r="AA68" s="1" t="str">
        <f t="shared" si="18"/>
        <v>06</v>
      </c>
      <c r="AB68" s="1">
        <f t="shared" si="19"/>
        <v>25</v>
      </c>
      <c r="AC68" t="str">
        <f t="shared" ca="1" si="20"/>
        <v>2021.06.25</v>
      </c>
      <c r="AD68" s="1" t="str">
        <f t="shared" si="21"/>
        <v>05</v>
      </c>
      <c r="AE68" s="1" t="str">
        <f t="shared" si="22"/>
        <v>04</v>
      </c>
      <c r="AF68" t="str">
        <f t="shared" ca="1" si="23"/>
        <v>2021.05.04</v>
      </c>
    </row>
    <row r="69" spans="21:32" x14ac:dyDescent="0.25">
      <c r="U69" s="1" t="str">
        <f t="shared" si="13"/>
        <v>05</v>
      </c>
      <c r="V69" s="1" t="str">
        <f t="shared" si="14"/>
        <v>07</v>
      </c>
      <c r="W69" s="1" t="str">
        <f t="shared" si="15"/>
        <v>05.07</v>
      </c>
      <c r="X69" s="2">
        <v>42862</v>
      </c>
      <c r="Y69" s="2">
        <f t="shared" si="16"/>
        <v>42860</v>
      </c>
      <c r="Z69" s="2">
        <f t="shared" si="17"/>
        <v>42912</v>
      </c>
      <c r="AA69" s="1" t="str">
        <f t="shared" si="18"/>
        <v>06</v>
      </c>
      <c r="AB69" s="1">
        <f t="shared" si="19"/>
        <v>26</v>
      </c>
      <c r="AC69" t="str">
        <f t="shared" ca="1" si="20"/>
        <v>2021.06.26</v>
      </c>
      <c r="AD69" s="1" t="str">
        <f t="shared" si="21"/>
        <v>05</v>
      </c>
      <c r="AE69" s="1" t="str">
        <f t="shared" si="22"/>
        <v>05</v>
      </c>
      <c r="AF69" t="str">
        <f t="shared" ca="1" si="23"/>
        <v>2021.05.05</v>
      </c>
    </row>
    <row r="70" spans="21:32" x14ac:dyDescent="0.25">
      <c r="U70" s="1" t="str">
        <f t="shared" si="13"/>
        <v>05</v>
      </c>
      <c r="V70" s="1" t="str">
        <f t="shared" si="14"/>
        <v>08</v>
      </c>
      <c r="W70" s="1" t="str">
        <f t="shared" si="15"/>
        <v>05.08</v>
      </c>
      <c r="X70" s="2">
        <v>42863</v>
      </c>
      <c r="Y70" s="2">
        <f t="shared" si="16"/>
        <v>42861</v>
      </c>
      <c r="Z70" s="2">
        <f t="shared" si="17"/>
        <v>42913</v>
      </c>
      <c r="AA70" s="1" t="str">
        <f t="shared" si="18"/>
        <v>06</v>
      </c>
      <c r="AB70" s="1">
        <f t="shared" si="19"/>
        <v>27</v>
      </c>
      <c r="AC70" t="str">
        <f t="shared" ca="1" si="20"/>
        <v>2021.06.27</v>
      </c>
      <c r="AD70" s="1" t="str">
        <f t="shared" si="21"/>
        <v>05</v>
      </c>
      <c r="AE70" s="1" t="str">
        <f t="shared" si="22"/>
        <v>06</v>
      </c>
      <c r="AF70" t="str">
        <f t="shared" ca="1" si="23"/>
        <v>2021.05.06</v>
      </c>
    </row>
    <row r="71" spans="21:32" x14ac:dyDescent="0.25">
      <c r="U71" s="1" t="str">
        <f t="shared" si="13"/>
        <v>05</v>
      </c>
      <c r="V71" s="1" t="str">
        <f t="shared" si="14"/>
        <v>09</v>
      </c>
      <c r="W71" s="1" t="str">
        <f t="shared" si="15"/>
        <v>05.09</v>
      </c>
      <c r="X71" s="2">
        <v>42864</v>
      </c>
      <c r="Y71" s="2">
        <f t="shared" si="16"/>
        <v>42862</v>
      </c>
      <c r="Z71" s="2">
        <f t="shared" si="17"/>
        <v>42914</v>
      </c>
      <c r="AA71" s="1" t="str">
        <f t="shared" si="18"/>
        <v>06</v>
      </c>
      <c r="AB71" s="1">
        <f t="shared" si="19"/>
        <v>28</v>
      </c>
      <c r="AC71" t="str">
        <f t="shared" ca="1" si="20"/>
        <v>2021.06.28</v>
      </c>
      <c r="AD71" s="1" t="str">
        <f t="shared" si="21"/>
        <v>05</v>
      </c>
      <c r="AE71" s="1" t="str">
        <f t="shared" si="22"/>
        <v>07</v>
      </c>
      <c r="AF71" t="str">
        <f t="shared" ca="1" si="23"/>
        <v>2021.05.07</v>
      </c>
    </row>
    <row r="72" spans="21:32" x14ac:dyDescent="0.25">
      <c r="U72" s="1" t="str">
        <f t="shared" si="13"/>
        <v>05</v>
      </c>
      <c r="V72" s="1">
        <f t="shared" si="14"/>
        <v>10</v>
      </c>
      <c r="W72" s="1" t="str">
        <f t="shared" si="15"/>
        <v>05.10</v>
      </c>
      <c r="X72" s="2">
        <v>42865</v>
      </c>
      <c r="Y72" s="2">
        <f t="shared" si="16"/>
        <v>42863</v>
      </c>
      <c r="Z72" s="2">
        <f t="shared" si="17"/>
        <v>42915</v>
      </c>
      <c r="AA72" s="1" t="str">
        <f t="shared" si="18"/>
        <v>06</v>
      </c>
      <c r="AB72" s="1">
        <f t="shared" si="19"/>
        <v>29</v>
      </c>
      <c r="AC72" t="str">
        <f t="shared" ca="1" si="20"/>
        <v>2021.06.29</v>
      </c>
      <c r="AD72" s="1" t="str">
        <f t="shared" si="21"/>
        <v>05</v>
      </c>
      <c r="AE72" s="1" t="str">
        <f t="shared" si="22"/>
        <v>08</v>
      </c>
      <c r="AF72" t="str">
        <f t="shared" ca="1" si="23"/>
        <v>2021.05.08</v>
      </c>
    </row>
    <row r="73" spans="21:32" x14ac:dyDescent="0.25">
      <c r="U73" s="1" t="str">
        <f t="shared" si="13"/>
        <v>05</v>
      </c>
      <c r="V73" s="1">
        <f t="shared" si="14"/>
        <v>11</v>
      </c>
      <c r="W73" s="1" t="str">
        <f t="shared" si="15"/>
        <v>05.11</v>
      </c>
      <c r="X73" s="2">
        <v>42866</v>
      </c>
      <c r="Y73" s="2">
        <f t="shared" si="16"/>
        <v>42864</v>
      </c>
      <c r="Z73" s="2">
        <f t="shared" si="17"/>
        <v>42916</v>
      </c>
      <c r="AA73" s="1" t="str">
        <f t="shared" si="18"/>
        <v>06</v>
      </c>
      <c r="AB73" s="1">
        <f t="shared" si="19"/>
        <v>30</v>
      </c>
      <c r="AC73" t="str">
        <f t="shared" ca="1" si="20"/>
        <v>2021.06.30</v>
      </c>
      <c r="AD73" s="1" t="str">
        <f t="shared" si="21"/>
        <v>05</v>
      </c>
      <c r="AE73" s="1" t="str">
        <f t="shared" si="22"/>
        <v>09</v>
      </c>
      <c r="AF73" t="str">
        <f t="shared" ca="1" si="23"/>
        <v>2021.05.09</v>
      </c>
    </row>
    <row r="74" spans="21:32" x14ac:dyDescent="0.25">
      <c r="U74" s="1" t="str">
        <f t="shared" si="13"/>
        <v>05</v>
      </c>
      <c r="V74" s="1">
        <f t="shared" si="14"/>
        <v>12</v>
      </c>
      <c r="W74" s="1" t="str">
        <f t="shared" si="15"/>
        <v>05.12</v>
      </c>
      <c r="X74" s="2">
        <v>42867</v>
      </c>
      <c r="Y74" s="2">
        <f t="shared" si="16"/>
        <v>42865</v>
      </c>
      <c r="Z74" s="2">
        <f t="shared" si="17"/>
        <v>42917</v>
      </c>
      <c r="AA74" s="1" t="str">
        <f t="shared" si="18"/>
        <v>07</v>
      </c>
      <c r="AB74" s="1" t="str">
        <f t="shared" si="19"/>
        <v>01</v>
      </c>
      <c r="AC74" t="str">
        <f t="shared" ca="1" si="20"/>
        <v>2021.07.01</v>
      </c>
      <c r="AD74" s="1" t="str">
        <f t="shared" si="21"/>
        <v>05</v>
      </c>
      <c r="AE74" s="1">
        <f t="shared" si="22"/>
        <v>10</v>
      </c>
      <c r="AF74" t="str">
        <f t="shared" ca="1" si="23"/>
        <v>2021.05.10</v>
      </c>
    </row>
    <row r="75" spans="21:32" x14ac:dyDescent="0.25">
      <c r="U75" s="1" t="str">
        <f t="shared" si="13"/>
        <v>05</v>
      </c>
      <c r="V75" s="1">
        <f t="shared" si="14"/>
        <v>13</v>
      </c>
      <c r="W75" s="1" t="str">
        <f t="shared" si="15"/>
        <v>05.13</v>
      </c>
      <c r="X75" s="2">
        <v>42868</v>
      </c>
      <c r="Y75" s="2">
        <f t="shared" si="16"/>
        <v>42866</v>
      </c>
      <c r="Z75" s="2">
        <f t="shared" si="17"/>
        <v>42918</v>
      </c>
      <c r="AA75" s="1" t="str">
        <f t="shared" si="18"/>
        <v>07</v>
      </c>
      <c r="AB75" s="1" t="str">
        <f t="shared" si="19"/>
        <v>02</v>
      </c>
      <c r="AC75" t="str">
        <f t="shared" ca="1" si="20"/>
        <v>2021.07.02</v>
      </c>
      <c r="AD75" s="1" t="str">
        <f t="shared" si="21"/>
        <v>05</v>
      </c>
      <c r="AE75" s="1">
        <f t="shared" si="22"/>
        <v>11</v>
      </c>
      <c r="AF75" t="str">
        <f t="shared" ca="1" si="23"/>
        <v>2021.05.11</v>
      </c>
    </row>
    <row r="76" spans="21:32" x14ac:dyDescent="0.25">
      <c r="U76" s="1" t="str">
        <f t="shared" si="13"/>
        <v>05</v>
      </c>
      <c r="V76" s="1">
        <f t="shared" si="14"/>
        <v>14</v>
      </c>
      <c r="W76" s="1" t="str">
        <f t="shared" si="15"/>
        <v>05.14</v>
      </c>
      <c r="X76" s="2">
        <v>42869</v>
      </c>
      <c r="Y76" s="2">
        <f t="shared" si="16"/>
        <v>42867</v>
      </c>
      <c r="Z76" s="2">
        <f t="shared" si="17"/>
        <v>42919</v>
      </c>
      <c r="AA76" s="1" t="str">
        <f t="shared" si="18"/>
        <v>07</v>
      </c>
      <c r="AB76" s="1" t="str">
        <f t="shared" si="19"/>
        <v>03</v>
      </c>
      <c r="AC76" t="str">
        <f t="shared" ca="1" si="20"/>
        <v>2021.07.03</v>
      </c>
      <c r="AD76" s="1" t="str">
        <f t="shared" si="21"/>
        <v>05</v>
      </c>
      <c r="AE76" s="1">
        <f t="shared" si="22"/>
        <v>12</v>
      </c>
      <c r="AF76" t="str">
        <f t="shared" ca="1" si="23"/>
        <v>2021.05.12</v>
      </c>
    </row>
    <row r="77" spans="21:32" x14ac:dyDescent="0.25">
      <c r="U77" s="1" t="str">
        <f t="shared" si="13"/>
        <v>05</v>
      </c>
      <c r="V77" s="1">
        <f t="shared" si="14"/>
        <v>15</v>
      </c>
      <c r="W77" s="1" t="str">
        <f t="shared" si="15"/>
        <v>05.15</v>
      </c>
      <c r="X77" s="2">
        <v>42870</v>
      </c>
      <c r="Y77" s="2">
        <f t="shared" si="16"/>
        <v>42868</v>
      </c>
      <c r="Z77" s="2">
        <f t="shared" si="17"/>
        <v>42920</v>
      </c>
      <c r="AA77" s="1" t="str">
        <f t="shared" si="18"/>
        <v>07</v>
      </c>
      <c r="AB77" s="1" t="str">
        <f t="shared" si="19"/>
        <v>04</v>
      </c>
      <c r="AC77" t="str">
        <f t="shared" ca="1" si="20"/>
        <v>2021.07.04</v>
      </c>
      <c r="AD77" s="1" t="str">
        <f t="shared" si="21"/>
        <v>05</v>
      </c>
      <c r="AE77" s="1">
        <f t="shared" si="22"/>
        <v>13</v>
      </c>
      <c r="AF77" t="str">
        <f t="shared" ca="1" si="23"/>
        <v>2021.05.13</v>
      </c>
    </row>
    <row r="78" spans="21:32" x14ac:dyDescent="0.25">
      <c r="U78" s="1" t="str">
        <f t="shared" si="13"/>
        <v>05</v>
      </c>
      <c r="V78" s="1">
        <f t="shared" si="14"/>
        <v>16</v>
      </c>
      <c r="W78" s="1" t="str">
        <f t="shared" si="15"/>
        <v>05.16</v>
      </c>
      <c r="X78" s="2">
        <v>42871</v>
      </c>
      <c r="Y78" s="2">
        <f t="shared" si="16"/>
        <v>42869</v>
      </c>
      <c r="Z78" s="2">
        <f t="shared" si="17"/>
        <v>42921</v>
      </c>
      <c r="AA78" s="1" t="str">
        <f t="shared" si="18"/>
        <v>07</v>
      </c>
      <c r="AB78" s="1" t="str">
        <f t="shared" si="19"/>
        <v>05</v>
      </c>
      <c r="AC78" t="str">
        <f t="shared" ca="1" si="20"/>
        <v>2021.07.05</v>
      </c>
      <c r="AD78" s="1" t="str">
        <f t="shared" si="21"/>
        <v>05</v>
      </c>
      <c r="AE78" s="1">
        <f t="shared" si="22"/>
        <v>14</v>
      </c>
      <c r="AF78" t="str">
        <f t="shared" ca="1" si="23"/>
        <v>2021.05.14</v>
      </c>
    </row>
    <row r="79" spans="21:32" x14ac:dyDescent="0.25">
      <c r="U79" s="1" t="str">
        <f t="shared" si="13"/>
        <v>05</v>
      </c>
      <c r="V79" s="1">
        <f t="shared" si="14"/>
        <v>17</v>
      </c>
      <c r="W79" s="1" t="str">
        <f t="shared" si="15"/>
        <v>05.17</v>
      </c>
      <c r="X79" s="2">
        <v>42872</v>
      </c>
      <c r="Y79" s="2">
        <f t="shared" si="16"/>
        <v>42870</v>
      </c>
      <c r="Z79" s="2">
        <f t="shared" si="17"/>
        <v>42922</v>
      </c>
      <c r="AA79" s="1" t="str">
        <f t="shared" si="18"/>
        <v>07</v>
      </c>
      <c r="AB79" s="1" t="str">
        <f t="shared" si="19"/>
        <v>06</v>
      </c>
      <c r="AC79" t="str">
        <f t="shared" ca="1" si="20"/>
        <v>2021.07.06</v>
      </c>
      <c r="AD79" s="1" t="str">
        <f t="shared" si="21"/>
        <v>05</v>
      </c>
      <c r="AE79" s="1">
        <f t="shared" si="22"/>
        <v>15</v>
      </c>
      <c r="AF79" t="str">
        <f t="shared" ca="1" si="23"/>
        <v>2021.05.15</v>
      </c>
    </row>
    <row r="80" spans="21:32" x14ac:dyDescent="0.25">
      <c r="U80" s="1" t="str">
        <f t="shared" si="13"/>
        <v>05</v>
      </c>
      <c r="V80" s="1">
        <f t="shared" si="14"/>
        <v>18</v>
      </c>
      <c r="W80" s="1" t="str">
        <f t="shared" si="15"/>
        <v>05.18</v>
      </c>
      <c r="X80" s="2">
        <v>42873</v>
      </c>
      <c r="Y80" s="2">
        <f t="shared" si="16"/>
        <v>42871</v>
      </c>
      <c r="Z80" s="2">
        <f t="shared" si="17"/>
        <v>42923</v>
      </c>
      <c r="AA80" s="1" t="str">
        <f t="shared" si="18"/>
        <v>07</v>
      </c>
      <c r="AB80" s="1" t="str">
        <f t="shared" si="19"/>
        <v>07</v>
      </c>
      <c r="AC80" t="str">
        <f t="shared" ca="1" si="20"/>
        <v>2021.07.07</v>
      </c>
      <c r="AD80" s="1" t="str">
        <f t="shared" si="21"/>
        <v>05</v>
      </c>
      <c r="AE80" s="1">
        <f t="shared" si="22"/>
        <v>16</v>
      </c>
      <c r="AF80" t="str">
        <f t="shared" ca="1" si="23"/>
        <v>2021.05.16</v>
      </c>
    </row>
    <row r="81" spans="21:32" x14ac:dyDescent="0.25">
      <c r="U81" s="1" t="str">
        <f t="shared" si="13"/>
        <v>05</v>
      </c>
      <c r="V81" s="1">
        <f t="shared" si="14"/>
        <v>19</v>
      </c>
      <c r="W81" s="1" t="str">
        <f t="shared" si="15"/>
        <v>05.19</v>
      </c>
      <c r="X81" s="2">
        <v>42874</v>
      </c>
      <c r="Y81" s="2">
        <f t="shared" si="16"/>
        <v>42872</v>
      </c>
      <c r="Z81" s="2">
        <f t="shared" si="17"/>
        <v>42924</v>
      </c>
      <c r="AA81" s="1" t="str">
        <f t="shared" si="18"/>
        <v>07</v>
      </c>
      <c r="AB81" s="1" t="str">
        <f t="shared" si="19"/>
        <v>08</v>
      </c>
      <c r="AC81" t="str">
        <f t="shared" ca="1" si="20"/>
        <v>2021.07.08</v>
      </c>
      <c r="AD81" s="1" t="str">
        <f t="shared" si="21"/>
        <v>05</v>
      </c>
      <c r="AE81" s="1">
        <f t="shared" si="22"/>
        <v>17</v>
      </c>
      <c r="AF81" t="str">
        <f t="shared" ca="1" si="23"/>
        <v>2021.05.17</v>
      </c>
    </row>
    <row r="82" spans="21:32" x14ac:dyDescent="0.25">
      <c r="U82" s="1" t="str">
        <f t="shared" si="13"/>
        <v>05</v>
      </c>
      <c r="V82" s="1">
        <f t="shared" si="14"/>
        <v>20</v>
      </c>
      <c r="W82" s="1" t="str">
        <f t="shared" si="15"/>
        <v>05.20</v>
      </c>
      <c r="X82" s="2">
        <v>42875</v>
      </c>
      <c r="Y82" s="2">
        <f t="shared" si="16"/>
        <v>42873</v>
      </c>
      <c r="Z82" s="2">
        <f t="shared" si="17"/>
        <v>42925</v>
      </c>
      <c r="AA82" s="1" t="str">
        <f t="shared" si="18"/>
        <v>07</v>
      </c>
      <c r="AB82" s="1" t="str">
        <f t="shared" si="19"/>
        <v>09</v>
      </c>
      <c r="AC82" t="str">
        <f t="shared" ca="1" si="20"/>
        <v>2021.07.09</v>
      </c>
      <c r="AD82" s="1" t="str">
        <f t="shared" si="21"/>
        <v>05</v>
      </c>
      <c r="AE82" s="1">
        <f t="shared" si="22"/>
        <v>18</v>
      </c>
      <c r="AF82" t="str">
        <f t="shared" ca="1" si="23"/>
        <v>2021.05.18</v>
      </c>
    </row>
    <row r="83" spans="21:32" x14ac:dyDescent="0.25">
      <c r="U83" s="1" t="str">
        <f t="shared" si="13"/>
        <v>05</v>
      </c>
      <c r="V83" s="1">
        <f t="shared" si="14"/>
        <v>21</v>
      </c>
      <c r="W83" s="1" t="str">
        <f t="shared" si="15"/>
        <v>05.21</v>
      </c>
      <c r="X83" s="2">
        <v>42876</v>
      </c>
      <c r="Y83" s="2">
        <f t="shared" si="16"/>
        <v>42874</v>
      </c>
      <c r="Z83" s="2">
        <f t="shared" si="17"/>
        <v>42926</v>
      </c>
      <c r="AA83" s="1" t="str">
        <f t="shared" si="18"/>
        <v>07</v>
      </c>
      <c r="AB83" s="1">
        <f t="shared" si="19"/>
        <v>10</v>
      </c>
      <c r="AC83" t="str">
        <f t="shared" ca="1" si="20"/>
        <v>2021.07.10</v>
      </c>
      <c r="AD83" s="1" t="str">
        <f t="shared" si="21"/>
        <v>05</v>
      </c>
      <c r="AE83" s="1">
        <f t="shared" si="22"/>
        <v>19</v>
      </c>
      <c r="AF83" t="str">
        <f t="shared" ca="1" si="23"/>
        <v>2021.05.19</v>
      </c>
    </row>
    <row r="84" spans="21:32" x14ac:dyDescent="0.25">
      <c r="U84" s="1" t="str">
        <f t="shared" si="13"/>
        <v>05</v>
      </c>
      <c r="V84" s="1">
        <f t="shared" si="14"/>
        <v>22</v>
      </c>
      <c r="W84" s="1" t="str">
        <f t="shared" si="15"/>
        <v>05.22</v>
      </c>
      <c r="X84" s="2">
        <v>42877</v>
      </c>
      <c r="Y84" s="2">
        <f t="shared" si="16"/>
        <v>42875</v>
      </c>
      <c r="Z84" s="2">
        <f t="shared" si="17"/>
        <v>42927</v>
      </c>
      <c r="AA84" s="1" t="str">
        <f t="shared" si="18"/>
        <v>07</v>
      </c>
      <c r="AB84" s="1">
        <f t="shared" si="19"/>
        <v>11</v>
      </c>
      <c r="AC84" t="str">
        <f t="shared" ca="1" si="20"/>
        <v>2021.07.11</v>
      </c>
      <c r="AD84" s="1" t="str">
        <f t="shared" si="21"/>
        <v>05</v>
      </c>
      <c r="AE84" s="1">
        <f t="shared" si="22"/>
        <v>20</v>
      </c>
      <c r="AF84" t="str">
        <f t="shared" ca="1" si="23"/>
        <v>2021.05.20</v>
      </c>
    </row>
    <row r="85" spans="21:32" x14ac:dyDescent="0.25">
      <c r="U85" s="1" t="str">
        <f t="shared" si="13"/>
        <v>05</v>
      </c>
      <c r="V85" s="1">
        <f t="shared" si="14"/>
        <v>23</v>
      </c>
      <c r="W85" s="1" t="str">
        <f t="shared" si="15"/>
        <v>05.23</v>
      </c>
      <c r="X85" s="2">
        <v>42878</v>
      </c>
      <c r="Y85" s="2">
        <f t="shared" si="16"/>
        <v>42876</v>
      </c>
      <c r="Z85" s="2">
        <f t="shared" si="17"/>
        <v>42928</v>
      </c>
      <c r="AA85" s="1" t="str">
        <f t="shared" si="18"/>
        <v>07</v>
      </c>
      <c r="AB85" s="1">
        <f t="shared" si="19"/>
        <v>12</v>
      </c>
      <c r="AC85" t="str">
        <f t="shared" ca="1" si="20"/>
        <v>2021.07.12</v>
      </c>
      <c r="AD85" s="1" t="str">
        <f t="shared" si="21"/>
        <v>05</v>
      </c>
      <c r="AE85" s="1">
        <f t="shared" si="22"/>
        <v>21</v>
      </c>
      <c r="AF85" t="str">
        <f t="shared" ca="1" si="23"/>
        <v>2021.05.21</v>
      </c>
    </row>
    <row r="86" spans="21:32" x14ac:dyDescent="0.25">
      <c r="U86" s="1" t="str">
        <f t="shared" si="13"/>
        <v>05</v>
      </c>
      <c r="V86" s="1">
        <f t="shared" si="14"/>
        <v>24</v>
      </c>
      <c r="W86" s="1" t="str">
        <f t="shared" si="15"/>
        <v>05.24</v>
      </c>
      <c r="X86" s="2">
        <v>42879</v>
      </c>
      <c r="Y86" s="2">
        <f t="shared" si="16"/>
        <v>42877</v>
      </c>
      <c r="Z86" s="2">
        <f t="shared" si="17"/>
        <v>42929</v>
      </c>
      <c r="AA86" s="1" t="str">
        <f t="shared" si="18"/>
        <v>07</v>
      </c>
      <c r="AB86" s="1">
        <f t="shared" si="19"/>
        <v>13</v>
      </c>
      <c r="AC86" t="str">
        <f t="shared" ca="1" si="20"/>
        <v>2021.07.13</v>
      </c>
      <c r="AD86" s="1" t="str">
        <f t="shared" si="21"/>
        <v>05</v>
      </c>
      <c r="AE86" s="1">
        <f t="shared" si="22"/>
        <v>22</v>
      </c>
      <c r="AF86" t="str">
        <f t="shared" ca="1" si="23"/>
        <v>2021.05.22</v>
      </c>
    </row>
    <row r="87" spans="21:32" x14ac:dyDescent="0.25">
      <c r="U87" s="1" t="str">
        <f t="shared" si="13"/>
        <v>05</v>
      </c>
      <c r="V87" s="1">
        <f t="shared" si="14"/>
        <v>25</v>
      </c>
      <c r="W87" s="1" t="str">
        <f t="shared" si="15"/>
        <v>05.25</v>
      </c>
      <c r="X87" s="2">
        <v>42880</v>
      </c>
      <c r="Y87" s="2">
        <f t="shared" si="16"/>
        <v>42878</v>
      </c>
      <c r="Z87" s="2">
        <f t="shared" si="17"/>
        <v>42930</v>
      </c>
      <c r="AA87" s="1" t="str">
        <f t="shared" si="18"/>
        <v>07</v>
      </c>
      <c r="AB87" s="1">
        <f t="shared" si="19"/>
        <v>14</v>
      </c>
      <c r="AC87" t="str">
        <f t="shared" ca="1" si="20"/>
        <v>2021.07.14</v>
      </c>
      <c r="AD87" s="1" t="str">
        <f t="shared" si="21"/>
        <v>05</v>
      </c>
      <c r="AE87" s="1">
        <f t="shared" si="22"/>
        <v>23</v>
      </c>
      <c r="AF87" t="str">
        <f t="shared" ca="1" si="23"/>
        <v>2021.05.23</v>
      </c>
    </row>
    <row r="88" spans="21:32" x14ac:dyDescent="0.25">
      <c r="U88" s="1" t="str">
        <f t="shared" ref="U88:U106" si="24">IF(MONTH(X88)&lt;10,CONCATENATE(0,MONTH(X88)),MONTH(X88))</f>
        <v>05</v>
      </c>
      <c r="V88" s="1">
        <f t="shared" ref="V88:V106" si="25">IF(DAY(X88)&lt;10,CONCATENATE(0,DAY(X88)),DAY(X88))</f>
        <v>26</v>
      </c>
      <c r="W88" s="1" t="str">
        <f t="shared" si="15"/>
        <v>05.26</v>
      </c>
      <c r="X88" s="2">
        <v>42881</v>
      </c>
      <c r="Y88" s="2">
        <f t="shared" si="16"/>
        <v>42879</v>
      </c>
      <c r="Z88" s="2">
        <f t="shared" si="17"/>
        <v>42931</v>
      </c>
      <c r="AA88" s="1" t="str">
        <f t="shared" si="18"/>
        <v>07</v>
      </c>
      <c r="AB88" s="1">
        <f t="shared" si="19"/>
        <v>15</v>
      </c>
      <c r="AC88" t="str">
        <f t="shared" ca="1" si="20"/>
        <v>2021.07.15</v>
      </c>
      <c r="AD88" s="1" t="str">
        <f t="shared" si="21"/>
        <v>05</v>
      </c>
      <c r="AE88" s="1">
        <f t="shared" si="22"/>
        <v>24</v>
      </c>
      <c r="AF88" t="str">
        <f t="shared" ca="1" si="23"/>
        <v>2021.05.24</v>
      </c>
    </row>
    <row r="89" spans="21:32" x14ac:dyDescent="0.25">
      <c r="U89" s="1" t="str">
        <f t="shared" si="24"/>
        <v>05</v>
      </c>
      <c r="V89" s="1">
        <f t="shared" si="25"/>
        <v>27</v>
      </c>
      <c r="W89" s="1" t="str">
        <f t="shared" si="15"/>
        <v>05.27</v>
      </c>
      <c r="X89" s="2">
        <v>42882</v>
      </c>
      <c r="Y89" s="2">
        <f t="shared" si="16"/>
        <v>42880</v>
      </c>
      <c r="Z89" s="2">
        <f t="shared" si="17"/>
        <v>42932</v>
      </c>
      <c r="AA89" s="1" t="str">
        <f t="shared" si="18"/>
        <v>07</v>
      </c>
      <c r="AB89" s="1">
        <f t="shared" si="19"/>
        <v>16</v>
      </c>
      <c r="AC89" t="str">
        <f t="shared" ca="1" si="20"/>
        <v>2021.07.16</v>
      </c>
      <c r="AD89" s="1" t="str">
        <f t="shared" si="21"/>
        <v>05</v>
      </c>
      <c r="AE89" s="1">
        <f t="shared" si="22"/>
        <v>25</v>
      </c>
      <c r="AF89" t="str">
        <f t="shared" ca="1" si="23"/>
        <v>2021.05.25</v>
      </c>
    </row>
    <row r="90" spans="21:32" x14ac:dyDescent="0.25">
      <c r="U90" s="1" t="str">
        <f t="shared" si="24"/>
        <v>05</v>
      </c>
      <c r="V90" s="1">
        <f t="shared" si="25"/>
        <v>28</v>
      </c>
      <c r="W90" s="1" t="str">
        <f t="shared" si="15"/>
        <v>05.28</v>
      </c>
      <c r="X90" s="2">
        <v>42883</v>
      </c>
      <c r="Y90" s="2">
        <f t="shared" si="16"/>
        <v>42881</v>
      </c>
      <c r="Z90" s="2">
        <f t="shared" si="17"/>
        <v>42933</v>
      </c>
      <c r="AA90" s="1" t="str">
        <f t="shared" si="18"/>
        <v>07</v>
      </c>
      <c r="AB90" s="1">
        <f t="shared" si="19"/>
        <v>17</v>
      </c>
      <c r="AC90" t="str">
        <f t="shared" ca="1" si="20"/>
        <v>2021.07.17</v>
      </c>
      <c r="AD90" s="1" t="str">
        <f t="shared" si="21"/>
        <v>05</v>
      </c>
      <c r="AE90" s="1">
        <f t="shared" si="22"/>
        <v>26</v>
      </c>
      <c r="AF90" t="str">
        <f t="shared" ca="1" si="23"/>
        <v>2021.05.26</v>
      </c>
    </row>
    <row r="91" spans="21:32" x14ac:dyDescent="0.25">
      <c r="U91" s="1" t="str">
        <f t="shared" si="24"/>
        <v>05</v>
      </c>
      <c r="V91" s="1">
        <f t="shared" si="25"/>
        <v>29</v>
      </c>
      <c r="W91" s="1" t="str">
        <f t="shared" si="15"/>
        <v>05.29</v>
      </c>
      <c r="X91" s="2">
        <v>42884</v>
      </c>
      <c r="Y91" s="2">
        <f t="shared" si="16"/>
        <v>42882</v>
      </c>
      <c r="Z91" s="2">
        <f t="shared" si="17"/>
        <v>42934</v>
      </c>
      <c r="AA91" s="1" t="str">
        <f t="shared" si="18"/>
        <v>07</v>
      </c>
      <c r="AB91" s="1">
        <f t="shared" si="19"/>
        <v>18</v>
      </c>
      <c r="AC91" t="str">
        <f t="shared" ca="1" si="20"/>
        <v>2021.07.18</v>
      </c>
      <c r="AD91" s="1" t="str">
        <f t="shared" si="21"/>
        <v>05</v>
      </c>
      <c r="AE91" s="1">
        <f t="shared" si="22"/>
        <v>27</v>
      </c>
      <c r="AF91" t="str">
        <f t="shared" ca="1" si="23"/>
        <v>2021.05.27</v>
      </c>
    </row>
    <row r="92" spans="21:32" x14ac:dyDescent="0.25">
      <c r="U92" s="1" t="str">
        <f t="shared" si="24"/>
        <v>05</v>
      </c>
      <c r="V92" s="1">
        <f t="shared" si="25"/>
        <v>30</v>
      </c>
      <c r="W92" s="1" t="str">
        <f t="shared" si="15"/>
        <v>05.30</v>
      </c>
      <c r="X92" s="2">
        <v>42885</v>
      </c>
      <c r="Y92" s="2">
        <f t="shared" si="16"/>
        <v>42883</v>
      </c>
      <c r="Z92" s="2">
        <f t="shared" si="17"/>
        <v>42935</v>
      </c>
      <c r="AA92" s="1" t="str">
        <f t="shared" si="18"/>
        <v>07</v>
      </c>
      <c r="AB92" s="1">
        <f t="shared" si="19"/>
        <v>19</v>
      </c>
      <c r="AC92" t="str">
        <f t="shared" ca="1" si="20"/>
        <v>2021.07.19</v>
      </c>
      <c r="AD92" s="1" t="str">
        <f t="shared" si="21"/>
        <v>05</v>
      </c>
      <c r="AE92" s="1">
        <f t="shared" si="22"/>
        <v>28</v>
      </c>
      <c r="AF92" t="str">
        <f t="shared" ca="1" si="23"/>
        <v>2021.05.28</v>
      </c>
    </row>
    <row r="93" spans="21:32" x14ac:dyDescent="0.25">
      <c r="U93" s="1" t="str">
        <f t="shared" si="24"/>
        <v>05</v>
      </c>
      <c r="V93" s="1">
        <f t="shared" si="25"/>
        <v>31</v>
      </c>
      <c r="W93" s="1" t="str">
        <f t="shared" si="15"/>
        <v>05.31</v>
      </c>
      <c r="X93" s="2">
        <v>42886</v>
      </c>
      <c r="Y93" s="2">
        <f t="shared" si="16"/>
        <v>42884</v>
      </c>
      <c r="Z93" s="2">
        <f t="shared" si="17"/>
        <v>42936</v>
      </c>
      <c r="AA93" s="1" t="str">
        <f t="shared" si="18"/>
        <v>07</v>
      </c>
      <c r="AB93" s="1">
        <f t="shared" si="19"/>
        <v>20</v>
      </c>
      <c r="AC93" t="str">
        <f t="shared" ca="1" si="20"/>
        <v>2021.07.20</v>
      </c>
      <c r="AD93" s="1" t="str">
        <f t="shared" si="21"/>
        <v>05</v>
      </c>
      <c r="AE93" s="1">
        <f t="shared" si="22"/>
        <v>29</v>
      </c>
      <c r="AF93" t="str">
        <f t="shared" ca="1" si="23"/>
        <v>2021.05.29</v>
      </c>
    </row>
    <row r="94" spans="21:32" x14ac:dyDescent="0.25">
      <c r="U94" s="1" t="str">
        <f t="shared" si="24"/>
        <v>06</v>
      </c>
      <c r="V94" s="1" t="str">
        <f t="shared" si="25"/>
        <v>01</v>
      </c>
      <c r="W94" s="1" t="str">
        <f t="shared" si="15"/>
        <v>06.01</v>
      </c>
      <c r="X94" s="2">
        <v>42887</v>
      </c>
      <c r="Y94" s="2">
        <f t="shared" si="16"/>
        <v>42885</v>
      </c>
      <c r="Z94" s="2">
        <f t="shared" si="17"/>
        <v>42937</v>
      </c>
      <c r="AA94" s="1" t="str">
        <f t="shared" si="18"/>
        <v>07</v>
      </c>
      <c r="AB94" s="1">
        <f t="shared" si="19"/>
        <v>21</v>
      </c>
      <c r="AC94" t="str">
        <f t="shared" ca="1" si="20"/>
        <v>2021.07.21</v>
      </c>
      <c r="AD94" s="1" t="str">
        <f t="shared" si="21"/>
        <v>05</v>
      </c>
      <c r="AE94" s="1">
        <f t="shared" si="22"/>
        <v>30</v>
      </c>
      <c r="AF94" t="str">
        <f t="shared" ca="1" si="23"/>
        <v>2021.05.30</v>
      </c>
    </row>
    <row r="95" spans="21:32" x14ac:dyDescent="0.25">
      <c r="U95" s="1" t="str">
        <f t="shared" si="24"/>
        <v>06</v>
      </c>
      <c r="V95" s="1" t="str">
        <f t="shared" si="25"/>
        <v>02</v>
      </c>
      <c r="W95" s="1" t="str">
        <f t="shared" si="15"/>
        <v>06.02</v>
      </c>
      <c r="X95" s="2">
        <v>42888</v>
      </c>
      <c r="Y95" s="2">
        <f t="shared" si="16"/>
        <v>42886</v>
      </c>
      <c r="Z95" s="2">
        <f t="shared" si="17"/>
        <v>42938</v>
      </c>
      <c r="AA95" s="1" t="str">
        <f t="shared" si="18"/>
        <v>07</v>
      </c>
      <c r="AB95" s="1">
        <f t="shared" si="19"/>
        <v>22</v>
      </c>
      <c r="AC95" t="str">
        <f t="shared" ca="1" si="20"/>
        <v>2021.07.22</v>
      </c>
      <c r="AD95" s="1" t="str">
        <f t="shared" si="21"/>
        <v>05</v>
      </c>
      <c r="AE95" s="1">
        <f t="shared" si="22"/>
        <v>31</v>
      </c>
      <c r="AF95" t="str">
        <f t="shared" ca="1" si="23"/>
        <v>2021.05.31</v>
      </c>
    </row>
    <row r="96" spans="21:32" x14ac:dyDescent="0.25">
      <c r="U96" s="1" t="str">
        <f t="shared" si="24"/>
        <v>06</v>
      </c>
      <c r="V96" s="1" t="str">
        <f t="shared" si="25"/>
        <v>03</v>
      </c>
      <c r="W96" s="1" t="str">
        <f t="shared" si="15"/>
        <v>06.03</v>
      </c>
      <c r="X96" s="2">
        <v>42889</v>
      </c>
      <c r="Y96" s="2">
        <f t="shared" si="16"/>
        <v>42887</v>
      </c>
      <c r="Z96" s="2">
        <f t="shared" si="17"/>
        <v>42939</v>
      </c>
      <c r="AA96" s="1" t="str">
        <f t="shared" si="18"/>
        <v>07</v>
      </c>
      <c r="AB96" s="1">
        <f t="shared" si="19"/>
        <v>23</v>
      </c>
      <c r="AC96" t="str">
        <f t="shared" ca="1" si="20"/>
        <v>2021.07.23</v>
      </c>
      <c r="AD96" s="1" t="str">
        <f t="shared" si="21"/>
        <v>06</v>
      </c>
      <c r="AE96" s="1" t="str">
        <f t="shared" si="22"/>
        <v>01</v>
      </c>
      <c r="AF96" t="str">
        <f t="shared" ca="1" si="23"/>
        <v>2021.06.01</v>
      </c>
    </row>
    <row r="97" spans="21:32" x14ac:dyDescent="0.25">
      <c r="U97" s="1" t="str">
        <f t="shared" si="24"/>
        <v>06</v>
      </c>
      <c r="V97" s="1" t="str">
        <f t="shared" si="25"/>
        <v>04</v>
      </c>
      <c r="W97" s="1" t="str">
        <f t="shared" si="15"/>
        <v>06.04</v>
      </c>
      <c r="X97" s="2">
        <v>42890</v>
      </c>
      <c r="Y97" s="2">
        <f t="shared" si="16"/>
        <v>42888</v>
      </c>
      <c r="Z97" s="2">
        <f t="shared" si="17"/>
        <v>42940</v>
      </c>
      <c r="AA97" s="1" t="str">
        <f t="shared" si="18"/>
        <v>07</v>
      </c>
      <c r="AB97" s="1">
        <f t="shared" si="19"/>
        <v>24</v>
      </c>
      <c r="AC97" t="str">
        <f t="shared" ca="1" si="20"/>
        <v>2021.07.24</v>
      </c>
      <c r="AD97" s="1" t="str">
        <f t="shared" si="21"/>
        <v>06</v>
      </c>
      <c r="AE97" s="1" t="str">
        <f t="shared" si="22"/>
        <v>02</v>
      </c>
      <c r="AF97" t="str">
        <f t="shared" ca="1" si="23"/>
        <v>2021.06.02</v>
      </c>
    </row>
    <row r="98" spans="21:32" x14ac:dyDescent="0.25">
      <c r="U98" s="1" t="str">
        <f t="shared" si="24"/>
        <v>06</v>
      </c>
      <c r="V98" s="1" t="str">
        <f t="shared" si="25"/>
        <v>05</v>
      </c>
      <c r="W98" s="1" t="str">
        <f t="shared" si="15"/>
        <v>06.05</v>
      </c>
      <c r="X98" s="2">
        <v>42891</v>
      </c>
      <c r="Y98" s="2">
        <f t="shared" si="16"/>
        <v>42889</v>
      </c>
      <c r="Z98" s="2">
        <f t="shared" si="17"/>
        <v>42941</v>
      </c>
      <c r="AA98" s="1" t="str">
        <f t="shared" si="18"/>
        <v>07</v>
      </c>
      <c r="AB98" s="1">
        <f t="shared" si="19"/>
        <v>25</v>
      </c>
      <c r="AC98" t="str">
        <f t="shared" ca="1" si="20"/>
        <v>2021.07.25</v>
      </c>
      <c r="AD98" s="1" t="str">
        <f t="shared" si="21"/>
        <v>06</v>
      </c>
      <c r="AE98" s="1" t="str">
        <f t="shared" si="22"/>
        <v>03</v>
      </c>
      <c r="AF98" t="str">
        <f t="shared" ca="1" si="23"/>
        <v>2021.06.03</v>
      </c>
    </row>
    <row r="99" spans="21:32" x14ac:dyDescent="0.25">
      <c r="U99" s="1" t="str">
        <f t="shared" si="24"/>
        <v>06</v>
      </c>
      <c r="V99" s="1" t="str">
        <f t="shared" si="25"/>
        <v>06</v>
      </c>
      <c r="W99" s="1" t="str">
        <f t="shared" si="15"/>
        <v>06.06</v>
      </c>
      <c r="X99" s="2">
        <v>42892</v>
      </c>
      <c r="Y99" s="2">
        <f t="shared" si="16"/>
        <v>42890</v>
      </c>
      <c r="Z99" s="2">
        <f t="shared" si="17"/>
        <v>42942</v>
      </c>
      <c r="AA99" s="1" t="str">
        <f t="shared" si="18"/>
        <v>07</v>
      </c>
      <c r="AB99" s="1">
        <f t="shared" si="19"/>
        <v>26</v>
      </c>
      <c r="AC99" t="str">
        <f t="shared" ca="1" si="20"/>
        <v>2021.07.26</v>
      </c>
      <c r="AD99" s="1" t="str">
        <f t="shared" si="21"/>
        <v>06</v>
      </c>
      <c r="AE99" s="1" t="str">
        <f t="shared" si="22"/>
        <v>04</v>
      </c>
      <c r="AF99" t="str">
        <f t="shared" ca="1" si="23"/>
        <v>2021.06.04</v>
      </c>
    </row>
    <row r="100" spans="21:32" x14ac:dyDescent="0.25">
      <c r="U100" s="1" t="str">
        <f t="shared" si="24"/>
        <v>06</v>
      </c>
      <c r="V100" s="1" t="str">
        <f t="shared" si="25"/>
        <v>07</v>
      </c>
      <c r="W100" s="1" t="str">
        <f t="shared" si="15"/>
        <v>06.07</v>
      </c>
      <c r="X100" s="2">
        <v>42893</v>
      </c>
      <c r="Y100" s="2">
        <f t="shared" si="16"/>
        <v>42891</v>
      </c>
      <c r="Z100" s="2">
        <f t="shared" si="17"/>
        <v>42943</v>
      </c>
      <c r="AA100" s="1" t="str">
        <f t="shared" si="18"/>
        <v>07</v>
      </c>
      <c r="AB100" s="1">
        <f t="shared" si="19"/>
        <v>27</v>
      </c>
      <c r="AC100" t="str">
        <f t="shared" ca="1" si="20"/>
        <v>2021.07.27</v>
      </c>
      <c r="AD100" s="1" t="str">
        <f t="shared" si="21"/>
        <v>06</v>
      </c>
      <c r="AE100" s="1" t="str">
        <f t="shared" si="22"/>
        <v>05</v>
      </c>
      <c r="AF100" t="str">
        <f t="shared" ca="1" si="23"/>
        <v>2021.06.05</v>
      </c>
    </row>
    <row r="101" spans="21:32" x14ac:dyDescent="0.25">
      <c r="U101" s="1" t="str">
        <f t="shared" si="24"/>
        <v>06</v>
      </c>
      <c r="V101" s="1" t="str">
        <f t="shared" si="25"/>
        <v>08</v>
      </c>
      <c r="W101" s="1" t="str">
        <f t="shared" si="15"/>
        <v>06.08</v>
      </c>
      <c r="X101" s="2">
        <v>42894</v>
      </c>
      <c r="Y101" s="2">
        <f t="shared" si="16"/>
        <v>42892</v>
      </c>
      <c r="Z101" s="2">
        <f t="shared" si="17"/>
        <v>42944</v>
      </c>
      <c r="AA101" s="1" t="str">
        <f t="shared" si="18"/>
        <v>07</v>
      </c>
      <c r="AB101" s="1">
        <f t="shared" si="19"/>
        <v>28</v>
      </c>
      <c r="AC101" t="str">
        <f t="shared" ca="1" si="20"/>
        <v>2021.07.28</v>
      </c>
      <c r="AD101" s="1" t="str">
        <f t="shared" si="21"/>
        <v>06</v>
      </c>
      <c r="AE101" s="1" t="str">
        <f t="shared" si="22"/>
        <v>06</v>
      </c>
      <c r="AF101" t="str">
        <f t="shared" ca="1" si="23"/>
        <v>2021.06.06</v>
      </c>
    </row>
    <row r="102" spans="21:32" x14ac:dyDescent="0.25">
      <c r="U102" s="1" t="str">
        <f t="shared" si="24"/>
        <v>06</v>
      </c>
      <c r="V102" s="1" t="str">
        <f t="shared" si="25"/>
        <v>09</v>
      </c>
      <c r="W102" s="1" t="str">
        <f t="shared" si="15"/>
        <v>06.09</v>
      </c>
      <c r="X102" s="2">
        <v>42895</v>
      </c>
      <c r="Y102" s="2">
        <f t="shared" si="16"/>
        <v>42893</v>
      </c>
      <c r="Z102" s="2">
        <f t="shared" si="17"/>
        <v>42945</v>
      </c>
      <c r="AA102" s="1" t="str">
        <f t="shared" si="18"/>
        <v>07</v>
      </c>
      <c r="AB102" s="1">
        <f t="shared" si="19"/>
        <v>29</v>
      </c>
      <c r="AC102" t="str">
        <f t="shared" ca="1" si="20"/>
        <v>2021.07.29</v>
      </c>
      <c r="AD102" s="1" t="str">
        <f t="shared" si="21"/>
        <v>06</v>
      </c>
      <c r="AE102" s="1" t="str">
        <f t="shared" si="22"/>
        <v>07</v>
      </c>
      <c r="AF102" t="str">
        <f t="shared" ca="1" si="23"/>
        <v>2021.06.07</v>
      </c>
    </row>
    <row r="103" spans="21:32" x14ac:dyDescent="0.25">
      <c r="U103" s="1" t="str">
        <f t="shared" si="24"/>
        <v>06</v>
      </c>
      <c r="V103" s="1">
        <f t="shared" si="25"/>
        <v>10</v>
      </c>
      <c r="W103" s="1" t="str">
        <f t="shared" si="15"/>
        <v>06.10</v>
      </c>
      <c r="X103" s="2">
        <v>42896</v>
      </c>
      <c r="Y103" s="2">
        <f t="shared" si="16"/>
        <v>42894</v>
      </c>
      <c r="Z103" s="2">
        <f t="shared" si="17"/>
        <v>42946</v>
      </c>
      <c r="AA103" s="1" t="str">
        <f t="shared" si="18"/>
        <v>07</v>
      </c>
      <c r="AB103" s="1">
        <f t="shared" si="19"/>
        <v>30</v>
      </c>
      <c r="AC103" t="str">
        <f t="shared" ca="1" si="20"/>
        <v>2021.07.30</v>
      </c>
      <c r="AD103" s="1" t="str">
        <f t="shared" si="21"/>
        <v>06</v>
      </c>
      <c r="AE103" s="1" t="str">
        <f t="shared" si="22"/>
        <v>08</v>
      </c>
      <c r="AF103" t="str">
        <f t="shared" ca="1" si="23"/>
        <v>2021.06.08</v>
      </c>
    </row>
    <row r="104" spans="21:32" x14ac:dyDescent="0.25">
      <c r="U104" s="1" t="str">
        <f t="shared" si="24"/>
        <v>06</v>
      </c>
      <c r="V104" s="1">
        <f t="shared" si="25"/>
        <v>11</v>
      </c>
      <c r="W104" s="1" t="str">
        <f t="shared" si="15"/>
        <v>06.11</v>
      </c>
      <c r="X104" s="2">
        <v>42897</v>
      </c>
      <c r="Y104" s="2">
        <f t="shared" si="16"/>
        <v>42895</v>
      </c>
      <c r="Z104" s="2">
        <f t="shared" si="17"/>
        <v>42947</v>
      </c>
      <c r="AA104" s="1" t="str">
        <f t="shared" si="18"/>
        <v>07</v>
      </c>
      <c r="AB104" s="1">
        <f t="shared" si="19"/>
        <v>31</v>
      </c>
      <c r="AC104" t="str">
        <f t="shared" ca="1" si="20"/>
        <v>2021.07.31</v>
      </c>
      <c r="AD104" s="1" t="str">
        <f t="shared" si="21"/>
        <v>06</v>
      </c>
      <c r="AE104" s="1" t="str">
        <f t="shared" si="22"/>
        <v>09</v>
      </c>
      <c r="AF104" t="str">
        <f t="shared" ca="1" si="23"/>
        <v>2021.06.09</v>
      </c>
    </row>
    <row r="105" spans="21:32" x14ac:dyDescent="0.25">
      <c r="U105" s="1" t="str">
        <f t="shared" si="24"/>
        <v>06</v>
      </c>
      <c r="V105" s="1">
        <f t="shared" si="25"/>
        <v>12</v>
      </c>
      <c r="W105" s="1" t="str">
        <f t="shared" si="15"/>
        <v>06.12</v>
      </c>
      <c r="X105" s="2">
        <v>42898</v>
      </c>
      <c r="Y105" s="2">
        <f t="shared" si="16"/>
        <v>42896</v>
      </c>
      <c r="Z105" s="2">
        <f t="shared" si="17"/>
        <v>42948</v>
      </c>
      <c r="AA105" s="1" t="str">
        <f t="shared" si="18"/>
        <v>08</v>
      </c>
      <c r="AB105" s="1" t="str">
        <f t="shared" si="19"/>
        <v>01</v>
      </c>
      <c r="AC105" t="str">
        <f t="shared" ca="1" si="20"/>
        <v>2021.08.01</v>
      </c>
      <c r="AD105" s="1" t="str">
        <f t="shared" si="21"/>
        <v>06</v>
      </c>
      <c r="AE105" s="1">
        <f t="shared" si="22"/>
        <v>10</v>
      </c>
      <c r="AF105" t="str">
        <f t="shared" ca="1" si="23"/>
        <v>2021.06.10</v>
      </c>
    </row>
    <row r="106" spans="21:32" x14ac:dyDescent="0.25">
      <c r="U106" s="1" t="str">
        <f t="shared" si="24"/>
        <v>06</v>
      </c>
      <c r="V106" s="1">
        <f t="shared" si="25"/>
        <v>13</v>
      </c>
      <c r="W106" s="1" t="str">
        <f t="shared" si="15"/>
        <v>06.13</v>
      </c>
      <c r="X106" s="3">
        <v>42899</v>
      </c>
      <c r="Y106" s="2">
        <f t="shared" si="16"/>
        <v>42897</v>
      </c>
      <c r="Z106" s="2">
        <f t="shared" si="17"/>
        <v>42949</v>
      </c>
      <c r="AA106" s="1" t="str">
        <f t="shared" si="18"/>
        <v>08</v>
      </c>
      <c r="AB106" s="1" t="str">
        <f t="shared" si="19"/>
        <v>02</v>
      </c>
      <c r="AC106" t="str">
        <f t="shared" ca="1" si="20"/>
        <v>2021.08.02</v>
      </c>
      <c r="AD106" s="1" t="str">
        <f t="shared" si="21"/>
        <v>06</v>
      </c>
      <c r="AE106" s="1">
        <f t="shared" si="22"/>
        <v>11</v>
      </c>
      <c r="AF106" t="str">
        <f t="shared" ca="1" si="23"/>
        <v>2021.06.11</v>
      </c>
    </row>
    <row r="107" spans="21:32" x14ac:dyDescent="0.25">
      <c r="U107" s="1" t="str">
        <f t="shared" ref="U107:U154" si="26">IF(MONTH(X107)&lt;10,CONCATENATE(0,MONTH(X107)),MONTH(X107))</f>
        <v>06</v>
      </c>
      <c r="V107" s="1">
        <f t="shared" ref="V107:V154" si="27">IF(DAY(X107)&lt;10,CONCATENATE(0,DAY(X107)),DAY(X107))</f>
        <v>14</v>
      </c>
      <c r="W107" s="1" t="str">
        <f t="shared" si="15"/>
        <v>06.14</v>
      </c>
      <c r="X107" s="3">
        <v>42900</v>
      </c>
      <c r="Y107" s="2">
        <f t="shared" si="16"/>
        <v>42898</v>
      </c>
      <c r="Z107" s="2">
        <f t="shared" si="17"/>
        <v>42950</v>
      </c>
      <c r="AA107" s="1" t="str">
        <f t="shared" si="18"/>
        <v>08</v>
      </c>
      <c r="AB107" s="1" t="str">
        <f t="shared" si="19"/>
        <v>03</v>
      </c>
      <c r="AC107" t="str">
        <f t="shared" ca="1" si="20"/>
        <v>2021.08.03</v>
      </c>
      <c r="AD107" s="1" t="str">
        <f t="shared" si="21"/>
        <v>06</v>
      </c>
      <c r="AE107" s="1">
        <f t="shared" si="22"/>
        <v>12</v>
      </c>
      <c r="AF107" t="str">
        <f t="shared" ca="1" si="23"/>
        <v>2021.06.12</v>
      </c>
    </row>
    <row r="108" spans="21:32" x14ac:dyDescent="0.25">
      <c r="U108" s="1" t="str">
        <f t="shared" si="26"/>
        <v>06</v>
      </c>
      <c r="V108" s="1">
        <f t="shared" si="27"/>
        <v>15</v>
      </c>
      <c r="W108" s="1" t="str">
        <f t="shared" si="15"/>
        <v>06.15</v>
      </c>
      <c r="X108" s="3">
        <v>42901</v>
      </c>
      <c r="Y108" s="2">
        <f t="shared" si="16"/>
        <v>42899</v>
      </c>
      <c r="Z108" s="2">
        <f t="shared" si="17"/>
        <v>42951</v>
      </c>
      <c r="AA108" s="1" t="str">
        <f t="shared" si="18"/>
        <v>08</v>
      </c>
      <c r="AB108" s="1" t="str">
        <f t="shared" si="19"/>
        <v>04</v>
      </c>
      <c r="AC108" t="str">
        <f t="shared" ca="1" si="20"/>
        <v>2021.08.04</v>
      </c>
      <c r="AD108" s="1" t="str">
        <f t="shared" si="21"/>
        <v>06</v>
      </c>
      <c r="AE108" s="1">
        <f t="shared" si="22"/>
        <v>13</v>
      </c>
      <c r="AF108" t="str">
        <f t="shared" ca="1" si="23"/>
        <v>2021.06.13</v>
      </c>
    </row>
    <row r="109" spans="21:32" x14ac:dyDescent="0.25">
      <c r="U109" s="1" t="str">
        <f t="shared" si="26"/>
        <v>06</v>
      </c>
      <c r="V109" s="1">
        <f t="shared" si="27"/>
        <v>16</v>
      </c>
      <c r="W109" s="1" t="str">
        <f t="shared" si="15"/>
        <v>06.16</v>
      </c>
      <c r="X109" s="3">
        <v>42902</v>
      </c>
      <c r="Y109" s="2">
        <f t="shared" si="16"/>
        <v>42900</v>
      </c>
      <c r="Z109" s="2">
        <f t="shared" si="17"/>
        <v>42952</v>
      </c>
      <c r="AA109" s="1" t="str">
        <f t="shared" si="18"/>
        <v>08</v>
      </c>
      <c r="AB109" s="1" t="str">
        <f t="shared" si="19"/>
        <v>05</v>
      </c>
      <c r="AC109" t="str">
        <f t="shared" ca="1" si="20"/>
        <v>2021.08.05</v>
      </c>
      <c r="AD109" s="1" t="str">
        <f t="shared" si="21"/>
        <v>06</v>
      </c>
      <c r="AE109" s="1">
        <f t="shared" si="22"/>
        <v>14</v>
      </c>
      <c r="AF109" t="str">
        <f t="shared" ca="1" si="23"/>
        <v>2021.06.14</v>
      </c>
    </row>
    <row r="110" spans="21:32" x14ac:dyDescent="0.25">
      <c r="U110" s="1" t="str">
        <f t="shared" si="26"/>
        <v>06</v>
      </c>
      <c r="V110" s="1">
        <f t="shared" si="27"/>
        <v>17</v>
      </c>
      <c r="W110" s="1" t="str">
        <f t="shared" si="15"/>
        <v>06.17</v>
      </c>
      <c r="X110" s="3">
        <v>42903</v>
      </c>
      <c r="Y110" s="2">
        <f t="shared" si="16"/>
        <v>42901</v>
      </c>
      <c r="Z110" s="2">
        <f t="shared" si="17"/>
        <v>42953</v>
      </c>
      <c r="AA110" s="1" t="str">
        <f t="shared" si="18"/>
        <v>08</v>
      </c>
      <c r="AB110" s="1" t="str">
        <f t="shared" si="19"/>
        <v>06</v>
      </c>
      <c r="AC110" t="str">
        <f t="shared" ca="1" si="20"/>
        <v>2021.08.06</v>
      </c>
      <c r="AD110" s="1" t="str">
        <f t="shared" si="21"/>
        <v>06</v>
      </c>
      <c r="AE110" s="1">
        <f t="shared" si="22"/>
        <v>15</v>
      </c>
      <c r="AF110" t="str">
        <f t="shared" ca="1" si="23"/>
        <v>2021.06.15</v>
      </c>
    </row>
    <row r="111" spans="21:32" x14ac:dyDescent="0.25">
      <c r="U111" s="1" t="str">
        <f t="shared" si="26"/>
        <v>06</v>
      </c>
      <c r="V111" s="1">
        <f t="shared" si="27"/>
        <v>18</v>
      </c>
      <c r="W111" s="1" t="str">
        <f t="shared" si="15"/>
        <v>06.18</v>
      </c>
      <c r="X111" s="3">
        <v>42904</v>
      </c>
      <c r="Y111" s="2">
        <f t="shared" si="16"/>
        <v>42902</v>
      </c>
      <c r="Z111" s="2">
        <f t="shared" si="17"/>
        <v>42954</v>
      </c>
      <c r="AA111" s="1" t="str">
        <f t="shared" si="18"/>
        <v>08</v>
      </c>
      <c r="AB111" s="1" t="str">
        <f t="shared" si="19"/>
        <v>07</v>
      </c>
      <c r="AC111" t="str">
        <f t="shared" ca="1" si="20"/>
        <v>2021.08.07</v>
      </c>
      <c r="AD111" s="1" t="str">
        <f t="shared" si="21"/>
        <v>06</v>
      </c>
      <c r="AE111" s="1">
        <f t="shared" si="22"/>
        <v>16</v>
      </c>
      <c r="AF111" t="str">
        <f t="shared" ca="1" si="23"/>
        <v>2021.06.16</v>
      </c>
    </row>
    <row r="112" spans="21:32" x14ac:dyDescent="0.25">
      <c r="U112" s="1" t="str">
        <f t="shared" si="26"/>
        <v>06</v>
      </c>
      <c r="V112" s="1">
        <f t="shared" si="27"/>
        <v>19</v>
      </c>
      <c r="W112" s="1" t="str">
        <f t="shared" si="15"/>
        <v>06.19</v>
      </c>
      <c r="X112" s="3">
        <v>42905</v>
      </c>
      <c r="Y112" s="2">
        <f t="shared" si="16"/>
        <v>42903</v>
      </c>
      <c r="Z112" s="2">
        <f t="shared" si="17"/>
        <v>42955</v>
      </c>
      <c r="AA112" s="1" t="str">
        <f t="shared" si="18"/>
        <v>08</v>
      </c>
      <c r="AB112" s="1" t="str">
        <f t="shared" si="19"/>
        <v>08</v>
      </c>
      <c r="AC112" t="str">
        <f t="shared" ca="1" si="20"/>
        <v>2021.08.08</v>
      </c>
      <c r="AD112" s="1" t="str">
        <f t="shared" si="21"/>
        <v>06</v>
      </c>
      <c r="AE112" s="1">
        <f t="shared" si="22"/>
        <v>17</v>
      </c>
      <c r="AF112" t="str">
        <f t="shared" ca="1" si="23"/>
        <v>2021.06.17</v>
      </c>
    </row>
    <row r="113" spans="21:32" x14ac:dyDescent="0.25">
      <c r="U113" s="1" t="str">
        <f t="shared" si="26"/>
        <v>06</v>
      </c>
      <c r="V113" s="1">
        <f t="shared" si="27"/>
        <v>20</v>
      </c>
      <c r="W113" s="1" t="str">
        <f t="shared" si="15"/>
        <v>06.20</v>
      </c>
      <c r="X113" s="3">
        <v>42906</v>
      </c>
      <c r="Y113" s="2">
        <f t="shared" si="16"/>
        <v>42904</v>
      </c>
      <c r="Z113" s="2">
        <f t="shared" si="17"/>
        <v>42956</v>
      </c>
      <c r="AA113" s="1" t="str">
        <f t="shared" si="18"/>
        <v>08</v>
      </c>
      <c r="AB113" s="1" t="str">
        <f t="shared" si="19"/>
        <v>09</v>
      </c>
      <c r="AC113" t="str">
        <f t="shared" ca="1" si="20"/>
        <v>2021.08.09</v>
      </c>
      <c r="AD113" s="1" t="str">
        <f t="shared" si="21"/>
        <v>06</v>
      </c>
      <c r="AE113" s="1">
        <f t="shared" si="22"/>
        <v>18</v>
      </c>
      <c r="AF113" t="str">
        <f t="shared" ca="1" si="23"/>
        <v>2021.06.18</v>
      </c>
    </row>
    <row r="114" spans="21:32" x14ac:dyDescent="0.25">
      <c r="U114" s="1" t="str">
        <f t="shared" si="26"/>
        <v>06</v>
      </c>
      <c r="V114" s="1">
        <f t="shared" si="27"/>
        <v>21</v>
      </c>
      <c r="W114" s="1" t="str">
        <f t="shared" si="15"/>
        <v>06.21</v>
      </c>
      <c r="X114" s="3">
        <v>42907</v>
      </c>
      <c r="Y114" s="2">
        <f t="shared" si="16"/>
        <v>42905</v>
      </c>
      <c r="Z114" s="2">
        <f t="shared" si="17"/>
        <v>42957</v>
      </c>
      <c r="AA114" s="1" t="str">
        <f t="shared" si="18"/>
        <v>08</v>
      </c>
      <c r="AB114" s="1">
        <f t="shared" si="19"/>
        <v>10</v>
      </c>
      <c r="AC114" t="str">
        <f t="shared" ca="1" si="20"/>
        <v>2021.08.10</v>
      </c>
      <c r="AD114" s="1" t="str">
        <f t="shared" si="21"/>
        <v>06</v>
      </c>
      <c r="AE114" s="1">
        <f t="shared" si="22"/>
        <v>19</v>
      </c>
      <c r="AF114" t="str">
        <f t="shared" ca="1" si="23"/>
        <v>2021.06.19</v>
      </c>
    </row>
    <row r="115" spans="21:32" x14ac:dyDescent="0.25">
      <c r="U115" s="1" t="str">
        <f t="shared" si="26"/>
        <v>06</v>
      </c>
      <c r="V115" s="1">
        <f t="shared" si="27"/>
        <v>22</v>
      </c>
      <c r="W115" s="1" t="str">
        <f t="shared" si="15"/>
        <v>06.22</v>
      </c>
      <c r="X115" s="3">
        <v>42908</v>
      </c>
      <c r="Y115" s="2">
        <f t="shared" si="16"/>
        <v>42906</v>
      </c>
      <c r="Z115" s="2">
        <f t="shared" si="17"/>
        <v>42958</v>
      </c>
      <c r="AA115" s="1" t="str">
        <f t="shared" si="18"/>
        <v>08</v>
      </c>
      <c r="AB115" s="1">
        <f t="shared" si="19"/>
        <v>11</v>
      </c>
      <c r="AC115" t="str">
        <f t="shared" ca="1" si="20"/>
        <v>2021.08.11</v>
      </c>
      <c r="AD115" s="1" t="str">
        <f t="shared" si="21"/>
        <v>06</v>
      </c>
      <c r="AE115" s="1">
        <f t="shared" si="22"/>
        <v>20</v>
      </c>
      <c r="AF115" t="str">
        <f t="shared" ca="1" si="23"/>
        <v>2021.06.20</v>
      </c>
    </row>
    <row r="116" spans="21:32" x14ac:dyDescent="0.25">
      <c r="U116" s="1" t="str">
        <f t="shared" si="26"/>
        <v>06</v>
      </c>
      <c r="V116" s="1">
        <f t="shared" si="27"/>
        <v>23</v>
      </c>
      <c r="W116" s="1" t="str">
        <f t="shared" si="15"/>
        <v>06.23</v>
      </c>
      <c r="X116" s="3">
        <v>42909</v>
      </c>
      <c r="Y116" s="2">
        <f t="shared" si="16"/>
        <v>42907</v>
      </c>
      <c r="Z116" s="2">
        <f t="shared" si="17"/>
        <v>42959</v>
      </c>
      <c r="AA116" s="1" t="str">
        <f t="shared" si="18"/>
        <v>08</v>
      </c>
      <c r="AB116" s="1">
        <f t="shared" si="19"/>
        <v>12</v>
      </c>
      <c r="AC116" t="str">
        <f t="shared" ca="1" si="20"/>
        <v>2021.08.12</v>
      </c>
      <c r="AD116" s="1" t="str">
        <f t="shared" si="21"/>
        <v>06</v>
      </c>
      <c r="AE116" s="1">
        <f t="shared" si="22"/>
        <v>21</v>
      </c>
      <c r="AF116" t="str">
        <f t="shared" ca="1" si="23"/>
        <v>2021.06.21</v>
      </c>
    </row>
    <row r="117" spans="21:32" x14ac:dyDescent="0.25">
      <c r="U117" s="1" t="str">
        <f t="shared" si="26"/>
        <v>06</v>
      </c>
      <c r="V117" s="1">
        <f t="shared" si="27"/>
        <v>24</v>
      </c>
      <c r="W117" s="1" t="str">
        <f t="shared" si="15"/>
        <v>06.24</v>
      </c>
      <c r="X117" s="3">
        <v>42910</v>
      </c>
      <c r="Y117" s="2">
        <f t="shared" si="16"/>
        <v>42908</v>
      </c>
      <c r="Z117" s="2">
        <f t="shared" si="17"/>
        <v>42960</v>
      </c>
      <c r="AA117" s="1" t="str">
        <f t="shared" si="18"/>
        <v>08</v>
      </c>
      <c r="AB117" s="1">
        <f t="shared" si="19"/>
        <v>13</v>
      </c>
      <c r="AC117" t="str">
        <f t="shared" ca="1" si="20"/>
        <v>2021.08.13</v>
      </c>
      <c r="AD117" s="1" t="str">
        <f t="shared" si="21"/>
        <v>06</v>
      </c>
      <c r="AE117" s="1">
        <f t="shared" si="22"/>
        <v>22</v>
      </c>
      <c r="AF117" t="str">
        <f t="shared" ca="1" si="23"/>
        <v>2021.06.22</v>
      </c>
    </row>
    <row r="118" spans="21:32" x14ac:dyDescent="0.25">
      <c r="U118" s="1" t="str">
        <f t="shared" si="26"/>
        <v>06</v>
      </c>
      <c r="V118" s="1">
        <f t="shared" si="27"/>
        <v>25</v>
      </c>
      <c r="W118" s="1" t="str">
        <f t="shared" si="15"/>
        <v>06.25</v>
      </c>
      <c r="X118" s="3">
        <v>42911</v>
      </c>
      <c r="Y118" s="2">
        <f t="shared" si="16"/>
        <v>42909</v>
      </c>
      <c r="Z118" s="2">
        <f t="shared" si="17"/>
        <v>42961</v>
      </c>
      <c r="AA118" s="1" t="str">
        <f t="shared" si="18"/>
        <v>08</v>
      </c>
      <c r="AB118" s="1">
        <f t="shared" si="19"/>
        <v>14</v>
      </c>
      <c r="AC118" t="str">
        <f t="shared" ca="1" si="20"/>
        <v>2021.08.14</v>
      </c>
      <c r="AD118" s="1" t="str">
        <f t="shared" si="21"/>
        <v>06</v>
      </c>
      <c r="AE118" s="1">
        <f t="shared" si="22"/>
        <v>23</v>
      </c>
      <c r="AF118" t="str">
        <f t="shared" ca="1" si="23"/>
        <v>2021.06.23</v>
      </c>
    </row>
    <row r="119" spans="21:32" x14ac:dyDescent="0.25">
      <c r="U119" s="1" t="str">
        <f t="shared" si="26"/>
        <v>06</v>
      </c>
      <c r="V119" s="1">
        <f t="shared" si="27"/>
        <v>26</v>
      </c>
      <c r="W119" s="1" t="str">
        <f t="shared" si="15"/>
        <v>06.26</v>
      </c>
      <c r="X119" s="3">
        <v>42912</v>
      </c>
      <c r="Y119" s="2">
        <f t="shared" si="16"/>
        <v>42910</v>
      </c>
      <c r="Z119" s="2">
        <f t="shared" si="17"/>
        <v>42962</v>
      </c>
      <c r="AA119" s="1" t="str">
        <f t="shared" si="18"/>
        <v>08</v>
      </c>
      <c r="AB119" s="1">
        <f t="shared" si="19"/>
        <v>15</v>
      </c>
      <c r="AC119" t="str">
        <f t="shared" ca="1" si="20"/>
        <v>2021.08.15</v>
      </c>
      <c r="AD119" s="1" t="str">
        <f t="shared" si="21"/>
        <v>06</v>
      </c>
      <c r="AE119" s="1">
        <f t="shared" si="22"/>
        <v>24</v>
      </c>
      <c r="AF119" t="str">
        <f t="shared" ca="1" si="23"/>
        <v>2021.06.24</v>
      </c>
    </row>
    <row r="120" spans="21:32" x14ac:dyDescent="0.25">
      <c r="U120" s="1" t="str">
        <f t="shared" si="26"/>
        <v>06</v>
      </c>
      <c r="V120" s="1">
        <f t="shared" si="27"/>
        <v>27</v>
      </c>
      <c r="W120" s="1" t="str">
        <f t="shared" si="15"/>
        <v>06.27</v>
      </c>
      <c r="X120" s="3">
        <v>42913</v>
      </c>
      <c r="Y120" s="2">
        <f t="shared" si="16"/>
        <v>42911</v>
      </c>
      <c r="Z120" s="2">
        <f t="shared" si="17"/>
        <v>42963</v>
      </c>
      <c r="AA120" s="1" t="str">
        <f t="shared" si="18"/>
        <v>08</v>
      </c>
      <c r="AB120" s="1">
        <f t="shared" si="19"/>
        <v>16</v>
      </c>
      <c r="AC120" t="str">
        <f t="shared" ca="1" si="20"/>
        <v>2021.08.16</v>
      </c>
      <c r="AD120" s="1" t="str">
        <f t="shared" si="21"/>
        <v>06</v>
      </c>
      <c r="AE120" s="1">
        <f t="shared" si="22"/>
        <v>25</v>
      </c>
      <c r="AF120" t="str">
        <f t="shared" ca="1" si="23"/>
        <v>2021.06.25</v>
      </c>
    </row>
    <row r="121" spans="21:32" x14ac:dyDescent="0.25">
      <c r="U121" s="1" t="str">
        <f t="shared" si="26"/>
        <v>06</v>
      </c>
      <c r="V121" s="1">
        <f t="shared" si="27"/>
        <v>28</v>
      </c>
      <c r="W121" s="1" t="str">
        <f t="shared" si="15"/>
        <v>06.28</v>
      </c>
      <c r="X121" s="3">
        <v>42914</v>
      </c>
      <c r="Y121" s="2">
        <f t="shared" si="16"/>
        <v>42912</v>
      </c>
      <c r="Z121" s="2">
        <f t="shared" si="17"/>
        <v>42964</v>
      </c>
      <c r="AA121" s="1" t="str">
        <f t="shared" si="18"/>
        <v>08</v>
      </c>
      <c r="AB121" s="1">
        <f t="shared" si="19"/>
        <v>17</v>
      </c>
      <c r="AC121" t="str">
        <f t="shared" ca="1" si="20"/>
        <v>2021.08.17</v>
      </c>
      <c r="AD121" s="1" t="str">
        <f t="shared" si="21"/>
        <v>06</v>
      </c>
      <c r="AE121" s="1">
        <f t="shared" si="22"/>
        <v>26</v>
      </c>
      <c r="AF121" t="str">
        <f t="shared" ca="1" si="23"/>
        <v>2021.06.26</v>
      </c>
    </row>
    <row r="122" spans="21:32" x14ac:dyDescent="0.25">
      <c r="U122" s="1" t="str">
        <f t="shared" si="26"/>
        <v>06</v>
      </c>
      <c r="V122" s="1">
        <f t="shared" si="27"/>
        <v>29</v>
      </c>
      <c r="W122" s="1" t="str">
        <f t="shared" si="15"/>
        <v>06.29</v>
      </c>
      <c r="X122" s="3">
        <v>42915</v>
      </c>
      <c r="Y122" s="2">
        <f t="shared" si="16"/>
        <v>42913</v>
      </c>
      <c r="Z122" s="2">
        <f t="shared" si="17"/>
        <v>42965</v>
      </c>
      <c r="AA122" s="1" t="str">
        <f t="shared" si="18"/>
        <v>08</v>
      </c>
      <c r="AB122" s="1">
        <f t="shared" si="19"/>
        <v>18</v>
      </c>
      <c r="AC122" t="str">
        <f t="shared" ca="1" si="20"/>
        <v>2021.08.18</v>
      </c>
      <c r="AD122" s="1" t="str">
        <f t="shared" si="21"/>
        <v>06</v>
      </c>
      <c r="AE122" s="1">
        <f t="shared" si="22"/>
        <v>27</v>
      </c>
      <c r="AF122" t="str">
        <f t="shared" ca="1" si="23"/>
        <v>2021.06.27</v>
      </c>
    </row>
    <row r="123" spans="21:32" x14ac:dyDescent="0.25">
      <c r="U123" s="1" t="str">
        <f t="shared" si="26"/>
        <v>06</v>
      </c>
      <c r="V123" s="1">
        <f t="shared" si="27"/>
        <v>30</v>
      </c>
      <c r="W123" s="1" t="str">
        <f t="shared" si="15"/>
        <v>06.30</v>
      </c>
      <c r="X123" s="3">
        <v>42916</v>
      </c>
      <c r="Y123" s="2">
        <f t="shared" si="16"/>
        <v>42914</v>
      </c>
      <c r="Z123" s="2">
        <f t="shared" si="17"/>
        <v>42966</v>
      </c>
      <c r="AA123" s="1" t="str">
        <f t="shared" si="18"/>
        <v>08</v>
      </c>
      <c r="AB123" s="1">
        <f t="shared" si="19"/>
        <v>19</v>
      </c>
      <c r="AC123" t="str">
        <f t="shared" ca="1" si="20"/>
        <v>2021.08.19</v>
      </c>
      <c r="AD123" s="1" t="str">
        <f t="shared" si="21"/>
        <v>06</v>
      </c>
      <c r="AE123" s="1">
        <f t="shared" si="22"/>
        <v>28</v>
      </c>
      <c r="AF123" t="str">
        <f t="shared" ca="1" si="23"/>
        <v>2021.06.28</v>
      </c>
    </row>
    <row r="124" spans="21:32" x14ac:dyDescent="0.25">
      <c r="U124" s="1" t="str">
        <f t="shared" si="26"/>
        <v>07</v>
      </c>
      <c r="V124" s="1" t="str">
        <f t="shared" si="27"/>
        <v>01</v>
      </c>
      <c r="W124" s="1" t="str">
        <f t="shared" si="15"/>
        <v>07.01</v>
      </c>
      <c r="X124" s="3">
        <v>42917</v>
      </c>
      <c r="Y124" s="2">
        <f t="shared" si="16"/>
        <v>42915</v>
      </c>
      <c r="Z124" s="2">
        <f t="shared" si="17"/>
        <v>42967</v>
      </c>
      <c r="AA124" s="1" t="str">
        <f t="shared" si="18"/>
        <v>08</v>
      </c>
      <c r="AB124" s="1">
        <f t="shared" si="19"/>
        <v>20</v>
      </c>
      <c r="AC124" t="str">
        <f t="shared" ca="1" si="20"/>
        <v>2021.08.20</v>
      </c>
      <c r="AD124" s="1" t="str">
        <f t="shared" si="21"/>
        <v>06</v>
      </c>
      <c r="AE124" s="1">
        <f t="shared" si="22"/>
        <v>29</v>
      </c>
      <c r="AF124" t="str">
        <f t="shared" ca="1" si="23"/>
        <v>2021.06.29</v>
      </c>
    </row>
    <row r="125" spans="21:32" x14ac:dyDescent="0.25">
      <c r="U125" s="1" t="str">
        <f t="shared" si="26"/>
        <v>07</v>
      </c>
      <c r="V125" s="1" t="str">
        <f t="shared" si="27"/>
        <v>02</v>
      </c>
      <c r="W125" s="1" t="str">
        <f t="shared" si="15"/>
        <v>07.02</v>
      </c>
      <c r="X125" s="3">
        <v>42918</v>
      </c>
      <c r="Y125" s="2">
        <f t="shared" si="16"/>
        <v>42916</v>
      </c>
      <c r="Z125" s="2">
        <f t="shared" si="17"/>
        <v>42968</v>
      </c>
      <c r="AA125" s="1" t="str">
        <f t="shared" si="18"/>
        <v>08</v>
      </c>
      <c r="AB125" s="1">
        <f t="shared" si="19"/>
        <v>21</v>
      </c>
      <c r="AC125" t="str">
        <f t="shared" ca="1" si="20"/>
        <v>2021.08.21</v>
      </c>
      <c r="AD125" s="1" t="str">
        <f t="shared" si="21"/>
        <v>06</v>
      </c>
      <c r="AE125" s="1">
        <f t="shared" si="22"/>
        <v>30</v>
      </c>
      <c r="AF125" t="str">
        <f t="shared" ca="1" si="23"/>
        <v>2021.06.30</v>
      </c>
    </row>
    <row r="126" spans="21:32" x14ac:dyDescent="0.25">
      <c r="U126" s="1" t="str">
        <f t="shared" si="26"/>
        <v>07</v>
      </c>
      <c r="V126" s="1" t="str">
        <f t="shared" si="27"/>
        <v>03</v>
      </c>
      <c r="W126" s="1" t="str">
        <f t="shared" si="15"/>
        <v>07.03</v>
      </c>
      <c r="X126" s="3">
        <v>42919</v>
      </c>
      <c r="Y126" s="2">
        <f t="shared" si="16"/>
        <v>42917</v>
      </c>
      <c r="Z126" s="2">
        <f t="shared" si="17"/>
        <v>42969</v>
      </c>
      <c r="AA126" s="1" t="str">
        <f t="shared" si="18"/>
        <v>08</v>
      </c>
      <c r="AB126" s="1">
        <f t="shared" si="19"/>
        <v>22</v>
      </c>
      <c r="AC126" t="str">
        <f t="shared" ca="1" si="20"/>
        <v>2021.08.22</v>
      </c>
      <c r="AD126" s="1" t="str">
        <f t="shared" si="21"/>
        <v>07</v>
      </c>
      <c r="AE126" s="1" t="str">
        <f t="shared" si="22"/>
        <v>01</v>
      </c>
      <c r="AF126" t="str">
        <f t="shared" ca="1" si="23"/>
        <v>2021.07.01</v>
      </c>
    </row>
    <row r="127" spans="21:32" x14ac:dyDescent="0.25">
      <c r="U127" s="1" t="str">
        <f t="shared" si="26"/>
        <v>07</v>
      </c>
      <c r="V127" s="1" t="str">
        <f t="shared" si="27"/>
        <v>04</v>
      </c>
      <c r="W127" s="1" t="str">
        <f t="shared" si="15"/>
        <v>07.04</v>
      </c>
      <c r="X127" s="3">
        <v>42920</v>
      </c>
      <c r="Y127" s="2">
        <f t="shared" si="16"/>
        <v>42918</v>
      </c>
      <c r="Z127" s="2">
        <f t="shared" si="17"/>
        <v>42970</v>
      </c>
      <c r="AA127" s="1" t="str">
        <f t="shared" si="18"/>
        <v>08</v>
      </c>
      <c r="AB127" s="1">
        <f t="shared" si="19"/>
        <v>23</v>
      </c>
      <c r="AC127" t="str">
        <f t="shared" ca="1" si="20"/>
        <v>2021.08.23</v>
      </c>
      <c r="AD127" s="1" t="str">
        <f t="shared" si="21"/>
        <v>07</v>
      </c>
      <c r="AE127" s="1" t="str">
        <f t="shared" si="22"/>
        <v>02</v>
      </c>
      <c r="AF127" t="str">
        <f t="shared" ca="1" si="23"/>
        <v>2021.07.02</v>
      </c>
    </row>
    <row r="128" spans="21:32" x14ac:dyDescent="0.25">
      <c r="U128" s="1" t="str">
        <f t="shared" si="26"/>
        <v>07</v>
      </c>
      <c r="V128" s="1" t="str">
        <f t="shared" si="27"/>
        <v>05</v>
      </c>
      <c r="W128" s="1" t="str">
        <f t="shared" si="15"/>
        <v>07.05</v>
      </c>
      <c r="X128" s="3">
        <v>42921</v>
      </c>
      <c r="Y128" s="2">
        <f t="shared" si="16"/>
        <v>42919</v>
      </c>
      <c r="Z128" s="2">
        <f t="shared" si="17"/>
        <v>42971</v>
      </c>
      <c r="AA128" s="1" t="str">
        <f t="shared" si="18"/>
        <v>08</v>
      </c>
      <c r="AB128" s="1">
        <f t="shared" si="19"/>
        <v>24</v>
      </c>
      <c r="AC128" t="str">
        <f t="shared" ca="1" si="20"/>
        <v>2021.08.24</v>
      </c>
      <c r="AD128" s="1" t="str">
        <f t="shared" si="21"/>
        <v>07</v>
      </c>
      <c r="AE128" s="1" t="str">
        <f t="shared" si="22"/>
        <v>03</v>
      </c>
      <c r="AF128" t="str">
        <f t="shared" ca="1" si="23"/>
        <v>2021.07.03</v>
      </c>
    </row>
    <row r="129" spans="21:32" x14ac:dyDescent="0.25">
      <c r="U129" s="1" t="str">
        <f t="shared" si="26"/>
        <v>07</v>
      </c>
      <c r="V129" s="1" t="str">
        <f t="shared" si="27"/>
        <v>06</v>
      </c>
      <c r="W129" s="1" t="str">
        <f t="shared" si="15"/>
        <v>07.06</v>
      </c>
      <c r="X129" s="3">
        <v>42922</v>
      </c>
      <c r="Y129" s="2">
        <f t="shared" si="16"/>
        <v>42920</v>
      </c>
      <c r="Z129" s="2">
        <f t="shared" si="17"/>
        <v>42972</v>
      </c>
      <c r="AA129" s="1" t="str">
        <f t="shared" si="18"/>
        <v>08</v>
      </c>
      <c r="AB129" s="1">
        <f t="shared" si="19"/>
        <v>25</v>
      </c>
      <c r="AC129" t="str">
        <f t="shared" ca="1" si="20"/>
        <v>2021.08.25</v>
      </c>
      <c r="AD129" s="1" t="str">
        <f t="shared" si="21"/>
        <v>07</v>
      </c>
      <c r="AE129" s="1" t="str">
        <f t="shared" si="22"/>
        <v>04</v>
      </c>
      <c r="AF129" t="str">
        <f t="shared" ca="1" si="23"/>
        <v>2021.07.04</v>
      </c>
    </row>
    <row r="130" spans="21:32" x14ac:dyDescent="0.25">
      <c r="U130" s="1" t="str">
        <f t="shared" si="26"/>
        <v>07</v>
      </c>
      <c r="V130" s="1" t="str">
        <f t="shared" si="27"/>
        <v>07</v>
      </c>
      <c r="W130" s="1" t="str">
        <f t="shared" si="15"/>
        <v>07.07</v>
      </c>
      <c r="X130" s="3">
        <v>42923</v>
      </c>
      <c r="Y130" s="2">
        <f t="shared" si="16"/>
        <v>42921</v>
      </c>
      <c r="Z130" s="2">
        <f t="shared" si="17"/>
        <v>42973</v>
      </c>
      <c r="AA130" s="1" t="str">
        <f t="shared" si="18"/>
        <v>08</v>
      </c>
      <c r="AB130" s="1">
        <f t="shared" si="19"/>
        <v>26</v>
      </c>
      <c r="AC130" t="str">
        <f t="shared" ca="1" si="20"/>
        <v>2021.08.26</v>
      </c>
      <c r="AD130" s="1" t="str">
        <f t="shared" si="21"/>
        <v>07</v>
      </c>
      <c r="AE130" s="1" t="str">
        <f t="shared" si="22"/>
        <v>05</v>
      </c>
      <c r="AF130" t="str">
        <f t="shared" ca="1" si="23"/>
        <v>2021.07.05</v>
      </c>
    </row>
    <row r="131" spans="21:32" x14ac:dyDescent="0.25">
      <c r="U131" s="1" t="str">
        <f t="shared" si="26"/>
        <v>07</v>
      </c>
      <c r="V131" s="1" t="str">
        <f t="shared" si="27"/>
        <v>08</v>
      </c>
      <c r="W131" s="1" t="str">
        <f t="shared" ref="W131:W154" si="28">CONCATENATE(IF(MONTH(X131)&lt;10,CONCATENATE(0,MONTH(X131)),MONTH(X131)),".",IF(DAY(X131)&lt;10,CONCATENATE(0,DAY(X131)),DAY(X131)))</f>
        <v>07.08</v>
      </c>
      <c r="X131" s="3">
        <v>42924</v>
      </c>
      <c r="Y131" s="2">
        <f t="shared" ref="Y131:Y154" si="29">X131-2</f>
        <v>42922</v>
      </c>
      <c r="Z131" s="2">
        <f t="shared" ref="Z131:Z154" si="30">X131+50</f>
        <v>42974</v>
      </c>
      <c r="AA131" s="1" t="str">
        <f t="shared" ref="AA131:AA154" si="31">IF(MONTH(Z131)&lt;10,CONCATENATE(0,MONTH(Z131)),MONTH(Z131))</f>
        <v>08</v>
      </c>
      <c r="AB131" s="1">
        <f t="shared" ref="AB131:AB154" si="32">IF(DAY(Z131)&lt;10,CONCATENATE(0,DAY(Z131)),DAY(Z131))</f>
        <v>27</v>
      </c>
      <c r="AC131" t="str">
        <f t="shared" ref="AC131:AC154" ca="1" si="33">CONCATENATE($L$1,".",AA131,".",AB131)</f>
        <v>2021.08.27</v>
      </c>
      <c r="AD131" s="1" t="str">
        <f t="shared" ref="AD131:AD154" si="34">IF(MONTH(Y131)&lt;10,CONCATENATE(0,MONTH(Y131)),MONTH(Y131))</f>
        <v>07</v>
      </c>
      <c r="AE131" s="1" t="str">
        <f t="shared" ref="AE131:AE154" si="35">IF(DAY(Y131)&lt;10,CONCATENATE(0,DAY(Y131)),DAY(Y131))</f>
        <v>06</v>
      </c>
      <c r="AF131" t="str">
        <f t="shared" ref="AF131:AF154" ca="1" si="36">CONCATENATE($L$1,".",AD131,".",AE131)</f>
        <v>2021.07.06</v>
      </c>
    </row>
    <row r="132" spans="21:32" x14ac:dyDescent="0.25">
      <c r="U132" s="1" t="str">
        <f t="shared" si="26"/>
        <v>07</v>
      </c>
      <c r="V132" s="1" t="str">
        <f t="shared" si="27"/>
        <v>09</v>
      </c>
      <c r="W132" s="1" t="str">
        <f t="shared" si="28"/>
        <v>07.09</v>
      </c>
      <c r="X132" s="3">
        <v>42925</v>
      </c>
      <c r="Y132" s="2">
        <f t="shared" si="29"/>
        <v>42923</v>
      </c>
      <c r="Z132" s="2">
        <f t="shared" si="30"/>
        <v>42975</v>
      </c>
      <c r="AA132" s="1" t="str">
        <f t="shared" si="31"/>
        <v>08</v>
      </c>
      <c r="AB132" s="1">
        <f t="shared" si="32"/>
        <v>28</v>
      </c>
      <c r="AC132" t="str">
        <f t="shared" ca="1" si="33"/>
        <v>2021.08.28</v>
      </c>
      <c r="AD132" s="1" t="str">
        <f t="shared" si="34"/>
        <v>07</v>
      </c>
      <c r="AE132" s="1" t="str">
        <f t="shared" si="35"/>
        <v>07</v>
      </c>
      <c r="AF132" t="str">
        <f t="shared" ca="1" si="36"/>
        <v>2021.07.07</v>
      </c>
    </row>
    <row r="133" spans="21:32" x14ac:dyDescent="0.25">
      <c r="U133" s="1" t="str">
        <f t="shared" si="26"/>
        <v>07</v>
      </c>
      <c r="V133" s="1">
        <f t="shared" si="27"/>
        <v>10</v>
      </c>
      <c r="W133" s="1" t="str">
        <f t="shared" si="28"/>
        <v>07.10</v>
      </c>
      <c r="X133" s="3">
        <v>42926</v>
      </c>
      <c r="Y133" s="2">
        <f t="shared" si="29"/>
        <v>42924</v>
      </c>
      <c r="Z133" s="2">
        <f t="shared" si="30"/>
        <v>42976</v>
      </c>
      <c r="AA133" s="1" t="str">
        <f t="shared" si="31"/>
        <v>08</v>
      </c>
      <c r="AB133" s="1">
        <f t="shared" si="32"/>
        <v>29</v>
      </c>
      <c r="AC133" t="str">
        <f t="shared" ca="1" si="33"/>
        <v>2021.08.29</v>
      </c>
      <c r="AD133" s="1" t="str">
        <f t="shared" si="34"/>
        <v>07</v>
      </c>
      <c r="AE133" s="1" t="str">
        <f t="shared" si="35"/>
        <v>08</v>
      </c>
      <c r="AF133" t="str">
        <f t="shared" ca="1" si="36"/>
        <v>2021.07.08</v>
      </c>
    </row>
    <row r="134" spans="21:32" x14ac:dyDescent="0.25">
      <c r="U134" s="1" t="str">
        <f t="shared" si="26"/>
        <v>07</v>
      </c>
      <c r="V134" s="1">
        <f t="shared" si="27"/>
        <v>11</v>
      </c>
      <c r="W134" s="1" t="str">
        <f t="shared" si="28"/>
        <v>07.11</v>
      </c>
      <c r="X134" s="3">
        <v>42927</v>
      </c>
      <c r="Y134" s="2">
        <f t="shared" si="29"/>
        <v>42925</v>
      </c>
      <c r="Z134" s="2">
        <f t="shared" si="30"/>
        <v>42977</v>
      </c>
      <c r="AA134" s="1" t="str">
        <f t="shared" si="31"/>
        <v>08</v>
      </c>
      <c r="AB134" s="1">
        <f t="shared" si="32"/>
        <v>30</v>
      </c>
      <c r="AC134" t="str">
        <f t="shared" ca="1" si="33"/>
        <v>2021.08.30</v>
      </c>
      <c r="AD134" s="1" t="str">
        <f t="shared" si="34"/>
        <v>07</v>
      </c>
      <c r="AE134" s="1" t="str">
        <f t="shared" si="35"/>
        <v>09</v>
      </c>
      <c r="AF134" t="str">
        <f t="shared" ca="1" si="36"/>
        <v>2021.07.09</v>
      </c>
    </row>
    <row r="135" spans="21:32" x14ac:dyDescent="0.25">
      <c r="U135" s="1" t="str">
        <f t="shared" si="26"/>
        <v>07</v>
      </c>
      <c r="V135" s="1">
        <f t="shared" si="27"/>
        <v>12</v>
      </c>
      <c r="W135" s="1" t="str">
        <f t="shared" si="28"/>
        <v>07.12</v>
      </c>
      <c r="X135" s="3">
        <v>42928</v>
      </c>
      <c r="Y135" s="2">
        <f t="shared" si="29"/>
        <v>42926</v>
      </c>
      <c r="Z135" s="2">
        <f t="shared" si="30"/>
        <v>42978</v>
      </c>
      <c r="AA135" s="1" t="str">
        <f t="shared" si="31"/>
        <v>08</v>
      </c>
      <c r="AB135" s="1">
        <f t="shared" si="32"/>
        <v>31</v>
      </c>
      <c r="AC135" t="str">
        <f t="shared" ca="1" si="33"/>
        <v>2021.08.31</v>
      </c>
      <c r="AD135" s="1" t="str">
        <f t="shared" si="34"/>
        <v>07</v>
      </c>
      <c r="AE135" s="1">
        <f t="shared" si="35"/>
        <v>10</v>
      </c>
      <c r="AF135" t="str">
        <f t="shared" ca="1" si="36"/>
        <v>2021.07.10</v>
      </c>
    </row>
    <row r="136" spans="21:32" x14ac:dyDescent="0.25">
      <c r="U136" s="1" t="str">
        <f t="shared" si="26"/>
        <v>07</v>
      </c>
      <c r="V136" s="1">
        <f t="shared" si="27"/>
        <v>13</v>
      </c>
      <c r="W136" s="1" t="str">
        <f t="shared" si="28"/>
        <v>07.13</v>
      </c>
      <c r="X136" s="3">
        <v>42929</v>
      </c>
      <c r="Y136" s="2">
        <f t="shared" si="29"/>
        <v>42927</v>
      </c>
      <c r="Z136" s="2">
        <f t="shared" si="30"/>
        <v>42979</v>
      </c>
      <c r="AA136" s="1" t="str">
        <f t="shared" si="31"/>
        <v>09</v>
      </c>
      <c r="AB136" s="1" t="str">
        <f t="shared" si="32"/>
        <v>01</v>
      </c>
      <c r="AC136" t="str">
        <f t="shared" ca="1" si="33"/>
        <v>2021.09.01</v>
      </c>
      <c r="AD136" s="1" t="str">
        <f t="shared" si="34"/>
        <v>07</v>
      </c>
      <c r="AE136" s="1">
        <f t="shared" si="35"/>
        <v>11</v>
      </c>
      <c r="AF136" t="str">
        <f t="shared" ca="1" si="36"/>
        <v>2021.07.11</v>
      </c>
    </row>
    <row r="137" spans="21:32" x14ac:dyDescent="0.25">
      <c r="U137" s="1" t="str">
        <f t="shared" si="26"/>
        <v>07</v>
      </c>
      <c r="V137" s="1">
        <f t="shared" si="27"/>
        <v>14</v>
      </c>
      <c r="W137" s="1" t="str">
        <f t="shared" si="28"/>
        <v>07.14</v>
      </c>
      <c r="X137" s="3">
        <v>42930</v>
      </c>
      <c r="Y137" s="2">
        <f t="shared" si="29"/>
        <v>42928</v>
      </c>
      <c r="Z137" s="2">
        <f t="shared" si="30"/>
        <v>42980</v>
      </c>
      <c r="AA137" s="1" t="str">
        <f t="shared" si="31"/>
        <v>09</v>
      </c>
      <c r="AB137" s="1" t="str">
        <f t="shared" si="32"/>
        <v>02</v>
      </c>
      <c r="AC137" t="str">
        <f t="shared" ca="1" si="33"/>
        <v>2021.09.02</v>
      </c>
      <c r="AD137" s="1" t="str">
        <f t="shared" si="34"/>
        <v>07</v>
      </c>
      <c r="AE137" s="1">
        <f t="shared" si="35"/>
        <v>12</v>
      </c>
      <c r="AF137" t="str">
        <f t="shared" ca="1" si="36"/>
        <v>2021.07.12</v>
      </c>
    </row>
    <row r="138" spans="21:32" x14ac:dyDescent="0.25">
      <c r="U138" s="1" t="str">
        <f t="shared" si="26"/>
        <v>07</v>
      </c>
      <c r="V138" s="1">
        <f t="shared" si="27"/>
        <v>15</v>
      </c>
      <c r="W138" s="1" t="str">
        <f t="shared" si="28"/>
        <v>07.15</v>
      </c>
      <c r="X138" s="3">
        <v>42931</v>
      </c>
      <c r="Y138" s="2">
        <f t="shared" si="29"/>
        <v>42929</v>
      </c>
      <c r="Z138" s="2">
        <f t="shared" si="30"/>
        <v>42981</v>
      </c>
      <c r="AA138" s="1" t="str">
        <f t="shared" si="31"/>
        <v>09</v>
      </c>
      <c r="AB138" s="1" t="str">
        <f t="shared" si="32"/>
        <v>03</v>
      </c>
      <c r="AC138" t="str">
        <f t="shared" ca="1" si="33"/>
        <v>2021.09.03</v>
      </c>
      <c r="AD138" s="1" t="str">
        <f t="shared" si="34"/>
        <v>07</v>
      </c>
      <c r="AE138" s="1">
        <f t="shared" si="35"/>
        <v>13</v>
      </c>
      <c r="AF138" t="str">
        <f t="shared" ca="1" si="36"/>
        <v>2021.07.13</v>
      </c>
    </row>
    <row r="139" spans="21:32" x14ac:dyDescent="0.25">
      <c r="U139" s="1" t="str">
        <f t="shared" si="26"/>
        <v>07</v>
      </c>
      <c r="V139" s="1">
        <f t="shared" si="27"/>
        <v>16</v>
      </c>
      <c r="W139" s="1" t="str">
        <f t="shared" si="28"/>
        <v>07.16</v>
      </c>
      <c r="X139" s="3">
        <v>42932</v>
      </c>
      <c r="Y139" s="2">
        <f t="shared" si="29"/>
        <v>42930</v>
      </c>
      <c r="Z139" s="2">
        <f t="shared" si="30"/>
        <v>42982</v>
      </c>
      <c r="AA139" s="1" t="str">
        <f t="shared" si="31"/>
        <v>09</v>
      </c>
      <c r="AB139" s="1" t="str">
        <f t="shared" si="32"/>
        <v>04</v>
      </c>
      <c r="AC139" t="str">
        <f t="shared" ca="1" si="33"/>
        <v>2021.09.04</v>
      </c>
      <c r="AD139" s="1" t="str">
        <f t="shared" si="34"/>
        <v>07</v>
      </c>
      <c r="AE139" s="1">
        <f t="shared" si="35"/>
        <v>14</v>
      </c>
      <c r="AF139" t="str">
        <f t="shared" ca="1" si="36"/>
        <v>2021.07.14</v>
      </c>
    </row>
    <row r="140" spans="21:32" x14ac:dyDescent="0.25">
      <c r="U140" s="1" t="str">
        <f t="shared" si="26"/>
        <v>07</v>
      </c>
      <c r="V140" s="1">
        <f t="shared" si="27"/>
        <v>17</v>
      </c>
      <c r="W140" s="1" t="str">
        <f t="shared" si="28"/>
        <v>07.17</v>
      </c>
      <c r="X140" s="3">
        <v>42933</v>
      </c>
      <c r="Y140" s="2">
        <f t="shared" si="29"/>
        <v>42931</v>
      </c>
      <c r="Z140" s="2">
        <f t="shared" si="30"/>
        <v>42983</v>
      </c>
      <c r="AA140" s="1" t="str">
        <f t="shared" si="31"/>
        <v>09</v>
      </c>
      <c r="AB140" s="1" t="str">
        <f t="shared" si="32"/>
        <v>05</v>
      </c>
      <c r="AC140" t="str">
        <f t="shared" ca="1" si="33"/>
        <v>2021.09.05</v>
      </c>
      <c r="AD140" s="1" t="str">
        <f t="shared" si="34"/>
        <v>07</v>
      </c>
      <c r="AE140" s="1">
        <f t="shared" si="35"/>
        <v>15</v>
      </c>
      <c r="AF140" t="str">
        <f t="shared" ca="1" si="36"/>
        <v>2021.07.15</v>
      </c>
    </row>
    <row r="141" spans="21:32" x14ac:dyDescent="0.25">
      <c r="U141" s="1" t="str">
        <f t="shared" si="26"/>
        <v>07</v>
      </c>
      <c r="V141" s="1">
        <f t="shared" si="27"/>
        <v>18</v>
      </c>
      <c r="W141" s="1" t="str">
        <f t="shared" si="28"/>
        <v>07.18</v>
      </c>
      <c r="X141" s="3">
        <v>42934</v>
      </c>
      <c r="Y141" s="2">
        <f t="shared" si="29"/>
        <v>42932</v>
      </c>
      <c r="Z141" s="2">
        <f t="shared" si="30"/>
        <v>42984</v>
      </c>
      <c r="AA141" s="1" t="str">
        <f t="shared" si="31"/>
        <v>09</v>
      </c>
      <c r="AB141" s="1" t="str">
        <f t="shared" si="32"/>
        <v>06</v>
      </c>
      <c r="AC141" t="str">
        <f t="shared" ca="1" si="33"/>
        <v>2021.09.06</v>
      </c>
      <c r="AD141" s="1" t="str">
        <f t="shared" si="34"/>
        <v>07</v>
      </c>
      <c r="AE141" s="1">
        <f t="shared" si="35"/>
        <v>16</v>
      </c>
      <c r="AF141" t="str">
        <f t="shared" ca="1" si="36"/>
        <v>2021.07.16</v>
      </c>
    </row>
    <row r="142" spans="21:32" x14ac:dyDescent="0.25">
      <c r="U142" s="1" t="str">
        <f t="shared" si="26"/>
        <v>07</v>
      </c>
      <c r="V142" s="1">
        <f t="shared" si="27"/>
        <v>19</v>
      </c>
      <c r="W142" s="1" t="str">
        <f t="shared" si="28"/>
        <v>07.19</v>
      </c>
      <c r="X142" s="3">
        <v>42935</v>
      </c>
      <c r="Y142" s="2">
        <f t="shared" si="29"/>
        <v>42933</v>
      </c>
      <c r="Z142" s="2">
        <f t="shared" si="30"/>
        <v>42985</v>
      </c>
      <c r="AA142" s="1" t="str">
        <f t="shared" si="31"/>
        <v>09</v>
      </c>
      <c r="AB142" s="1" t="str">
        <f t="shared" si="32"/>
        <v>07</v>
      </c>
      <c r="AC142" t="str">
        <f t="shared" ca="1" si="33"/>
        <v>2021.09.07</v>
      </c>
      <c r="AD142" s="1" t="str">
        <f t="shared" si="34"/>
        <v>07</v>
      </c>
      <c r="AE142" s="1">
        <f t="shared" si="35"/>
        <v>17</v>
      </c>
      <c r="AF142" t="str">
        <f t="shared" ca="1" si="36"/>
        <v>2021.07.17</v>
      </c>
    </row>
    <row r="143" spans="21:32" x14ac:dyDescent="0.25">
      <c r="U143" s="1" t="str">
        <f t="shared" si="26"/>
        <v>07</v>
      </c>
      <c r="V143" s="1">
        <f t="shared" si="27"/>
        <v>20</v>
      </c>
      <c r="W143" s="1" t="str">
        <f t="shared" si="28"/>
        <v>07.20</v>
      </c>
      <c r="X143" s="3">
        <v>42936</v>
      </c>
      <c r="Y143" s="2">
        <f t="shared" si="29"/>
        <v>42934</v>
      </c>
      <c r="Z143" s="2">
        <f t="shared" si="30"/>
        <v>42986</v>
      </c>
      <c r="AA143" s="1" t="str">
        <f t="shared" si="31"/>
        <v>09</v>
      </c>
      <c r="AB143" s="1" t="str">
        <f t="shared" si="32"/>
        <v>08</v>
      </c>
      <c r="AC143" t="str">
        <f t="shared" ca="1" si="33"/>
        <v>2021.09.08</v>
      </c>
      <c r="AD143" s="1" t="str">
        <f t="shared" si="34"/>
        <v>07</v>
      </c>
      <c r="AE143" s="1">
        <f t="shared" si="35"/>
        <v>18</v>
      </c>
      <c r="AF143" t="str">
        <f t="shared" ca="1" si="36"/>
        <v>2021.07.18</v>
      </c>
    </row>
    <row r="144" spans="21:32" x14ac:dyDescent="0.25">
      <c r="U144" s="1" t="str">
        <f t="shared" si="26"/>
        <v>07</v>
      </c>
      <c r="V144" s="1">
        <f t="shared" si="27"/>
        <v>21</v>
      </c>
      <c r="W144" s="1" t="str">
        <f t="shared" si="28"/>
        <v>07.21</v>
      </c>
      <c r="X144" s="3">
        <v>42937</v>
      </c>
      <c r="Y144" s="2">
        <f t="shared" si="29"/>
        <v>42935</v>
      </c>
      <c r="Z144" s="2">
        <f t="shared" si="30"/>
        <v>42987</v>
      </c>
      <c r="AA144" s="1" t="str">
        <f t="shared" si="31"/>
        <v>09</v>
      </c>
      <c r="AB144" s="1" t="str">
        <f t="shared" si="32"/>
        <v>09</v>
      </c>
      <c r="AC144" t="str">
        <f t="shared" ca="1" si="33"/>
        <v>2021.09.09</v>
      </c>
      <c r="AD144" s="1" t="str">
        <f t="shared" si="34"/>
        <v>07</v>
      </c>
      <c r="AE144" s="1">
        <f t="shared" si="35"/>
        <v>19</v>
      </c>
      <c r="AF144" t="str">
        <f t="shared" ca="1" si="36"/>
        <v>2021.07.19</v>
      </c>
    </row>
    <row r="145" spans="21:32" x14ac:dyDescent="0.25">
      <c r="U145" s="1" t="str">
        <f t="shared" si="26"/>
        <v>07</v>
      </c>
      <c r="V145" s="1">
        <f t="shared" si="27"/>
        <v>22</v>
      </c>
      <c r="W145" s="1" t="str">
        <f t="shared" si="28"/>
        <v>07.22</v>
      </c>
      <c r="X145" s="3">
        <v>42938</v>
      </c>
      <c r="Y145" s="2">
        <f t="shared" si="29"/>
        <v>42936</v>
      </c>
      <c r="Z145" s="2">
        <f t="shared" si="30"/>
        <v>42988</v>
      </c>
      <c r="AA145" s="1" t="str">
        <f t="shared" si="31"/>
        <v>09</v>
      </c>
      <c r="AB145" s="1">
        <f t="shared" si="32"/>
        <v>10</v>
      </c>
      <c r="AC145" t="str">
        <f t="shared" ca="1" si="33"/>
        <v>2021.09.10</v>
      </c>
      <c r="AD145" s="1" t="str">
        <f t="shared" si="34"/>
        <v>07</v>
      </c>
      <c r="AE145" s="1">
        <f t="shared" si="35"/>
        <v>20</v>
      </c>
      <c r="AF145" t="str">
        <f t="shared" ca="1" si="36"/>
        <v>2021.07.20</v>
      </c>
    </row>
    <row r="146" spans="21:32" x14ac:dyDescent="0.25">
      <c r="U146" s="1" t="str">
        <f t="shared" si="26"/>
        <v>07</v>
      </c>
      <c r="V146" s="1">
        <f t="shared" si="27"/>
        <v>23</v>
      </c>
      <c r="W146" s="1" t="str">
        <f t="shared" si="28"/>
        <v>07.23</v>
      </c>
      <c r="X146" s="3">
        <v>42939</v>
      </c>
      <c r="Y146" s="2">
        <f t="shared" si="29"/>
        <v>42937</v>
      </c>
      <c r="Z146" s="2">
        <f t="shared" si="30"/>
        <v>42989</v>
      </c>
      <c r="AA146" s="1" t="str">
        <f t="shared" si="31"/>
        <v>09</v>
      </c>
      <c r="AB146" s="1">
        <f t="shared" si="32"/>
        <v>11</v>
      </c>
      <c r="AC146" t="str">
        <f t="shared" ca="1" si="33"/>
        <v>2021.09.11</v>
      </c>
      <c r="AD146" s="1" t="str">
        <f t="shared" si="34"/>
        <v>07</v>
      </c>
      <c r="AE146" s="1">
        <f t="shared" si="35"/>
        <v>21</v>
      </c>
      <c r="AF146" t="str">
        <f t="shared" ca="1" si="36"/>
        <v>2021.07.21</v>
      </c>
    </row>
    <row r="147" spans="21:32" x14ac:dyDescent="0.25">
      <c r="U147" s="1" t="str">
        <f t="shared" si="26"/>
        <v>07</v>
      </c>
      <c r="V147" s="1">
        <f t="shared" si="27"/>
        <v>24</v>
      </c>
      <c r="W147" s="1" t="str">
        <f t="shared" si="28"/>
        <v>07.24</v>
      </c>
      <c r="X147" s="3">
        <v>42940</v>
      </c>
      <c r="Y147" s="2">
        <f t="shared" si="29"/>
        <v>42938</v>
      </c>
      <c r="Z147" s="2">
        <f t="shared" si="30"/>
        <v>42990</v>
      </c>
      <c r="AA147" s="1" t="str">
        <f t="shared" si="31"/>
        <v>09</v>
      </c>
      <c r="AB147" s="1">
        <f t="shared" si="32"/>
        <v>12</v>
      </c>
      <c r="AC147" t="str">
        <f t="shared" ca="1" si="33"/>
        <v>2021.09.12</v>
      </c>
      <c r="AD147" s="1" t="str">
        <f t="shared" si="34"/>
        <v>07</v>
      </c>
      <c r="AE147" s="1">
        <f t="shared" si="35"/>
        <v>22</v>
      </c>
      <c r="AF147" t="str">
        <f t="shared" ca="1" si="36"/>
        <v>2021.07.22</v>
      </c>
    </row>
    <row r="148" spans="21:32" x14ac:dyDescent="0.25">
      <c r="U148" s="1" t="str">
        <f t="shared" si="26"/>
        <v>07</v>
      </c>
      <c r="V148" s="1">
        <f t="shared" si="27"/>
        <v>25</v>
      </c>
      <c r="W148" s="1" t="str">
        <f t="shared" si="28"/>
        <v>07.25</v>
      </c>
      <c r="X148" s="3">
        <v>42941</v>
      </c>
      <c r="Y148" s="2">
        <f t="shared" si="29"/>
        <v>42939</v>
      </c>
      <c r="Z148" s="2">
        <f t="shared" si="30"/>
        <v>42991</v>
      </c>
      <c r="AA148" s="1" t="str">
        <f t="shared" si="31"/>
        <v>09</v>
      </c>
      <c r="AB148" s="1">
        <f t="shared" si="32"/>
        <v>13</v>
      </c>
      <c r="AC148" t="str">
        <f t="shared" ca="1" si="33"/>
        <v>2021.09.13</v>
      </c>
      <c r="AD148" s="1" t="str">
        <f t="shared" si="34"/>
        <v>07</v>
      </c>
      <c r="AE148" s="1">
        <f t="shared" si="35"/>
        <v>23</v>
      </c>
      <c r="AF148" t="str">
        <f t="shared" ca="1" si="36"/>
        <v>2021.07.23</v>
      </c>
    </row>
    <row r="149" spans="21:32" x14ac:dyDescent="0.25">
      <c r="U149" s="1" t="str">
        <f t="shared" si="26"/>
        <v>07</v>
      </c>
      <c r="V149" s="1">
        <f t="shared" si="27"/>
        <v>26</v>
      </c>
      <c r="W149" s="1" t="str">
        <f t="shared" si="28"/>
        <v>07.26</v>
      </c>
      <c r="X149" s="3">
        <v>42942</v>
      </c>
      <c r="Y149" s="2">
        <f t="shared" si="29"/>
        <v>42940</v>
      </c>
      <c r="Z149" s="2">
        <f t="shared" si="30"/>
        <v>42992</v>
      </c>
      <c r="AA149" s="1" t="str">
        <f t="shared" si="31"/>
        <v>09</v>
      </c>
      <c r="AB149" s="1">
        <f t="shared" si="32"/>
        <v>14</v>
      </c>
      <c r="AC149" t="str">
        <f t="shared" ca="1" si="33"/>
        <v>2021.09.14</v>
      </c>
      <c r="AD149" s="1" t="str">
        <f t="shared" si="34"/>
        <v>07</v>
      </c>
      <c r="AE149" s="1">
        <f t="shared" si="35"/>
        <v>24</v>
      </c>
      <c r="AF149" t="str">
        <f t="shared" ca="1" si="36"/>
        <v>2021.07.24</v>
      </c>
    </row>
    <row r="150" spans="21:32" x14ac:dyDescent="0.25">
      <c r="U150" s="1" t="str">
        <f t="shared" si="26"/>
        <v>07</v>
      </c>
      <c r="V150" s="1">
        <f t="shared" si="27"/>
        <v>27</v>
      </c>
      <c r="W150" s="1" t="str">
        <f t="shared" si="28"/>
        <v>07.27</v>
      </c>
      <c r="X150" s="3">
        <v>42943</v>
      </c>
      <c r="Y150" s="2">
        <f t="shared" si="29"/>
        <v>42941</v>
      </c>
      <c r="Z150" s="2">
        <f t="shared" si="30"/>
        <v>42993</v>
      </c>
      <c r="AA150" s="1" t="str">
        <f t="shared" si="31"/>
        <v>09</v>
      </c>
      <c r="AB150" s="1">
        <f t="shared" si="32"/>
        <v>15</v>
      </c>
      <c r="AC150" t="str">
        <f t="shared" ca="1" si="33"/>
        <v>2021.09.15</v>
      </c>
      <c r="AD150" s="1" t="str">
        <f t="shared" si="34"/>
        <v>07</v>
      </c>
      <c r="AE150" s="1">
        <f t="shared" si="35"/>
        <v>25</v>
      </c>
      <c r="AF150" t="str">
        <f t="shared" ca="1" si="36"/>
        <v>2021.07.25</v>
      </c>
    </row>
    <row r="151" spans="21:32" x14ac:dyDescent="0.25">
      <c r="U151" s="1" t="str">
        <f t="shared" si="26"/>
        <v>07</v>
      </c>
      <c r="V151" s="1">
        <f t="shared" si="27"/>
        <v>28</v>
      </c>
      <c r="W151" s="1" t="str">
        <f t="shared" si="28"/>
        <v>07.28</v>
      </c>
      <c r="X151" s="3">
        <v>42944</v>
      </c>
      <c r="Y151" s="2">
        <f t="shared" si="29"/>
        <v>42942</v>
      </c>
      <c r="Z151" s="2">
        <f t="shared" si="30"/>
        <v>42994</v>
      </c>
      <c r="AA151" s="1" t="str">
        <f t="shared" si="31"/>
        <v>09</v>
      </c>
      <c r="AB151" s="1">
        <f t="shared" si="32"/>
        <v>16</v>
      </c>
      <c r="AC151" t="str">
        <f t="shared" ca="1" si="33"/>
        <v>2021.09.16</v>
      </c>
      <c r="AD151" s="1" t="str">
        <f t="shared" si="34"/>
        <v>07</v>
      </c>
      <c r="AE151" s="1">
        <f t="shared" si="35"/>
        <v>26</v>
      </c>
      <c r="AF151" t="str">
        <f t="shared" ca="1" si="36"/>
        <v>2021.07.26</v>
      </c>
    </row>
    <row r="152" spans="21:32" x14ac:dyDescent="0.25">
      <c r="U152" s="1" t="str">
        <f t="shared" si="26"/>
        <v>07</v>
      </c>
      <c r="V152" s="1">
        <f t="shared" si="27"/>
        <v>29</v>
      </c>
      <c r="W152" s="1" t="str">
        <f t="shared" si="28"/>
        <v>07.29</v>
      </c>
      <c r="X152" s="3">
        <v>42945</v>
      </c>
      <c r="Y152" s="2">
        <f t="shared" si="29"/>
        <v>42943</v>
      </c>
      <c r="Z152" s="2">
        <f t="shared" si="30"/>
        <v>42995</v>
      </c>
      <c r="AA152" s="1" t="str">
        <f t="shared" si="31"/>
        <v>09</v>
      </c>
      <c r="AB152" s="1">
        <f t="shared" si="32"/>
        <v>17</v>
      </c>
      <c r="AC152" t="str">
        <f t="shared" ca="1" si="33"/>
        <v>2021.09.17</v>
      </c>
      <c r="AD152" s="1" t="str">
        <f t="shared" si="34"/>
        <v>07</v>
      </c>
      <c r="AE152" s="1">
        <f t="shared" si="35"/>
        <v>27</v>
      </c>
      <c r="AF152" t="str">
        <f t="shared" ca="1" si="36"/>
        <v>2021.07.27</v>
      </c>
    </row>
    <row r="153" spans="21:32" x14ac:dyDescent="0.25">
      <c r="U153" s="1" t="str">
        <f t="shared" si="26"/>
        <v>07</v>
      </c>
      <c r="V153" s="1">
        <f t="shared" si="27"/>
        <v>30</v>
      </c>
      <c r="W153" s="1" t="str">
        <f t="shared" si="28"/>
        <v>07.30</v>
      </c>
      <c r="X153" s="3">
        <v>42946</v>
      </c>
      <c r="Y153" s="2">
        <f t="shared" si="29"/>
        <v>42944</v>
      </c>
      <c r="Z153" s="2">
        <f t="shared" si="30"/>
        <v>42996</v>
      </c>
      <c r="AA153" s="1" t="str">
        <f t="shared" si="31"/>
        <v>09</v>
      </c>
      <c r="AB153" s="1">
        <f t="shared" si="32"/>
        <v>18</v>
      </c>
      <c r="AC153" t="str">
        <f t="shared" ca="1" si="33"/>
        <v>2021.09.18</v>
      </c>
      <c r="AD153" s="1" t="str">
        <f t="shared" si="34"/>
        <v>07</v>
      </c>
      <c r="AE153" s="1">
        <f t="shared" si="35"/>
        <v>28</v>
      </c>
      <c r="AF153" t="str">
        <f t="shared" ca="1" si="36"/>
        <v>2021.07.28</v>
      </c>
    </row>
    <row r="154" spans="21:32" x14ac:dyDescent="0.25">
      <c r="U154" s="1" t="str">
        <f t="shared" si="26"/>
        <v>07</v>
      </c>
      <c r="V154" s="1">
        <f t="shared" si="27"/>
        <v>31</v>
      </c>
      <c r="W154" s="1" t="str">
        <f t="shared" si="28"/>
        <v>07.31</v>
      </c>
      <c r="X154" s="3">
        <v>42947</v>
      </c>
      <c r="Y154" s="2">
        <f t="shared" si="29"/>
        <v>42945</v>
      </c>
      <c r="Z154" s="2">
        <f t="shared" si="30"/>
        <v>42997</v>
      </c>
      <c r="AA154" s="1" t="str">
        <f t="shared" si="31"/>
        <v>09</v>
      </c>
      <c r="AB154" s="1">
        <f t="shared" si="32"/>
        <v>19</v>
      </c>
      <c r="AC154" t="str">
        <f t="shared" ca="1" si="33"/>
        <v>2021.09.19</v>
      </c>
      <c r="AD154" s="1" t="str">
        <f t="shared" si="34"/>
        <v>07</v>
      </c>
      <c r="AE154" s="1">
        <f t="shared" si="35"/>
        <v>29</v>
      </c>
      <c r="AF154" t="str">
        <f t="shared" ca="1" si="36"/>
        <v>2021.07.29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"/>
  <dimension ref="A3:L36161"/>
  <sheetViews>
    <sheetView topLeftCell="A2" workbookViewId="0">
      <selection activeCell="A2" sqref="A2"/>
    </sheetView>
  </sheetViews>
  <sheetFormatPr defaultRowHeight="15" x14ac:dyDescent="0.25"/>
  <cols>
    <col min="1" max="1" width="10.140625" bestFit="1" customWidth="1"/>
    <col min="5" max="5" width="11.42578125" bestFit="1" customWidth="1"/>
  </cols>
  <sheetData>
    <row r="3" spans="1:12" x14ac:dyDescent="0.25">
      <c r="A3" s="1"/>
      <c r="B3" s="1"/>
      <c r="C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 t="s">
        <v>431</v>
      </c>
      <c r="B4" s="1">
        <v>1</v>
      </c>
      <c r="C4" s="1" t="s">
        <v>3</v>
      </c>
      <c r="E4" s="2"/>
      <c r="F4" s="2"/>
      <c r="G4" s="1"/>
      <c r="H4" s="1"/>
      <c r="J4" s="1"/>
      <c r="K4" s="1"/>
    </row>
    <row r="5" spans="1:12" x14ac:dyDescent="0.25">
      <c r="A5" s="1" t="s">
        <v>737</v>
      </c>
      <c r="B5" s="1">
        <v>1</v>
      </c>
      <c r="C5" s="1" t="s">
        <v>4</v>
      </c>
      <c r="E5" s="2"/>
      <c r="F5" s="2"/>
      <c r="G5" s="1"/>
      <c r="H5" s="1"/>
      <c r="J5" s="1"/>
      <c r="K5" s="1"/>
    </row>
    <row r="6" spans="1:12" x14ac:dyDescent="0.25">
      <c r="A6" s="1" t="s">
        <v>738</v>
      </c>
      <c r="B6" s="1">
        <v>1</v>
      </c>
      <c r="C6" s="1" t="s">
        <v>5</v>
      </c>
      <c r="E6" s="2"/>
      <c r="F6" s="2"/>
      <c r="G6" s="1"/>
      <c r="H6" s="1"/>
      <c r="J6" s="1"/>
      <c r="K6" s="1"/>
    </row>
    <row r="7" spans="1:12" x14ac:dyDescent="0.25">
      <c r="A7" s="1" t="s">
        <v>739</v>
      </c>
      <c r="B7" s="1">
        <v>1</v>
      </c>
      <c r="C7" s="1" t="s">
        <v>7</v>
      </c>
      <c r="E7" s="2"/>
      <c r="F7" s="2"/>
      <c r="G7" s="1"/>
      <c r="H7" s="1"/>
      <c r="J7" s="1"/>
      <c r="K7" s="1"/>
    </row>
    <row r="8" spans="1:12" x14ac:dyDescent="0.25">
      <c r="A8" s="1" t="s">
        <v>740</v>
      </c>
      <c r="B8" s="1">
        <v>2</v>
      </c>
      <c r="C8" s="1" t="s">
        <v>1</v>
      </c>
      <c r="E8" s="2"/>
      <c r="F8" s="2"/>
      <c r="G8" s="1"/>
      <c r="H8" s="1"/>
      <c r="J8" s="1"/>
      <c r="K8" s="1"/>
    </row>
    <row r="9" spans="1:12" x14ac:dyDescent="0.25">
      <c r="A9" s="1" t="s">
        <v>741</v>
      </c>
      <c r="B9" s="1">
        <v>2</v>
      </c>
      <c r="C9" s="1" t="s">
        <v>2</v>
      </c>
      <c r="E9" s="2"/>
      <c r="F9" s="2"/>
      <c r="G9" s="1"/>
      <c r="H9" s="1"/>
      <c r="J9" s="1"/>
      <c r="K9" s="1"/>
    </row>
    <row r="10" spans="1:12" x14ac:dyDescent="0.25">
      <c r="A10" s="1" t="s">
        <v>742</v>
      </c>
      <c r="B10" s="1">
        <v>2</v>
      </c>
      <c r="C10" s="1" t="s">
        <v>6</v>
      </c>
      <c r="E10" s="2"/>
      <c r="F10" s="2"/>
      <c r="G10" s="1"/>
      <c r="H10" s="1"/>
      <c r="J10" s="1"/>
      <c r="K10" s="1"/>
    </row>
    <row r="11" spans="1:12" x14ac:dyDescent="0.25">
      <c r="A11" s="1" t="s">
        <v>743</v>
      </c>
      <c r="B11" s="1">
        <v>2</v>
      </c>
      <c r="C11" s="1" t="s">
        <v>3</v>
      </c>
      <c r="E11" s="2"/>
      <c r="F11" s="2"/>
      <c r="G11" s="1"/>
      <c r="H11" s="1"/>
      <c r="J11" s="1"/>
      <c r="K11" s="1"/>
    </row>
    <row r="12" spans="1:12" x14ac:dyDescent="0.25">
      <c r="A12" s="1" t="s">
        <v>744</v>
      </c>
      <c r="B12" s="1">
        <v>2</v>
      </c>
      <c r="C12" s="1" t="s">
        <v>4</v>
      </c>
      <c r="E12" s="2"/>
      <c r="F12" s="2"/>
      <c r="G12" s="1"/>
      <c r="H12" s="1"/>
      <c r="J12" s="1"/>
      <c r="K12" s="1"/>
    </row>
    <row r="13" spans="1:12" x14ac:dyDescent="0.25">
      <c r="A13" s="1" t="s">
        <v>745</v>
      </c>
      <c r="B13" s="1">
        <v>2</v>
      </c>
      <c r="C13" s="1" t="s">
        <v>5</v>
      </c>
      <c r="E13" s="2"/>
      <c r="F13" s="2"/>
      <c r="G13" s="1"/>
      <c r="H13" s="1"/>
      <c r="J13" s="1"/>
      <c r="K13" s="1"/>
    </row>
    <row r="14" spans="1:12" x14ac:dyDescent="0.25">
      <c r="A14" s="1" t="s">
        <v>746</v>
      </c>
      <c r="B14" s="1">
        <v>2</v>
      </c>
      <c r="C14" s="1" t="s">
        <v>7</v>
      </c>
      <c r="E14" s="2"/>
      <c r="F14" s="2"/>
      <c r="G14" s="1"/>
      <c r="H14" s="1"/>
      <c r="J14" s="1"/>
      <c r="K14" s="1"/>
    </row>
    <row r="15" spans="1:12" x14ac:dyDescent="0.25">
      <c r="A15" s="1" t="s">
        <v>747</v>
      </c>
      <c r="B15" s="1">
        <f>B8+1</f>
        <v>3</v>
      </c>
      <c r="C15" s="1" t="s">
        <v>1</v>
      </c>
      <c r="E15" s="2"/>
      <c r="F15" s="2"/>
      <c r="G15" s="1"/>
      <c r="H15" s="1"/>
      <c r="J15" s="1"/>
      <c r="K15" s="1"/>
    </row>
    <row r="16" spans="1:12" x14ac:dyDescent="0.25">
      <c r="A16" s="1" t="s">
        <v>748</v>
      </c>
      <c r="B16" s="1">
        <f t="shared" ref="B16:B79" si="0">B9+1</f>
        <v>3</v>
      </c>
      <c r="C16" s="1" t="s">
        <v>2</v>
      </c>
      <c r="E16" s="2"/>
      <c r="F16" s="2"/>
      <c r="G16" s="1"/>
      <c r="H16" s="1"/>
      <c r="J16" s="1"/>
      <c r="K16" s="1"/>
    </row>
    <row r="17" spans="1:11" x14ac:dyDescent="0.25">
      <c r="A17" s="1" t="s">
        <v>749</v>
      </c>
      <c r="B17" s="1">
        <f t="shared" si="0"/>
        <v>3</v>
      </c>
      <c r="C17" s="1" t="s">
        <v>6</v>
      </c>
      <c r="E17" s="2"/>
      <c r="F17" s="2"/>
      <c r="G17" s="1"/>
      <c r="H17" s="1"/>
      <c r="J17" s="1"/>
      <c r="K17" s="1"/>
    </row>
    <row r="18" spans="1:11" x14ac:dyDescent="0.25">
      <c r="A18" s="1" t="s">
        <v>750</v>
      </c>
      <c r="B18" s="1">
        <f t="shared" si="0"/>
        <v>3</v>
      </c>
      <c r="C18" s="1" t="s">
        <v>3</v>
      </c>
      <c r="E18" s="2"/>
      <c r="F18" s="2"/>
      <c r="G18" s="1"/>
      <c r="H18" s="1"/>
      <c r="J18" s="1"/>
      <c r="K18" s="1"/>
    </row>
    <row r="19" spans="1:11" x14ac:dyDescent="0.25">
      <c r="A19" s="1" t="s">
        <v>751</v>
      </c>
      <c r="B19" s="1">
        <f t="shared" si="0"/>
        <v>3</v>
      </c>
      <c r="C19" s="1" t="s">
        <v>4</v>
      </c>
      <c r="E19" s="2"/>
      <c r="F19" s="2"/>
      <c r="G19" s="1"/>
      <c r="H19" s="1"/>
      <c r="J19" s="1"/>
      <c r="K19" s="1"/>
    </row>
    <row r="20" spans="1:11" x14ac:dyDescent="0.25">
      <c r="A20" s="1" t="s">
        <v>752</v>
      </c>
      <c r="B20" s="1">
        <f t="shared" si="0"/>
        <v>3</v>
      </c>
      <c r="C20" s="1" t="s">
        <v>5</v>
      </c>
      <c r="E20" s="2"/>
      <c r="F20" s="2"/>
      <c r="G20" s="1"/>
      <c r="H20" s="1"/>
      <c r="J20" s="1"/>
      <c r="K20" s="1"/>
    </row>
    <row r="21" spans="1:11" x14ac:dyDescent="0.25">
      <c r="A21" s="1" t="s">
        <v>753</v>
      </c>
      <c r="B21" s="1">
        <f t="shared" si="0"/>
        <v>3</v>
      </c>
      <c r="C21" s="1" t="s">
        <v>7</v>
      </c>
      <c r="E21" s="2"/>
      <c r="F21" s="2"/>
      <c r="G21" s="1"/>
      <c r="H21" s="1"/>
      <c r="J21" s="1"/>
      <c r="K21" s="1"/>
    </row>
    <row r="22" spans="1:11" x14ac:dyDescent="0.25">
      <c r="A22" s="1" t="s">
        <v>754</v>
      </c>
      <c r="B22" s="1">
        <f t="shared" si="0"/>
        <v>4</v>
      </c>
      <c r="C22" s="1" t="s">
        <v>1</v>
      </c>
      <c r="E22" s="2"/>
      <c r="F22" s="2"/>
      <c r="G22" s="1"/>
      <c r="H22" s="1"/>
      <c r="J22" s="1"/>
      <c r="K22" s="1"/>
    </row>
    <row r="23" spans="1:11" x14ac:dyDescent="0.25">
      <c r="A23" s="1" t="s">
        <v>755</v>
      </c>
      <c r="B23" s="1">
        <f t="shared" si="0"/>
        <v>4</v>
      </c>
      <c r="C23" s="1" t="s">
        <v>2</v>
      </c>
      <c r="E23" s="2"/>
      <c r="F23" s="2"/>
      <c r="G23" s="1"/>
      <c r="H23" s="1"/>
      <c r="J23" s="1"/>
      <c r="K23" s="1"/>
    </row>
    <row r="24" spans="1:11" x14ac:dyDescent="0.25">
      <c r="A24" s="1" t="s">
        <v>756</v>
      </c>
      <c r="B24" s="1">
        <f t="shared" si="0"/>
        <v>4</v>
      </c>
      <c r="C24" s="1" t="s">
        <v>6</v>
      </c>
      <c r="E24" s="2"/>
      <c r="F24" s="2"/>
      <c r="G24" s="1"/>
      <c r="H24" s="1"/>
      <c r="J24" s="1"/>
      <c r="K24" s="1"/>
    </row>
    <row r="25" spans="1:11" x14ac:dyDescent="0.25">
      <c r="A25" s="1" t="s">
        <v>757</v>
      </c>
      <c r="B25" s="1">
        <f t="shared" si="0"/>
        <v>4</v>
      </c>
      <c r="C25" s="1" t="s">
        <v>3</v>
      </c>
      <c r="E25" s="2"/>
      <c r="F25" s="2"/>
      <c r="G25" s="1"/>
      <c r="H25" s="1"/>
      <c r="J25" s="1"/>
      <c r="K25" s="1"/>
    </row>
    <row r="26" spans="1:11" x14ac:dyDescent="0.25">
      <c r="A26" s="1" t="s">
        <v>758</v>
      </c>
      <c r="B26" s="1">
        <f t="shared" si="0"/>
        <v>4</v>
      </c>
      <c r="C26" s="1" t="s">
        <v>4</v>
      </c>
      <c r="E26" s="2"/>
      <c r="F26" s="2"/>
      <c r="G26" s="1"/>
      <c r="H26" s="1"/>
      <c r="J26" s="1"/>
      <c r="K26" s="1"/>
    </row>
    <row r="27" spans="1:11" x14ac:dyDescent="0.25">
      <c r="A27" s="1" t="s">
        <v>759</v>
      </c>
      <c r="B27" s="1">
        <f t="shared" si="0"/>
        <v>4</v>
      </c>
      <c r="C27" s="1" t="s">
        <v>5</v>
      </c>
      <c r="E27" s="2"/>
      <c r="F27" s="2"/>
      <c r="G27" s="1"/>
      <c r="H27" s="1"/>
      <c r="J27" s="1"/>
      <c r="K27" s="1"/>
    </row>
    <row r="28" spans="1:11" x14ac:dyDescent="0.25">
      <c r="A28" s="1" t="s">
        <v>760</v>
      </c>
      <c r="B28" s="1">
        <f t="shared" si="0"/>
        <v>4</v>
      </c>
      <c r="C28" s="1" t="s">
        <v>7</v>
      </c>
      <c r="E28" s="2"/>
      <c r="F28" s="2"/>
      <c r="G28" s="1"/>
      <c r="H28" s="1"/>
      <c r="J28" s="1"/>
      <c r="K28" s="1"/>
    </row>
    <row r="29" spans="1:11" x14ac:dyDescent="0.25">
      <c r="A29" s="1" t="s">
        <v>761</v>
      </c>
      <c r="B29" s="1">
        <f t="shared" si="0"/>
        <v>5</v>
      </c>
      <c r="C29" s="1" t="s">
        <v>1</v>
      </c>
      <c r="E29" s="2"/>
      <c r="F29" s="2"/>
      <c r="G29" s="1"/>
      <c r="H29" s="1"/>
      <c r="J29" s="1"/>
      <c r="K29" s="1"/>
    </row>
    <row r="30" spans="1:11" x14ac:dyDescent="0.25">
      <c r="A30" s="1" t="s">
        <v>762</v>
      </c>
      <c r="B30" s="1">
        <f t="shared" si="0"/>
        <v>5</v>
      </c>
      <c r="C30" s="1" t="s">
        <v>2</v>
      </c>
      <c r="E30" s="2"/>
      <c r="F30" s="2"/>
      <c r="G30" s="1"/>
      <c r="H30" s="1"/>
      <c r="J30" s="1"/>
      <c r="K30" s="1"/>
    </row>
    <row r="31" spans="1:11" x14ac:dyDescent="0.25">
      <c r="A31" s="1" t="s">
        <v>763</v>
      </c>
      <c r="B31" s="1">
        <f t="shared" si="0"/>
        <v>5</v>
      </c>
      <c r="C31" s="1" t="s">
        <v>6</v>
      </c>
      <c r="E31" s="2"/>
      <c r="F31" s="2"/>
      <c r="G31" s="1"/>
      <c r="H31" s="1"/>
      <c r="J31" s="1"/>
      <c r="K31" s="1"/>
    </row>
    <row r="32" spans="1:11" x14ac:dyDescent="0.25">
      <c r="A32" s="1" t="s">
        <v>764</v>
      </c>
      <c r="B32" s="1">
        <f t="shared" si="0"/>
        <v>5</v>
      </c>
      <c r="C32" s="1" t="s">
        <v>3</v>
      </c>
      <c r="E32" s="2"/>
      <c r="F32" s="2"/>
      <c r="G32" s="1"/>
      <c r="H32" s="1"/>
      <c r="J32" s="1"/>
      <c r="K32" s="1"/>
    </row>
    <row r="33" spans="1:11" x14ac:dyDescent="0.25">
      <c r="A33" s="1" t="s">
        <v>765</v>
      </c>
      <c r="B33" s="1">
        <f t="shared" si="0"/>
        <v>5</v>
      </c>
      <c r="C33" s="1" t="s">
        <v>4</v>
      </c>
      <c r="E33" s="2"/>
      <c r="F33" s="2"/>
      <c r="G33" s="1"/>
      <c r="H33" s="1"/>
      <c r="J33" s="1"/>
      <c r="K33" s="1"/>
    </row>
    <row r="34" spans="1:11" x14ac:dyDescent="0.25">
      <c r="A34" s="1" t="s">
        <v>766</v>
      </c>
      <c r="B34" s="1">
        <f t="shared" si="0"/>
        <v>5</v>
      </c>
      <c r="C34" s="1" t="s">
        <v>5</v>
      </c>
      <c r="E34" s="2"/>
      <c r="F34" s="2"/>
      <c r="G34" s="1"/>
      <c r="H34" s="1"/>
      <c r="J34" s="1"/>
      <c r="K34" s="1"/>
    </row>
    <row r="35" spans="1:11" x14ac:dyDescent="0.25">
      <c r="A35" s="1" t="s">
        <v>767</v>
      </c>
      <c r="B35" s="1">
        <f t="shared" si="0"/>
        <v>5</v>
      </c>
      <c r="C35" s="1" t="s">
        <v>7</v>
      </c>
      <c r="E35" s="2"/>
      <c r="F35" s="2"/>
      <c r="G35" s="1"/>
      <c r="H35" s="1"/>
      <c r="J35" s="1"/>
      <c r="K35" s="1"/>
    </row>
    <row r="36" spans="1:11" x14ac:dyDescent="0.25">
      <c r="A36" s="1" t="s">
        <v>768</v>
      </c>
      <c r="B36" s="1">
        <f t="shared" si="0"/>
        <v>6</v>
      </c>
      <c r="C36" s="1" t="s">
        <v>1</v>
      </c>
      <c r="E36" s="2"/>
      <c r="F36" s="2"/>
      <c r="G36" s="1"/>
      <c r="H36" s="1"/>
      <c r="J36" s="1"/>
      <c r="K36" s="1"/>
    </row>
    <row r="37" spans="1:11" x14ac:dyDescent="0.25">
      <c r="A37" s="1" t="s">
        <v>769</v>
      </c>
      <c r="B37" s="1">
        <f t="shared" si="0"/>
        <v>6</v>
      </c>
      <c r="C37" s="1" t="s">
        <v>2</v>
      </c>
      <c r="E37" s="2"/>
      <c r="F37" s="2"/>
      <c r="G37" s="1"/>
      <c r="H37" s="1"/>
      <c r="J37" s="1"/>
      <c r="K37" s="1"/>
    </row>
    <row r="38" spans="1:11" x14ac:dyDescent="0.25">
      <c r="A38" s="1" t="s">
        <v>770</v>
      </c>
      <c r="B38" s="1">
        <f t="shared" si="0"/>
        <v>6</v>
      </c>
      <c r="C38" s="1" t="s">
        <v>6</v>
      </c>
      <c r="E38" s="2"/>
      <c r="F38" s="2"/>
      <c r="G38" s="1"/>
      <c r="H38" s="1"/>
      <c r="J38" s="1"/>
      <c r="K38" s="1"/>
    </row>
    <row r="39" spans="1:11" x14ac:dyDescent="0.25">
      <c r="A39" s="1" t="s">
        <v>771</v>
      </c>
      <c r="B39" s="1">
        <f t="shared" si="0"/>
        <v>6</v>
      </c>
      <c r="C39" s="1" t="s">
        <v>3</v>
      </c>
      <c r="E39" s="2"/>
      <c r="F39" s="2"/>
      <c r="G39" s="1"/>
      <c r="H39" s="1"/>
      <c r="J39" s="1"/>
      <c r="K39" s="1"/>
    </row>
    <row r="40" spans="1:11" x14ac:dyDescent="0.25">
      <c r="A40" s="1" t="s">
        <v>772</v>
      </c>
      <c r="B40" s="1">
        <f t="shared" si="0"/>
        <v>6</v>
      </c>
      <c r="C40" s="1" t="s">
        <v>4</v>
      </c>
      <c r="E40" s="2"/>
      <c r="F40" s="2"/>
      <c r="G40" s="1"/>
      <c r="H40" s="1"/>
      <c r="J40" s="1"/>
      <c r="K40" s="1"/>
    </row>
    <row r="41" spans="1:11" x14ac:dyDescent="0.25">
      <c r="A41" s="1" t="s">
        <v>773</v>
      </c>
      <c r="B41" s="1">
        <f t="shared" si="0"/>
        <v>6</v>
      </c>
      <c r="C41" s="1" t="s">
        <v>5</v>
      </c>
      <c r="E41" s="2"/>
      <c r="F41" s="2"/>
      <c r="G41" s="1"/>
      <c r="H41" s="1"/>
      <c r="J41" s="1"/>
      <c r="K41" s="1"/>
    </row>
    <row r="42" spans="1:11" x14ac:dyDescent="0.25">
      <c r="A42" s="1" t="s">
        <v>774</v>
      </c>
      <c r="B42" s="1">
        <f t="shared" si="0"/>
        <v>6</v>
      </c>
      <c r="C42" s="1" t="s">
        <v>7</v>
      </c>
      <c r="E42" s="2"/>
      <c r="F42" s="2"/>
      <c r="G42" s="1"/>
      <c r="H42" s="1"/>
      <c r="J42" s="1"/>
      <c r="K42" s="1"/>
    </row>
    <row r="43" spans="1:11" x14ac:dyDescent="0.25">
      <c r="A43" s="1" t="s">
        <v>775</v>
      </c>
      <c r="B43" s="1">
        <f t="shared" si="0"/>
        <v>7</v>
      </c>
      <c r="C43" s="1" t="s">
        <v>1</v>
      </c>
      <c r="E43" s="2"/>
      <c r="F43" s="2"/>
      <c r="G43" s="1"/>
      <c r="H43" s="1"/>
      <c r="J43" s="1"/>
      <c r="K43" s="1"/>
    </row>
    <row r="44" spans="1:11" x14ac:dyDescent="0.25">
      <c r="A44" s="1" t="s">
        <v>776</v>
      </c>
      <c r="B44" s="1">
        <f t="shared" si="0"/>
        <v>7</v>
      </c>
      <c r="C44" s="1" t="s">
        <v>2</v>
      </c>
      <c r="E44" s="2"/>
      <c r="F44" s="2"/>
      <c r="G44" s="1"/>
      <c r="H44" s="1"/>
      <c r="J44" s="1"/>
      <c r="K44" s="1"/>
    </row>
    <row r="45" spans="1:11" x14ac:dyDescent="0.25">
      <c r="A45" s="1" t="s">
        <v>777</v>
      </c>
      <c r="B45" s="1">
        <f t="shared" si="0"/>
        <v>7</v>
      </c>
      <c r="C45" s="1" t="s">
        <v>6</v>
      </c>
      <c r="E45" s="2"/>
      <c r="F45" s="2"/>
      <c r="G45" s="1"/>
      <c r="H45" s="1"/>
      <c r="J45" s="1"/>
      <c r="K45" s="1"/>
    </row>
    <row r="46" spans="1:11" x14ac:dyDescent="0.25">
      <c r="A46" s="1" t="s">
        <v>778</v>
      </c>
      <c r="B46" s="1">
        <f t="shared" si="0"/>
        <v>7</v>
      </c>
      <c r="C46" s="1" t="s">
        <v>3</v>
      </c>
      <c r="E46" s="2"/>
      <c r="F46" s="2"/>
      <c r="G46" s="1"/>
      <c r="H46" s="1"/>
      <c r="J46" s="1"/>
      <c r="K46" s="1"/>
    </row>
    <row r="47" spans="1:11" x14ac:dyDescent="0.25">
      <c r="A47" s="1" t="s">
        <v>779</v>
      </c>
      <c r="B47" s="1">
        <f t="shared" si="0"/>
        <v>7</v>
      </c>
      <c r="C47" s="1" t="s">
        <v>4</v>
      </c>
      <c r="E47" s="2"/>
      <c r="F47" s="2"/>
      <c r="G47" s="1"/>
      <c r="H47" s="1"/>
      <c r="J47" s="1"/>
      <c r="K47" s="1"/>
    </row>
    <row r="48" spans="1:11" x14ac:dyDescent="0.25">
      <c r="A48" s="1" t="s">
        <v>780</v>
      </c>
      <c r="B48" s="1">
        <f t="shared" si="0"/>
        <v>7</v>
      </c>
      <c r="C48" s="1" t="s">
        <v>5</v>
      </c>
      <c r="E48" s="2"/>
      <c r="F48" s="2"/>
      <c r="G48" s="1"/>
      <c r="H48" s="1"/>
      <c r="J48" s="1"/>
      <c r="K48" s="1"/>
    </row>
    <row r="49" spans="1:11" x14ac:dyDescent="0.25">
      <c r="A49" s="1" t="s">
        <v>781</v>
      </c>
      <c r="B49" s="1">
        <f t="shared" si="0"/>
        <v>7</v>
      </c>
      <c r="C49" s="1" t="s">
        <v>7</v>
      </c>
      <c r="E49" s="2"/>
      <c r="F49" s="2"/>
      <c r="G49" s="1"/>
      <c r="H49" s="1"/>
      <c r="J49" s="1"/>
      <c r="K49" s="1"/>
    </row>
    <row r="50" spans="1:11" x14ac:dyDescent="0.25">
      <c r="A50" s="1" t="s">
        <v>782</v>
      </c>
      <c r="B50" s="1">
        <f t="shared" si="0"/>
        <v>8</v>
      </c>
      <c r="C50" s="1" t="s">
        <v>1</v>
      </c>
      <c r="E50" s="2"/>
      <c r="F50" s="2"/>
      <c r="G50" s="1"/>
      <c r="H50" s="1"/>
      <c r="J50" s="1"/>
      <c r="K50" s="1"/>
    </row>
    <row r="51" spans="1:11" x14ac:dyDescent="0.25">
      <c r="A51" s="1" t="s">
        <v>783</v>
      </c>
      <c r="B51" s="1">
        <f t="shared" si="0"/>
        <v>8</v>
      </c>
      <c r="C51" s="1" t="s">
        <v>2</v>
      </c>
      <c r="E51" s="2"/>
      <c r="F51" s="2"/>
      <c r="G51" s="1"/>
      <c r="H51" s="1"/>
      <c r="J51" s="1"/>
      <c r="K51" s="1"/>
    </row>
    <row r="52" spans="1:11" x14ac:dyDescent="0.25">
      <c r="A52" s="1" t="s">
        <v>784</v>
      </c>
      <c r="B52" s="1">
        <f t="shared" si="0"/>
        <v>8</v>
      </c>
      <c r="C52" s="1" t="s">
        <v>6</v>
      </c>
      <c r="E52" s="2"/>
      <c r="F52" s="2"/>
      <c r="G52" s="1"/>
      <c r="H52" s="1"/>
      <c r="J52" s="1"/>
      <c r="K52" s="1"/>
    </row>
    <row r="53" spans="1:11" x14ac:dyDescent="0.25">
      <c r="A53" s="1" t="s">
        <v>785</v>
      </c>
      <c r="B53" s="1">
        <f t="shared" si="0"/>
        <v>8</v>
      </c>
      <c r="C53" s="1" t="s">
        <v>3</v>
      </c>
      <c r="E53" s="2"/>
      <c r="F53" s="2"/>
      <c r="G53" s="1"/>
      <c r="H53" s="1"/>
      <c r="J53" s="1"/>
      <c r="K53" s="1"/>
    </row>
    <row r="54" spans="1:11" x14ac:dyDescent="0.25">
      <c r="A54" s="1" t="s">
        <v>786</v>
      </c>
      <c r="B54" s="1">
        <f t="shared" si="0"/>
        <v>8</v>
      </c>
      <c r="C54" s="1" t="s">
        <v>4</v>
      </c>
      <c r="E54" s="2"/>
      <c r="F54" s="2"/>
      <c r="G54" s="1"/>
      <c r="H54" s="1"/>
      <c r="J54" s="1"/>
      <c r="K54" s="1"/>
    </row>
    <row r="55" spans="1:11" x14ac:dyDescent="0.25">
      <c r="A55" s="1" t="s">
        <v>787</v>
      </c>
      <c r="B55" s="1">
        <f t="shared" si="0"/>
        <v>8</v>
      </c>
      <c r="C55" s="1" t="s">
        <v>5</v>
      </c>
      <c r="E55" s="2"/>
      <c r="F55" s="2"/>
      <c r="G55" s="1"/>
      <c r="H55" s="1"/>
      <c r="J55" s="1"/>
      <c r="K55" s="1"/>
    </row>
    <row r="56" spans="1:11" x14ac:dyDescent="0.25">
      <c r="A56" s="1" t="s">
        <v>788</v>
      </c>
      <c r="B56" s="1">
        <f t="shared" si="0"/>
        <v>8</v>
      </c>
      <c r="C56" s="1" t="s">
        <v>7</v>
      </c>
      <c r="E56" s="2"/>
      <c r="F56" s="2"/>
      <c r="G56" s="1"/>
      <c r="H56" s="1"/>
      <c r="J56" s="1"/>
      <c r="K56" s="1"/>
    </row>
    <row r="57" spans="1:11" x14ac:dyDescent="0.25">
      <c r="A57" s="1" t="s">
        <v>789</v>
      </c>
      <c r="B57" s="1">
        <f t="shared" si="0"/>
        <v>9</v>
      </c>
      <c r="C57" s="1" t="s">
        <v>1</v>
      </c>
      <c r="E57" s="2"/>
      <c r="F57" s="2"/>
      <c r="G57" s="1"/>
      <c r="H57" s="1"/>
      <c r="J57" s="1"/>
      <c r="K57" s="1"/>
    </row>
    <row r="58" spans="1:11" x14ac:dyDescent="0.25">
      <c r="A58" s="1" t="s">
        <v>790</v>
      </c>
      <c r="B58" s="1">
        <f t="shared" si="0"/>
        <v>9</v>
      </c>
      <c r="C58" s="1" t="s">
        <v>2</v>
      </c>
      <c r="E58" s="2"/>
      <c r="F58" s="2"/>
      <c r="G58" s="1"/>
      <c r="H58" s="1"/>
      <c r="J58" s="1"/>
      <c r="K58" s="1"/>
    </row>
    <row r="59" spans="1:11" x14ac:dyDescent="0.25">
      <c r="A59" s="1" t="s">
        <v>791</v>
      </c>
      <c r="B59" s="1">
        <f t="shared" si="0"/>
        <v>9</v>
      </c>
      <c r="C59" s="1" t="s">
        <v>6</v>
      </c>
      <c r="E59" s="2"/>
      <c r="F59" s="2"/>
      <c r="G59" s="1"/>
      <c r="H59" s="1"/>
      <c r="J59" s="1"/>
      <c r="K59" s="1"/>
    </row>
    <row r="60" spans="1:11" x14ac:dyDescent="0.25">
      <c r="A60" s="1" t="s">
        <v>792</v>
      </c>
      <c r="B60" s="1">
        <f t="shared" si="0"/>
        <v>9</v>
      </c>
      <c r="C60" s="1" t="s">
        <v>3</v>
      </c>
      <c r="E60" s="2"/>
      <c r="F60" s="2"/>
      <c r="G60" s="1"/>
      <c r="H60" s="1"/>
      <c r="J60" s="1"/>
      <c r="K60" s="1"/>
    </row>
    <row r="61" spans="1:11" x14ac:dyDescent="0.25">
      <c r="A61" s="1" t="s">
        <v>793</v>
      </c>
      <c r="B61" s="1">
        <f t="shared" si="0"/>
        <v>9</v>
      </c>
      <c r="C61" s="1" t="s">
        <v>4</v>
      </c>
      <c r="E61" s="2"/>
      <c r="F61" s="2"/>
      <c r="G61" s="1"/>
      <c r="H61" s="1"/>
      <c r="J61" s="1"/>
      <c r="K61" s="1"/>
    </row>
    <row r="62" spans="1:11" x14ac:dyDescent="0.25">
      <c r="A62" s="1" t="s">
        <v>794</v>
      </c>
      <c r="B62" s="1">
        <f t="shared" si="0"/>
        <v>9</v>
      </c>
      <c r="C62" s="1" t="s">
        <v>5</v>
      </c>
      <c r="E62" s="2"/>
      <c r="F62" s="2"/>
      <c r="G62" s="1"/>
      <c r="H62" s="1"/>
      <c r="J62" s="1"/>
      <c r="K62" s="1"/>
    </row>
    <row r="63" spans="1:11" x14ac:dyDescent="0.25">
      <c r="A63" s="1" t="s">
        <v>795</v>
      </c>
      <c r="B63" s="1">
        <f t="shared" si="0"/>
        <v>9</v>
      </c>
      <c r="C63" s="1" t="s">
        <v>7</v>
      </c>
      <c r="E63" s="2"/>
      <c r="F63" s="2"/>
      <c r="G63" s="1"/>
      <c r="H63" s="1"/>
      <c r="J63" s="1"/>
      <c r="K63" s="1"/>
    </row>
    <row r="64" spans="1:11" x14ac:dyDescent="0.25">
      <c r="A64" s="1" t="s">
        <v>432</v>
      </c>
      <c r="B64" s="1">
        <f t="shared" si="0"/>
        <v>10</v>
      </c>
      <c r="C64" s="1" t="s">
        <v>1</v>
      </c>
      <c r="E64" s="2"/>
      <c r="F64" s="2"/>
      <c r="G64" s="1"/>
      <c r="H64" s="1"/>
      <c r="J64" s="1"/>
      <c r="K64" s="1"/>
    </row>
    <row r="65" spans="1:11" x14ac:dyDescent="0.25">
      <c r="A65" s="1" t="s">
        <v>433</v>
      </c>
      <c r="B65" s="1">
        <f t="shared" si="0"/>
        <v>10</v>
      </c>
      <c r="C65" s="1" t="s">
        <v>2</v>
      </c>
      <c r="E65" s="2"/>
      <c r="F65" s="2"/>
      <c r="G65" s="1"/>
      <c r="H65" s="1"/>
      <c r="J65" s="1"/>
      <c r="K65" s="1"/>
    </row>
    <row r="66" spans="1:11" x14ac:dyDescent="0.25">
      <c r="A66" s="1" t="s">
        <v>434</v>
      </c>
      <c r="B66" s="1">
        <f t="shared" si="0"/>
        <v>10</v>
      </c>
      <c r="C66" s="1" t="s">
        <v>6</v>
      </c>
      <c r="E66" s="2"/>
      <c r="F66" s="2"/>
      <c r="G66" s="1"/>
      <c r="H66" s="1"/>
      <c r="J66" s="1"/>
      <c r="K66" s="1"/>
    </row>
    <row r="67" spans="1:11" x14ac:dyDescent="0.25">
      <c r="A67" s="1" t="s">
        <v>435</v>
      </c>
      <c r="B67" s="1">
        <f t="shared" si="0"/>
        <v>10</v>
      </c>
      <c r="C67" s="1" t="s">
        <v>3</v>
      </c>
      <c r="E67" s="2"/>
      <c r="F67" s="2"/>
      <c r="G67" s="1"/>
      <c r="H67" s="1"/>
      <c r="J67" s="1"/>
      <c r="K67" s="1"/>
    </row>
    <row r="68" spans="1:11" x14ac:dyDescent="0.25">
      <c r="A68" s="1" t="s">
        <v>436</v>
      </c>
      <c r="B68" s="1">
        <f t="shared" si="0"/>
        <v>10</v>
      </c>
      <c r="C68" s="1" t="s">
        <v>4</v>
      </c>
      <c r="E68" s="2"/>
      <c r="F68" s="2"/>
      <c r="G68" s="1"/>
      <c r="H68" s="1"/>
      <c r="J68" s="1"/>
      <c r="K68" s="1"/>
    </row>
    <row r="69" spans="1:11" x14ac:dyDescent="0.25">
      <c r="A69" s="1" t="s">
        <v>437</v>
      </c>
      <c r="B69" s="1">
        <f t="shared" si="0"/>
        <v>10</v>
      </c>
      <c r="C69" s="1" t="s">
        <v>5</v>
      </c>
      <c r="E69" s="2"/>
      <c r="F69" s="2"/>
      <c r="G69" s="1"/>
      <c r="H69" s="1"/>
      <c r="J69" s="1"/>
      <c r="K69" s="1"/>
    </row>
    <row r="70" spans="1:11" x14ac:dyDescent="0.25">
      <c r="A70" s="1" t="s">
        <v>438</v>
      </c>
      <c r="B70" s="1">
        <f t="shared" si="0"/>
        <v>10</v>
      </c>
      <c r="C70" s="1" t="s">
        <v>7</v>
      </c>
      <c r="E70" s="2"/>
      <c r="F70" s="2"/>
      <c r="G70" s="1"/>
      <c r="H70" s="1"/>
      <c r="J70" s="1"/>
      <c r="K70" s="1"/>
    </row>
    <row r="71" spans="1:11" x14ac:dyDescent="0.25">
      <c r="A71" s="1" t="s">
        <v>439</v>
      </c>
      <c r="B71" s="1">
        <f t="shared" si="0"/>
        <v>11</v>
      </c>
      <c r="C71" s="1" t="s">
        <v>1</v>
      </c>
      <c r="E71" s="2"/>
      <c r="F71" s="2"/>
      <c r="G71" s="1"/>
      <c r="H71" s="1"/>
      <c r="J71" s="1"/>
      <c r="K71" s="1"/>
    </row>
    <row r="72" spans="1:11" x14ac:dyDescent="0.25">
      <c r="A72" s="1" t="s">
        <v>440</v>
      </c>
      <c r="B72" s="1">
        <f t="shared" si="0"/>
        <v>11</v>
      </c>
      <c r="C72" s="1" t="s">
        <v>2</v>
      </c>
      <c r="E72" s="2"/>
      <c r="F72" s="2"/>
      <c r="G72" s="1"/>
      <c r="H72" s="1"/>
      <c r="J72" s="1"/>
      <c r="K72" s="1"/>
    </row>
    <row r="73" spans="1:11" x14ac:dyDescent="0.25">
      <c r="A73" s="1" t="s">
        <v>441</v>
      </c>
      <c r="B73" s="1">
        <f t="shared" si="0"/>
        <v>11</v>
      </c>
      <c r="C73" s="1" t="s">
        <v>6</v>
      </c>
      <c r="E73" s="2"/>
      <c r="F73" s="2"/>
      <c r="G73" s="1"/>
      <c r="H73" s="1"/>
      <c r="J73" s="1"/>
      <c r="K73" s="1"/>
    </row>
    <row r="74" spans="1:11" x14ac:dyDescent="0.25">
      <c r="A74" s="1" t="s">
        <v>442</v>
      </c>
      <c r="B74" s="1">
        <f t="shared" si="0"/>
        <v>11</v>
      </c>
      <c r="C74" s="1" t="s">
        <v>3</v>
      </c>
      <c r="E74" s="2"/>
      <c r="F74" s="2"/>
      <c r="G74" s="1"/>
      <c r="H74" s="1"/>
      <c r="J74" s="1"/>
      <c r="K74" s="1"/>
    </row>
    <row r="75" spans="1:11" x14ac:dyDescent="0.25">
      <c r="A75" s="1" t="s">
        <v>443</v>
      </c>
      <c r="B75" s="1">
        <f t="shared" si="0"/>
        <v>11</v>
      </c>
      <c r="C75" s="1" t="s">
        <v>4</v>
      </c>
      <c r="E75" s="2"/>
      <c r="F75" s="2"/>
      <c r="G75" s="1"/>
      <c r="H75" s="1"/>
      <c r="J75" s="1"/>
      <c r="K75" s="1"/>
    </row>
    <row r="76" spans="1:11" x14ac:dyDescent="0.25">
      <c r="A76" s="1" t="s">
        <v>444</v>
      </c>
      <c r="B76" s="1">
        <f t="shared" si="0"/>
        <v>11</v>
      </c>
      <c r="C76" s="1" t="s">
        <v>5</v>
      </c>
      <c r="E76" s="2"/>
      <c r="F76" s="2"/>
      <c r="G76" s="1"/>
      <c r="H76" s="1"/>
      <c r="J76" s="1"/>
      <c r="K76" s="1"/>
    </row>
    <row r="77" spans="1:11" x14ac:dyDescent="0.25">
      <c r="A77" s="1" t="s">
        <v>445</v>
      </c>
      <c r="B77" s="1">
        <f t="shared" si="0"/>
        <v>11</v>
      </c>
      <c r="C77" s="1" t="s">
        <v>7</v>
      </c>
      <c r="E77" s="2"/>
      <c r="F77" s="2"/>
      <c r="G77" s="1"/>
      <c r="H77" s="1"/>
      <c r="J77" s="1"/>
      <c r="K77" s="1"/>
    </row>
    <row r="78" spans="1:11" x14ac:dyDescent="0.25">
      <c r="A78" s="1" t="s">
        <v>446</v>
      </c>
      <c r="B78" s="1">
        <f t="shared" si="0"/>
        <v>12</v>
      </c>
      <c r="C78" s="1" t="s">
        <v>1</v>
      </c>
      <c r="E78" s="2"/>
      <c r="F78" s="2"/>
      <c r="G78" s="1"/>
      <c r="H78" s="1"/>
      <c r="J78" s="1"/>
      <c r="K78" s="1"/>
    </row>
    <row r="79" spans="1:11" x14ac:dyDescent="0.25">
      <c r="A79" s="1" t="s">
        <v>447</v>
      </c>
      <c r="B79" s="1">
        <f t="shared" si="0"/>
        <v>12</v>
      </c>
      <c r="C79" s="1" t="s">
        <v>2</v>
      </c>
      <c r="E79" s="2"/>
      <c r="F79" s="2"/>
      <c r="G79" s="1"/>
      <c r="H79" s="1"/>
      <c r="J79" s="1"/>
      <c r="K79" s="1"/>
    </row>
    <row r="80" spans="1:11" x14ac:dyDescent="0.25">
      <c r="A80" s="1" t="s">
        <v>448</v>
      </c>
      <c r="B80" s="1">
        <f t="shared" ref="B80:B143" si="1">B73+1</f>
        <v>12</v>
      </c>
      <c r="C80" s="1" t="s">
        <v>6</v>
      </c>
      <c r="E80" s="2"/>
      <c r="F80" s="2"/>
      <c r="G80" s="1"/>
      <c r="H80" s="1"/>
      <c r="J80" s="1"/>
      <c r="K80" s="1"/>
    </row>
    <row r="81" spans="1:11" x14ac:dyDescent="0.25">
      <c r="A81" s="1" t="s">
        <v>449</v>
      </c>
      <c r="B81" s="1">
        <f t="shared" si="1"/>
        <v>12</v>
      </c>
      <c r="C81" s="1" t="s">
        <v>3</v>
      </c>
      <c r="E81" s="2"/>
      <c r="F81" s="2"/>
      <c r="G81" s="1"/>
      <c r="H81" s="1"/>
      <c r="J81" s="1"/>
      <c r="K81" s="1"/>
    </row>
    <row r="82" spans="1:11" x14ac:dyDescent="0.25">
      <c r="A82" s="1" t="s">
        <v>450</v>
      </c>
      <c r="B82" s="1">
        <f t="shared" si="1"/>
        <v>12</v>
      </c>
      <c r="C82" s="1" t="s">
        <v>4</v>
      </c>
      <c r="E82" s="2"/>
      <c r="F82" s="2"/>
      <c r="G82" s="1"/>
      <c r="H82" s="1"/>
      <c r="J82" s="1"/>
      <c r="K82" s="1"/>
    </row>
    <row r="83" spans="1:11" x14ac:dyDescent="0.25">
      <c r="A83" s="1" t="s">
        <v>451</v>
      </c>
      <c r="B83" s="1">
        <f t="shared" si="1"/>
        <v>12</v>
      </c>
      <c r="C83" s="1" t="s">
        <v>5</v>
      </c>
      <c r="E83" s="2"/>
      <c r="F83" s="2"/>
      <c r="G83" s="1"/>
      <c r="H83" s="1"/>
      <c r="J83" s="1"/>
      <c r="K83" s="1"/>
    </row>
    <row r="84" spans="1:11" x14ac:dyDescent="0.25">
      <c r="A84" s="1" t="s">
        <v>452</v>
      </c>
      <c r="B84" s="1">
        <f t="shared" si="1"/>
        <v>12</v>
      </c>
      <c r="C84" s="1" t="s">
        <v>7</v>
      </c>
      <c r="E84" s="2"/>
      <c r="F84" s="2"/>
      <c r="G84" s="1"/>
      <c r="H84" s="1"/>
      <c r="J84" s="1"/>
      <c r="K84" s="1"/>
    </row>
    <row r="85" spans="1:11" x14ac:dyDescent="0.25">
      <c r="A85" s="1" t="s">
        <v>453</v>
      </c>
      <c r="B85" s="1">
        <f t="shared" si="1"/>
        <v>13</v>
      </c>
      <c r="C85" s="1" t="s">
        <v>1</v>
      </c>
      <c r="E85" s="2"/>
      <c r="F85" s="2"/>
      <c r="G85" s="1"/>
      <c r="H85" s="1"/>
      <c r="J85" s="1"/>
      <c r="K85" s="1"/>
    </row>
    <row r="86" spans="1:11" x14ac:dyDescent="0.25">
      <c r="A86" s="1" t="s">
        <v>454</v>
      </c>
      <c r="B86" s="1">
        <f t="shared" si="1"/>
        <v>13</v>
      </c>
      <c r="C86" s="1" t="s">
        <v>2</v>
      </c>
      <c r="E86" s="2"/>
      <c r="F86" s="2"/>
      <c r="G86" s="1"/>
      <c r="H86" s="1"/>
      <c r="J86" s="1"/>
      <c r="K86" s="1"/>
    </row>
    <row r="87" spans="1:11" x14ac:dyDescent="0.25">
      <c r="A87" s="1" t="s">
        <v>455</v>
      </c>
      <c r="B87" s="1">
        <f t="shared" si="1"/>
        <v>13</v>
      </c>
      <c r="C87" s="1" t="s">
        <v>6</v>
      </c>
      <c r="E87" s="2"/>
      <c r="F87" s="2"/>
      <c r="G87" s="1"/>
      <c r="H87" s="1"/>
      <c r="J87" s="1"/>
      <c r="K87" s="1"/>
    </row>
    <row r="88" spans="1:11" x14ac:dyDescent="0.25">
      <c r="A88" s="1" t="s">
        <v>456</v>
      </c>
      <c r="B88" s="1">
        <f t="shared" si="1"/>
        <v>13</v>
      </c>
      <c r="C88" s="1" t="s">
        <v>3</v>
      </c>
      <c r="E88" s="2"/>
      <c r="F88" s="2"/>
      <c r="G88" s="1"/>
      <c r="H88" s="1"/>
      <c r="J88" s="1"/>
      <c r="K88" s="1"/>
    </row>
    <row r="89" spans="1:11" x14ac:dyDescent="0.25">
      <c r="A89" s="1" t="s">
        <v>457</v>
      </c>
      <c r="B89" s="1">
        <f t="shared" si="1"/>
        <v>13</v>
      </c>
      <c r="C89" s="1" t="s">
        <v>4</v>
      </c>
      <c r="E89" s="2"/>
      <c r="F89" s="2"/>
      <c r="G89" s="1"/>
      <c r="H89" s="1"/>
      <c r="J89" s="1"/>
      <c r="K89" s="1"/>
    </row>
    <row r="90" spans="1:11" x14ac:dyDescent="0.25">
      <c r="A90" s="1" t="s">
        <v>458</v>
      </c>
      <c r="B90" s="1">
        <f t="shared" si="1"/>
        <v>13</v>
      </c>
      <c r="C90" s="1" t="s">
        <v>5</v>
      </c>
      <c r="E90" s="2"/>
      <c r="F90" s="2"/>
      <c r="G90" s="1"/>
      <c r="H90" s="1"/>
      <c r="J90" s="1"/>
      <c r="K90" s="1"/>
    </row>
    <row r="91" spans="1:11" x14ac:dyDescent="0.25">
      <c r="A91" s="1" t="s">
        <v>459</v>
      </c>
      <c r="B91" s="1">
        <f t="shared" si="1"/>
        <v>13</v>
      </c>
      <c r="C91" s="1" t="s">
        <v>7</v>
      </c>
      <c r="E91" s="2"/>
      <c r="F91" s="2"/>
      <c r="G91" s="1"/>
      <c r="H91" s="1"/>
      <c r="J91" s="1"/>
      <c r="K91" s="1"/>
    </row>
    <row r="92" spans="1:11" x14ac:dyDescent="0.25">
      <c r="A92" s="1" t="s">
        <v>460</v>
      </c>
      <c r="B92" s="1">
        <f t="shared" si="1"/>
        <v>14</v>
      </c>
      <c r="C92" s="1" t="s">
        <v>1</v>
      </c>
      <c r="E92" s="2"/>
      <c r="F92" s="2"/>
      <c r="G92" s="1"/>
      <c r="H92" s="1"/>
      <c r="J92" s="1"/>
      <c r="K92" s="1"/>
    </row>
    <row r="93" spans="1:11" x14ac:dyDescent="0.25">
      <c r="A93" s="1" t="s">
        <v>461</v>
      </c>
      <c r="B93" s="1">
        <f t="shared" si="1"/>
        <v>14</v>
      </c>
      <c r="C93" s="1" t="s">
        <v>2</v>
      </c>
      <c r="E93" s="2"/>
      <c r="F93" s="2"/>
      <c r="G93" s="1"/>
      <c r="H93" s="1"/>
      <c r="J93" s="1"/>
      <c r="K93" s="1"/>
    </row>
    <row r="94" spans="1:11" x14ac:dyDescent="0.25">
      <c r="A94" s="1" t="s">
        <v>462</v>
      </c>
      <c r="B94" s="1">
        <f t="shared" si="1"/>
        <v>14</v>
      </c>
      <c r="C94" s="1" t="s">
        <v>6</v>
      </c>
      <c r="E94" s="2"/>
      <c r="F94" s="2"/>
      <c r="G94" s="1"/>
      <c r="H94" s="1"/>
      <c r="J94" s="1"/>
      <c r="K94" s="1"/>
    </row>
    <row r="95" spans="1:11" x14ac:dyDescent="0.25">
      <c r="A95" s="1" t="s">
        <v>463</v>
      </c>
      <c r="B95" s="1">
        <f t="shared" si="1"/>
        <v>14</v>
      </c>
      <c r="C95" s="1" t="s">
        <v>3</v>
      </c>
      <c r="E95" s="2"/>
      <c r="F95" s="2"/>
      <c r="G95" s="1"/>
      <c r="H95" s="1"/>
      <c r="J95" s="1"/>
      <c r="K95" s="1"/>
    </row>
    <row r="96" spans="1:11" x14ac:dyDescent="0.25">
      <c r="A96" s="1" t="s">
        <v>464</v>
      </c>
      <c r="B96" s="1">
        <f t="shared" si="1"/>
        <v>14</v>
      </c>
      <c r="C96" s="1" t="s">
        <v>4</v>
      </c>
      <c r="E96" s="2"/>
      <c r="F96" s="2"/>
      <c r="G96" s="1"/>
      <c r="H96" s="1"/>
      <c r="J96" s="1"/>
      <c r="K96" s="1"/>
    </row>
    <row r="97" spans="1:11" x14ac:dyDescent="0.25">
      <c r="A97" s="1" t="s">
        <v>465</v>
      </c>
      <c r="B97" s="1">
        <f t="shared" si="1"/>
        <v>14</v>
      </c>
      <c r="C97" s="1" t="s">
        <v>5</v>
      </c>
      <c r="E97" s="2"/>
      <c r="F97" s="2"/>
      <c r="G97" s="1"/>
      <c r="H97" s="1"/>
      <c r="J97" s="1"/>
      <c r="K97" s="1"/>
    </row>
    <row r="98" spans="1:11" x14ac:dyDescent="0.25">
      <c r="A98" s="1" t="s">
        <v>466</v>
      </c>
      <c r="B98" s="1">
        <f t="shared" si="1"/>
        <v>14</v>
      </c>
      <c r="C98" s="1" t="s">
        <v>7</v>
      </c>
      <c r="E98" s="2"/>
      <c r="F98" s="2"/>
      <c r="G98" s="1"/>
      <c r="H98" s="1"/>
      <c r="J98" s="1"/>
      <c r="K98" s="1"/>
    </row>
    <row r="99" spans="1:11" x14ac:dyDescent="0.25">
      <c r="A99" s="1" t="s">
        <v>467</v>
      </c>
      <c r="B99" s="1">
        <f t="shared" si="1"/>
        <v>15</v>
      </c>
      <c r="C99" s="1" t="s">
        <v>1</v>
      </c>
      <c r="E99" s="2"/>
      <c r="F99" s="2"/>
      <c r="G99" s="1"/>
      <c r="H99" s="1"/>
      <c r="J99" s="1"/>
      <c r="K99" s="1"/>
    </row>
    <row r="100" spans="1:11" x14ac:dyDescent="0.25">
      <c r="A100" s="1" t="s">
        <v>468</v>
      </c>
      <c r="B100" s="1">
        <f t="shared" si="1"/>
        <v>15</v>
      </c>
      <c r="C100" s="1" t="s">
        <v>2</v>
      </c>
      <c r="E100" s="2"/>
      <c r="F100" s="2"/>
      <c r="G100" s="1"/>
      <c r="H100" s="1"/>
      <c r="J100" s="1"/>
      <c r="K100" s="1"/>
    </row>
    <row r="101" spans="1:11" x14ac:dyDescent="0.25">
      <c r="A101" s="1" t="s">
        <v>469</v>
      </c>
      <c r="B101" s="1">
        <f t="shared" si="1"/>
        <v>15</v>
      </c>
      <c r="C101" s="1" t="s">
        <v>6</v>
      </c>
      <c r="E101" s="2"/>
      <c r="F101" s="2"/>
      <c r="G101" s="1"/>
      <c r="H101" s="1"/>
      <c r="J101" s="1"/>
      <c r="K101" s="1"/>
    </row>
    <row r="102" spans="1:11" x14ac:dyDescent="0.25">
      <c r="A102" s="1" t="s">
        <v>470</v>
      </c>
      <c r="B102" s="1">
        <f t="shared" si="1"/>
        <v>15</v>
      </c>
      <c r="C102" s="1" t="s">
        <v>3</v>
      </c>
      <c r="E102" s="2"/>
      <c r="F102" s="2"/>
      <c r="G102" s="1"/>
      <c r="H102" s="1"/>
      <c r="J102" s="1"/>
      <c r="K102" s="1"/>
    </row>
    <row r="103" spans="1:11" x14ac:dyDescent="0.25">
      <c r="A103" s="1" t="s">
        <v>471</v>
      </c>
      <c r="B103" s="1">
        <f t="shared" si="1"/>
        <v>15</v>
      </c>
      <c r="C103" s="1" t="s">
        <v>4</v>
      </c>
      <c r="E103" s="2"/>
      <c r="F103" s="2"/>
      <c r="G103" s="1"/>
      <c r="H103" s="1"/>
      <c r="J103" s="1"/>
      <c r="K103" s="1"/>
    </row>
    <row r="104" spans="1:11" x14ac:dyDescent="0.25">
      <c r="A104" s="1" t="s">
        <v>472</v>
      </c>
      <c r="B104" s="1">
        <f t="shared" si="1"/>
        <v>15</v>
      </c>
      <c r="C104" s="1" t="s">
        <v>5</v>
      </c>
      <c r="E104" s="2"/>
      <c r="F104" s="2"/>
      <c r="G104" s="1"/>
      <c r="H104" s="1"/>
      <c r="J104" s="1"/>
      <c r="K104" s="1"/>
    </row>
    <row r="105" spans="1:11" x14ac:dyDescent="0.25">
      <c r="A105" s="1" t="s">
        <v>473</v>
      </c>
      <c r="B105" s="1">
        <f t="shared" si="1"/>
        <v>15</v>
      </c>
      <c r="C105" s="1" t="s">
        <v>7</v>
      </c>
      <c r="E105" s="2"/>
      <c r="F105" s="2"/>
      <c r="G105" s="1"/>
      <c r="H105" s="1"/>
      <c r="J105" s="1"/>
      <c r="K105" s="1"/>
    </row>
    <row r="106" spans="1:11" x14ac:dyDescent="0.25">
      <c r="A106" s="1" t="s">
        <v>474</v>
      </c>
      <c r="B106" s="1">
        <f t="shared" si="1"/>
        <v>16</v>
      </c>
      <c r="C106" s="1" t="s">
        <v>1</v>
      </c>
      <c r="E106" s="2"/>
      <c r="F106" s="2"/>
      <c r="G106" s="1"/>
      <c r="H106" s="1"/>
      <c r="J106" s="1"/>
      <c r="K106" s="1"/>
    </row>
    <row r="107" spans="1:11" x14ac:dyDescent="0.25">
      <c r="A107" s="1" t="s">
        <v>475</v>
      </c>
      <c r="B107" s="1">
        <f t="shared" si="1"/>
        <v>16</v>
      </c>
      <c r="C107" s="1" t="s">
        <v>2</v>
      </c>
      <c r="E107" s="2"/>
      <c r="F107" s="2"/>
      <c r="G107" s="1"/>
      <c r="H107" s="1"/>
      <c r="J107" s="1"/>
      <c r="K107" s="1"/>
    </row>
    <row r="108" spans="1:11" x14ac:dyDescent="0.25">
      <c r="A108" s="1" t="s">
        <v>476</v>
      </c>
      <c r="B108" s="1">
        <f t="shared" si="1"/>
        <v>16</v>
      </c>
      <c r="C108" s="1" t="s">
        <v>6</v>
      </c>
      <c r="E108" s="2"/>
      <c r="F108" s="3"/>
      <c r="G108" s="1"/>
      <c r="H108" s="1"/>
      <c r="J108" s="1"/>
      <c r="K108" s="1"/>
    </row>
    <row r="109" spans="1:11" x14ac:dyDescent="0.25">
      <c r="A109" s="1" t="s">
        <v>477</v>
      </c>
      <c r="B109" s="1">
        <f t="shared" si="1"/>
        <v>16</v>
      </c>
      <c r="C109" s="1" t="s">
        <v>3</v>
      </c>
      <c r="E109" s="2"/>
      <c r="F109" s="3"/>
      <c r="G109" s="1"/>
      <c r="H109" s="1"/>
      <c r="J109" s="1"/>
      <c r="K109" s="1"/>
    </row>
    <row r="110" spans="1:11" x14ac:dyDescent="0.25">
      <c r="A110" s="1" t="s">
        <v>478</v>
      </c>
      <c r="B110" s="1">
        <f t="shared" si="1"/>
        <v>16</v>
      </c>
      <c r="C110" s="1" t="s">
        <v>4</v>
      </c>
      <c r="E110" s="2"/>
      <c r="F110" s="3"/>
      <c r="G110" s="1"/>
      <c r="H110" s="1"/>
      <c r="J110" s="1"/>
      <c r="K110" s="1"/>
    </row>
    <row r="111" spans="1:11" x14ac:dyDescent="0.25">
      <c r="A111" s="1" t="s">
        <v>479</v>
      </c>
      <c r="B111" s="1">
        <f t="shared" si="1"/>
        <v>16</v>
      </c>
      <c r="C111" s="1" t="s">
        <v>5</v>
      </c>
      <c r="E111" s="2"/>
      <c r="F111" s="3"/>
      <c r="G111" s="1"/>
      <c r="H111" s="1"/>
      <c r="J111" s="1"/>
      <c r="K111" s="1"/>
    </row>
    <row r="112" spans="1:11" x14ac:dyDescent="0.25">
      <c r="A112" s="1" t="s">
        <v>480</v>
      </c>
      <c r="B112" s="1">
        <f t="shared" si="1"/>
        <v>16</v>
      </c>
      <c r="C112" s="1" t="s">
        <v>7</v>
      </c>
      <c r="E112" s="2"/>
      <c r="F112" s="3"/>
      <c r="G112" s="1"/>
      <c r="H112" s="1"/>
      <c r="J112" s="1"/>
      <c r="K112" s="1"/>
    </row>
    <row r="113" spans="1:11" x14ac:dyDescent="0.25">
      <c r="A113" s="1" t="s">
        <v>481</v>
      </c>
      <c r="B113" s="1">
        <f t="shared" si="1"/>
        <v>17</v>
      </c>
      <c r="C113" s="1" t="s">
        <v>1</v>
      </c>
      <c r="E113" s="2"/>
      <c r="F113" s="3"/>
      <c r="G113" s="1"/>
      <c r="H113" s="1"/>
      <c r="J113" s="1"/>
      <c r="K113" s="1"/>
    </row>
    <row r="114" spans="1:11" x14ac:dyDescent="0.25">
      <c r="A114" s="1" t="s">
        <v>482</v>
      </c>
      <c r="B114" s="1">
        <f t="shared" si="1"/>
        <v>17</v>
      </c>
      <c r="C114" s="1" t="s">
        <v>2</v>
      </c>
      <c r="E114" s="2"/>
      <c r="F114" s="3"/>
      <c r="G114" s="1"/>
      <c r="H114" s="1"/>
      <c r="J114" s="1"/>
      <c r="K114" s="1"/>
    </row>
    <row r="115" spans="1:11" x14ac:dyDescent="0.25">
      <c r="A115" s="1" t="s">
        <v>483</v>
      </c>
      <c r="B115" s="1">
        <f t="shared" si="1"/>
        <v>17</v>
      </c>
      <c r="C115" s="1" t="s">
        <v>6</v>
      </c>
      <c r="E115" s="2"/>
      <c r="F115" s="3"/>
      <c r="G115" s="1"/>
      <c r="H115" s="1"/>
      <c r="J115" s="1"/>
      <c r="K115" s="1"/>
    </row>
    <row r="116" spans="1:11" x14ac:dyDescent="0.25">
      <c r="A116" s="1" t="s">
        <v>484</v>
      </c>
      <c r="B116" s="1">
        <f t="shared" si="1"/>
        <v>17</v>
      </c>
      <c r="C116" s="1" t="s">
        <v>3</v>
      </c>
      <c r="E116" s="2"/>
      <c r="F116" s="3"/>
      <c r="G116" s="1"/>
      <c r="H116" s="1"/>
      <c r="J116" s="1"/>
      <c r="K116" s="1"/>
    </row>
    <row r="117" spans="1:11" x14ac:dyDescent="0.25">
      <c r="A117" s="1" t="s">
        <v>485</v>
      </c>
      <c r="B117" s="1">
        <f t="shared" si="1"/>
        <v>17</v>
      </c>
      <c r="C117" s="1" t="s">
        <v>4</v>
      </c>
      <c r="E117" s="2"/>
      <c r="F117" s="3"/>
      <c r="G117" s="1"/>
      <c r="H117" s="1"/>
      <c r="J117" s="1"/>
      <c r="K117" s="1"/>
    </row>
    <row r="118" spans="1:11" x14ac:dyDescent="0.25">
      <c r="A118" s="1" t="s">
        <v>486</v>
      </c>
      <c r="B118" s="1">
        <f t="shared" si="1"/>
        <v>17</v>
      </c>
      <c r="C118" s="1" t="s">
        <v>5</v>
      </c>
      <c r="E118" s="2"/>
      <c r="F118" s="3"/>
      <c r="G118" s="1"/>
      <c r="H118" s="1"/>
      <c r="J118" s="1"/>
      <c r="K118" s="1"/>
    </row>
    <row r="119" spans="1:11" x14ac:dyDescent="0.25">
      <c r="A119" s="1" t="s">
        <v>487</v>
      </c>
      <c r="B119" s="1">
        <f t="shared" si="1"/>
        <v>17</v>
      </c>
      <c r="C119" s="1" t="s">
        <v>7</v>
      </c>
      <c r="E119" s="2"/>
      <c r="F119" s="3"/>
      <c r="G119" s="1"/>
      <c r="H119" s="1"/>
      <c r="J119" s="1"/>
      <c r="K119" s="1"/>
    </row>
    <row r="120" spans="1:11" x14ac:dyDescent="0.25">
      <c r="A120" s="1" t="s">
        <v>488</v>
      </c>
      <c r="B120" s="1">
        <f t="shared" si="1"/>
        <v>18</v>
      </c>
      <c r="C120" s="1" t="s">
        <v>1</v>
      </c>
      <c r="E120" s="2"/>
      <c r="F120" s="3"/>
      <c r="G120" s="1"/>
      <c r="H120" s="1"/>
      <c r="J120" s="1"/>
      <c r="K120" s="1"/>
    </row>
    <row r="121" spans="1:11" x14ac:dyDescent="0.25">
      <c r="A121" s="1" t="s">
        <v>489</v>
      </c>
      <c r="B121" s="1">
        <f t="shared" si="1"/>
        <v>18</v>
      </c>
      <c r="C121" s="1" t="s">
        <v>2</v>
      </c>
      <c r="E121" s="2"/>
      <c r="F121" s="3"/>
      <c r="G121" s="1"/>
      <c r="H121" s="1"/>
      <c r="J121" s="1"/>
      <c r="K121" s="1"/>
    </row>
    <row r="122" spans="1:11" x14ac:dyDescent="0.25">
      <c r="A122" s="1" t="s">
        <v>490</v>
      </c>
      <c r="B122" s="1">
        <f t="shared" si="1"/>
        <v>18</v>
      </c>
      <c r="C122" s="1" t="s">
        <v>6</v>
      </c>
      <c r="E122" s="2"/>
      <c r="F122" s="3"/>
      <c r="G122" s="1"/>
      <c r="H122" s="1"/>
      <c r="J122" s="1"/>
      <c r="K122" s="1"/>
    </row>
    <row r="123" spans="1:11" x14ac:dyDescent="0.25">
      <c r="A123" s="1" t="s">
        <v>491</v>
      </c>
      <c r="B123" s="1">
        <f t="shared" si="1"/>
        <v>18</v>
      </c>
      <c r="C123" s="1" t="s">
        <v>3</v>
      </c>
      <c r="E123" s="2"/>
      <c r="F123" s="3"/>
      <c r="G123" s="1"/>
      <c r="H123" s="1"/>
      <c r="J123" s="1"/>
      <c r="K123" s="1"/>
    </row>
    <row r="124" spans="1:11" x14ac:dyDescent="0.25">
      <c r="A124" s="1" t="s">
        <v>492</v>
      </c>
      <c r="B124" s="1">
        <f t="shared" si="1"/>
        <v>18</v>
      </c>
      <c r="C124" s="1" t="s">
        <v>4</v>
      </c>
      <c r="E124" s="2"/>
      <c r="F124" s="3"/>
      <c r="G124" s="1"/>
      <c r="H124" s="1"/>
      <c r="J124" s="1"/>
      <c r="K124" s="1"/>
    </row>
    <row r="125" spans="1:11" x14ac:dyDescent="0.25">
      <c r="A125" s="1" t="s">
        <v>493</v>
      </c>
      <c r="B125" s="1">
        <f t="shared" si="1"/>
        <v>18</v>
      </c>
      <c r="C125" s="1" t="s">
        <v>5</v>
      </c>
      <c r="E125" s="2"/>
      <c r="F125" s="3"/>
      <c r="G125" s="1"/>
      <c r="H125" s="1"/>
      <c r="J125" s="1"/>
      <c r="K125" s="1"/>
    </row>
    <row r="126" spans="1:11" x14ac:dyDescent="0.25">
      <c r="A126" s="1" t="s">
        <v>494</v>
      </c>
      <c r="B126" s="1">
        <f t="shared" si="1"/>
        <v>18</v>
      </c>
      <c r="C126" s="1" t="s">
        <v>7</v>
      </c>
      <c r="E126" s="2"/>
      <c r="F126" s="3"/>
      <c r="G126" s="1"/>
      <c r="H126" s="1"/>
      <c r="J126" s="1"/>
      <c r="K126" s="1"/>
    </row>
    <row r="127" spans="1:11" x14ac:dyDescent="0.25">
      <c r="A127" s="1" t="s">
        <v>495</v>
      </c>
      <c r="B127" s="1">
        <f t="shared" si="1"/>
        <v>19</v>
      </c>
      <c r="C127" s="1" t="s">
        <v>1</v>
      </c>
      <c r="E127" s="2"/>
      <c r="F127" s="3"/>
      <c r="G127" s="1"/>
      <c r="H127" s="1"/>
      <c r="J127" s="1"/>
      <c r="K127" s="1"/>
    </row>
    <row r="128" spans="1:11" x14ac:dyDescent="0.25">
      <c r="A128" s="1" t="s">
        <v>496</v>
      </c>
      <c r="B128" s="1">
        <f t="shared" si="1"/>
        <v>19</v>
      </c>
      <c r="C128" s="1" t="s">
        <v>2</v>
      </c>
      <c r="E128" s="2"/>
      <c r="F128" s="3"/>
      <c r="G128" s="1"/>
      <c r="H128" s="1"/>
      <c r="J128" s="1"/>
      <c r="K128" s="1"/>
    </row>
    <row r="129" spans="1:11" x14ac:dyDescent="0.25">
      <c r="A129" s="1" t="s">
        <v>497</v>
      </c>
      <c r="B129" s="1">
        <f t="shared" si="1"/>
        <v>19</v>
      </c>
      <c r="C129" s="1" t="s">
        <v>6</v>
      </c>
      <c r="E129" s="2"/>
      <c r="F129" s="3"/>
      <c r="G129" s="1"/>
      <c r="H129" s="1"/>
      <c r="J129" s="1"/>
      <c r="K129" s="1"/>
    </row>
    <row r="130" spans="1:11" x14ac:dyDescent="0.25">
      <c r="A130" s="1" t="s">
        <v>498</v>
      </c>
      <c r="B130" s="1">
        <f t="shared" si="1"/>
        <v>19</v>
      </c>
      <c r="C130" s="1" t="s">
        <v>3</v>
      </c>
      <c r="E130" s="2"/>
      <c r="F130" s="3"/>
      <c r="G130" s="1"/>
      <c r="H130" s="1"/>
      <c r="J130" s="1"/>
      <c r="K130" s="1"/>
    </row>
    <row r="131" spans="1:11" x14ac:dyDescent="0.25">
      <c r="A131" s="1" t="s">
        <v>499</v>
      </c>
      <c r="B131" s="1">
        <f t="shared" si="1"/>
        <v>19</v>
      </c>
      <c r="C131" s="1" t="s">
        <v>4</v>
      </c>
      <c r="E131" s="2"/>
      <c r="F131" s="3"/>
      <c r="G131" s="1"/>
      <c r="H131" s="1"/>
      <c r="J131" s="1"/>
      <c r="K131" s="1"/>
    </row>
    <row r="132" spans="1:11" x14ac:dyDescent="0.25">
      <c r="A132" s="1" t="s">
        <v>500</v>
      </c>
      <c r="B132" s="1">
        <f t="shared" si="1"/>
        <v>19</v>
      </c>
      <c r="C132" s="1" t="s">
        <v>5</v>
      </c>
      <c r="E132" s="2"/>
      <c r="F132" s="3"/>
      <c r="G132" s="1"/>
      <c r="H132" s="1"/>
      <c r="J132" s="1"/>
      <c r="K132" s="1"/>
    </row>
    <row r="133" spans="1:11" x14ac:dyDescent="0.25">
      <c r="A133" s="1" t="s">
        <v>501</v>
      </c>
      <c r="B133" s="1">
        <f t="shared" si="1"/>
        <v>19</v>
      </c>
      <c r="C133" s="1" t="s">
        <v>7</v>
      </c>
      <c r="E133" s="2"/>
      <c r="F133" s="3"/>
      <c r="G133" s="1"/>
      <c r="H133" s="1"/>
      <c r="J133" s="1"/>
      <c r="K133" s="1"/>
    </row>
    <row r="134" spans="1:11" x14ac:dyDescent="0.25">
      <c r="A134" s="1" t="s">
        <v>502</v>
      </c>
      <c r="B134" s="1">
        <f t="shared" si="1"/>
        <v>20</v>
      </c>
      <c r="C134" s="1" t="s">
        <v>1</v>
      </c>
      <c r="E134" s="2"/>
      <c r="F134" s="3"/>
      <c r="G134" s="1"/>
      <c r="H134" s="1"/>
      <c r="J134" s="1"/>
      <c r="K134" s="1"/>
    </row>
    <row r="135" spans="1:11" x14ac:dyDescent="0.25">
      <c r="A135" s="1" t="s">
        <v>503</v>
      </c>
      <c r="B135" s="1">
        <f t="shared" si="1"/>
        <v>20</v>
      </c>
      <c r="C135" s="1" t="s">
        <v>2</v>
      </c>
      <c r="E135" s="2"/>
      <c r="F135" s="3"/>
      <c r="G135" s="1"/>
      <c r="H135" s="1"/>
      <c r="J135" s="1"/>
      <c r="K135" s="1"/>
    </row>
    <row r="136" spans="1:11" x14ac:dyDescent="0.25">
      <c r="A136" s="1" t="s">
        <v>504</v>
      </c>
      <c r="B136" s="1">
        <f t="shared" si="1"/>
        <v>20</v>
      </c>
      <c r="C136" s="1" t="s">
        <v>6</v>
      </c>
      <c r="E136" s="2"/>
      <c r="F136" s="3"/>
      <c r="G136" s="1"/>
      <c r="H136" s="1"/>
      <c r="J136" s="1"/>
      <c r="K136" s="1"/>
    </row>
    <row r="137" spans="1:11" x14ac:dyDescent="0.25">
      <c r="A137" s="1" t="s">
        <v>505</v>
      </c>
      <c r="B137" s="1">
        <f t="shared" si="1"/>
        <v>20</v>
      </c>
      <c r="C137" s="1" t="s">
        <v>3</v>
      </c>
      <c r="E137" s="2"/>
      <c r="F137" s="3"/>
      <c r="G137" s="1"/>
      <c r="H137" s="1"/>
      <c r="J137" s="1"/>
      <c r="K137" s="1"/>
    </row>
    <row r="138" spans="1:11" x14ac:dyDescent="0.25">
      <c r="A138" s="1" t="s">
        <v>506</v>
      </c>
      <c r="B138" s="1">
        <f t="shared" si="1"/>
        <v>20</v>
      </c>
      <c r="C138" s="1" t="s">
        <v>4</v>
      </c>
      <c r="E138" s="2"/>
      <c r="F138" s="3"/>
      <c r="G138" s="1"/>
      <c r="H138" s="1"/>
      <c r="J138" s="1"/>
      <c r="K138" s="1"/>
    </row>
    <row r="139" spans="1:11" x14ac:dyDescent="0.25">
      <c r="A139" s="1" t="s">
        <v>507</v>
      </c>
      <c r="B139" s="1">
        <f t="shared" si="1"/>
        <v>20</v>
      </c>
      <c r="C139" s="1" t="s">
        <v>5</v>
      </c>
      <c r="E139" s="2"/>
      <c r="F139" s="3"/>
      <c r="G139" s="1"/>
      <c r="H139" s="1"/>
      <c r="J139" s="1"/>
      <c r="K139" s="1"/>
    </row>
    <row r="140" spans="1:11" x14ac:dyDescent="0.25">
      <c r="A140" s="1" t="s">
        <v>508</v>
      </c>
      <c r="B140" s="1">
        <f t="shared" si="1"/>
        <v>20</v>
      </c>
      <c r="C140" s="1" t="s">
        <v>7</v>
      </c>
      <c r="E140" s="2"/>
      <c r="F140" s="3"/>
      <c r="G140" s="1"/>
      <c r="H140" s="1"/>
      <c r="J140" s="1"/>
      <c r="K140" s="1"/>
    </row>
    <row r="141" spans="1:11" x14ac:dyDescent="0.25">
      <c r="A141" s="1" t="s">
        <v>509</v>
      </c>
      <c r="B141" s="1">
        <f t="shared" si="1"/>
        <v>21</v>
      </c>
      <c r="C141" s="1" t="s">
        <v>1</v>
      </c>
      <c r="E141" s="2"/>
      <c r="F141" s="3"/>
      <c r="G141" s="1"/>
      <c r="H141" s="1"/>
      <c r="J141" s="1"/>
      <c r="K141" s="1"/>
    </row>
    <row r="142" spans="1:11" x14ac:dyDescent="0.25">
      <c r="A142" s="1" t="s">
        <v>510</v>
      </c>
      <c r="B142" s="1">
        <f t="shared" si="1"/>
        <v>21</v>
      </c>
      <c r="C142" s="1" t="s">
        <v>2</v>
      </c>
      <c r="E142" s="2"/>
      <c r="F142" s="3"/>
      <c r="G142" s="1"/>
      <c r="H142" s="1"/>
      <c r="J142" s="1"/>
      <c r="K142" s="1"/>
    </row>
    <row r="143" spans="1:11" x14ac:dyDescent="0.25">
      <c r="A143" s="1" t="s">
        <v>511</v>
      </c>
      <c r="B143" s="1">
        <f t="shared" si="1"/>
        <v>21</v>
      </c>
      <c r="C143" s="1" t="s">
        <v>6</v>
      </c>
      <c r="E143" s="2"/>
      <c r="F143" s="3"/>
      <c r="G143" s="1"/>
      <c r="H143" s="1"/>
      <c r="J143" s="1"/>
      <c r="K143" s="1"/>
    </row>
    <row r="144" spans="1:11" x14ac:dyDescent="0.25">
      <c r="A144" s="1" t="s">
        <v>512</v>
      </c>
      <c r="B144" s="1">
        <f t="shared" ref="B144:B207" si="2">B137+1</f>
        <v>21</v>
      </c>
      <c r="C144" s="1" t="s">
        <v>3</v>
      </c>
      <c r="E144" s="2"/>
      <c r="F144" s="3"/>
      <c r="G144" s="1"/>
      <c r="H144" s="1"/>
      <c r="J144" s="1"/>
      <c r="K144" s="1"/>
    </row>
    <row r="145" spans="1:11" x14ac:dyDescent="0.25">
      <c r="A145" s="1" t="s">
        <v>513</v>
      </c>
      <c r="B145" s="1">
        <f t="shared" si="2"/>
        <v>21</v>
      </c>
      <c r="C145" s="1" t="s">
        <v>4</v>
      </c>
      <c r="E145" s="2"/>
      <c r="F145" s="3"/>
      <c r="G145" s="1"/>
      <c r="H145" s="1"/>
      <c r="J145" s="1"/>
      <c r="K145" s="1"/>
    </row>
    <row r="146" spans="1:11" x14ac:dyDescent="0.25">
      <c r="A146" s="1" t="s">
        <v>514</v>
      </c>
      <c r="B146" s="1">
        <f t="shared" si="2"/>
        <v>21</v>
      </c>
      <c r="C146" s="1" t="s">
        <v>5</v>
      </c>
      <c r="E146" s="2"/>
      <c r="F146" s="3"/>
      <c r="G146" s="1"/>
      <c r="H146" s="1"/>
      <c r="J146" s="1"/>
      <c r="K146" s="1"/>
    </row>
    <row r="147" spans="1:11" x14ac:dyDescent="0.25">
      <c r="A147" s="1" t="s">
        <v>515</v>
      </c>
      <c r="B147" s="1">
        <f t="shared" si="2"/>
        <v>21</v>
      </c>
      <c r="C147" s="1" t="s">
        <v>7</v>
      </c>
      <c r="E147" s="2"/>
      <c r="F147" s="3"/>
      <c r="G147" s="1"/>
      <c r="H147" s="1"/>
      <c r="J147" s="1"/>
      <c r="K147" s="1"/>
    </row>
    <row r="148" spans="1:11" x14ac:dyDescent="0.25">
      <c r="A148" s="1" t="s">
        <v>516</v>
      </c>
      <c r="B148" s="1">
        <f t="shared" si="2"/>
        <v>22</v>
      </c>
      <c r="C148" s="1" t="s">
        <v>1</v>
      </c>
      <c r="E148" s="2"/>
      <c r="F148" s="3"/>
      <c r="G148" s="1"/>
      <c r="H148" s="1"/>
      <c r="J148" s="1"/>
      <c r="K148" s="1"/>
    </row>
    <row r="149" spans="1:11" x14ac:dyDescent="0.25">
      <c r="A149" s="1" t="s">
        <v>517</v>
      </c>
      <c r="B149" s="1">
        <f t="shared" si="2"/>
        <v>22</v>
      </c>
      <c r="C149" s="1" t="s">
        <v>2</v>
      </c>
      <c r="E149" s="2"/>
      <c r="F149" s="3"/>
      <c r="G149" s="1"/>
      <c r="H149" s="1"/>
      <c r="J149" s="1"/>
      <c r="K149" s="1"/>
    </row>
    <row r="150" spans="1:11" x14ac:dyDescent="0.25">
      <c r="A150" s="1" t="s">
        <v>518</v>
      </c>
      <c r="B150" s="1">
        <f t="shared" si="2"/>
        <v>22</v>
      </c>
      <c r="C150" s="1" t="s">
        <v>6</v>
      </c>
      <c r="E150" s="2"/>
      <c r="F150" s="3"/>
      <c r="G150" s="1"/>
      <c r="H150" s="1"/>
      <c r="J150" s="1"/>
      <c r="K150" s="1"/>
    </row>
    <row r="151" spans="1:11" x14ac:dyDescent="0.25">
      <c r="A151" s="1" t="s">
        <v>519</v>
      </c>
      <c r="B151" s="1">
        <f t="shared" si="2"/>
        <v>22</v>
      </c>
      <c r="C151" s="1" t="s">
        <v>3</v>
      </c>
      <c r="E151" s="2"/>
      <c r="F151" s="3"/>
      <c r="G151" s="1"/>
      <c r="H151" s="1"/>
      <c r="J151" s="1"/>
      <c r="K151" s="1"/>
    </row>
    <row r="152" spans="1:11" x14ac:dyDescent="0.25">
      <c r="A152" s="1" t="s">
        <v>520</v>
      </c>
      <c r="B152" s="1">
        <f t="shared" si="2"/>
        <v>22</v>
      </c>
      <c r="C152" s="1" t="s">
        <v>4</v>
      </c>
      <c r="E152" s="2"/>
      <c r="F152" s="3"/>
      <c r="G152" s="1"/>
      <c r="H152" s="1"/>
      <c r="J152" s="1"/>
      <c r="K152" s="1"/>
    </row>
    <row r="153" spans="1:11" x14ac:dyDescent="0.25">
      <c r="A153" s="1" t="s">
        <v>521</v>
      </c>
      <c r="B153" s="1">
        <f t="shared" si="2"/>
        <v>22</v>
      </c>
      <c r="C153" s="1" t="s">
        <v>5</v>
      </c>
      <c r="E153" s="2"/>
      <c r="F153" s="3"/>
      <c r="G153" s="1"/>
      <c r="H153" s="1"/>
      <c r="J153" s="1"/>
      <c r="K153" s="1"/>
    </row>
    <row r="154" spans="1:11" x14ac:dyDescent="0.25">
      <c r="A154" s="1" t="s">
        <v>522</v>
      </c>
      <c r="B154" s="1">
        <f t="shared" si="2"/>
        <v>22</v>
      </c>
      <c r="C154" s="1" t="s">
        <v>7</v>
      </c>
      <c r="E154" s="2"/>
      <c r="F154" s="3"/>
      <c r="G154" s="1"/>
      <c r="H154" s="1"/>
      <c r="J154" s="1"/>
      <c r="K154" s="1"/>
    </row>
    <row r="155" spans="1:11" x14ac:dyDescent="0.25">
      <c r="A155" s="1" t="s">
        <v>523</v>
      </c>
      <c r="B155" s="1">
        <f t="shared" si="2"/>
        <v>23</v>
      </c>
      <c r="C155" s="1" t="s">
        <v>1</v>
      </c>
      <c r="E155" s="2"/>
      <c r="F155" s="3"/>
      <c r="G155" s="1"/>
      <c r="H155" s="1"/>
      <c r="J155" s="1"/>
      <c r="K155" s="1"/>
    </row>
    <row r="156" spans="1:11" x14ac:dyDescent="0.25">
      <c r="A156" s="1" t="s">
        <v>524</v>
      </c>
      <c r="B156" s="1">
        <f t="shared" si="2"/>
        <v>23</v>
      </c>
      <c r="C156" s="1" t="s">
        <v>2</v>
      </c>
      <c r="E156" s="2"/>
      <c r="F156" s="3"/>
      <c r="G156" s="1"/>
      <c r="H156" s="1"/>
      <c r="J156" s="1"/>
      <c r="K156" s="1"/>
    </row>
    <row r="157" spans="1:11" x14ac:dyDescent="0.25">
      <c r="A157" t="s">
        <v>525</v>
      </c>
      <c r="B157" s="1">
        <f t="shared" si="2"/>
        <v>23</v>
      </c>
      <c r="C157" s="1" t="s">
        <v>6</v>
      </c>
    </row>
    <row r="158" spans="1:11" x14ac:dyDescent="0.25">
      <c r="A158" t="s">
        <v>526</v>
      </c>
      <c r="B158" s="1">
        <f t="shared" si="2"/>
        <v>23</v>
      </c>
      <c r="C158" s="1" t="s">
        <v>3</v>
      </c>
    </row>
    <row r="159" spans="1:11" x14ac:dyDescent="0.25">
      <c r="A159" t="s">
        <v>527</v>
      </c>
      <c r="B159" s="1">
        <f t="shared" si="2"/>
        <v>23</v>
      </c>
      <c r="C159" s="1" t="s">
        <v>4</v>
      </c>
    </row>
    <row r="160" spans="1:11" x14ac:dyDescent="0.25">
      <c r="A160" t="s">
        <v>528</v>
      </c>
      <c r="B160" s="1">
        <f t="shared" si="2"/>
        <v>23</v>
      </c>
      <c r="C160" s="1" t="s">
        <v>5</v>
      </c>
    </row>
    <row r="161" spans="1:3" x14ac:dyDescent="0.25">
      <c r="A161" t="s">
        <v>529</v>
      </c>
      <c r="B161" s="1">
        <f t="shared" si="2"/>
        <v>23</v>
      </c>
      <c r="C161" s="1" t="s">
        <v>7</v>
      </c>
    </row>
    <row r="162" spans="1:3" x14ac:dyDescent="0.25">
      <c r="A162" t="s">
        <v>530</v>
      </c>
      <c r="B162" s="1">
        <f t="shared" si="2"/>
        <v>24</v>
      </c>
      <c r="C162" s="1" t="s">
        <v>1</v>
      </c>
    </row>
    <row r="163" spans="1:3" x14ac:dyDescent="0.25">
      <c r="A163" t="s">
        <v>531</v>
      </c>
      <c r="B163" s="1">
        <f t="shared" si="2"/>
        <v>24</v>
      </c>
      <c r="C163" s="1" t="s">
        <v>2</v>
      </c>
    </row>
    <row r="164" spans="1:3" x14ac:dyDescent="0.25">
      <c r="A164" t="s">
        <v>532</v>
      </c>
      <c r="B164" s="1">
        <f t="shared" si="2"/>
        <v>24</v>
      </c>
      <c r="C164" s="1" t="s">
        <v>6</v>
      </c>
    </row>
    <row r="165" spans="1:3" x14ac:dyDescent="0.25">
      <c r="A165" t="s">
        <v>533</v>
      </c>
      <c r="B165" s="1">
        <f t="shared" si="2"/>
        <v>24</v>
      </c>
      <c r="C165" s="1" t="s">
        <v>3</v>
      </c>
    </row>
    <row r="166" spans="1:3" x14ac:dyDescent="0.25">
      <c r="A166" t="s">
        <v>534</v>
      </c>
      <c r="B166" s="1">
        <f t="shared" si="2"/>
        <v>24</v>
      </c>
      <c r="C166" s="1" t="s">
        <v>4</v>
      </c>
    </row>
    <row r="167" spans="1:3" x14ac:dyDescent="0.25">
      <c r="A167" t="s">
        <v>535</v>
      </c>
      <c r="B167" s="1">
        <f t="shared" si="2"/>
        <v>24</v>
      </c>
      <c r="C167" s="1" t="s">
        <v>5</v>
      </c>
    </row>
    <row r="168" spans="1:3" x14ac:dyDescent="0.25">
      <c r="A168" t="s">
        <v>536</v>
      </c>
      <c r="B168" s="1">
        <f t="shared" si="2"/>
        <v>24</v>
      </c>
      <c r="C168" s="1" t="s">
        <v>7</v>
      </c>
    </row>
    <row r="169" spans="1:3" x14ac:dyDescent="0.25">
      <c r="A169" t="s">
        <v>537</v>
      </c>
      <c r="B169" s="1">
        <f t="shared" si="2"/>
        <v>25</v>
      </c>
      <c r="C169" s="1" t="s">
        <v>1</v>
      </c>
    </row>
    <row r="170" spans="1:3" x14ac:dyDescent="0.25">
      <c r="A170" t="s">
        <v>538</v>
      </c>
      <c r="B170" s="1">
        <f t="shared" si="2"/>
        <v>25</v>
      </c>
      <c r="C170" s="1" t="s">
        <v>2</v>
      </c>
    </row>
    <row r="171" spans="1:3" x14ac:dyDescent="0.25">
      <c r="A171" t="s">
        <v>539</v>
      </c>
      <c r="B171" s="1">
        <f t="shared" si="2"/>
        <v>25</v>
      </c>
      <c r="C171" s="1" t="s">
        <v>6</v>
      </c>
    </row>
    <row r="172" spans="1:3" x14ac:dyDescent="0.25">
      <c r="A172" t="s">
        <v>540</v>
      </c>
      <c r="B172" s="1">
        <f t="shared" si="2"/>
        <v>25</v>
      </c>
      <c r="C172" s="1" t="s">
        <v>3</v>
      </c>
    </row>
    <row r="173" spans="1:3" x14ac:dyDescent="0.25">
      <c r="A173" t="s">
        <v>541</v>
      </c>
      <c r="B173" s="1">
        <f t="shared" si="2"/>
        <v>25</v>
      </c>
      <c r="C173" s="1" t="s">
        <v>4</v>
      </c>
    </row>
    <row r="174" spans="1:3" x14ac:dyDescent="0.25">
      <c r="A174" t="s">
        <v>542</v>
      </c>
      <c r="B174" s="1">
        <f t="shared" si="2"/>
        <v>25</v>
      </c>
      <c r="C174" s="1" t="s">
        <v>5</v>
      </c>
    </row>
    <row r="175" spans="1:3" x14ac:dyDescent="0.25">
      <c r="A175" t="s">
        <v>543</v>
      </c>
      <c r="B175" s="1">
        <f t="shared" si="2"/>
        <v>25</v>
      </c>
      <c r="C175" s="1" t="s">
        <v>7</v>
      </c>
    </row>
    <row r="176" spans="1:3" x14ac:dyDescent="0.25">
      <c r="A176" t="s">
        <v>544</v>
      </c>
      <c r="B176" s="1">
        <f t="shared" si="2"/>
        <v>26</v>
      </c>
      <c r="C176" s="1" t="s">
        <v>1</v>
      </c>
    </row>
    <row r="177" spans="1:3" x14ac:dyDescent="0.25">
      <c r="A177" t="s">
        <v>545</v>
      </c>
      <c r="B177" s="1">
        <f t="shared" si="2"/>
        <v>26</v>
      </c>
      <c r="C177" s="1" t="s">
        <v>2</v>
      </c>
    </row>
    <row r="178" spans="1:3" x14ac:dyDescent="0.25">
      <c r="A178" t="s">
        <v>546</v>
      </c>
      <c r="B178" s="1">
        <f t="shared" si="2"/>
        <v>26</v>
      </c>
      <c r="C178" s="1" t="s">
        <v>6</v>
      </c>
    </row>
    <row r="179" spans="1:3" x14ac:dyDescent="0.25">
      <c r="A179" t="s">
        <v>547</v>
      </c>
      <c r="B179" s="1">
        <f t="shared" si="2"/>
        <v>26</v>
      </c>
      <c r="C179" s="1" t="s">
        <v>3</v>
      </c>
    </row>
    <row r="180" spans="1:3" x14ac:dyDescent="0.25">
      <c r="A180" t="s">
        <v>548</v>
      </c>
      <c r="B180" s="1">
        <f t="shared" si="2"/>
        <v>26</v>
      </c>
      <c r="C180" s="1" t="s">
        <v>4</v>
      </c>
    </row>
    <row r="181" spans="1:3" x14ac:dyDescent="0.25">
      <c r="A181" t="s">
        <v>549</v>
      </c>
      <c r="B181" s="1">
        <f t="shared" si="2"/>
        <v>26</v>
      </c>
      <c r="C181" s="1" t="s">
        <v>5</v>
      </c>
    </row>
    <row r="182" spans="1:3" x14ac:dyDescent="0.25">
      <c r="A182" t="s">
        <v>550</v>
      </c>
      <c r="B182" s="1">
        <f t="shared" si="2"/>
        <v>26</v>
      </c>
      <c r="C182" s="1" t="s">
        <v>7</v>
      </c>
    </row>
    <row r="183" spans="1:3" x14ac:dyDescent="0.25">
      <c r="A183" t="s">
        <v>551</v>
      </c>
      <c r="B183" s="1">
        <f t="shared" si="2"/>
        <v>27</v>
      </c>
      <c r="C183" s="1" t="s">
        <v>1</v>
      </c>
    </row>
    <row r="184" spans="1:3" x14ac:dyDescent="0.25">
      <c r="A184" t="s">
        <v>552</v>
      </c>
      <c r="B184" s="1">
        <f t="shared" si="2"/>
        <v>27</v>
      </c>
      <c r="C184" s="1" t="s">
        <v>2</v>
      </c>
    </row>
    <row r="185" spans="1:3" x14ac:dyDescent="0.25">
      <c r="A185" t="s">
        <v>553</v>
      </c>
      <c r="B185" s="1">
        <f t="shared" si="2"/>
        <v>27</v>
      </c>
      <c r="C185" s="1" t="s">
        <v>6</v>
      </c>
    </row>
    <row r="186" spans="1:3" x14ac:dyDescent="0.25">
      <c r="A186" t="s">
        <v>554</v>
      </c>
      <c r="B186" s="1">
        <f t="shared" si="2"/>
        <v>27</v>
      </c>
      <c r="C186" s="1" t="s">
        <v>3</v>
      </c>
    </row>
    <row r="187" spans="1:3" x14ac:dyDescent="0.25">
      <c r="A187" t="s">
        <v>555</v>
      </c>
      <c r="B187" s="1">
        <f t="shared" si="2"/>
        <v>27</v>
      </c>
      <c r="C187" s="1" t="s">
        <v>4</v>
      </c>
    </row>
    <row r="188" spans="1:3" x14ac:dyDescent="0.25">
      <c r="A188" t="s">
        <v>556</v>
      </c>
      <c r="B188" s="1">
        <f t="shared" si="2"/>
        <v>27</v>
      </c>
      <c r="C188" s="1" t="s">
        <v>5</v>
      </c>
    </row>
    <row r="189" spans="1:3" x14ac:dyDescent="0.25">
      <c r="A189" t="s">
        <v>557</v>
      </c>
      <c r="B189" s="1">
        <f t="shared" si="2"/>
        <v>27</v>
      </c>
      <c r="C189" s="1" t="s">
        <v>7</v>
      </c>
    </row>
    <row r="190" spans="1:3" x14ac:dyDescent="0.25">
      <c r="A190" t="s">
        <v>558</v>
      </c>
      <c r="B190" s="1">
        <f t="shared" si="2"/>
        <v>28</v>
      </c>
      <c r="C190" s="1" t="s">
        <v>1</v>
      </c>
    </row>
    <row r="191" spans="1:3" x14ac:dyDescent="0.25">
      <c r="A191" t="s">
        <v>559</v>
      </c>
      <c r="B191" s="1">
        <f t="shared" si="2"/>
        <v>28</v>
      </c>
      <c r="C191" s="1" t="s">
        <v>2</v>
      </c>
    </row>
    <row r="192" spans="1:3" x14ac:dyDescent="0.25">
      <c r="A192" t="s">
        <v>560</v>
      </c>
      <c r="B192" s="1">
        <f t="shared" si="2"/>
        <v>28</v>
      </c>
      <c r="C192" s="1" t="s">
        <v>6</v>
      </c>
    </row>
    <row r="193" spans="1:3" x14ac:dyDescent="0.25">
      <c r="A193" t="s">
        <v>561</v>
      </c>
      <c r="B193" s="1">
        <f t="shared" si="2"/>
        <v>28</v>
      </c>
      <c r="C193" s="1" t="s">
        <v>3</v>
      </c>
    </row>
    <row r="194" spans="1:3" x14ac:dyDescent="0.25">
      <c r="A194" t="s">
        <v>562</v>
      </c>
      <c r="B194" s="1">
        <f t="shared" si="2"/>
        <v>28</v>
      </c>
      <c r="C194" s="1" t="s">
        <v>4</v>
      </c>
    </row>
    <row r="195" spans="1:3" x14ac:dyDescent="0.25">
      <c r="A195" t="s">
        <v>563</v>
      </c>
      <c r="B195" s="1">
        <f t="shared" si="2"/>
        <v>28</v>
      </c>
      <c r="C195" s="1" t="s">
        <v>5</v>
      </c>
    </row>
    <row r="196" spans="1:3" x14ac:dyDescent="0.25">
      <c r="A196" t="s">
        <v>564</v>
      </c>
      <c r="B196" s="1">
        <f t="shared" si="2"/>
        <v>28</v>
      </c>
      <c r="C196" s="1" t="s">
        <v>7</v>
      </c>
    </row>
    <row r="197" spans="1:3" x14ac:dyDescent="0.25">
      <c r="A197" t="s">
        <v>565</v>
      </c>
      <c r="B197" s="1">
        <f t="shared" si="2"/>
        <v>29</v>
      </c>
      <c r="C197" s="1" t="s">
        <v>1</v>
      </c>
    </row>
    <row r="198" spans="1:3" x14ac:dyDescent="0.25">
      <c r="A198" t="s">
        <v>566</v>
      </c>
      <c r="B198" s="1">
        <f t="shared" si="2"/>
        <v>29</v>
      </c>
      <c r="C198" s="1" t="s">
        <v>2</v>
      </c>
    </row>
    <row r="199" spans="1:3" x14ac:dyDescent="0.25">
      <c r="A199" t="s">
        <v>567</v>
      </c>
      <c r="B199" s="1">
        <f t="shared" si="2"/>
        <v>29</v>
      </c>
      <c r="C199" s="1" t="s">
        <v>6</v>
      </c>
    </row>
    <row r="200" spans="1:3" x14ac:dyDescent="0.25">
      <c r="A200" t="s">
        <v>568</v>
      </c>
      <c r="B200" s="1">
        <f t="shared" si="2"/>
        <v>29</v>
      </c>
      <c r="C200" s="1" t="s">
        <v>3</v>
      </c>
    </row>
    <row r="201" spans="1:3" x14ac:dyDescent="0.25">
      <c r="A201" t="s">
        <v>569</v>
      </c>
      <c r="B201" s="1">
        <f t="shared" si="2"/>
        <v>29</v>
      </c>
      <c r="C201" s="1" t="s">
        <v>4</v>
      </c>
    </row>
    <row r="202" spans="1:3" x14ac:dyDescent="0.25">
      <c r="A202" t="s">
        <v>570</v>
      </c>
      <c r="B202" s="1">
        <f t="shared" si="2"/>
        <v>29</v>
      </c>
      <c r="C202" s="1" t="s">
        <v>5</v>
      </c>
    </row>
    <row r="203" spans="1:3" x14ac:dyDescent="0.25">
      <c r="A203" t="s">
        <v>571</v>
      </c>
      <c r="B203" s="1">
        <f t="shared" si="2"/>
        <v>29</v>
      </c>
      <c r="C203" s="1" t="s">
        <v>7</v>
      </c>
    </row>
    <row r="204" spans="1:3" x14ac:dyDescent="0.25">
      <c r="A204" t="s">
        <v>572</v>
      </c>
      <c r="B204" s="1">
        <f t="shared" si="2"/>
        <v>30</v>
      </c>
      <c r="C204" s="1" t="s">
        <v>1</v>
      </c>
    </row>
    <row r="205" spans="1:3" x14ac:dyDescent="0.25">
      <c r="A205" t="s">
        <v>573</v>
      </c>
      <c r="B205" s="1">
        <f t="shared" si="2"/>
        <v>30</v>
      </c>
      <c r="C205" s="1" t="s">
        <v>2</v>
      </c>
    </row>
    <row r="206" spans="1:3" x14ac:dyDescent="0.25">
      <c r="A206" t="s">
        <v>574</v>
      </c>
      <c r="B206" s="1">
        <f t="shared" si="2"/>
        <v>30</v>
      </c>
      <c r="C206" s="1" t="s">
        <v>6</v>
      </c>
    </row>
    <row r="207" spans="1:3" x14ac:dyDescent="0.25">
      <c r="A207" t="s">
        <v>575</v>
      </c>
      <c r="B207" s="1">
        <f t="shared" si="2"/>
        <v>30</v>
      </c>
      <c r="C207" s="1" t="s">
        <v>3</v>
      </c>
    </row>
    <row r="208" spans="1:3" x14ac:dyDescent="0.25">
      <c r="A208" t="s">
        <v>576</v>
      </c>
      <c r="B208" s="1">
        <f t="shared" ref="B208:B271" si="3">B201+1</f>
        <v>30</v>
      </c>
      <c r="C208" s="1" t="s">
        <v>4</v>
      </c>
    </row>
    <row r="209" spans="1:3" x14ac:dyDescent="0.25">
      <c r="A209" t="s">
        <v>577</v>
      </c>
      <c r="B209" s="1">
        <f t="shared" si="3"/>
        <v>30</v>
      </c>
      <c r="C209" s="1" t="s">
        <v>5</v>
      </c>
    </row>
    <row r="210" spans="1:3" x14ac:dyDescent="0.25">
      <c r="A210" t="s">
        <v>578</v>
      </c>
      <c r="B210" s="1">
        <f t="shared" si="3"/>
        <v>30</v>
      </c>
      <c r="C210" s="1" t="s">
        <v>7</v>
      </c>
    </row>
    <row r="211" spans="1:3" x14ac:dyDescent="0.25">
      <c r="A211" t="s">
        <v>579</v>
      </c>
      <c r="B211" s="1">
        <f t="shared" si="3"/>
        <v>31</v>
      </c>
      <c r="C211" s="1" t="s">
        <v>1</v>
      </c>
    </row>
    <row r="212" spans="1:3" x14ac:dyDescent="0.25">
      <c r="A212" t="s">
        <v>580</v>
      </c>
      <c r="B212" s="1">
        <f t="shared" si="3"/>
        <v>31</v>
      </c>
      <c r="C212" s="1" t="s">
        <v>2</v>
      </c>
    </row>
    <row r="213" spans="1:3" x14ac:dyDescent="0.25">
      <c r="A213" t="s">
        <v>581</v>
      </c>
      <c r="B213" s="1">
        <f t="shared" si="3"/>
        <v>31</v>
      </c>
      <c r="C213" s="1" t="s">
        <v>6</v>
      </c>
    </row>
    <row r="214" spans="1:3" x14ac:dyDescent="0.25">
      <c r="A214" t="s">
        <v>582</v>
      </c>
      <c r="B214" s="1">
        <f t="shared" si="3"/>
        <v>31</v>
      </c>
      <c r="C214" s="1" t="s">
        <v>3</v>
      </c>
    </row>
    <row r="215" spans="1:3" x14ac:dyDescent="0.25">
      <c r="A215" t="s">
        <v>583</v>
      </c>
      <c r="B215" s="1">
        <f t="shared" si="3"/>
        <v>31</v>
      </c>
      <c r="C215" s="1" t="s">
        <v>4</v>
      </c>
    </row>
    <row r="216" spans="1:3" x14ac:dyDescent="0.25">
      <c r="A216" t="s">
        <v>584</v>
      </c>
      <c r="B216" s="1">
        <f t="shared" si="3"/>
        <v>31</v>
      </c>
      <c r="C216" s="1" t="s">
        <v>5</v>
      </c>
    </row>
    <row r="217" spans="1:3" x14ac:dyDescent="0.25">
      <c r="A217" t="s">
        <v>585</v>
      </c>
      <c r="B217" s="1">
        <f t="shared" si="3"/>
        <v>31</v>
      </c>
      <c r="C217" s="1" t="s">
        <v>7</v>
      </c>
    </row>
    <row r="218" spans="1:3" x14ac:dyDescent="0.25">
      <c r="A218" t="s">
        <v>586</v>
      </c>
      <c r="B218" s="1">
        <f t="shared" si="3"/>
        <v>32</v>
      </c>
      <c r="C218" s="1" t="s">
        <v>1</v>
      </c>
    </row>
    <row r="219" spans="1:3" x14ac:dyDescent="0.25">
      <c r="A219" t="s">
        <v>587</v>
      </c>
      <c r="B219" s="1">
        <f t="shared" si="3"/>
        <v>32</v>
      </c>
      <c r="C219" s="1" t="s">
        <v>2</v>
      </c>
    </row>
    <row r="220" spans="1:3" x14ac:dyDescent="0.25">
      <c r="A220" t="s">
        <v>588</v>
      </c>
      <c r="B220" s="1">
        <f t="shared" si="3"/>
        <v>32</v>
      </c>
      <c r="C220" s="1" t="s">
        <v>6</v>
      </c>
    </row>
    <row r="221" spans="1:3" x14ac:dyDescent="0.25">
      <c r="A221" t="s">
        <v>589</v>
      </c>
      <c r="B221" s="1">
        <f t="shared" si="3"/>
        <v>32</v>
      </c>
      <c r="C221" s="1" t="s">
        <v>3</v>
      </c>
    </row>
    <row r="222" spans="1:3" x14ac:dyDescent="0.25">
      <c r="A222" t="s">
        <v>590</v>
      </c>
      <c r="B222" s="1">
        <f t="shared" si="3"/>
        <v>32</v>
      </c>
      <c r="C222" s="1" t="s">
        <v>4</v>
      </c>
    </row>
    <row r="223" spans="1:3" x14ac:dyDescent="0.25">
      <c r="A223" t="s">
        <v>591</v>
      </c>
      <c r="B223" s="1">
        <f t="shared" si="3"/>
        <v>32</v>
      </c>
      <c r="C223" s="1" t="s">
        <v>5</v>
      </c>
    </row>
    <row r="224" spans="1:3" x14ac:dyDescent="0.25">
      <c r="A224" t="s">
        <v>592</v>
      </c>
      <c r="B224" s="1">
        <f t="shared" si="3"/>
        <v>32</v>
      </c>
      <c r="C224" s="1" t="s">
        <v>7</v>
      </c>
    </row>
    <row r="225" spans="1:3" x14ac:dyDescent="0.25">
      <c r="A225" t="s">
        <v>593</v>
      </c>
      <c r="B225" s="1">
        <f t="shared" si="3"/>
        <v>33</v>
      </c>
      <c r="C225" s="1" t="s">
        <v>1</v>
      </c>
    </row>
    <row r="226" spans="1:3" x14ac:dyDescent="0.25">
      <c r="A226" t="s">
        <v>594</v>
      </c>
      <c r="B226" s="1">
        <f t="shared" si="3"/>
        <v>33</v>
      </c>
      <c r="C226" s="1" t="s">
        <v>2</v>
      </c>
    </row>
    <row r="227" spans="1:3" x14ac:dyDescent="0.25">
      <c r="A227" t="s">
        <v>595</v>
      </c>
      <c r="B227" s="1">
        <f t="shared" si="3"/>
        <v>33</v>
      </c>
      <c r="C227" s="1" t="s">
        <v>6</v>
      </c>
    </row>
    <row r="228" spans="1:3" x14ac:dyDescent="0.25">
      <c r="A228" t="s">
        <v>596</v>
      </c>
      <c r="B228" s="1">
        <f t="shared" si="3"/>
        <v>33</v>
      </c>
      <c r="C228" s="1" t="s">
        <v>3</v>
      </c>
    </row>
    <row r="229" spans="1:3" x14ac:dyDescent="0.25">
      <c r="A229" t="s">
        <v>597</v>
      </c>
      <c r="B229" s="1">
        <f t="shared" si="3"/>
        <v>33</v>
      </c>
      <c r="C229" s="1" t="s">
        <v>4</v>
      </c>
    </row>
    <row r="230" spans="1:3" x14ac:dyDescent="0.25">
      <c r="A230" t="s">
        <v>598</v>
      </c>
      <c r="B230" s="1">
        <f t="shared" si="3"/>
        <v>33</v>
      </c>
      <c r="C230" s="1" t="s">
        <v>5</v>
      </c>
    </row>
    <row r="231" spans="1:3" x14ac:dyDescent="0.25">
      <c r="A231" t="s">
        <v>599</v>
      </c>
      <c r="B231" s="1">
        <f t="shared" si="3"/>
        <v>33</v>
      </c>
      <c r="C231" s="1" t="s">
        <v>7</v>
      </c>
    </row>
    <row r="232" spans="1:3" x14ac:dyDescent="0.25">
      <c r="A232" t="s">
        <v>600</v>
      </c>
      <c r="B232" s="1">
        <f t="shared" si="3"/>
        <v>34</v>
      </c>
      <c r="C232" s="1" t="s">
        <v>1</v>
      </c>
    </row>
    <row r="233" spans="1:3" x14ac:dyDescent="0.25">
      <c r="A233" t="s">
        <v>601</v>
      </c>
      <c r="B233" s="1">
        <f t="shared" si="3"/>
        <v>34</v>
      </c>
      <c r="C233" s="1" t="s">
        <v>2</v>
      </c>
    </row>
    <row r="234" spans="1:3" x14ac:dyDescent="0.25">
      <c r="A234" t="s">
        <v>602</v>
      </c>
      <c r="B234" s="1">
        <f t="shared" si="3"/>
        <v>34</v>
      </c>
      <c r="C234" s="1" t="s">
        <v>6</v>
      </c>
    </row>
    <row r="235" spans="1:3" x14ac:dyDescent="0.25">
      <c r="A235" t="s">
        <v>603</v>
      </c>
      <c r="B235" s="1">
        <f t="shared" si="3"/>
        <v>34</v>
      </c>
      <c r="C235" s="1" t="s">
        <v>3</v>
      </c>
    </row>
    <row r="236" spans="1:3" x14ac:dyDescent="0.25">
      <c r="A236" t="s">
        <v>604</v>
      </c>
      <c r="B236" s="1">
        <f t="shared" si="3"/>
        <v>34</v>
      </c>
      <c r="C236" s="1" t="s">
        <v>4</v>
      </c>
    </row>
    <row r="237" spans="1:3" x14ac:dyDescent="0.25">
      <c r="A237" t="s">
        <v>605</v>
      </c>
      <c r="B237" s="1">
        <f t="shared" si="3"/>
        <v>34</v>
      </c>
      <c r="C237" s="1" t="s">
        <v>5</v>
      </c>
    </row>
    <row r="238" spans="1:3" x14ac:dyDescent="0.25">
      <c r="A238" t="s">
        <v>606</v>
      </c>
      <c r="B238" s="1">
        <f t="shared" si="3"/>
        <v>34</v>
      </c>
      <c r="C238" s="1" t="s">
        <v>7</v>
      </c>
    </row>
    <row r="239" spans="1:3" x14ac:dyDescent="0.25">
      <c r="A239" t="s">
        <v>607</v>
      </c>
      <c r="B239" s="1">
        <f t="shared" si="3"/>
        <v>35</v>
      </c>
      <c r="C239" s="1" t="s">
        <v>1</v>
      </c>
    </row>
    <row r="240" spans="1:3" x14ac:dyDescent="0.25">
      <c r="A240" t="s">
        <v>608</v>
      </c>
      <c r="B240" s="1">
        <f t="shared" si="3"/>
        <v>35</v>
      </c>
      <c r="C240" s="1" t="s">
        <v>2</v>
      </c>
    </row>
    <row r="241" spans="1:3" x14ac:dyDescent="0.25">
      <c r="A241" t="s">
        <v>609</v>
      </c>
      <c r="B241" s="1">
        <f t="shared" si="3"/>
        <v>35</v>
      </c>
      <c r="C241" s="1" t="s">
        <v>6</v>
      </c>
    </row>
    <row r="242" spans="1:3" x14ac:dyDescent="0.25">
      <c r="A242" t="s">
        <v>610</v>
      </c>
      <c r="B242" s="1">
        <f t="shared" si="3"/>
        <v>35</v>
      </c>
      <c r="C242" s="1" t="s">
        <v>3</v>
      </c>
    </row>
    <row r="243" spans="1:3" x14ac:dyDescent="0.25">
      <c r="A243" t="s">
        <v>611</v>
      </c>
      <c r="B243" s="1">
        <f t="shared" si="3"/>
        <v>35</v>
      </c>
      <c r="C243" s="1" t="s">
        <v>4</v>
      </c>
    </row>
    <row r="244" spans="1:3" x14ac:dyDescent="0.25">
      <c r="A244" t="s">
        <v>612</v>
      </c>
      <c r="B244" s="1">
        <f t="shared" si="3"/>
        <v>35</v>
      </c>
      <c r="C244" s="1" t="s">
        <v>5</v>
      </c>
    </row>
    <row r="245" spans="1:3" x14ac:dyDescent="0.25">
      <c r="A245" t="s">
        <v>613</v>
      </c>
      <c r="B245" s="1">
        <f t="shared" si="3"/>
        <v>35</v>
      </c>
      <c r="C245" s="1" t="s">
        <v>7</v>
      </c>
    </row>
    <row r="246" spans="1:3" x14ac:dyDescent="0.25">
      <c r="A246" t="s">
        <v>614</v>
      </c>
      <c r="B246" s="1">
        <f t="shared" si="3"/>
        <v>36</v>
      </c>
      <c r="C246" s="1" t="s">
        <v>1</v>
      </c>
    </row>
    <row r="247" spans="1:3" x14ac:dyDescent="0.25">
      <c r="A247" t="s">
        <v>615</v>
      </c>
      <c r="B247" s="1">
        <f t="shared" si="3"/>
        <v>36</v>
      </c>
      <c r="C247" s="1" t="s">
        <v>2</v>
      </c>
    </row>
    <row r="248" spans="1:3" x14ac:dyDescent="0.25">
      <c r="A248" t="s">
        <v>616</v>
      </c>
      <c r="B248" s="1">
        <f t="shared" si="3"/>
        <v>36</v>
      </c>
      <c r="C248" s="1" t="s">
        <v>6</v>
      </c>
    </row>
    <row r="249" spans="1:3" x14ac:dyDescent="0.25">
      <c r="A249" t="s">
        <v>617</v>
      </c>
      <c r="B249" s="1">
        <f t="shared" si="3"/>
        <v>36</v>
      </c>
      <c r="C249" s="1" t="s">
        <v>3</v>
      </c>
    </row>
    <row r="250" spans="1:3" x14ac:dyDescent="0.25">
      <c r="A250" t="s">
        <v>618</v>
      </c>
      <c r="B250" s="1">
        <f t="shared" si="3"/>
        <v>36</v>
      </c>
      <c r="C250" s="1" t="s">
        <v>4</v>
      </c>
    </row>
    <row r="251" spans="1:3" x14ac:dyDescent="0.25">
      <c r="A251" t="s">
        <v>619</v>
      </c>
      <c r="B251" s="1">
        <f t="shared" si="3"/>
        <v>36</v>
      </c>
      <c r="C251" s="1" t="s">
        <v>5</v>
      </c>
    </row>
    <row r="252" spans="1:3" x14ac:dyDescent="0.25">
      <c r="A252" t="s">
        <v>620</v>
      </c>
      <c r="B252" s="1">
        <f t="shared" si="3"/>
        <v>36</v>
      </c>
      <c r="C252" s="1" t="s">
        <v>7</v>
      </c>
    </row>
    <row r="253" spans="1:3" x14ac:dyDescent="0.25">
      <c r="A253" t="s">
        <v>621</v>
      </c>
      <c r="B253" s="1">
        <f t="shared" si="3"/>
        <v>37</v>
      </c>
      <c r="C253" s="1" t="s">
        <v>1</v>
      </c>
    </row>
    <row r="254" spans="1:3" x14ac:dyDescent="0.25">
      <c r="A254" t="s">
        <v>622</v>
      </c>
      <c r="B254" s="1">
        <f t="shared" si="3"/>
        <v>37</v>
      </c>
      <c r="C254" s="1" t="s">
        <v>2</v>
      </c>
    </row>
    <row r="255" spans="1:3" x14ac:dyDescent="0.25">
      <c r="A255" t="s">
        <v>623</v>
      </c>
      <c r="B255" s="1">
        <f t="shared" si="3"/>
        <v>37</v>
      </c>
      <c r="C255" s="1" t="s">
        <v>6</v>
      </c>
    </row>
    <row r="256" spans="1:3" x14ac:dyDescent="0.25">
      <c r="A256" t="s">
        <v>624</v>
      </c>
      <c r="B256" s="1">
        <f t="shared" si="3"/>
        <v>37</v>
      </c>
      <c r="C256" s="1" t="s">
        <v>3</v>
      </c>
    </row>
    <row r="257" spans="1:3" x14ac:dyDescent="0.25">
      <c r="A257" t="s">
        <v>625</v>
      </c>
      <c r="B257" s="1">
        <f t="shared" si="3"/>
        <v>37</v>
      </c>
      <c r="C257" s="1" t="s">
        <v>4</v>
      </c>
    </row>
    <row r="258" spans="1:3" x14ac:dyDescent="0.25">
      <c r="A258" t="s">
        <v>626</v>
      </c>
      <c r="B258" s="1">
        <f t="shared" si="3"/>
        <v>37</v>
      </c>
      <c r="C258" s="1" t="s">
        <v>5</v>
      </c>
    </row>
    <row r="259" spans="1:3" x14ac:dyDescent="0.25">
      <c r="A259" t="s">
        <v>627</v>
      </c>
      <c r="B259" s="1">
        <f t="shared" si="3"/>
        <v>37</v>
      </c>
      <c r="C259" s="1" t="s">
        <v>7</v>
      </c>
    </row>
    <row r="260" spans="1:3" x14ac:dyDescent="0.25">
      <c r="A260" t="s">
        <v>628</v>
      </c>
      <c r="B260" s="1">
        <f t="shared" si="3"/>
        <v>38</v>
      </c>
      <c r="C260" s="1" t="s">
        <v>1</v>
      </c>
    </row>
    <row r="261" spans="1:3" x14ac:dyDescent="0.25">
      <c r="A261" t="s">
        <v>629</v>
      </c>
      <c r="B261" s="1">
        <f t="shared" si="3"/>
        <v>38</v>
      </c>
      <c r="C261" s="1" t="s">
        <v>2</v>
      </c>
    </row>
    <row r="262" spans="1:3" x14ac:dyDescent="0.25">
      <c r="A262" t="s">
        <v>630</v>
      </c>
      <c r="B262" s="1">
        <f t="shared" si="3"/>
        <v>38</v>
      </c>
      <c r="C262" s="1" t="s">
        <v>6</v>
      </c>
    </row>
    <row r="263" spans="1:3" x14ac:dyDescent="0.25">
      <c r="A263" t="s">
        <v>631</v>
      </c>
      <c r="B263" s="1">
        <f t="shared" si="3"/>
        <v>38</v>
      </c>
      <c r="C263" s="1" t="s">
        <v>3</v>
      </c>
    </row>
    <row r="264" spans="1:3" x14ac:dyDescent="0.25">
      <c r="A264" t="s">
        <v>632</v>
      </c>
      <c r="B264" s="1">
        <f t="shared" si="3"/>
        <v>38</v>
      </c>
      <c r="C264" s="1" t="s">
        <v>4</v>
      </c>
    </row>
    <row r="265" spans="1:3" x14ac:dyDescent="0.25">
      <c r="A265" t="s">
        <v>633</v>
      </c>
      <c r="B265" s="1">
        <f t="shared" si="3"/>
        <v>38</v>
      </c>
      <c r="C265" s="1" t="s">
        <v>5</v>
      </c>
    </row>
    <row r="266" spans="1:3" x14ac:dyDescent="0.25">
      <c r="A266" t="s">
        <v>634</v>
      </c>
      <c r="B266" s="1">
        <f t="shared" si="3"/>
        <v>38</v>
      </c>
      <c r="C266" s="1" t="s">
        <v>7</v>
      </c>
    </row>
    <row r="267" spans="1:3" x14ac:dyDescent="0.25">
      <c r="A267" t="s">
        <v>635</v>
      </c>
      <c r="B267" s="1">
        <f t="shared" si="3"/>
        <v>39</v>
      </c>
      <c r="C267" s="1" t="s">
        <v>1</v>
      </c>
    </row>
    <row r="268" spans="1:3" x14ac:dyDescent="0.25">
      <c r="A268" t="s">
        <v>636</v>
      </c>
      <c r="B268" s="1">
        <f t="shared" si="3"/>
        <v>39</v>
      </c>
      <c r="C268" s="1" t="s">
        <v>2</v>
      </c>
    </row>
    <row r="269" spans="1:3" x14ac:dyDescent="0.25">
      <c r="A269" t="s">
        <v>637</v>
      </c>
      <c r="B269" s="1">
        <f t="shared" si="3"/>
        <v>39</v>
      </c>
      <c r="C269" s="1" t="s">
        <v>6</v>
      </c>
    </row>
    <row r="270" spans="1:3" x14ac:dyDescent="0.25">
      <c r="A270" t="s">
        <v>638</v>
      </c>
      <c r="B270" s="1">
        <f t="shared" si="3"/>
        <v>39</v>
      </c>
      <c r="C270" s="1" t="s">
        <v>3</v>
      </c>
    </row>
    <row r="271" spans="1:3" x14ac:dyDescent="0.25">
      <c r="A271" t="s">
        <v>639</v>
      </c>
      <c r="B271" s="1">
        <f t="shared" si="3"/>
        <v>39</v>
      </c>
      <c r="C271" s="1" t="s">
        <v>4</v>
      </c>
    </row>
    <row r="272" spans="1:3" x14ac:dyDescent="0.25">
      <c r="A272" t="s">
        <v>640</v>
      </c>
      <c r="B272" s="1">
        <f t="shared" ref="B272:B335" si="4">B265+1</f>
        <v>39</v>
      </c>
      <c r="C272" s="1" t="s">
        <v>5</v>
      </c>
    </row>
    <row r="273" spans="1:3" x14ac:dyDescent="0.25">
      <c r="A273" t="s">
        <v>641</v>
      </c>
      <c r="B273" s="1">
        <f t="shared" si="4"/>
        <v>39</v>
      </c>
      <c r="C273" s="1" t="s">
        <v>7</v>
      </c>
    </row>
    <row r="274" spans="1:3" x14ac:dyDescent="0.25">
      <c r="A274" t="s">
        <v>642</v>
      </c>
      <c r="B274" s="1">
        <f t="shared" si="4"/>
        <v>40</v>
      </c>
      <c r="C274" s="1" t="s">
        <v>1</v>
      </c>
    </row>
    <row r="275" spans="1:3" x14ac:dyDescent="0.25">
      <c r="A275" t="s">
        <v>643</v>
      </c>
      <c r="B275" s="1">
        <f t="shared" si="4"/>
        <v>40</v>
      </c>
      <c r="C275" s="1" t="s">
        <v>2</v>
      </c>
    </row>
    <row r="276" spans="1:3" x14ac:dyDescent="0.25">
      <c r="A276" t="s">
        <v>644</v>
      </c>
      <c r="B276" s="1">
        <f t="shared" si="4"/>
        <v>40</v>
      </c>
      <c r="C276" s="1" t="s">
        <v>6</v>
      </c>
    </row>
    <row r="277" spans="1:3" x14ac:dyDescent="0.25">
      <c r="A277" t="s">
        <v>645</v>
      </c>
      <c r="B277" s="1">
        <f t="shared" si="4"/>
        <v>40</v>
      </c>
      <c r="C277" s="1" t="s">
        <v>3</v>
      </c>
    </row>
    <row r="278" spans="1:3" x14ac:dyDescent="0.25">
      <c r="A278" t="s">
        <v>646</v>
      </c>
      <c r="B278" s="1">
        <f t="shared" si="4"/>
        <v>40</v>
      </c>
      <c r="C278" s="1" t="s">
        <v>4</v>
      </c>
    </row>
    <row r="279" spans="1:3" x14ac:dyDescent="0.25">
      <c r="A279" t="s">
        <v>647</v>
      </c>
      <c r="B279" s="1">
        <f t="shared" si="4"/>
        <v>40</v>
      </c>
      <c r="C279" s="1" t="s">
        <v>5</v>
      </c>
    </row>
    <row r="280" spans="1:3" x14ac:dyDescent="0.25">
      <c r="A280" t="s">
        <v>648</v>
      </c>
      <c r="B280" s="1">
        <f t="shared" si="4"/>
        <v>40</v>
      </c>
      <c r="C280" s="1" t="s">
        <v>7</v>
      </c>
    </row>
    <row r="281" spans="1:3" x14ac:dyDescent="0.25">
      <c r="A281" t="s">
        <v>649</v>
      </c>
      <c r="B281" s="1">
        <f t="shared" si="4"/>
        <v>41</v>
      </c>
      <c r="C281" s="1" t="s">
        <v>1</v>
      </c>
    </row>
    <row r="282" spans="1:3" x14ac:dyDescent="0.25">
      <c r="A282" t="s">
        <v>650</v>
      </c>
      <c r="B282" s="1">
        <f t="shared" si="4"/>
        <v>41</v>
      </c>
      <c r="C282" s="1" t="s">
        <v>2</v>
      </c>
    </row>
    <row r="283" spans="1:3" x14ac:dyDescent="0.25">
      <c r="A283" t="s">
        <v>651</v>
      </c>
      <c r="B283" s="1">
        <f t="shared" si="4"/>
        <v>41</v>
      </c>
      <c r="C283" s="1" t="s">
        <v>6</v>
      </c>
    </row>
    <row r="284" spans="1:3" x14ac:dyDescent="0.25">
      <c r="A284" t="s">
        <v>652</v>
      </c>
      <c r="B284" s="1">
        <f t="shared" si="4"/>
        <v>41</v>
      </c>
      <c r="C284" s="1" t="s">
        <v>3</v>
      </c>
    </row>
    <row r="285" spans="1:3" x14ac:dyDescent="0.25">
      <c r="A285" t="s">
        <v>653</v>
      </c>
      <c r="B285" s="1">
        <f t="shared" si="4"/>
        <v>41</v>
      </c>
      <c r="C285" s="1" t="s">
        <v>4</v>
      </c>
    </row>
    <row r="286" spans="1:3" x14ac:dyDescent="0.25">
      <c r="A286" t="s">
        <v>654</v>
      </c>
      <c r="B286" s="1">
        <f t="shared" si="4"/>
        <v>41</v>
      </c>
      <c r="C286" s="1" t="s">
        <v>5</v>
      </c>
    </row>
    <row r="287" spans="1:3" x14ac:dyDescent="0.25">
      <c r="A287" t="s">
        <v>655</v>
      </c>
      <c r="B287" s="1">
        <f t="shared" si="4"/>
        <v>41</v>
      </c>
      <c r="C287" s="1" t="s">
        <v>7</v>
      </c>
    </row>
    <row r="288" spans="1:3" x14ac:dyDescent="0.25">
      <c r="A288" t="s">
        <v>656</v>
      </c>
      <c r="B288" s="1">
        <f t="shared" si="4"/>
        <v>42</v>
      </c>
      <c r="C288" s="1" t="s">
        <v>1</v>
      </c>
    </row>
    <row r="289" spans="1:3" x14ac:dyDescent="0.25">
      <c r="A289" t="s">
        <v>657</v>
      </c>
      <c r="B289" s="1">
        <f t="shared" si="4"/>
        <v>42</v>
      </c>
      <c r="C289" s="1" t="s">
        <v>2</v>
      </c>
    </row>
    <row r="290" spans="1:3" x14ac:dyDescent="0.25">
      <c r="A290" t="s">
        <v>658</v>
      </c>
      <c r="B290" s="1">
        <f t="shared" si="4"/>
        <v>42</v>
      </c>
      <c r="C290" s="1" t="s">
        <v>6</v>
      </c>
    </row>
    <row r="291" spans="1:3" x14ac:dyDescent="0.25">
      <c r="A291" t="s">
        <v>659</v>
      </c>
      <c r="B291" s="1">
        <f t="shared" si="4"/>
        <v>42</v>
      </c>
      <c r="C291" s="1" t="s">
        <v>3</v>
      </c>
    </row>
    <row r="292" spans="1:3" x14ac:dyDescent="0.25">
      <c r="A292" t="s">
        <v>660</v>
      </c>
      <c r="B292" s="1">
        <f t="shared" si="4"/>
        <v>42</v>
      </c>
      <c r="C292" s="1" t="s">
        <v>4</v>
      </c>
    </row>
    <row r="293" spans="1:3" x14ac:dyDescent="0.25">
      <c r="A293" t="s">
        <v>661</v>
      </c>
      <c r="B293" s="1">
        <f t="shared" si="4"/>
        <v>42</v>
      </c>
      <c r="C293" s="1" t="s">
        <v>5</v>
      </c>
    </row>
    <row r="294" spans="1:3" x14ac:dyDescent="0.25">
      <c r="A294" t="s">
        <v>662</v>
      </c>
      <c r="B294" s="1">
        <f t="shared" si="4"/>
        <v>42</v>
      </c>
      <c r="C294" s="1" t="s">
        <v>7</v>
      </c>
    </row>
    <row r="295" spans="1:3" x14ac:dyDescent="0.25">
      <c r="A295" t="s">
        <v>663</v>
      </c>
      <c r="B295" s="1">
        <f t="shared" si="4"/>
        <v>43</v>
      </c>
      <c r="C295" s="1" t="s">
        <v>1</v>
      </c>
    </row>
    <row r="296" spans="1:3" x14ac:dyDescent="0.25">
      <c r="A296" t="s">
        <v>664</v>
      </c>
      <c r="B296" s="1">
        <f t="shared" si="4"/>
        <v>43</v>
      </c>
      <c r="C296" s="1" t="s">
        <v>2</v>
      </c>
    </row>
    <row r="297" spans="1:3" x14ac:dyDescent="0.25">
      <c r="A297" t="s">
        <v>665</v>
      </c>
      <c r="B297" s="1">
        <f t="shared" si="4"/>
        <v>43</v>
      </c>
      <c r="C297" s="1" t="s">
        <v>6</v>
      </c>
    </row>
    <row r="298" spans="1:3" x14ac:dyDescent="0.25">
      <c r="A298" t="s">
        <v>666</v>
      </c>
      <c r="B298" s="1">
        <f t="shared" si="4"/>
        <v>43</v>
      </c>
      <c r="C298" s="1" t="s">
        <v>3</v>
      </c>
    </row>
    <row r="299" spans="1:3" x14ac:dyDescent="0.25">
      <c r="A299" t="s">
        <v>667</v>
      </c>
      <c r="B299" s="1">
        <f t="shared" si="4"/>
        <v>43</v>
      </c>
      <c r="C299" s="1" t="s">
        <v>4</v>
      </c>
    </row>
    <row r="300" spans="1:3" x14ac:dyDescent="0.25">
      <c r="A300" t="s">
        <v>668</v>
      </c>
      <c r="B300" s="1">
        <f t="shared" si="4"/>
        <v>43</v>
      </c>
      <c r="C300" s="1" t="s">
        <v>5</v>
      </c>
    </row>
    <row r="301" spans="1:3" x14ac:dyDescent="0.25">
      <c r="A301" t="s">
        <v>669</v>
      </c>
      <c r="B301" s="1">
        <f t="shared" si="4"/>
        <v>43</v>
      </c>
      <c r="C301" s="1" t="s">
        <v>7</v>
      </c>
    </row>
    <row r="302" spans="1:3" x14ac:dyDescent="0.25">
      <c r="A302" t="s">
        <v>670</v>
      </c>
      <c r="B302" s="1">
        <f t="shared" si="4"/>
        <v>44</v>
      </c>
      <c r="C302" s="1" t="s">
        <v>1</v>
      </c>
    </row>
    <row r="303" spans="1:3" x14ac:dyDescent="0.25">
      <c r="A303" t="s">
        <v>671</v>
      </c>
      <c r="B303" s="1">
        <f t="shared" si="4"/>
        <v>44</v>
      </c>
      <c r="C303" s="1" t="s">
        <v>2</v>
      </c>
    </row>
    <row r="304" spans="1:3" x14ac:dyDescent="0.25">
      <c r="A304" t="s">
        <v>672</v>
      </c>
      <c r="B304" s="1">
        <f t="shared" si="4"/>
        <v>44</v>
      </c>
      <c r="C304" s="1" t="s">
        <v>6</v>
      </c>
    </row>
    <row r="305" spans="1:3" x14ac:dyDescent="0.25">
      <c r="A305" t="s">
        <v>673</v>
      </c>
      <c r="B305" s="1">
        <f t="shared" si="4"/>
        <v>44</v>
      </c>
      <c r="C305" s="1" t="s">
        <v>3</v>
      </c>
    </row>
    <row r="306" spans="1:3" x14ac:dyDescent="0.25">
      <c r="A306" t="s">
        <v>674</v>
      </c>
      <c r="B306" s="1">
        <f t="shared" si="4"/>
        <v>44</v>
      </c>
      <c r="C306" s="1" t="s">
        <v>4</v>
      </c>
    </row>
    <row r="307" spans="1:3" x14ac:dyDescent="0.25">
      <c r="A307" t="s">
        <v>675</v>
      </c>
      <c r="B307" s="1">
        <f t="shared" si="4"/>
        <v>44</v>
      </c>
      <c r="C307" s="1" t="s">
        <v>5</v>
      </c>
    </row>
    <row r="308" spans="1:3" x14ac:dyDescent="0.25">
      <c r="A308" t="s">
        <v>676</v>
      </c>
      <c r="B308" s="1">
        <f t="shared" si="4"/>
        <v>44</v>
      </c>
      <c r="C308" s="1" t="s">
        <v>7</v>
      </c>
    </row>
    <row r="309" spans="1:3" x14ac:dyDescent="0.25">
      <c r="A309" t="s">
        <v>677</v>
      </c>
      <c r="B309" s="1">
        <f t="shared" si="4"/>
        <v>45</v>
      </c>
      <c r="C309" s="1" t="s">
        <v>1</v>
      </c>
    </row>
    <row r="310" spans="1:3" x14ac:dyDescent="0.25">
      <c r="A310" t="s">
        <v>678</v>
      </c>
      <c r="B310" s="1">
        <f t="shared" si="4"/>
        <v>45</v>
      </c>
      <c r="C310" s="1" t="s">
        <v>2</v>
      </c>
    </row>
    <row r="311" spans="1:3" x14ac:dyDescent="0.25">
      <c r="A311" t="s">
        <v>679</v>
      </c>
      <c r="B311" s="1">
        <f t="shared" si="4"/>
        <v>45</v>
      </c>
      <c r="C311" s="1" t="s">
        <v>6</v>
      </c>
    </row>
    <row r="312" spans="1:3" x14ac:dyDescent="0.25">
      <c r="A312" t="s">
        <v>680</v>
      </c>
      <c r="B312" s="1">
        <f t="shared" si="4"/>
        <v>45</v>
      </c>
      <c r="C312" s="1" t="s">
        <v>3</v>
      </c>
    </row>
    <row r="313" spans="1:3" x14ac:dyDescent="0.25">
      <c r="A313" t="s">
        <v>681</v>
      </c>
      <c r="B313" s="1">
        <f t="shared" si="4"/>
        <v>45</v>
      </c>
      <c r="C313" s="1" t="s">
        <v>4</v>
      </c>
    </row>
    <row r="314" spans="1:3" x14ac:dyDescent="0.25">
      <c r="A314" t="s">
        <v>682</v>
      </c>
      <c r="B314" s="1">
        <f t="shared" si="4"/>
        <v>45</v>
      </c>
      <c r="C314" s="1" t="s">
        <v>5</v>
      </c>
    </row>
    <row r="315" spans="1:3" x14ac:dyDescent="0.25">
      <c r="A315" t="s">
        <v>683</v>
      </c>
      <c r="B315" s="1">
        <f t="shared" si="4"/>
        <v>45</v>
      </c>
      <c r="C315" s="1" t="s">
        <v>7</v>
      </c>
    </row>
    <row r="316" spans="1:3" x14ac:dyDescent="0.25">
      <c r="A316" t="s">
        <v>684</v>
      </c>
      <c r="B316" s="1">
        <f t="shared" si="4"/>
        <v>46</v>
      </c>
      <c r="C316" s="1" t="s">
        <v>1</v>
      </c>
    </row>
    <row r="317" spans="1:3" x14ac:dyDescent="0.25">
      <c r="A317" t="s">
        <v>685</v>
      </c>
      <c r="B317" s="1">
        <f t="shared" si="4"/>
        <v>46</v>
      </c>
      <c r="C317" s="1" t="s">
        <v>2</v>
      </c>
    </row>
    <row r="318" spans="1:3" x14ac:dyDescent="0.25">
      <c r="A318" t="s">
        <v>686</v>
      </c>
      <c r="B318" s="1">
        <f t="shared" si="4"/>
        <v>46</v>
      </c>
      <c r="C318" s="1" t="s">
        <v>6</v>
      </c>
    </row>
    <row r="319" spans="1:3" x14ac:dyDescent="0.25">
      <c r="A319" t="s">
        <v>687</v>
      </c>
      <c r="B319" s="1">
        <f t="shared" si="4"/>
        <v>46</v>
      </c>
      <c r="C319" s="1" t="s">
        <v>3</v>
      </c>
    </row>
    <row r="320" spans="1:3" x14ac:dyDescent="0.25">
      <c r="A320" t="s">
        <v>688</v>
      </c>
      <c r="B320" s="1">
        <f t="shared" si="4"/>
        <v>46</v>
      </c>
      <c r="C320" s="1" t="s">
        <v>4</v>
      </c>
    </row>
    <row r="321" spans="1:3" x14ac:dyDescent="0.25">
      <c r="A321" t="s">
        <v>689</v>
      </c>
      <c r="B321" s="1">
        <f t="shared" si="4"/>
        <v>46</v>
      </c>
      <c r="C321" s="1" t="s">
        <v>5</v>
      </c>
    </row>
    <row r="322" spans="1:3" x14ac:dyDescent="0.25">
      <c r="A322" t="s">
        <v>690</v>
      </c>
      <c r="B322" s="1">
        <f t="shared" si="4"/>
        <v>46</v>
      </c>
      <c r="C322" s="1" t="s">
        <v>7</v>
      </c>
    </row>
    <row r="323" spans="1:3" x14ac:dyDescent="0.25">
      <c r="A323" t="s">
        <v>691</v>
      </c>
      <c r="B323" s="1">
        <f t="shared" si="4"/>
        <v>47</v>
      </c>
      <c r="C323" s="1" t="s">
        <v>1</v>
      </c>
    </row>
    <row r="324" spans="1:3" x14ac:dyDescent="0.25">
      <c r="A324" t="s">
        <v>692</v>
      </c>
      <c r="B324" s="1">
        <f t="shared" si="4"/>
        <v>47</v>
      </c>
      <c r="C324" s="1" t="s">
        <v>2</v>
      </c>
    </row>
    <row r="325" spans="1:3" x14ac:dyDescent="0.25">
      <c r="A325" t="s">
        <v>693</v>
      </c>
      <c r="B325" s="1">
        <f t="shared" si="4"/>
        <v>47</v>
      </c>
      <c r="C325" s="1" t="s">
        <v>6</v>
      </c>
    </row>
    <row r="326" spans="1:3" x14ac:dyDescent="0.25">
      <c r="A326" t="s">
        <v>694</v>
      </c>
      <c r="B326" s="1">
        <f t="shared" si="4"/>
        <v>47</v>
      </c>
      <c r="C326" s="1" t="s">
        <v>3</v>
      </c>
    </row>
    <row r="327" spans="1:3" x14ac:dyDescent="0.25">
      <c r="A327" t="s">
        <v>695</v>
      </c>
      <c r="B327" s="1">
        <f t="shared" si="4"/>
        <v>47</v>
      </c>
      <c r="C327" s="1" t="s">
        <v>4</v>
      </c>
    </row>
    <row r="328" spans="1:3" x14ac:dyDescent="0.25">
      <c r="A328" t="s">
        <v>696</v>
      </c>
      <c r="B328" s="1">
        <f t="shared" si="4"/>
        <v>47</v>
      </c>
      <c r="C328" s="1" t="s">
        <v>5</v>
      </c>
    </row>
    <row r="329" spans="1:3" x14ac:dyDescent="0.25">
      <c r="A329" t="s">
        <v>697</v>
      </c>
      <c r="B329" s="1">
        <f t="shared" si="4"/>
        <v>47</v>
      </c>
      <c r="C329" s="1" t="s">
        <v>7</v>
      </c>
    </row>
    <row r="330" spans="1:3" x14ac:dyDescent="0.25">
      <c r="A330" t="s">
        <v>698</v>
      </c>
      <c r="B330" s="1">
        <f t="shared" si="4"/>
        <v>48</v>
      </c>
      <c r="C330" s="1" t="s">
        <v>1</v>
      </c>
    </row>
    <row r="331" spans="1:3" x14ac:dyDescent="0.25">
      <c r="A331" t="s">
        <v>699</v>
      </c>
      <c r="B331" s="1">
        <f t="shared" si="4"/>
        <v>48</v>
      </c>
      <c r="C331" s="1" t="s">
        <v>2</v>
      </c>
    </row>
    <row r="332" spans="1:3" x14ac:dyDescent="0.25">
      <c r="A332" t="s">
        <v>700</v>
      </c>
      <c r="B332" s="1">
        <f t="shared" si="4"/>
        <v>48</v>
      </c>
      <c r="C332" s="1" t="s">
        <v>6</v>
      </c>
    </row>
    <row r="333" spans="1:3" x14ac:dyDescent="0.25">
      <c r="A333" t="s">
        <v>701</v>
      </c>
      <c r="B333" s="1">
        <f t="shared" si="4"/>
        <v>48</v>
      </c>
      <c r="C333" s="1" t="s">
        <v>3</v>
      </c>
    </row>
    <row r="334" spans="1:3" x14ac:dyDescent="0.25">
      <c r="A334" t="s">
        <v>702</v>
      </c>
      <c r="B334" s="1">
        <f t="shared" si="4"/>
        <v>48</v>
      </c>
      <c r="C334" s="1" t="s">
        <v>4</v>
      </c>
    </row>
    <row r="335" spans="1:3" x14ac:dyDescent="0.25">
      <c r="A335" t="s">
        <v>703</v>
      </c>
      <c r="B335" s="1">
        <f t="shared" si="4"/>
        <v>48</v>
      </c>
      <c r="C335" s="1" t="s">
        <v>5</v>
      </c>
    </row>
    <row r="336" spans="1:3" x14ac:dyDescent="0.25">
      <c r="A336" t="s">
        <v>704</v>
      </c>
      <c r="B336" s="1">
        <f t="shared" ref="B336:B371" si="5">B329+1</f>
        <v>48</v>
      </c>
      <c r="C336" s="1" t="s">
        <v>7</v>
      </c>
    </row>
    <row r="337" spans="1:3" x14ac:dyDescent="0.25">
      <c r="A337" t="s">
        <v>705</v>
      </c>
      <c r="B337" s="1">
        <f t="shared" si="5"/>
        <v>49</v>
      </c>
      <c r="C337" s="1" t="s">
        <v>1</v>
      </c>
    </row>
    <row r="338" spans="1:3" x14ac:dyDescent="0.25">
      <c r="A338" t="s">
        <v>706</v>
      </c>
      <c r="B338" s="1">
        <f t="shared" si="5"/>
        <v>49</v>
      </c>
      <c r="C338" s="1" t="s">
        <v>2</v>
      </c>
    </row>
    <row r="339" spans="1:3" x14ac:dyDescent="0.25">
      <c r="A339" t="s">
        <v>707</v>
      </c>
      <c r="B339" s="1">
        <f t="shared" si="5"/>
        <v>49</v>
      </c>
      <c r="C339" s="1" t="s">
        <v>6</v>
      </c>
    </row>
    <row r="340" spans="1:3" x14ac:dyDescent="0.25">
      <c r="A340" t="s">
        <v>708</v>
      </c>
      <c r="B340" s="1">
        <f t="shared" si="5"/>
        <v>49</v>
      </c>
      <c r="C340" s="1" t="s">
        <v>3</v>
      </c>
    </row>
    <row r="341" spans="1:3" x14ac:dyDescent="0.25">
      <c r="A341" t="s">
        <v>709</v>
      </c>
      <c r="B341" s="1">
        <f t="shared" si="5"/>
        <v>49</v>
      </c>
      <c r="C341" s="1" t="s">
        <v>4</v>
      </c>
    </row>
    <row r="342" spans="1:3" x14ac:dyDescent="0.25">
      <c r="A342" t="s">
        <v>710</v>
      </c>
      <c r="B342" s="1">
        <f t="shared" si="5"/>
        <v>49</v>
      </c>
      <c r="C342" s="1" t="s">
        <v>5</v>
      </c>
    </row>
    <row r="343" spans="1:3" x14ac:dyDescent="0.25">
      <c r="A343" t="s">
        <v>711</v>
      </c>
      <c r="B343" s="1">
        <f t="shared" si="5"/>
        <v>49</v>
      </c>
      <c r="C343" s="1" t="s">
        <v>7</v>
      </c>
    </row>
    <row r="344" spans="1:3" x14ac:dyDescent="0.25">
      <c r="A344" t="s">
        <v>712</v>
      </c>
      <c r="B344" s="1">
        <f t="shared" si="5"/>
        <v>50</v>
      </c>
      <c r="C344" s="1" t="s">
        <v>1</v>
      </c>
    </row>
    <row r="345" spans="1:3" x14ac:dyDescent="0.25">
      <c r="A345" t="s">
        <v>713</v>
      </c>
      <c r="B345" s="1">
        <f t="shared" si="5"/>
        <v>50</v>
      </c>
      <c r="C345" s="1" t="s">
        <v>2</v>
      </c>
    </row>
    <row r="346" spans="1:3" x14ac:dyDescent="0.25">
      <c r="A346" t="s">
        <v>714</v>
      </c>
      <c r="B346" s="1">
        <f t="shared" si="5"/>
        <v>50</v>
      </c>
      <c r="C346" s="1" t="s">
        <v>6</v>
      </c>
    </row>
    <row r="347" spans="1:3" x14ac:dyDescent="0.25">
      <c r="A347" t="s">
        <v>715</v>
      </c>
      <c r="B347" s="1">
        <f t="shared" si="5"/>
        <v>50</v>
      </c>
      <c r="C347" s="1" t="s">
        <v>3</v>
      </c>
    </row>
    <row r="348" spans="1:3" x14ac:dyDescent="0.25">
      <c r="A348" t="s">
        <v>716</v>
      </c>
      <c r="B348" s="1">
        <f t="shared" si="5"/>
        <v>50</v>
      </c>
      <c r="C348" s="1" t="s">
        <v>4</v>
      </c>
    </row>
    <row r="349" spans="1:3" x14ac:dyDescent="0.25">
      <c r="A349" t="s">
        <v>717</v>
      </c>
      <c r="B349" s="1">
        <f t="shared" si="5"/>
        <v>50</v>
      </c>
      <c r="C349" s="1" t="s">
        <v>5</v>
      </c>
    </row>
    <row r="350" spans="1:3" x14ac:dyDescent="0.25">
      <c r="A350" t="s">
        <v>718</v>
      </c>
      <c r="B350" s="1">
        <f t="shared" si="5"/>
        <v>50</v>
      </c>
      <c r="C350" s="1" t="s">
        <v>7</v>
      </c>
    </row>
    <row r="351" spans="1:3" x14ac:dyDescent="0.25">
      <c r="A351" t="s">
        <v>719</v>
      </c>
      <c r="B351" s="1">
        <f t="shared" si="5"/>
        <v>51</v>
      </c>
      <c r="C351" s="1" t="s">
        <v>1</v>
      </c>
    </row>
    <row r="352" spans="1:3" x14ac:dyDescent="0.25">
      <c r="A352" t="s">
        <v>720</v>
      </c>
      <c r="B352" s="1">
        <f t="shared" si="5"/>
        <v>51</v>
      </c>
      <c r="C352" s="1" t="s">
        <v>2</v>
      </c>
    </row>
    <row r="353" spans="1:3" x14ac:dyDescent="0.25">
      <c r="A353" t="s">
        <v>721</v>
      </c>
      <c r="B353" s="1">
        <f t="shared" si="5"/>
        <v>51</v>
      </c>
      <c r="C353" s="1" t="s">
        <v>6</v>
      </c>
    </row>
    <row r="354" spans="1:3" x14ac:dyDescent="0.25">
      <c r="A354" t="s">
        <v>722</v>
      </c>
      <c r="B354" s="1">
        <f t="shared" si="5"/>
        <v>51</v>
      </c>
      <c r="C354" s="1" t="s">
        <v>3</v>
      </c>
    </row>
    <row r="355" spans="1:3" x14ac:dyDescent="0.25">
      <c r="A355" t="s">
        <v>723</v>
      </c>
      <c r="B355" s="1">
        <f t="shared" si="5"/>
        <v>51</v>
      </c>
      <c r="C355" s="1" t="s">
        <v>4</v>
      </c>
    </row>
    <row r="356" spans="1:3" x14ac:dyDescent="0.25">
      <c r="A356" t="s">
        <v>724</v>
      </c>
      <c r="B356" s="1">
        <f t="shared" si="5"/>
        <v>51</v>
      </c>
      <c r="C356" s="1" t="s">
        <v>5</v>
      </c>
    </row>
    <row r="357" spans="1:3" x14ac:dyDescent="0.25">
      <c r="A357" t="s">
        <v>725</v>
      </c>
      <c r="B357" s="1">
        <f t="shared" si="5"/>
        <v>51</v>
      </c>
      <c r="C357" s="1" t="s">
        <v>7</v>
      </c>
    </row>
    <row r="358" spans="1:3" x14ac:dyDescent="0.25">
      <c r="A358" t="s">
        <v>726</v>
      </c>
      <c r="B358" s="1">
        <f t="shared" si="5"/>
        <v>52</v>
      </c>
      <c r="C358" s="1" t="s">
        <v>1</v>
      </c>
    </row>
    <row r="359" spans="1:3" x14ac:dyDescent="0.25">
      <c r="A359" t="s">
        <v>727</v>
      </c>
      <c r="B359" s="1">
        <f t="shared" si="5"/>
        <v>52</v>
      </c>
      <c r="C359" s="1" t="s">
        <v>2</v>
      </c>
    </row>
    <row r="360" spans="1:3" x14ac:dyDescent="0.25">
      <c r="A360" t="s">
        <v>728</v>
      </c>
      <c r="B360" s="1">
        <f t="shared" si="5"/>
        <v>52</v>
      </c>
      <c r="C360" s="1" t="s">
        <v>6</v>
      </c>
    </row>
    <row r="361" spans="1:3" x14ac:dyDescent="0.25">
      <c r="A361" t="s">
        <v>729</v>
      </c>
      <c r="B361" s="1">
        <f t="shared" si="5"/>
        <v>52</v>
      </c>
      <c r="C361" s="1" t="s">
        <v>3</v>
      </c>
    </row>
    <row r="362" spans="1:3" x14ac:dyDescent="0.25">
      <c r="A362" t="s">
        <v>730</v>
      </c>
      <c r="B362" s="1">
        <f t="shared" si="5"/>
        <v>52</v>
      </c>
      <c r="C362" s="1" t="s">
        <v>4</v>
      </c>
    </row>
    <row r="363" spans="1:3" x14ac:dyDescent="0.25">
      <c r="A363" t="s">
        <v>731</v>
      </c>
      <c r="B363" s="1">
        <f t="shared" si="5"/>
        <v>52</v>
      </c>
      <c r="C363" s="1" t="s">
        <v>5</v>
      </c>
    </row>
    <row r="364" spans="1:3" x14ac:dyDescent="0.25">
      <c r="A364" t="s">
        <v>732</v>
      </c>
      <c r="B364" s="1">
        <f t="shared" si="5"/>
        <v>52</v>
      </c>
      <c r="C364" s="1" t="s">
        <v>7</v>
      </c>
    </row>
    <row r="365" spans="1:3" x14ac:dyDescent="0.25">
      <c r="A365" t="s">
        <v>733</v>
      </c>
      <c r="B365" s="1">
        <f t="shared" si="5"/>
        <v>53</v>
      </c>
      <c r="C365" s="1" t="s">
        <v>1</v>
      </c>
    </row>
    <row r="366" spans="1:3" x14ac:dyDescent="0.25">
      <c r="A366" t="s">
        <v>734</v>
      </c>
      <c r="B366" s="1">
        <f t="shared" si="5"/>
        <v>53</v>
      </c>
      <c r="C366" s="1" t="s">
        <v>2</v>
      </c>
    </row>
    <row r="367" spans="1:3" x14ac:dyDescent="0.25">
      <c r="A367" t="s">
        <v>735</v>
      </c>
      <c r="B367" s="1">
        <f t="shared" si="5"/>
        <v>53</v>
      </c>
      <c r="C367" s="1" t="s">
        <v>6</v>
      </c>
    </row>
    <row r="368" spans="1:3" x14ac:dyDescent="0.25">
      <c r="A368" t="s">
        <v>736</v>
      </c>
      <c r="B368" s="1">
        <f t="shared" si="5"/>
        <v>53</v>
      </c>
      <c r="C368" s="1" t="s">
        <v>3</v>
      </c>
    </row>
    <row r="369" spans="1:3" x14ac:dyDescent="0.25">
      <c r="A369" t="s">
        <v>796</v>
      </c>
      <c r="B369" s="1">
        <f t="shared" si="5"/>
        <v>53</v>
      </c>
      <c r="C369" s="1" t="s">
        <v>4</v>
      </c>
    </row>
    <row r="370" spans="1:3" x14ac:dyDescent="0.25">
      <c r="A370" t="s">
        <v>797</v>
      </c>
      <c r="B370" s="1">
        <f t="shared" si="5"/>
        <v>53</v>
      </c>
      <c r="C370" s="1" t="s">
        <v>5</v>
      </c>
    </row>
    <row r="371" spans="1:3" x14ac:dyDescent="0.25">
      <c r="A371" t="s">
        <v>798</v>
      </c>
      <c r="B371" s="1">
        <f t="shared" si="5"/>
        <v>53</v>
      </c>
      <c r="C371" s="1" t="s">
        <v>7</v>
      </c>
    </row>
    <row r="372" spans="1:3" x14ac:dyDescent="0.25">
      <c r="A372" t="s">
        <v>799</v>
      </c>
      <c r="B372" s="1"/>
    </row>
    <row r="373" spans="1:3" x14ac:dyDescent="0.25">
      <c r="A373" t="s">
        <v>800</v>
      </c>
    </row>
    <row r="374" spans="1:3" x14ac:dyDescent="0.25">
      <c r="A374" t="s">
        <v>801</v>
      </c>
    </row>
    <row r="375" spans="1:3" x14ac:dyDescent="0.25">
      <c r="A375" t="s">
        <v>802</v>
      </c>
    </row>
    <row r="376" spans="1:3" x14ac:dyDescent="0.25">
      <c r="A376" t="s">
        <v>803</v>
      </c>
    </row>
    <row r="377" spans="1:3" x14ac:dyDescent="0.25">
      <c r="A377" t="s">
        <v>804</v>
      </c>
    </row>
    <row r="378" spans="1:3" x14ac:dyDescent="0.25">
      <c r="A378" t="s">
        <v>805</v>
      </c>
    </row>
    <row r="379" spans="1:3" x14ac:dyDescent="0.25">
      <c r="A379" t="s">
        <v>806</v>
      </c>
    </row>
    <row r="380" spans="1:3" x14ac:dyDescent="0.25">
      <c r="A380" t="s">
        <v>807</v>
      </c>
    </row>
    <row r="381" spans="1:3" x14ac:dyDescent="0.25">
      <c r="A381" t="s">
        <v>808</v>
      </c>
    </row>
    <row r="382" spans="1:3" x14ac:dyDescent="0.25">
      <c r="A382" t="s">
        <v>809</v>
      </c>
    </row>
    <row r="383" spans="1:3" x14ac:dyDescent="0.25">
      <c r="A383" t="s">
        <v>810</v>
      </c>
    </row>
    <row r="384" spans="1:3" x14ac:dyDescent="0.25">
      <c r="A384" t="s">
        <v>811</v>
      </c>
    </row>
    <row r="385" spans="1:1" x14ac:dyDescent="0.25">
      <c r="A385" t="s">
        <v>812</v>
      </c>
    </row>
    <row r="386" spans="1:1" x14ac:dyDescent="0.25">
      <c r="A386" t="s">
        <v>813</v>
      </c>
    </row>
    <row r="387" spans="1:1" x14ac:dyDescent="0.25">
      <c r="A387" t="s">
        <v>814</v>
      </c>
    </row>
    <row r="388" spans="1:1" x14ac:dyDescent="0.25">
      <c r="A388" t="s">
        <v>815</v>
      </c>
    </row>
    <row r="389" spans="1:1" x14ac:dyDescent="0.25">
      <c r="A389" t="s">
        <v>816</v>
      </c>
    </row>
    <row r="390" spans="1:1" x14ac:dyDescent="0.25">
      <c r="A390" t="s">
        <v>817</v>
      </c>
    </row>
    <row r="391" spans="1:1" x14ac:dyDescent="0.25">
      <c r="A391" t="s">
        <v>818</v>
      </c>
    </row>
    <row r="392" spans="1:1" x14ac:dyDescent="0.25">
      <c r="A392" t="s">
        <v>819</v>
      </c>
    </row>
    <row r="393" spans="1:1" x14ac:dyDescent="0.25">
      <c r="A393" t="s">
        <v>820</v>
      </c>
    </row>
    <row r="394" spans="1:1" x14ac:dyDescent="0.25">
      <c r="A394" t="s">
        <v>821</v>
      </c>
    </row>
    <row r="395" spans="1:1" x14ac:dyDescent="0.25">
      <c r="A395" t="s">
        <v>822</v>
      </c>
    </row>
    <row r="396" spans="1:1" x14ac:dyDescent="0.25">
      <c r="A396" t="s">
        <v>823</v>
      </c>
    </row>
    <row r="397" spans="1:1" x14ac:dyDescent="0.25">
      <c r="A397" t="s">
        <v>824</v>
      </c>
    </row>
    <row r="398" spans="1:1" x14ac:dyDescent="0.25">
      <c r="A398" t="s">
        <v>825</v>
      </c>
    </row>
    <row r="399" spans="1:1" x14ac:dyDescent="0.25">
      <c r="A399" t="s">
        <v>826</v>
      </c>
    </row>
    <row r="400" spans="1:1" x14ac:dyDescent="0.25">
      <c r="A400" t="s">
        <v>827</v>
      </c>
    </row>
    <row r="401" spans="1:1" x14ac:dyDescent="0.25">
      <c r="A401" t="s">
        <v>828</v>
      </c>
    </row>
    <row r="402" spans="1:1" x14ac:dyDescent="0.25">
      <c r="A402" t="s">
        <v>829</v>
      </c>
    </row>
    <row r="403" spans="1:1" x14ac:dyDescent="0.25">
      <c r="A403" t="s">
        <v>830</v>
      </c>
    </row>
    <row r="404" spans="1:1" x14ac:dyDescent="0.25">
      <c r="A404" t="s">
        <v>831</v>
      </c>
    </row>
    <row r="405" spans="1:1" x14ac:dyDescent="0.25">
      <c r="A405" t="s">
        <v>832</v>
      </c>
    </row>
    <row r="406" spans="1:1" x14ac:dyDescent="0.25">
      <c r="A406" t="s">
        <v>833</v>
      </c>
    </row>
    <row r="407" spans="1:1" x14ac:dyDescent="0.25">
      <c r="A407" t="s">
        <v>834</v>
      </c>
    </row>
    <row r="408" spans="1:1" x14ac:dyDescent="0.25">
      <c r="A408" t="s">
        <v>835</v>
      </c>
    </row>
    <row r="409" spans="1:1" x14ac:dyDescent="0.25">
      <c r="A409" t="s">
        <v>836</v>
      </c>
    </row>
    <row r="410" spans="1:1" x14ac:dyDescent="0.25">
      <c r="A410" t="s">
        <v>837</v>
      </c>
    </row>
    <row r="411" spans="1:1" x14ac:dyDescent="0.25">
      <c r="A411" t="s">
        <v>838</v>
      </c>
    </row>
    <row r="412" spans="1:1" x14ac:dyDescent="0.25">
      <c r="A412" t="s">
        <v>839</v>
      </c>
    </row>
    <row r="413" spans="1:1" x14ac:dyDescent="0.25">
      <c r="A413" t="s">
        <v>840</v>
      </c>
    </row>
    <row r="414" spans="1:1" x14ac:dyDescent="0.25">
      <c r="A414" t="s">
        <v>841</v>
      </c>
    </row>
    <row r="415" spans="1:1" x14ac:dyDescent="0.25">
      <c r="A415" t="s">
        <v>842</v>
      </c>
    </row>
    <row r="416" spans="1:1" x14ac:dyDescent="0.25">
      <c r="A416" t="s">
        <v>843</v>
      </c>
    </row>
    <row r="417" spans="1:1" x14ac:dyDescent="0.25">
      <c r="A417" t="s">
        <v>844</v>
      </c>
    </row>
    <row r="418" spans="1:1" x14ac:dyDescent="0.25">
      <c r="A418" t="s">
        <v>845</v>
      </c>
    </row>
    <row r="419" spans="1:1" x14ac:dyDescent="0.25">
      <c r="A419" t="s">
        <v>846</v>
      </c>
    </row>
    <row r="420" spans="1:1" x14ac:dyDescent="0.25">
      <c r="A420" t="s">
        <v>847</v>
      </c>
    </row>
    <row r="421" spans="1:1" x14ac:dyDescent="0.25">
      <c r="A421" t="s">
        <v>848</v>
      </c>
    </row>
    <row r="422" spans="1:1" x14ac:dyDescent="0.25">
      <c r="A422" t="s">
        <v>849</v>
      </c>
    </row>
    <row r="423" spans="1:1" x14ac:dyDescent="0.25">
      <c r="A423" t="s">
        <v>850</v>
      </c>
    </row>
    <row r="424" spans="1:1" x14ac:dyDescent="0.25">
      <c r="A424" t="s">
        <v>851</v>
      </c>
    </row>
    <row r="425" spans="1:1" x14ac:dyDescent="0.25">
      <c r="A425" t="s">
        <v>852</v>
      </c>
    </row>
    <row r="426" spans="1:1" x14ac:dyDescent="0.25">
      <c r="A426" t="s">
        <v>853</v>
      </c>
    </row>
    <row r="427" spans="1:1" x14ac:dyDescent="0.25">
      <c r="A427" t="s">
        <v>854</v>
      </c>
    </row>
    <row r="428" spans="1:1" x14ac:dyDescent="0.25">
      <c r="A428" t="s">
        <v>855</v>
      </c>
    </row>
    <row r="429" spans="1:1" x14ac:dyDescent="0.25">
      <c r="A429" t="s">
        <v>856</v>
      </c>
    </row>
    <row r="430" spans="1:1" x14ac:dyDescent="0.25">
      <c r="A430" t="s">
        <v>857</v>
      </c>
    </row>
    <row r="431" spans="1:1" x14ac:dyDescent="0.25">
      <c r="A431" t="s">
        <v>858</v>
      </c>
    </row>
    <row r="432" spans="1:1" x14ac:dyDescent="0.25">
      <c r="A432" t="s">
        <v>859</v>
      </c>
    </row>
    <row r="433" spans="1:1" x14ac:dyDescent="0.25">
      <c r="A433" t="s">
        <v>860</v>
      </c>
    </row>
    <row r="434" spans="1:1" x14ac:dyDescent="0.25">
      <c r="A434" t="s">
        <v>861</v>
      </c>
    </row>
    <row r="435" spans="1:1" x14ac:dyDescent="0.25">
      <c r="A435" t="s">
        <v>862</v>
      </c>
    </row>
    <row r="436" spans="1:1" x14ac:dyDescent="0.25">
      <c r="A436" t="s">
        <v>863</v>
      </c>
    </row>
    <row r="437" spans="1:1" x14ac:dyDescent="0.25">
      <c r="A437" t="s">
        <v>864</v>
      </c>
    </row>
    <row r="438" spans="1:1" x14ac:dyDescent="0.25">
      <c r="A438" t="s">
        <v>865</v>
      </c>
    </row>
    <row r="439" spans="1:1" x14ac:dyDescent="0.25">
      <c r="A439" t="s">
        <v>866</v>
      </c>
    </row>
    <row r="440" spans="1:1" x14ac:dyDescent="0.25">
      <c r="A440" t="s">
        <v>867</v>
      </c>
    </row>
    <row r="441" spans="1:1" x14ac:dyDescent="0.25">
      <c r="A441" t="s">
        <v>868</v>
      </c>
    </row>
    <row r="442" spans="1:1" x14ac:dyDescent="0.25">
      <c r="A442" t="s">
        <v>869</v>
      </c>
    </row>
    <row r="443" spans="1:1" x14ac:dyDescent="0.25">
      <c r="A443" t="s">
        <v>870</v>
      </c>
    </row>
    <row r="444" spans="1:1" x14ac:dyDescent="0.25">
      <c r="A444" t="s">
        <v>871</v>
      </c>
    </row>
    <row r="445" spans="1:1" x14ac:dyDescent="0.25">
      <c r="A445" t="s">
        <v>872</v>
      </c>
    </row>
    <row r="446" spans="1:1" x14ac:dyDescent="0.25">
      <c r="A446" t="s">
        <v>873</v>
      </c>
    </row>
    <row r="447" spans="1:1" x14ac:dyDescent="0.25">
      <c r="A447" t="s">
        <v>874</v>
      </c>
    </row>
    <row r="448" spans="1:1" x14ac:dyDescent="0.25">
      <c r="A448" t="s">
        <v>875</v>
      </c>
    </row>
    <row r="449" spans="1:1" x14ac:dyDescent="0.25">
      <c r="A449" t="s">
        <v>876</v>
      </c>
    </row>
    <row r="450" spans="1:1" x14ac:dyDescent="0.25">
      <c r="A450" t="s">
        <v>877</v>
      </c>
    </row>
    <row r="451" spans="1:1" x14ac:dyDescent="0.25">
      <c r="A451" t="s">
        <v>878</v>
      </c>
    </row>
    <row r="452" spans="1:1" x14ac:dyDescent="0.25">
      <c r="A452" t="s">
        <v>879</v>
      </c>
    </row>
    <row r="453" spans="1:1" x14ac:dyDescent="0.25">
      <c r="A453" t="s">
        <v>880</v>
      </c>
    </row>
    <row r="454" spans="1:1" x14ac:dyDescent="0.25">
      <c r="A454" t="s">
        <v>881</v>
      </c>
    </row>
    <row r="455" spans="1:1" x14ac:dyDescent="0.25">
      <c r="A455" t="s">
        <v>882</v>
      </c>
    </row>
    <row r="456" spans="1:1" x14ac:dyDescent="0.25">
      <c r="A456" t="s">
        <v>883</v>
      </c>
    </row>
    <row r="457" spans="1:1" x14ac:dyDescent="0.25">
      <c r="A457" t="s">
        <v>884</v>
      </c>
    </row>
    <row r="458" spans="1:1" x14ac:dyDescent="0.25">
      <c r="A458" t="s">
        <v>885</v>
      </c>
    </row>
    <row r="459" spans="1:1" x14ac:dyDescent="0.25">
      <c r="A459" t="s">
        <v>886</v>
      </c>
    </row>
    <row r="460" spans="1:1" x14ac:dyDescent="0.25">
      <c r="A460" t="s">
        <v>887</v>
      </c>
    </row>
    <row r="461" spans="1:1" x14ac:dyDescent="0.25">
      <c r="A461" t="s">
        <v>888</v>
      </c>
    </row>
    <row r="462" spans="1:1" x14ac:dyDescent="0.25">
      <c r="A462" t="s">
        <v>889</v>
      </c>
    </row>
    <row r="463" spans="1:1" x14ac:dyDescent="0.25">
      <c r="A463" t="s">
        <v>890</v>
      </c>
    </row>
    <row r="464" spans="1:1" x14ac:dyDescent="0.25">
      <c r="A464" t="s">
        <v>891</v>
      </c>
    </row>
    <row r="465" spans="1:1" x14ac:dyDescent="0.25">
      <c r="A465" t="s">
        <v>892</v>
      </c>
    </row>
    <row r="466" spans="1:1" x14ac:dyDescent="0.25">
      <c r="A466" t="s">
        <v>893</v>
      </c>
    </row>
    <row r="467" spans="1:1" x14ac:dyDescent="0.25">
      <c r="A467" t="s">
        <v>894</v>
      </c>
    </row>
    <row r="468" spans="1:1" x14ac:dyDescent="0.25">
      <c r="A468" t="s">
        <v>895</v>
      </c>
    </row>
    <row r="469" spans="1:1" x14ac:dyDescent="0.25">
      <c r="A469" t="s">
        <v>896</v>
      </c>
    </row>
    <row r="470" spans="1:1" x14ac:dyDescent="0.25">
      <c r="A470" t="s">
        <v>897</v>
      </c>
    </row>
    <row r="471" spans="1:1" x14ac:dyDescent="0.25">
      <c r="A471" t="s">
        <v>898</v>
      </c>
    </row>
    <row r="472" spans="1:1" x14ac:dyDescent="0.25">
      <c r="A472" t="s">
        <v>899</v>
      </c>
    </row>
    <row r="473" spans="1:1" x14ac:dyDescent="0.25">
      <c r="A473" t="s">
        <v>900</v>
      </c>
    </row>
    <row r="474" spans="1:1" x14ac:dyDescent="0.25">
      <c r="A474" t="s">
        <v>901</v>
      </c>
    </row>
    <row r="475" spans="1:1" x14ac:dyDescent="0.25">
      <c r="A475" t="s">
        <v>902</v>
      </c>
    </row>
    <row r="476" spans="1:1" x14ac:dyDescent="0.25">
      <c r="A476" t="s">
        <v>903</v>
      </c>
    </row>
    <row r="477" spans="1:1" x14ac:dyDescent="0.25">
      <c r="A477" t="s">
        <v>904</v>
      </c>
    </row>
    <row r="478" spans="1:1" x14ac:dyDescent="0.25">
      <c r="A478" t="s">
        <v>905</v>
      </c>
    </row>
    <row r="479" spans="1:1" x14ac:dyDescent="0.25">
      <c r="A479" t="s">
        <v>906</v>
      </c>
    </row>
    <row r="480" spans="1:1" x14ac:dyDescent="0.25">
      <c r="A480" t="s">
        <v>907</v>
      </c>
    </row>
    <row r="481" spans="1:1" x14ac:dyDescent="0.25">
      <c r="A481" t="s">
        <v>908</v>
      </c>
    </row>
    <row r="482" spans="1:1" x14ac:dyDescent="0.25">
      <c r="A482" t="s">
        <v>909</v>
      </c>
    </row>
    <row r="483" spans="1:1" x14ac:dyDescent="0.25">
      <c r="A483" t="s">
        <v>910</v>
      </c>
    </row>
    <row r="484" spans="1:1" x14ac:dyDescent="0.25">
      <c r="A484" t="s">
        <v>911</v>
      </c>
    </row>
    <row r="485" spans="1:1" x14ac:dyDescent="0.25">
      <c r="A485" t="s">
        <v>912</v>
      </c>
    </row>
    <row r="486" spans="1:1" x14ac:dyDescent="0.25">
      <c r="A486" t="s">
        <v>913</v>
      </c>
    </row>
    <row r="487" spans="1:1" x14ac:dyDescent="0.25">
      <c r="A487" t="s">
        <v>914</v>
      </c>
    </row>
    <row r="488" spans="1:1" x14ac:dyDescent="0.25">
      <c r="A488" t="s">
        <v>915</v>
      </c>
    </row>
    <row r="489" spans="1:1" x14ac:dyDescent="0.25">
      <c r="A489" t="s">
        <v>916</v>
      </c>
    </row>
    <row r="490" spans="1:1" x14ac:dyDescent="0.25">
      <c r="A490" t="s">
        <v>917</v>
      </c>
    </row>
    <row r="491" spans="1:1" x14ac:dyDescent="0.25">
      <c r="A491" t="s">
        <v>918</v>
      </c>
    </row>
    <row r="492" spans="1:1" x14ac:dyDescent="0.25">
      <c r="A492" t="s">
        <v>919</v>
      </c>
    </row>
    <row r="493" spans="1:1" x14ac:dyDescent="0.25">
      <c r="A493" t="s">
        <v>920</v>
      </c>
    </row>
    <row r="494" spans="1:1" x14ac:dyDescent="0.25">
      <c r="A494" t="s">
        <v>921</v>
      </c>
    </row>
    <row r="495" spans="1:1" x14ac:dyDescent="0.25">
      <c r="A495" t="s">
        <v>922</v>
      </c>
    </row>
    <row r="496" spans="1:1" x14ac:dyDescent="0.25">
      <c r="A496" t="s">
        <v>923</v>
      </c>
    </row>
    <row r="497" spans="1:1" x14ac:dyDescent="0.25">
      <c r="A497" t="s">
        <v>924</v>
      </c>
    </row>
    <row r="498" spans="1:1" x14ac:dyDescent="0.25">
      <c r="A498" t="s">
        <v>925</v>
      </c>
    </row>
    <row r="499" spans="1:1" x14ac:dyDescent="0.25">
      <c r="A499" t="s">
        <v>926</v>
      </c>
    </row>
    <row r="500" spans="1:1" x14ac:dyDescent="0.25">
      <c r="A500" t="s">
        <v>927</v>
      </c>
    </row>
    <row r="501" spans="1:1" x14ac:dyDescent="0.25">
      <c r="A501" t="s">
        <v>928</v>
      </c>
    </row>
    <row r="502" spans="1:1" x14ac:dyDescent="0.25">
      <c r="A502" t="s">
        <v>929</v>
      </c>
    </row>
    <row r="503" spans="1:1" x14ac:dyDescent="0.25">
      <c r="A503" t="s">
        <v>930</v>
      </c>
    </row>
    <row r="504" spans="1:1" x14ac:dyDescent="0.25">
      <c r="A504" t="s">
        <v>931</v>
      </c>
    </row>
    <row r="505" spans="1:1" x14ac:dyDescent="0.25">
      <c r="A505" t="s">
        <v>932</v>
      </c>
    </row>
    <row r="506" spans="1:1" x14ac:dyDescent="0.25">
      <c r="A506" t="s">
        <v>933</v>
      </c>
    </row>
    <row r="507" spans="1:1" x14ac:dyDescent="0.25">
      <c r="A507" t="s">
        <v>934</v>
      </c>
    </row>
    <row r="508" spans="1:1" x14ac:dyDescent="0.25">
      <c r="A508" t="s">
        <v>935</v>
      </c>
    </row>
    <row r="509" spans="1:1" x14ac:dyDescent="0.25">
      <c r="A509" t="s">
        <v>936</v>
      </c>
    </row>
    <row r="510" spans="1:1" x14ac:dyDescent="0.25">
      <c r="A510" t="s">
        <v>937</v>
      </c>
    </row>
    <row r="511" spans="1:1" x14ac:dyDescent="0.25">
      <c r="A511" t="s">
        <v>938</v>
      </c>
    </row>
    <row r="512" spans="1:1" x14ac:dyDescent="0.25">
      <c r="A512" t="s">
        <v>939</v>
      </c>
    </row>
    <row r="513" spans="1:1" x14ac:dyDescent="0.25">
      <c r="A513" t="s">
        <v>940</v>
      </c>
    </row>
    <row r="514" spans="1:1" x14ac:dyDescent="0.25">
      <c r="A514" t="s">
        <v>941</v>
      </c>
    </row>
    <row r="515" spans="1:1" x14ac:dyDescent="0.25">
      <c r="A515" t="s">
        <v>942</v>
      </c>
    </row>
    <row r="516" spans="1:1" x14ac:dyDescent="0.25">
      <c r="A516" t="s">
        <v>943</v>
      </c>
    </row>
    <row r="517" spans="1:1" x14ac:dyDescent="0.25">
      <c r="A517" t="s">
        <v>944</v>
      </c>
    </row>
    <row r="518" spans="1:1" x14ac:dyDescent="0.25">
      <c r="A518" t="s">
        <v>945</v>
      </c>
    </row>
    <row r="519" spans="1:1" x14ac:dyDescent="0.25">
      <c r="A519" t="s">
        <v>946</v>
      </c>
    </row>
    <row r="520" spans="1:1" x14ac:dyDescent="0.25">
      <c r="A520" t="s">
        <v>947</v>
      </c>
    </row>
    <row r="521" spans="1:1" x14ac:dyDescent="0.25">
      <c r="A521" t="s">
        <v>948</v>
      </c>
    </row>
    <row r="522" spans="1:1" x14ac:dyDescent="0.25">
      <c r="A522" t="s">
        <v>949</v>
      </c>
    </row>
    <row r="523" spans="1:1" x14ac:dyDescent="0.25">
      <c r="A523" t="s">
        <v>950</v>
      </c>
    </row>
    <row r="524" spans="1:1" x14ac:dyDescent="0.25">
      <c r="A524" t="s">
        <v>951</v>
      </c>
    </row>
    <row r="525" spans="1:1" x14ac:dyDescent="0.25">
      <c r="A525" t="s">
        <v>952</v>
      </c>
    </row>
    <row r="526" spans="1:1" x14ac:dyDescent="0.25">
      <c r="A526" t="s">
        <v>953</v>
      </c>
    </row>
    <row r="527" spans="1:1" x14ac:dyDescent="0.25">
      <c r="A527" t="s">
        <v>954</v>
      </c>
    </row>
    <row r="528" spans="1:1" x14ac:dyDescent="0.25">
      <c r="A528" t="s">
        <v>955</v>
      </c>
    </row>
    <row r="529" spans="1:1" x14ac:dyDescent="0.25">
      <c r="A529" t="s">
        <v>956</v>
      </c>
    </row>
    <row r="530" spans="1:1" x14ac:dyDescent="0.25">
      <c r="A530" t="s">
        <v>957</v>
      </c>
    </row>
    <row r="531" spans="1:1" x14ac:dyDescent="0.25">
      <c r="A531" t="s">
        <v>958</v>
      </c>
    </row>
    <row r="532" spans="1:1" x14ac:dyDescent="0.25">
      <c r="A532" t="s">
        <v>959</v>
      </c>
    </row>
    <row r="533" spans="1:1" x14ac:dyDescent="0.25">
      <c r="A533" t="s">
        <v>960</v>
      </c>
    </row>
    <row r="534" spans="1:1" x14ac:dyDescent="0.25">
      <c r="A534" t="s">
        <v>961</v>
      </c>
    </row>
    <row r="535" spans="1:1" x14ac:dyDescent="0.25">
      <c r="A535" t="s">
        <v>962</v>
      </c>
    </row>
    <row r="536" spans="1:1" x14ac:dyDescent="0.25">
      <c r="A536" t="s">
        <v>963</v>
      </c>
    </row>
    <row r="537" spans="1:1" x14ac:dyDescent="0.25">
      <c r="A537" t="s">
        <v>964</v>
      </c>
    </row>
    <row r="538" spans="1:1" x14ac:dyDescent="0.25">
      <c r="A538" t="s">
        <v>965</v>
      </c>
    </row>
    <row r="539" spans="1:1" x14ac:dyDescent="0.25">
      <c r="A539" t="s">
        <v>966</v>
      </c>
    </row>
    <row r="540" spans="1:1" x14ac:dyDescent="0.25">
      <c r="A540" t="s">
        <v>967</v>
      </c>
    </row>
    <row r="541" spans="1:1" x14ac:dyDescent="0.25">
      <c r="A541" t="s">
        <v>968</v>
      </c>
    </row>
    <row r="542" spans="1:1" x14ac:dyDescent="0.25">
      <c r="A542" t="s">
        <v>969</v>
      </c>
    </row>
    <row r="543" spans="1:1" x14ac:dyDescent="0.25">
      <c r="A543" t="s">
        <v>970</v>
      </c>
    </row>
    <row r="544" spans="1:1" x14ac:dyDescent="0.25">
      <c r="A544" t="s">
        <v>971</v>
      </c>
    </row>
    <row r="545" spans="1:1" x14ac:dyDescent="0.25">
      <c r="A545" t="s">
        <v>972</v>
      </c>
    </row>
    <row r="546" spans="1:1" x14ac:dyDescent="0.25">
      <c r="A546" t="s">
        <v>973</v>
      </c>
    </row>
    <row r="547" spans="1:1" x14ac:dyDescent="0.25">
      <c r="A547" t="s">
        <v>974</v>
      </c>
    </row>
    <row r="548" spans="1:1" x14ac:dyDescent="0.25">
      <c r="A548" t="s">
        <v>975</v>
      </c>
    </row>
    <row r="549" spans="1:1" x14ac:dyDescent="0.25">
      <c r="A549" t="s">
        <v>976</v>
      </c>
    </row>
    <row r="550" spans="1:1" x14ac:dyDescent="0.25">
      <c r="A550" t="s">
        <v>977</v>
      </c>
    </row>
    <row r="551" spans="1:1" x14ac:dyDescent="0.25">
      <c r="A551" t="s">
        <v>978</v>
      </c>
    </row>
    <row r="552" spans="1:1" x14ac:dyDescent="0.25">
      <c r="A552" t="s">
        <v>979</v>
      </c>
    </row>
    <row r="553" spans="1:1" x14ac:dyDescent="0.25">
      <c r="A553" t="s">
        <v>980</v>
      </c>
    </row>
    <row r="554" spans="1:1" x14ac:dyDescent="0.25">
      <c r="A554" t="s">
        <v>981</v>
      </c>
    </row>
    <row r="555" spans="1:1" x14ac:dyDescent="0.25">
      <c r="A555" t="s">
        <v>982</v>
      </c>
    </row>
    <row r="556" spans="1:1" x14ac:dyDescent="0.25">
      <c r="A556" t="s">
        <v>983</v>
      </c>
    </row>
    <row r="557" spans="1:1" x14ac:dyDescent="0.25">
      <c r="A557" t="s">
        <v>984</v>
      </c>
    </row>
    <row r="558" spans="1:1" x14ac:dyDescent="0.25">
      <c r="A558" t="s">
        <v>985</v>
      </c>
    </row>
    <row r="559" spans="1:1" x14ac:dyDescent="0.25">
      <c r="A559" t="s">
        <v>986</v>
      </c>
    </row>
    <row r="560" spans="1:1" x14ac:dyDescent="0.25">
      <c r="A560" t="s">
        <v>987</v>
      </c>
    </row>
    <row r="561" spans="1:1" x14ac:dyDescent="0.25">
      <c r="A561" t="s">
        <v>988</v>
      </c>
    </row>
    <row r="562" spans="1:1" x14ac:dyDescent="0.25">
      <c r="A562" t="s">
        <v>989</v>
      </c>
    </row>
    <row r="563" spans="1:1" x14ac:dyDescent="0.25">
      <c r="A563" t="s">
        <v>990</v>
      </c>
    </row>
    <row r="564" spans="1:1" x14ac:dyDescent="0.25">
      <c r="A564" t="s">
        <v>991</v>
      </c>
    </row>
    <row r="565" spans="1:1" x14ac:dyDescent="0.25">
      <c r="A565" t="s">
        <v>992</v>
      </c>
    </row>
    <row r="566" spans="1:1" x14ac:dyDescent="0.25">
      <c r="A566" t="s">
        <v>993</v>
      </c>
    </row>
    <row r="567" spans="1:1" x14ac:dyDescent="0.25">
      <c r="A567" t="s">
        <v>994</v>
      </c>
    </row>
    <row r="568" spans="1:1" x14ac:dyDescent="0.25">
      <c r="A568" t="s">
        <v>995</v>
      </c>
    </row>
    <row r="569" spans="1:1" x14ac:dyDescent="0.25">
      <c r="A569" t="s">
        <v>996</v>
      </c>
    </row>
    <row r="570" spans="1:1" x14ac:dyDescent="0.25">
      <c r="A570" t="s">
        <v>997</v>
      </c>
    </row>
    <row r="571" spans="1:1" x14ac:dyDescent="0.25">
      <c r="A571" t="s">
        <v>998</v>
      </c>
    </row>
    <row r="572" spans="1:1" x14ac:dyDescent="0.25">
      <c r="A572" t="s">
        <v>999</v>
      </c>
    </row>
    <row r="573" spans="1:1" x14ac:dyDescent="0.25">
      <c r="A573" t="s">
        <v>1000</v>
      </c>
    </row>
    <row r="574" spans="1:1" x14ac:dyDescent="0.25">
      <c r="A574" t="s">
        <v>1001</v>
      </c>
    </row>
    <row r="575" spans="1:1" x14ac:dyDescent="0.25">
      <c r="A575" t="s">
        <v>1002</v>
      </c>
    </row>
    <row r="576" spans="1:1" x14ac:dyDescent="0.25">
      <c r="A576" t="s">
        <v>1003</v>
      </c>
    </row>
    <row r="577" spans="1:1" x14ac:dyDescent="0.25">
      <c r="A577" t="s">
        <v>1004</v>
      </c>
    </row>
    <row r="578" spans="1:1" x14ac:dyDescent="0.25">
      <c r="A578" t="s">
        <v>1005</v>
      </c>
    </row>
    <row r="579" spans="1:1" x14ac:dyDescent="0.25">
      <c r="A579" t="s">
        <v>1006</v>
      </c>
    </row>
    <row r="580" spans="1:1" x14ac:dyDescent="0.25">
      <c r="A580" t="s">
        <v>1007</v>
      </c>
    </row>
    <row r="581" spans="1:1" x14ac:dyDescent="0.25">
      <c r="A581" t="s">
        <v>1008</v>
      </c>
    </row>
    <row r="582" spans="1:1" x14ac:dyDescent="0.25">
      <c r="A582" t="s">
        <v>1009</v>
      </c>
    </row>
    <row r="583" spans="1:1" x14ac:dyDescent="0.25">
      <c r="A583" t="s">
        <v>1010</v>
      </c>
    </row>
    <row r="584" spans="1:1" x14ac:dyDescent="0.25">
      <c r="A584" t="s">
        <v>1011</v>
      </c>
    </row>
    <row r="585" spans="1:1" x14ac:dyDescent="0.25">
      <c r="A585" t="s">
        <v>1012</v>
      </c>
    </row>
    <row r="586" spans="1:1" x14ac:dyDescent="0.25">
      <c r="A586" t="s">
        <v>1013</v>
      </c>
    </row>
    <row r="587" spans="1:1" x14ac:dyDescent="0.25">
      <c r="A587" t="s">
        <v>1014</v>
      </c>
    </row>
    <row r="588" spans="1:1" x14ac:dyDescent="0.25">
      <c r="A588" t="s">
        <v>1015</v>
      </c>
    </row>
    <row r="589" spans="1:1" x14ac:dyDescent="0.25">
      <c r="A589" t="s">
        <v>1016</v>
      </c>
    </row>
    <row r="590" spans="1:1" x14ac:dyDescent="0.25">
      <c r="A590" t="s">
        <v>1017</v>
      </c>
    </row>
    <row r="591" spans="1:1" x14ac:dyDescent="0.25">
      <c r="A591" t="s">
        <v>1018</v>
      </c>
    </row>
    <row r="592" spans="1:1" x14ac:dyDescent="0.25">
      <c r="A592" t="s">
        <v>1019</v>
      </c>
    </row>
    <row r="593" spans="1:1" x14ac:dyDescent="0.25">
      <c r="A593" t="s">
        <v>1020</v>
      </c>
    </row>
    <row r="594" spans="1:1" x14ac:dyDescent="0.25">
      <c r="A594" t="s">
        <v>1021</v>
      </c>
    </row>
    <row r="595" spans="1:1" x14ac:dyDescent="0.25">
      <c r="A595" t="s">
        <v>1022</v>
      </c>
    </row>
    <row r="596" spans="1:1" x14ac:dyDescent="0.25">
      <c r="A596" t="s">
        <v>1023</v>
      </c>
    </row>
    <row r="597" spans="1:1" x14ac:dyDescent="0.25">
      <c r="A597" t="s">
        <v>1024</v>
      </c>
    </row>
    <row r="598" spans="1:1" x14ac:dyDescent="0.25">
      <c r="A598" t="s">
        <v>1025</v>
      </c>
    </row>
    <row r="599" spans="1:1" x14ac:dyDescent="0.25">
      <c r="A599" t="s">
        <v>1026</v>
      </c>
    </row>
    <row r="600" spans="1:1" x14ac:dyDescent="0.25">
      <c r="A600" t="s">
        <v>1027</v>
      </c>
    </row>
    <row r="601" spans="1:1" x14ac:dyDescent="0.25">
      <c r="A601" t="s">
        <v>1028</v>
      </c>
    </row>
    <row r="602" spans="1:1" x14ac:dyDescent="0.25">
      <c r="A602" t="s">
        <v>1029</v>
      </c>
    </row>
    <row r="603" spans="1:1" x14ac:dyDescent="0.25">
      <c r="A603" t="s">
        <v>1030</v>
      </c>
    </row>
    <row r="604" spans="1:1" x14ac:dyDescent="0.25">
      <c r="A604" t="s">
        <v>1031</v>
      </c>
    </row>
    <row r="605" spans="1:1" x14ac:dyDescent="0.25">
      <c r="A605" t="s">
        <v>1032</v>
      </c>
    </row>
    <row r="606" spans="1:1" x14ac:dyDescent="0.25">
      <c r="A606" t="s">
        <v>1033</v>
      </c>
    </row>
    <row r="607" spans="1:1" x14ac:dyDescent="0.25">
      <c r="A607" t="s">
        <v>1034</v>
      </c>
    </row>
    <row r="608" spans="1:1" x14ac:dyDescent="0.25">
      <c r="A608" t="s">
        <v>1035</v>
      </c>
    </row>
    <row r="609" spans="1:1" x14ac:dyDescent="0.25">
      <c r="A609" t="s">
        <v>1036</v>
      </c>
    </row>
    <row r="610" spans="1:1" x14ac:dyDescent="0.25">
      <c r="A610" t="s">
        <v>1037</v>
      </c>
    </row>
    <row r="611" spans="1:1" x14ac:dyDescent="0.25">
      <c r="A611" t="s">
        <v>1038</v>
      </c>
    </row>
    <row r="612" spans="1:1" x14ac:dyDescent="0.25">
      <c r="A612" t="s">
        <v>1039</v>
      </c>
    </row>
    <row r="613" spans="1:1" x14ac:dyDescent="0.25">
      <c r="A613" t="s">
        <v>1040</v>
      </c>
    </row>
    <row r="614" spans="1:1" x14ac:dyDescent="0.25">
      <c r="A614" t="s">
        <v>1041</v>
      </c>
    </row>
    <row r="615" spans="1:1" x14ac:dyDescent="0.25">
      <c r="A615" t="s">
        <v>1042</v>
      </c>
    </row>
    <row r="616" spans="1:1" x14ac:dyDescent="0.25">
      <c r="A616" t="s">
        <v>1043</v>
      </c>
    </row>
    <row r="617" spans="1:1" x14ac:dyDescent="0.25">
      <c r="A617" t="s">
        <v>1044</v>
      </c>
    </row>
    <row r="618" spans="1:1" x14ac:dyDescent="0.25">
      <c r="A618" t="s">
        <v>1045</v>
      </c>
    </row>
    <row r="619" spans="1:1" x14ac:dyDescent="0.25">
      <c r="A619" t="s">
        <v>1046</v>
      </c>
    </row>
    <row r="620" spans="1:1" x14ac:dyDescent="0.25">
      <c r="A620" t="s">
        <v>1047</v>
      </c>
    </row>
    <row r="621" spans="1:1" x14ac:dyDescent="0.25">
      <c r="A621" t="s">
        <v>1048</v>
      </c>
    </row>
    <row r="622" spans="1:1" x14ac:dyDescent="0.25">
      <c r="A622" t="s">
        <v>1049</v>
      </c>
    </row>
    <row r="623" spans="1:1" x14ac:dyDescent="0.25">
      <c r="A623" t="s">
        <v>1050</v>
      </c>
    </row>
    <row r="624" spans="1:1" x14ac:dyDescent="0.25">
      <c r="A624" t="s">
        <v>1051</v>
      </c>
    </row>
    <row r="625" spans="1:1" x14ac:dyDescent="0.25">
      <c r="A625" t="s">
        <v>1052</v>
      </c>
    </row>
    <row r="626" spans="1:1" x14ac:dyDescent="0.25">
      <c r="A626" t="s">
        <v>1053</v>
      </c>
    </row>
    <row r="627" spans="1:1" x14ac:dyDescent="0.25">
      <c r="A627" t="s">
        <v>1054</v>
      </c>
    </row>
    <row r="628" spans="1:1" x14ac:dyDescent="0.25">
      <c r="A628" t="s">
        <v>1055</v>
      </c>
    </row>
    <row r="629" spans="1:1" x14ac:dyDescent="0.25">
      <c r="A629" t="s">
        <v>1056</v>
      </c>
    </row>
    <row r="630" spans="1:1" x14ac:dyDescent="0.25">
      <c r="A630" t="s">
        <v>1057</v>
      </c>
    </row>
    <row r="631" spans="1:1" x14ac:dyDescent="0.25">
      <c r="A631" t="s">
        <v>1058</v>
      </c>
    </row>
    <row r="632" spans="1:1" x14ac:dyDescent="0.25">
      <c r="A632" t="s">
        <v>1059</v>
      </c>
    </row>
    <row r="633" spans="1:1" x14ac:dyDescent="0.25">
      <c r="A633" t="s">
        <v>1060</v>
      </c>
    </row>
    <row r="634" spans="1:1" x14ac:dyDescent="0.25">
      <c r="A634" t="s">
        <v>1061</v>
      </c>
    </row>
    <row r="635" spans="1:1" x14ac:dyDescent="0.25">
      <c r="A635" t="s">
        <v>1062</v>
      </c>
    </row>
    <row r="636" spans="1:1" x14ac:dyDescent="0.25">
      <c r="A636" t="s">
        <v>1063</v>
      </c>
    </row>
    <row r="637" spans="1:1" x14ac:dyDescent="0.25">
      <c r="A637" t="s">
        <v>1064</v>
      </c>
    </row>
    <row r="638" spans="1:1" x14ac:dyDescent="0.25">
      <c r="A638" t="s">
        <v>1065</v>
      </c>
    </row>
    <row r="639" spans="1:1" x14ac:dyDescent="0.25">
      <c r="A639" t="s">
        <v>1066</v>
      </c>
    </row>
    <row r="640" spans="1:1" x14ac:dyDescent="0.25">
      <c r="A640" t="s">
        <v>1067</v>
      </c>
    </row>
    <row r="641" spans="1:1" x14ac:dyDescent="0.25">
      <c r="A641" t="s">
        <v>1068</v>
      </c>
    </row>
    <row r="642" spans="1:1" x14ac:dyDescent="0.25">
      <c r="A642" t="s">
        <v>1069</v>
      </c>
    </row>
    <row r="643" spans="1:1" x14ac:dyDescent="0.25">
      <c r="A643" t="s">
        <v>1070</v>
      </c>
    </row>
    <row r="644" spans="1:1" x14ac:dyDescent="0.25">
      <c r="A644" t="s">
        <v>1071</v>
      </c>
    </row>
    <row r="645" spans="1:1" x14ac:dyDescent="0.25">
      <c r="A645" t="s">
        <v>1072</v>
      </c>
    </row>
    <row r="646" spans="1:1" x14ac:dyDescent="0.25">
      <c r="A646" t="s">
        <v>1073</v>
      </c>
    </row>
    <row r="647" spans="1:1" x14ac:dyDescent="0.25">
      <c r="A647" t="s">
        <v>1074</v>
      </c>
    </row>
    <row r="648" spans="1:1" x14ac:dyDescent="0.25">
      <c r="A648" t="s">
        <v>1075</v>
      </c>
    </row>
    <row r="649" spans="1:1" x14ac:dyDescent="0.25">
      <c r="A649" t="s">
        <v>1076</v>
      </c>
    </row>
    <row r="650" spans="1:1" x14ac:dyDescent="0.25">
      <c r="A650" t="s">
        <v>1077</v>
      </c>
    </row>
    <row r="651" spans="1:1" x14ac:dyDescent="0.25">
      <c r="A651" t="s">
        <v>1078</v>
      </c>
    </row>
    <row r="652" spans="1:1" x14ac:dyDescent="0.25">
      <c r="A652" t="s">
        <v>1079</v>
      </c>
    </row>
    <row r="653" spans="1:1" x14ac:dyDescent="0.25">
      <c r="A653" t="s">
        <v>1080</v>
      </c>
    </row>
    <row r="654" spans="1:1" x14ac:dyDescent="0.25">
      <c r="A654" t="s">
        <v>1081</v>
      </c>
    </row>
    <row r="655" spans="1:1" x14ac:dyDescent="0.25">
      <c r="A655" t="s">
        <v>1082</v>
      </c>
    </row>
    <row r="656" spans="1:1" x14ac:dyDescent="0.25">
      <c r="A656" t="s">
        <v>1083</v>
      </c>
    </row>
    <row r="657" spans="1:1" x14ac:dyDescent="0.25">
      <c r="A657" t="s">
        <v>1084</v>
      </c>
    </row>
    <row r="658" spans="1:1" x14ac:dyDescent="0.25">
      <c r="A658" t="s">
        <v>1085</v>
      </c>
    </row>
    <row r="659" spans="1:1" x14ac:dyDescent="0.25">
      <c r="A659" t="s">
        <v>1086</v>
      </c>
    </row>
    <row r="660" spans="1:1" x14ac:dyDescent="0.25">
      <c r="A660" t="s">
        <v>1087</v>
      </c>
    </row>
    <row r="661" spans="1:1" x14ac:dyDescent="0.25">
      <c r="A661" t="s">
        <v>1088</v>
      </c>
    </row>
    <row r="662" spans="1:1" x14ac:dyDescent="0.25">
      <c r="A662" t="s">
        <v>1089</v>
      </c>
    </row>
    <row r="663" spans="1:1" x14ac:dyDescent="0.25">
      <c r="A663" t="s">
        <v>1090</v>
      </c>
    </row>
    <row r="664" spans="1:1" x14ac:dyDescent="0.25">
      <c r="A664" t="s">
        <v>1091</v>
      </c>
    </row>
    <row r="665" spans="1:1" x14ac:dyDescent="0.25">
      <c r="A665" t="s">
        <v>1092</v>
      </c>
    </row>
    <row r="666" spans="1:1" x14ac:dyDescent="0.25">
      <c r="A666" t="s">
        <v>1093</v>
      </c>
    </row>
    <row r="667" spans="1:1" x14ac:dyDescent="0.25">
      <c r="A667" t="s">
        <v>1094</v>
      </c>
    </row>
    <row r="668" spans="1:1" x14ac:dyDescent="0.25">
      <c r="A668" t="s">
        <v>1095</v>
      </c>
    </row>
    <row r="669" spans="1:1" x14ac:dyDescent="0.25">
      <c r="A669" t="s">
        <v>1096</v>
      </c>
    </row>
    <row r="670" spans="1:1" x14ac:dyDescent="0.25">
      <c r="A670" t="s">
        <v>1097</v>
      </c>
    </row>
    <row r="671" spans="1:1" x14ac:dyDescent="0.25">
      <c r="A671" t="s">
        <v>1098</v>
      </c>
    </row>
    <row r="672" spans="1:1" x14ac:dyDescent="0.25">
      <c r="A672" t="s">
        <v>1099</v>
      </c>
    </row>
    <row r="673" spans="1:1" x14ac:dyDescent="0.25">
      <c r="A673" t="s">
        <v>1100</v>
      </c>
    </row>
    <row r="674" spans="1:1" x14ac:dyDescent="0.25">
      <c r="A674" t="s">
        <v>1101</v>
      </c>
    </row>
    <row r="675" spans="1:1" x14ac:dyDescent="0.25">
      <c r="A675" t="s">
        <v>1102</v>
      </c>
    </row>
    <row r="676" spans="1:1" x14ac:dyDescent="0.25">
      <c r="A676" t="s">
        <v>1103</v>
      </c>
    </row>
    <row r="677" spans="1:1" x14ac:dyDescent="0.25">
      <c r="A677" t="s">
        <v>1104</v>
      </c>
    </row>
    <row r="678" spans="1:1" x14ac:dyDescent="0.25">
      <c r="A678" t="s">
        <v>1105</v>
      </c>
    </row>
    <row r="679" spans="1:1" x14ac:dyDescent="0.25">
      <c r="A679" t="s">
        <v>1106</v>
      </c>
    </row>
    <row r="680" spans="1:1" x14ac:dyDescent="0.25">
      <c r="A680" t="s">
        <v>1107</v>
      </c>
    </row>
    <row r="681" spans="1:1" x14ac:dyDescent="0.25">
      <c r="A681" t="s">
        <v>1108</v>
      </c>
    </row>
    <row r="682" spans="1:1" x14ac:dyDescent="0.25">
      <c r="A682" t="s">
        <v>1109</v>
      </c>
    </row>
    <row r="683" spans="1:1" x14ac:dyDescent="0.25">
      <c r="A683" t="s">
        <v>1110</v>
      </c>
    </row>
    <row r="684" spans="1:1" x14ac:dyDescent="0.25">
      <c r="A684" t="s">
        <v>1111</v>
      </c>
    </row>
    <row r="685" spans="1:1" x14ac:dyDescent="0.25">
      <c r="A685" t="s">
        <v>1112</v>
      </c>
    </row>
    <row r="686" spans="1:1" x14ac:dyDescent="0.25">
      <c r="A686" t="s">
        <v>1113</v>
      </c>
    </row>
    <row r="687" spans="1:1" x14ac:dyDescent="0.25">
      <c r="A687" t="s">
        <v>1114</v>
      </c>
    </row>
    <row r="688" spans="1:1" x14ac:dyDescent="0.25">
      <c r="A688" t="s">
        <v>1115</v>
      </c>
    </row>
    <row r="689" spans="1:1" x14ac:dyDescent="0.25">
      <c r="A689" t="s">
        <v>1116</v>
      </c>
    </row>
    <row r="690" spans="1:1" x14ac:dyDescent="0.25">
      <c r="A690" t="s">
        <v>1117</v>
      </c>
    </row>
    <row r="691" spans="1:1" x14ac:dyDescent="0.25">
      <c r="A691" t="s">
        <v>1118</v>
      </c>
    </row>
    <row r="692" spans="1:1" x14ac:dyDescent="0.25">
      <c r="A692" t="s">
        <v>1119</v>
      </c>
    </row>
    <row r="693" spans="1:1" x14ac:dyDescent="0.25">
      <c r="A693" t="s">
        <v>1120</v>
      </c>
    </row>
    <row r="694" spans="1:1" x14ac:dyDescent="0.25">
      <c r="A694" t="s">
        <v>1121</v>
      </c>
    </row>
    <row r="695" spans="1:1" x14ac:dyDescent="0.25">
      <c r="A695" t="s">
        <v>1122</v>
      </c>
    </row>
    <row r="696" spans="1:1" x14ac:dyDescent="0.25">
      <c r="A696" t="s">
        <v>1123</v>
      </c>
    </row>
    <row r="697" spans="1:1" x14ac:dyDescent="0.25">
      <c r="A697" t="s">
        <v>1124</v>
      </c>
    </row>
    <row r="698" spans="1:1" x14ac:dyDescent="0.25">
      <c r="A698" t="s">
        <v>1125</v>
      </c>
    </row>
    <row r="699" spans="1:1" x14ac:dyDescent="0.25">
      <c r="A699" t="s">
        <v>1126</v>
      </c>
    </row>
    <row r="700" spans="1:1" x14ac:dyDescent="0.25">
      <c r="A700" t="s">
        <v>1127</v>
      </c>
    </row>
    <row r="701" spans="1:1" x14ac:dyDescent="0.25">
      <c r="A701" t="s">
        <v>1128</v>
      </c>
    </row>
    <row r="702" spans="1:1" x14ac:dyDescent="0.25">
      <c r="A702" t="s">
        <v>1129</v>
      </c>
    </row>
    <row r="703" spans="1:1" x14ac:dyDescent="0.25">
      <c r="A703" t="s">
        <v>1130</v>
      </c>
    </row>
    <row r="704" spans="1:1" x14ac:dyDescent="0.25">
      <c r="A704" t="s">
        <v>1131</v>
      </c>
    </row>
    <row r="705" spans="1:1" x14ac:dyDescent="0.25">
      <c r="A705" t="s">
        <v>1132</v>
      </c>
    </row>
    <row r="706" spans="1:1" x14ac:dyDescent="0.25">
      <c r="A706" t="s">
        <v>1133</v>
      </c>
    </row>
    <row r="707" spans="1:1" x14ac:dyDescent="0.25">
      <c r="A707" t="s">
        <v>1134</v>
      </c>
    </row>
    <row r="708" spans="1:1" x14ac:dyDescent="0.25">
      <c r="A708" t="s">
        <v>1135</v>
      </c>
    </row>
    <row r="709" spans="1:1" x14ac:dyDescent="0.25">
      <c r="A709" t="s">
        <v>1136</v>
      </c>
    </row>
    <row r="710" spans="1:1" x14ac:dyDescent="0.25">
      <c r="A710" t="s">
        <v>1137</v>
      </c>
    </row>
    <row r="711" spans="1:1" x14ac:dyDescent="0.25">
      <c r="A711" t="s">
        <v>1138</v>
      </c>
    </row>
    <row r="712" spans="1:1" x14ac:dyDescent="0.25">
      <c r="A712" t="s">
        <v>1139</v>
      </c>
    </row>
    <row r="713" spans="1:1" x14ac:dyDescent="0.25">
      <c r="A713" t="s">
        <v>1140</v>
      </c>
    </row>
    <row r="714" spans="1:1" x14ac:dyDescent="0.25">
      <c r="A714" t="s">
        <v>1141</v>
      </c>
    </row>
    <row r="715" spans="1:1" x14ac:dyDescent="0.25">
      <c r="A715" t="s">
        <v>1142</v>
      </c>
    </row>
    <row r="716" spans="1:1" x14ac:dyDescent="0.25">
      <c r="A716" t="s">
        <v>1143</v>
      </c>
    </row>
    <row r="717" spans="1:1" x14ac:dyDescent="0.25">
      <c r="A717" t="s">
        <v>1144</v>
      </c>
    </row>
    <row r="718" spans="1:1" x14ac:dyDescent="0.25">
      <c r="A718" t="s">
        <v>1145</v>
      </c>
    </row>
    <row r="719" spans="1:1" x14ac:dyDescent="0.25">
      <c r="A719" t="s">
        <v>1146</v>
      </c>
    </row>
    <row r="720" spans="1:1" x14ac:dyDescent="0.25">
      <c r="A720" t="s">
        <v>1147</v>
      </c>
    </row>
    <row r="721" spans="1:1" x14ac:dyDescent="0.25">
      <c r="A721" t="s">
        <v>1148</v>
      </c>
    </row>
    <row r="722" spans="1:1" x14ac:dyDescent="0.25">
      <c r="A722" t="s">
        <v>1149</v>
      </c>
    </row>
    <row r="723" spans="1:1" x14ac:dyDescent="0.25">
      <c r="A723" t="s">
        <v>1150</v>
      </c>
    </row>
    <row r="724" spans="1:1" x14ac:dyDescent="0.25">
      <c r="A724" t="s">
        <v>1151</v>
      </c>
    </row>
    <row r="725" spans="1:1" x14ac:dyDescent="0.25">
      <c r="A725" t="s">
        <v>1152</v>
      </c>
    </row>
    <row r="726" spans="1:1" x14ac:dyDescent="0.25">
      <c r="A726" t="s">
        <v>1153</v>
      </c>
    </row>
    <row r="727" spans="1:1" x14ac:dyDescent="0.25">
      <c r="A727" t="s">
        <v>1154</v>
      </c>
    </row>
    <row r="728" spans="1:1" x14ac:dyDescent="0.25">
      <c r="A728" t="s">
        <v>1155</v>
      </c>
    </row>
    <row r="729" spans="1:1" x14ac:dyDescent="0.25">
      <c r="A729" t="s">
        <v>1156</v>
      </c>
    </row>
    <row r="730" spans="1:1" x14ac:dyDescent="0.25">
      <c r="A730" t="s">
        <v>1157</v>
      </c>
    </row>
    <row r="731" spans="1:1" x14ac:dyDescent="0.25">
      <c r="A731" t="s">
        <v>1158</v>
      </c>
    </row>
    <row r="732" spans="1:1" x14ac:dyDescent="0.25">
      <c r="A732" t="s">
        <v>1159</v>
      </c>
    </row>
    <row r="733" spans="1:1" x14ac:dyDescent="0.25">
      <c r="A733" t="s">
        <v>1160</v>
      </c>
    </row>
    <row r="734" spans="1:1" x14ac:dyDescent="0.25">
      <c r="A734" t="s">
        <v>1161</v>
      </c>
    </row>
    <row r="735" spans="1:1" x14ac:dyDescent="0.25">
      <c r="A735" t="s">
        <v>1162</v>
      </c>
    </row>
    <row r="736" spans="1:1" x14ac:dyDescent="0.25">
      <c r="A736" t="s">
        <v>1163</v>
      </c>
    </row>
    <row r="737" spans="1:1" x14ac:dyDescent="0.25">
      <c r="A737" t="s">
        <v>1164</v>
      </c>
    </row>
    <row r="738" spans="1:1" x14ac:dyDescent="0.25">
      <c r="A738" t="s">
        <v>1165</v>
      </c>
    </row>
    <row r="739" spans="1:1" x14ac:dyDescent="0.25">
      <c r="A739" t="s">
        <v>1166</v>
      </c>
    </row>
    <row r="740" spans="1:1" x14ac:dyDescent="0.25">
      <c r="A740" t="s">
        <v>1167</v>
      </c>
    </row>
    <row r="741" spans="1:1" x14ac:dyDescent="0.25">
      <c r="A741" t="s">
        <v>1168</v>
      </c>
    </row>
    <row r="742" spans="1:1" x14ac:dyDescent="0.25">
      <c r="A742" t="s">
        <v>1169</v>
      </c>
    </row>
    <row r="743" spans="1:1" x14ac:dyDescent="0.25">
      <c r="A743" t="s">
        <v>1170</v>
      </c>
    </row>
    <row r="744" spans="1:1" x14ac:dyDescent="0.25">
      <c r="A744" t="s">
        <v>1171</v>
      </c>
    </row>
    <row r="745" spans="1:1" x14ac:dyDescent="0.25">
      <c r="A745" t="s">
        <v>1172</v>
      </c>
    </row>
    <row r="746" spans="1:1" x14ac:dyDescent="0.25">
      <c r="A746" t="s">
        <v>1173</v>
      </c>
    </row>
    <row r="747" spans="1:1" x14ac:dyDescent="0.25">
      <c r="A747" t="s">
        <v>1174</v>
      </c>
    </row>
    <row r="748" spans="1:1" x14ac:dyDescent="0.25">
      <c r="A748" t="s">
        <v>1175</v>
      </c>
    </row>
    <row r="749" spans="1:1" x14ac:dyDescent="0.25">
      <c r="A749" t="s">
        <v>1176</v>
      </c>
    </row>
    <row r="750" spans="1:1" x14ac:dyDescent="0.25">
      <c r="A750" t="s">
        <v>1177</v>
      </c>
    </row>
    <row r="751" spans="1:1" x14ac:dyDescent="0.25">
      <c r="A751" t="s">
        <v>1178</v>
      </c>
    </row>
    <row r="752" spans="1:1" x14ac:dyDescent="0.25">
      <c r="A752" t="s">
        <v>1179</v>
      </c>
    </row>
    <row r="753" spans="1:1" x14ac:dyDescent="0.25">
      <c r="A753" t="s">
        <v>1180</v>
      </c>
    </row>
    <row r="754" spans="1:1" x14ac:dyDescent="0.25">
      <c r="A754" t="s">
        <v>1181</v>
      </c>
    </row>
    <row r="755" spans="1:1" x14ac:dyDescent="0.25">
      <c r="A755" t="s">
        <v>1182</v>
      </c>
    </row>
    <row r="756" spans="1:1" x14ac:dyDescent="0.25">
      <c r="A756" t="s">
        <v>1183</v>
      </c>
    </row>
    <row r="757" spans="1:1" x14ac:dyDescent="0.25">
      <c r="A757" t="s">
        <v>1184</v>
      </c>
    </row>
    <row r="758" spans="1:1" x14ac:dyDescent="0.25">
      <c r="A758" t="s">
        <v>1185</v>
      </c>
    </row>
    <row r="759" spans="1:1" x14ac:dyDescent="0.25">
      <c r="A759" t="s">
        <v>1186</v>
      </c>
    </row>
    <row r="760" spans="1:1" x14ac:dyDescent="0.25">
      <c r="A760" t="s">
        <v>1187</v>
      </c>
    </row>
    <row r="761" spans="1:1" x14ac:dyDescent="0.25">
      <c r="A761" t="s">
        <v>1188</v>
      </c>
    </row>
    <row r="762" spans="1:1" x14ac:dyDescent="0.25">
      <c r="A762" t="s">
        <v>1189</v>
      </c>
    </row>
    <row r="763" spans="1:1" x14ac:dyDescent="0.25">
      <c r="A763" t="s">
        <v>1190</v>
      </c>
    </row>
    <row r="764" spans="1:1" x14ac:dyDescent="0.25">
      <c r="A764" t="s">
        <v>1191</v>
      </c>
    </row>
    <row r="765" spans="1:1" x14ac:dyDescent="0.25">
      <c r="A765" t="s">
        <v>1192</v>
      </c>
    </row>
    <row r="766" spans="1:1" x14ac:dyDescent="0.25">
      <c r="A766" t="s">
        <v>1193</v>
      </c>
    </row>
    <row r="767" spans="1:1" x14ac:dyDescent="0.25">
      <c r="A767" t="s">
        <v>1194</v>
      </c>
    </row>
    <row r="768" spans="1:1" x14ac:dyDescent="0.25">
      <c r="A768" t="s">
        <v>1195</v>
      </c>
    </row>
    <row r="769" spans="1:1" x14ac:dyDescent="0.25">
      <c r="A769" t="s">
        <v>1196</v>
      </c>
    </row>
    <row r="770" spans="1:1" x14ac:dyDescent="0.25">
      <c r="A770" t="s">
        <v>1197</v>
      </c>
    </row>
    <row r="771" spans="1:1" x14ac:dyDescent="0.25">
      <c r="A771" t="s">
        <v>1198</v>
      </c>
    </row>
    <row r="772" spans="1:1" x14ac:dyDescent="0.25">
      <c r="A772" t="s">
        <v>1199</v>
      </c>
    </row>
    <row r="773" spans="1:1" x14ac:dyDescent="0.25">
      <c r="A773" t="s">
        <v>1200</v>
      </c>
    </row>
    <row r="774" spans="1:1" x14ac:dyDescent="0.25">
      <c r="A774" t="s">
        <v>1201</v>
      </c>
    </row>
    <row r="775" spans="1:1" x14ac:dyDescent="0.25">
      <c r="A775" t="s">
        <v>1202</v>
      </c>
    </row>
    <row r="776" spans="1:1" x14ac:dyDescent="0.25">
      <c r="A776" t="s">
        <v>1203</v>
      </c>
    </row>
    <row r="777" spans="1:1" x14ac:dyDescent="0.25">
      <c r="A777" t="s">
        <v>1204</v>
      </c>
    </row>
    <row r="778" spans="1:1" x14ac:dyDescent="0.25">
      <c r="A778" t="s">
        <v>1205</v>
      </c>
    </row>
    <row r="779" spans="1:1" x14ac:dyDescent="0.25">
      <c r="A779" t="s">
        <v>1206</v>
      </c>
    </row>
    <row r="780" spans="1:1" x14ac:dyDescent="0.25">
      <c r="A780" t="s">
        <v>1207</v>
      </c>
    </row>
    <row r="781" spans="1:1" x14ac:dyDescent="0.25">
      <c r="A781" t="s">
        <v>1208</v>
      </c>
    </row>
    <row r="782" spans="1:1" x14ac:dyDescent="0.25">
      <c r="A782" t="s">
        <v>1209</v>
      </c>
    </row>
    <row r="783" spans="1:1" x14ac:dyDescent="0.25">
      <c r="A783" t="s">
        <v>1210</v>
      </c>
    </row>
    <row r="784" spans="1:1" x14ac:dyDescent="0.25">
      <c r="A784" t="s">
        <v>1211</v>
      </c>
    </row>
    <row r="785" spans="1:1" x14ac:dyDescent="0.25">
      <c r="A785" t="s">
        <v>1212</v>
      </c>
    </row>
    <row r="786" spans="1:1" x14ac:dyDescent="0.25">
      <c r="A786" t="s">
        <v>1213</v>
      </c>
    </row>
    <row r="787" spans="1:1" x14ac:dyDescent="0.25">
      <c r="A787" t="s">
        <v>1214</v>
      </c>
    </row>
    <row r="788" spans="1:1" x14ac:dyDescent="0.25">
      <c r="A788" t="s">
        <v>1215</v>
      </c>
    </row>
    <row r="789" spans="1:1" x14ac:dyDescent="0.25">
      <c r="A789" t="s">
        <v>1216</v>
      </c>
    </row>
    <row r="790" spans="1:1" x14ac:dyDescent="0.25">
      <c r="A790" t="s">
        <v>1217</v>
      </c>
    </row>
    <row r="791" spans="1:1" x14ac:dyDescent="0.25">
      <c r="A791" t="s">
        <v>1218</v>
      </c>
    </row>
    <row r="792" spans="1:1" x14ac:dyDescent="0.25">
      <c r="A792" t="s">
        <v>1219</v>
      </c>
    </row>
    <row r="793" spans="1:1" x14ac:dyDescent="0.25">
      <c r="A793" t="s">
        <v>1220</v>
      </c>
    </row>
    <row r="794" spans="1:1" x14ac:dyDescent="0.25">
      <c r="A794" t="s">
        <v>1221</v>
      </c>
    </row>
    <row r="795" spans="1:1" x14ac:dyDescent="0.25">
      <c r="A795" t="s">
        <v>1222</v>
      </c>
    </row>
    <row r="796" spans="1:1" x14ac:dyDescent="0.25">
      <c r="A796" t="s">
        <v>1223</v>
      </c>
    </row>
    <row r="797" spans="1:1" x14ac:dyDescent="0.25">
      <c r="A797" t="s">
        <v>1224</v>
      </c>
    </row>
    <row r="798" spans="1:1" x14ac:dyDescent="0.25">
      <c r="A798" t="s">
        <v>1225</v>
      </c>
    </row>
    <row r="799" spans="1:1" x14ac:dyDescent="0.25">
      <c r="A799" t="s">
        <v>1226</v>
      </c>
    </row>
    <row r="800" spans="1:1" x14ac:dyDescent="0.25">
      <c r="A800" t="s">
        <v>1227</v>
      </c>
    </row>
    <row r="801" spans="1:1" x14ac:dyDescent="0.25">
      <c r="A801" t="s">
        <v>1228</v>
      </c>
    </row>
    <row r="802" spans="1:1" x14ac:dyDescent="0.25">
      <c r="A802" t="s">
        <v>1229</v>
      </c>
    </row>
    <row r="803" spans="1:1" x14ac:dyDescent="0.25">
      <c r="A803" t="s">
        <v>1230</v>
      </c>
    </row>
    <row r="804" spans="1:1" x14ac:dyDescent="0.25">
      <c r="A804" t="s">
        <v>1231</v>
      </c>
    </row>
    <row r="805" spans="1:1" x14ac:dyDescent="0.25">
      <c r="A805" t="s">
        <v>1232</v>
      </c>
    </row>
    <row r="806" spans="1:1" x14ac:dyDescent="0.25">
      <c r="A806" t="s">
        <v>1233</v>
      </c>
    </row>
    <row r="807" spans="1:1" x14ac:dyDescent="0.25">
      <c r="A807" t="s">
        <v>1234</v>
      </c>
    </row>
    <row r="808" spans="1:1" x14ac:dyDescent="0.25">
      <c r="A808" t="s">
        <v>1235</v>
      </c>
    </row>
    <row r="809" spans="1:1" x14ac:dyDescent="0.25">
      <c r="A809" t="s">
        <v>1236</v>
      </c>
    </row>
    <row r="810" spans="1:1" x14ac:dyDescent="0.25">
      <c r="A810" t="s">
        <v>1237</v>
      </c>
    </row>
    <row r="811" spans="1:1" x14ac:dyDescent="0.25">
      <c r="A811" t="s">
        <v>1238</v>
      </c>
    </row>
    <row r="812" spans="1:1" x14ac:dyDescent="0.25">
      <c r="A812" t="s">
        <v>1239</v>
      </c>
    </row>
    <row r="813" spans="1:1" x14ac:dyDescent="0.25">
      <c r="A813" t="s">
        <v>1240</v>
      </c>
    </row>
    <row r="814" spans="1:1" x14ac:dyDescent="0.25">
      <c r="A814" t="s">
        <v>1241</v>
      </c>
    </row>
    <row r="815" spans="1:1" x14ac:dyDescent="0.25">
      <c r="A815" t="s">
        <v>1242</v>
      </c>
    </row>
    <row r="816" spans="1:1" x14ac:dyDescent="0.25">
      <c r="A816" t="s">
        <v>1243</v>
      </c>
    </row>
    <row r="817" spans="1:1" x14ac:dyDescent="0.25">
      <c r="A817" t="s">
        <v>1244</v>
      </c>
    </row>
    <row r="818" spans="1:1" x14ac:dyDescent="0.25">
      <c r="A818" t="s">
        <v>1245</v>
      </c>
    </row>
    <row r="819" spans="1:1" x14ac:dyDescent="0.25">
      <c r="A819" t="s">
        <v>1246</v>
      </c>
    </row>
    <row r="820" spans="1:1" x14ac:dyDescent="0.25">
      <c r="A820" t="s">
        <v>1247</v>
      </c>
    </row>
    <row r="821" spans="1:1" x14ac:dyDescent="0.25">
      <c r="A821" t="s">
        <v>1248</v>
      </c>
    </row>
    <row r="822" spans="1:1" x14ac:dyDescent="0.25">
      <c r="A822" t="s">
        <v>1249</v>
      </c>
    </row>
    <row r="823" spans="1:1" x14ac:dyDescent="0.25">
      <c r="A823" t="s">
        <v>1250</v>
      </c>
    </row>
    <row r="824" spans="1:1" x14ac:dyDescent="0.25">
      <c r="A824" t="s">
        <v>1251</v>
      </c>
    </row>
    <row r="825" spans="1:1" x14ac:dyDescent="0.25">
      <c r="A825" t="s">
        <v>1252</v>
      </c>
    </row>
    <row r="826" spans="1:1" x14ac:dyDescent="0.25">
      <c r="A826" t="s">
        <v>1253</v>
      </c>
    </row>
    <row r="827" spans="1:1" x14ac:dyDescent="0.25">
      <c r="A827" t="s">
        <v>1254</v>
      </c>
    </row>
    <row r="828" spans="1:1" x14ac:dyDescent="0.25">
      <c r="A828" t="s">
        <v>1255</v>
      </c>
    </row>
    <row r="829" spans="1:1" x14ac:dyDescent="0.25">
      <c r="A829" t="s">
        <v>1256</v>
      </c>
    </row>
    <row r="830" spans="1:1" x14ac:dyDescent="0.25">
      <c r="A830" t="s">
        <v>1257</v>
      </c>
    </row>
    <row r="831" spans="1:1" x14ac:dyDescent="0.25">
      <c r="A831" t="s">
        <v>1258</v>
      </c>
    </row>
    <row r="832" spans="1:1" x14ac:dyDescent="0.25">
      <c r="A832" t="s">
        <v>1259</v>
      </c>
    </row>
    <row r="833" spans="1:1" x14ac:dyDescent="0.25">
      <c r="A833" t="s">
        <v>1260</v>
      </c>
    </row>
    <row r="834" spans="1:1" x14ac:dyDescent="0.25">
      <c r="A834" t="s">
        <v>1261</v>
      </c>
    </row>
    <row r="835" spans="1:1" x14ac:dyDescent="0.25">
      <c r="A835" t="s">
        <v>1262</v>
      </c>
    </row>
    <row r="836" spans="1:1" x14ac:dyDescent="0.25">
      <c r="A836" t="s">
        <v>1263</v>
      </c>
    </row>
    <row r="837" spans="1:1" x14ac:dyDescent="0.25">
      <c r="A837" t="s">
        <v>1264</v>
      </c>
    </row>
    <row r="838" spans="1:1" x14ac:dyDescent="0.25">
      <c r="A838" t="s">
        <v>1265</v>
      </c>
    </row>
    <row r="839" spans="1:1" x14ac:dyDescent="0.25">
      <c r="A839" t="s">
        <v>1266</v>
      </c>
    </row>
    <row r="840" spans="1:1" x14ac:dyDescent="0.25">
      <c r="A840" t="s">
        <v>1267</v>
      </c>
    </row>
    <row r="841" spans="1:1" x14ac:dyDescent="0.25">
      <c r="A841" t="s">
        <v>1268</v>
      </c>
    </row>
    <row r="842" spans="1:1" x14ac:dyDescent="0.25">
      <c r="A842" t="s">
        <v>1269</v>
      </c>
    </row>
    <row r="843" spans="1:1" x14ac:dyDescent="0.25">
      <c r="A843" t="s">
        <v>1270</v>
      </c>
    </row>
    <row r="844" spans="1:1" x14ac:dyDescent="0.25">
      <c r="A844" t="s">
        <v>1271</v>
      </c>
    </row>
    <row r="845" spans="1:1" x14ac:dyDescent="0.25">
      <c r="A845" t="s">
        <v>1272</v>
      </c>
    </row>
    <row r="846" spans="1:1" x14ac:dyDescent="0.25">
      <c r="A846" t="s">
        <v>1273</v>
      </c>
    </row>
    <row r="847" spans="1:1" x14ac:dyDescent="0.25">
      <c r="A847" t="s">
        <v>1274</v>
      </c>
    </row>
    <row r="848" spans="1:1" x14ac:dyDescent="0.25">
      <c r="A848" t="s">
        <v>1275</v>
      </c>
    </row>
    <row r="849" spans="1:1" x14ac:dyDescent="0.25">
      <c r="A849" t="s">
        <v>1276</v>
      </c>
    </row>
    <row r="850" spans="1:1" x14ac:dyDescent="0.25">
      <c r="A850" t="s">
        <v>1277</v>
      </c>
    </row>
    <row r="851" spans="1:1" x14ac:dyDescent="0.25">
      <c r="A851" t="s">
        <v>1278</v>
      </c>
    </row>
    <row r="852" spans="1:1" x14ac:dyDescent="0.25">
      <c r="A852" t="s">
        <v>1279</v>
      </c>
    </row>
    <row r="853" spans="1:1" x14ac:dyDescent="0.25">
      <c r="A853" t="s">
        <v>1280</v>
      </c>
    </row>
    <row r="854" spans="1:1" x14ac:dyDescent="0.25">
      <c r="A854" t="s">
        <v>1281</v>
      </c>
    </row>
    <row r="855" spans="1:1" x14ac:dyDescent="0.25">
      <c r="A855" t="s">
        <v>1282</v>
      </c>
    </row>
    <row r="856" spans="1:1" x14ac:dyDescent="0.25">
      <c r="A856" t="s">
        <v>1283</v>
      </c>
    </row>
    <row r="857" spans="1:1" x14ac:dyDescent="0.25">
      <c r="A857" t="s">
        <v>1284</v>
      </c>
    </row>
    <row r="858" spans="1:1" x14ac:dyDescent="0.25">
      <c r="A858" t="s">
        <v>1285</v>
      </c>
    </row>
    <row r="859" spans="1:1" x14ac:dyDescent="0.25">
      <c r="A859" t="s">
        <v>1286</v>
      </c>
    </row>
    <row r="860" spans="1:1" x14ac:dyDescent="0.25">
      <c r="A860" t="s">
        <v>1287</v>
      </c>
    </row>
    <row r="861" spans="1:1" x14ac:dyDescent="0.25">
      <c r="A861" t="s">
        <v>1288</v>
      </c>
    </row>
    <row r="862" spans="1:1" x14ac:dyDescent="0.25">
      <c r="A862" t="s">
        <v>1289</v>
      </c>
    </row>
    <row r="863" spans="1:1" x14ac:dyDescent="0.25">
      <c r="A863" t="s">
        <v>1290</v>
      </c>
    </row>
    <row r="864" spans="1:1" x14ac:dyDescent="0.25">
      <c r="A864" t="s">
        <v>1291</v>
      </c>
    </row>
    <row r="865" spans="1:1" x14ac:dyDescent="0.25">
      <c r="A865" t="s">
        <v>1292</v>
      </c>
    </row>
    <row r="866" spans="1:1" x14ac:dyDescent="0.25">
      <c r="A866" t="s">
        <v>1293</v>
      </c>
    </row>
    <row r="867" spans="1:1" x14ac:dyDescent="0.25">
      <c r="A867" t="s">
        <v>1294</v>
      </c>
    </row>
    <row r="868" spans="1:1" x14ac:dyDescent="0.25">
      <c r="A868" t="s">
        <v>1295</v>
      </c>
    </row>
    <row r="869" spans="1:1" x14ac:dyDescent="0.25">
      <c r="A869" t="s">
        <v>1296</v>
      </c>
    </row>
    <row r="870" spans="1:1" x14ac:dyDescent="0.25">
      <c r="A870" t="s">
        <v>1297</v>
      </c>
    </row>
    <row r="871" spans="1:1" x14ac:dyDescent="0.25">
      <c r="A871" t="s">
        <v>1298</v>
      </c>
    </row>
    <row r="872" spans="1:1" x14ac:dyDescent="0.25">
      <c r="A872" t="s">
        <v>1299</v>
      </c>
    </row>
    <row r="873" spans="1:1" x14ac:dyDescent="0.25">
      <c r="A873" t="s">
        <v>1300</v>
      </c>
    </row>
    <row r="874" spans="1:1" x14ac:dyDescent="0.25">
      <c r="A874" t="s">
        <v>1301</v>
      </c>
    </row>
    <row r="875" spans="1:1" x14ac:dyDescent="0.25">
      <c r="A875" t="s">
        <v>1302</v>
      </c>
    </row>
    <row r="876" spans="1:1" x14ac:dyDescent="0.25">
      <c r="A876" t="s">
        <v>1303</v>
      </c>
    </row>
    <row r="877" spans="1:1" x14ac:dyDescent="0.25">
      <c r="A877" t="s">
        <v>1304</v>
      </c>
    </row>
    <row r="878" spans="1:1" x14ac:dyDescent="0.25">
      <c r="A878" t="s">
        <v>1305</v>
      </c>
    </row>
    <row r="879" spans="1:1" x14ac:dyDescent="0.25">
      <c r="A879" t="s">
        <v>1306</v>
      </c>
    </row>
    <row r="880" spans="1:1" x14ac:dyDescent="0.25">
      <c r="A880" t="s">
        <v>1307</v>
      </c>
    </row>
    <row r="881" spans="1:1" x14ac:dyDescent="0.25">
      <c r="A881" t="s">
        <v>1308</v>
      </c>
    </row>
    <row r="882" spans="1:1" x14ac:dyDescent="0.25">
      <c r="A882" t="s">
        <v>1309</v>
      </c>
    </row>
    <row r="883" spans="1:1" x14ac:dyDescent="0.25">
      <c r="A883" t="s">
        <v>1310</v>
      </c>
    </row>
    <row r="884" spans="1:1" x14ac:dyDescent="0.25">
      <c r="A884" t="s">
        <v>1311</v>
      </c>
    </row>
    <row r="885" spans="1:1" x14ac:dyDescent="0.25">
      <c r="A885" t="s">
        <v>1312</v>
      </c>
    </row>
    <row r="886" spans="1:1" x14ac:dyDescent="0.25">
      <c r="A886" t="s">
        <v>1313</v>
      </c>
    </row>
    <row r="887" spans="1:1" x14ac:dyDescent="0.25">
      <c r="A887" t="s">
        <v>1314</v>
      </c>
    </row>
    <row r="888" spans="1:1" x14ac:dyDescent="0.25">
      <c r="A888" t="s">
        <v>1315</v>
      </c>
    </row>
    <row r="889" spans="1:1" x14ac:dyDescent="0.25">
      <c r="A889" t="s">
        <v>1316</v>
      </c>
    </row>
    <row r="890" spans="1:1" x14ac:dyDescent="0.25">
      <c r="A890" t="s">
        <v>1317</v>
      </c>
    </row>
    <row r="891" spans="1:1" x14ac:dyDescent="0.25">
      <c r="A891" t="s">
        <v>1318</v>
      </c>
    </row>
    <row r="892" spans="1:1" x14ac:dyDescent="0.25">
      <c r="A892" t="s">
        <v>1319</v>
      </c>
    </row>
    <row r="893" spans="1:1" x14ac:dyDescent="0.25">
      <c r="A893" t="s">
        <v>1320</v>
      </c>
    </row>
    <row r="894" spans="1:1" x14ac:dyDescent="0.25">
      <c r="A894" t="s">
        <v>1321</v>
      </c>
    </row>
    <row r="895" spans="1:1" x14ac:dyDescent="0.25">
      <c r="A895" t="s">
        <v>1322</v>
      </c>
    </row>
    <row r="896" spans="1:1" x14ac:dyDescent="0.25">
      <c r="A896" t="s">
        <v>1323</v>
      </c>
    </row>
    <row r="897" spans="1:1" x14ac:dyDescent="0.25">
      <c r="A897" t="s">
        <v>1324</v>
      </c>
    </row>
    <row r="898" spans="1:1" x14ac:dyDescent="0.25">
      <c r="A898" t="s">
        <v>1325</v>
      </c>
    </row>
    <row r="899" spans="1:1" x14ac:dyDescent="0.25">
      <c r="A899" t="s">
        <v>1326</v>
      </c>
    </row>
    <row r="900" spans="1:1" x14ac:dyDescent="0.25">
      <c r="A900" t="s">
        <v>1327</v>
      </c>
    </row>
    <row r="901" spans="1:1" x14ac:dyDescent="0.25">
      <c r="A901" t="s">
        <v>1328</v>
      </c>
    </row>
    <row r="902" spans="1:1" x14ac:dyDescent="0.25">
      <c r="A902" t="s">
        <v>1329</v>
      </c>
    </row>
    <row r="903" spans="1:1" x14ac:dyDescent="0.25">
      <c r="A903" t="s">
        <v>1330</v>
      </c>
    </row>
    <row r="904" spans="1:1" x14ac:dyDescent="0.25">
      <c r="A904" t="s">
        <v>1331</v>
      </c>
    </row>
    <row r="905" spans="1:1" x14ac:dyDescent="0.25">
      <c r="A905" t="s">
        <v>1332</v>
      </c>
    </row>
    <row r="906" spans="1:1" x14ac:dyDescent="0.25">
      <c r="A906" t="s">
        <v>1333</v>
      </c>
    </row>
    <row r="907" spans="1:1" x14ac:dyDescent="0.25">
      <c r="A907" t="s">
        <v>1334</v>
      </c>
    </row>
    <row r="908" spans="1:1" x14ac:dyDescent="0.25">
      <c r="A908" t="s">
        <v>1335</v>
      </c>
    </row>
    <row r="909" spans="1:1" x14ac:dyDescent="0.25">
      <c r="A909" t="s">
        <v>1336</v>
      </c>
    </row>
    <row r="910" spans="1:1" x14ac:dyDescent="0.25">
      <c r="A910" t="s">
        <v>1337</v>
      </c>
    </row>
    <row r="911" spans="1:1" x14ac:dyDescent="0.25">
      <c r="A911" t="s">
        <v>1338</v>
      </c>
    </row>
    <row r="912" spans="1:1" x14ac:dyDescent="0.25">
      <c r="A912" t="s">
        <v>1339</v>
      </c>
    </row>
    <row r="913" spans="1:1" x14ac:dyDescent="0.25">
      <c r="A913" t="s">
        <v>1340</v>
      </c>
    </row>
    <row r="914" spans="1:1" x14ac:dyDescent="0.25">
      <c r="A914" t="s">
        <v>1341</v>
      </c>
    </row>
    <row r="915" spans="1:1" x14ac:dyDescent="0.25">
      <c r="A915" t="s">
        <v>1342</v>
      </c>
    </row>
    <row r="916" spans="1:1" x14ac:dyDescent="0.25">
      <c r="A916" t="s">
        <v>1343</v>
      </c>
    </row>
    <row r="917" spans="1:1" x14ac:dyDescent="0.25">
      <c r="A917" t="s">
        <v>1344</v>
      </c>
    </row>
    <row r="918" spans="1:1" x14ac:dyDescent="0.25">
      <c r="A918" t="s">
        <v>1345</v>
      </c>
    </row>
    <row r="919" spans="1:1" x14ac:dyDescent="0.25">
      <c r="A919" t="s">
        <v>1346</v>
      </c>
    </row>
    <row r="920" spans="1:1" x14ac:dyDescent="0.25">
      <c r="A920" t="s">
        <v>1347</v>
      </c>
    </row>
    <row r="921" spans="1:1" x14ac:dyDescent="0.25">
      <c r="A921" t="s">
        <v>1348</v>
      </c>
    </row>
    <row r="922" spans="1:1" x14ac:dyDescent="0.25">
      <c r="A922" t="s">
        <v>1349</v>
      </c>
    </row>
    <row r="923" spans="1:1" x14ac:dyDescent="0.25">
      <c r="A923" t="s">
        <v>1350</v>
      </c>
    </row>
    <row r="924" spans="1:1" x14ac:dyDescent="0.25">
      <c r="A924" t="s">
        <v>1351</v>
      </c>
    </row>
    <row r="925" spans="1:1" x14ac:dyDescent="0.25">
      <c r="A925" t="s">
        <v>1352</v>
      </c>
    </row>
    <row r="926" spans="1:1" x14ac:dyDescent="0.25">
      <c r="A926" t="s">
        <v>1353</v>
      </c>
    </row>
    <row r="927" spans="1:1" x14ac:dyDescent="0.25">
      <c r="A927" t="s">
        <v>1354</v>
      </c>
    </row>
    <row r="928" spans="1:1" x14ac:dyDescent="0.25">
      <c r="A928" t="s">
        <v>1355</v>
      </c>
    </row>
    <row r="929" spans="1:1" x14ac:dyDescent="0.25">
      <c r="A929" t="s">
        <v>1356</v>
      </c>
    </row>
    <row r="930" spans="1:1" x14ac:dyDescent="0.25">
      <c r="A930" t="s">
        <v>1357</v>
      </c>
    </row>
    <row r="931" spans="1:1" x14ac:dyDescent="0.25">
      <c r="A931" t="s">
        <v>1358</v>
      </c>
    </row>
    <row r="932" spans="1:1" x14ac:dyDescent="0.25">
      <c r="A932" t="s">
        <v>1359</v>
      </c>
    </row>
    <row r="933" spans="1:1" x14ac:dyDescent="0.25">
      <c r="A933" t="s">
        <v>1360</v>
      </c>
    </row>
    <row r="934" spans="1:1" x14ac:dyDescent="0.25">
      <c r="A934" t="s">
        <v>1361</v>
      </c>
    </row>
    <row r="935" spans="1:1" x14ac:dyDescent="0.25">
      <c r="A935" t="s">
        <v>1362</v>
      </c>
    </row>
    <row r="936" spans="1:1" x14ac:dyDescent="0.25">
      <c r="A936" t="s">
        <v>1363</v>
      </c>
    </row>
    <row r="937" spans="1:1" x14ac:dyDescent="0.25">
      <c r="A937" t="s">
        <v>1364</v>
      </c>
    </row>
    <row r="938" spans="1:1" x14ac:dyDescent="0.25">
      <c r="A938" t="s">
        <v>1365</v>
      </c>
    </row>
    <row r="939" spans="1:1" x14ac:dyDescent="0.25">
      <c r="A939" t="s">
        <v>1366</v>
      </c>
    </row>
    <row r="940" spans="1:1" x14ac:dyDescent="0.25">
      <c r="A940" t="s">
        <v>1367</v>
      </c>
    </row>
    <row r="941" spans="1:1" x14ac:dyDescent="0.25">
      <c r="A941" t="s">
        <v>1368</v>
      </c>
    </row>
    <row r="942" spans="1:1" x14ac:dyDescent="0.25">
      <c r="A942" t="s">
        <v>1369</v>
      </c>
    </row>
    <row r="943" spans="1:1" x14ac:dyDescent="0.25">
      <c r="A943" t="s">
        <v>1370</v>
      </c>
    </row>
    <row r="944" spans="1:1" x14ac:dyDescent="0.25">
      <c r="A944" t="s">
        <v>1371</v>
      </c>
    </row>
    <row r="945" spans="1:1" x14ac:dyDescent="0.25">
      <c r="A945" t="s">
        <v>1372</v>
      </c>
    </row>
    <row r="946" spans="1:1" x14ac:dyDescent="0.25">
      <c r="A946" t="s">
        <v>1373</v>
      </c>
    </row>
    <row r="947" spans="1:1" x14ac:dyDescent="0.25">
      <c r="A947" t="s">
        <v>1374</v>
      </c>
    </row>
    <row r="948" spans="1:1" x14ac:dyDescent="0.25">
      <c r="A948" t="s">
        <v>1375</v>
      </c>
    </row>
    <row r="949" spans="1:1" x14ac:dyDescent="0.25">
      <c r="A949" t="s">
        <v>1376</v>
      </c>
    </row>
    <row r="950" spans="1:1" x14ac:dyDescent="0.25">
      <c r="A950" t="s">
        <v>1377</v>
      </c>
    </row>
    <row r="951" spans="1:1" x14ac:dyDescent="0.25">
      <c r="A951" t="s">
        <v>1378</v>
      </c>
    </row>
    <row r="952" spans="1:1" x14ac:dyDescent="0.25">
      <c r="A952" t="s">
        <v>1379</v>
      </c>
    </row>
    <row r="953" spans="1:1" x14ac:dyDescent="0.25">
      <c r="A953" t="s">
        <v>1380</v>
      </c>
    </row>
    <row r="954" spans="1:1" x14ac:dyDescent="0.25">
      <c r="A954" t="s">
        <v>1381</v>
      </c>
    </row>
    <row r="955" spans="1:1" x14ac:dyDescent="0.25">
      <c r="A955" t="s">
        <v>1382</v>
      </c>
    </row>
    <row r="956" spans="1:1" x14ac:dyDescent="0.25">
      <c r="A956" t="s">
        <v>1383</v>
      </c>
    </row>
    <row r="957" spans="1:1" x14ac:dyDescent="0.25">
      <c r="A957" t="s">
        <v>1384</v>
      </c>
    </row>
    <row r="958" spans="1:1" x14ac:dyDescent="0.25">
      <c r="A958" t="s">
        <v>1385</v>
      </c>
    </row>
    <row r="959" spans="1:1" x14ac:dyDescent="0.25">
      <c r="A959" t="s">
        <v>1386</v>
      </c>
    </row>
    <row r="960" spans="1:1" x14ac:dyDescent="0.25">
      <c r="A960" t="s">
        <v>1387</v>
      </c>
    </row>
    <row r="961" spans="1:1" x14ac:dyDescent="0.25">
      <c r="A961" t="s">
        <v>1388</v>
      </c>
    </row>
    <row r="962" spans="1:1" x14ac:dyDescent="0.25">
      <c r="A962" t="s">
        <v>1389</v>
      </c>
    </row>
    <row r="963" spans="1:1" x14ac:dyDescent="0.25">
      <c r="A963" t="s">
        <v>1390</v>
      </c>
    </row>
    <row r="964" spans="1:1" x14ac:dyDescent="0.25">
      <c r="A964" t="s">
        <v>1391</v>
      </c>
    </row>
    <row r="965" spans="1:1" x14ac:dyDescent="0.25">
      <c r="A965" t="s">
        <v>1392</v>
      </c>
    </row>
    <row r="966" spans="1:1" x14ac:dyDescent="0.25">
      <c r="A966" t="s">
        <v>1393</v>
      </c>
    </row>
    <row r="967" spans="1:1" x14ac:dyDescent="0.25">
      <c r="A967" t="s">
        <v>1394</v>
      </c>
    </row>
    <row r="968" spans="1:1" x14ac:dyDescent="0.25">
      <c r="A968" t="s">
        <v>1395</v>
      </c>
    </row>
    <row r="969" spans="1:1" x14ac:dyDescent="0.25">
      <c r="A969" t="s">
        <v>1396</v>
      </c>
    </row>
    <row r="970" spans="1:1" x14ac:dyDescent="0.25">
      <c r="A970" t="s">
        <v>1397</v>
      </c>
    </row>
    <row r="971" spans="1:1" x14ac:dyDescent="0.25">
      <c r="A971" t="s">
        <v>1398</v>
      </c>
    </row>
    <row r="972" spans="1:1" x14ac:dyDescent="0.25">
      <c r="A972" t="s">
        <v>1399</v>
      </c>
    </row>
    <row r="973" spans="1:1" x14ac:dyDescent="0.25">
      <c r="A973" t="s">
        <v>1400</v>
      </c>
    </row>
    <row r="974" spans="1:1" x14ac:dyDescent="0.25">
      <c r="A974" t="s">
        <v>1401</v>
      </c>
    </row>
    <row r="975" spans="1:1" x14ac:dyDescent="0.25">
      <c r="A975" t="s">
        <v>1402</v>
      </c>
    </row>
    <row r="976" spans="1:1" x14ac:dyDescent="0.25">
      <c r="A976" t="s">
        <v>1403</v>
      </c>
    </row>
    <row r="977" spans="1:1" x14ac:dyDescent="0.25">
      <c r="A977" t="s">
        <v>1404</v>
      </c>
    </row>
    <row r="978" spans="1:1" x14ac:dyDescent="0.25">
      <c r="A978" t="s">
        <v>1405</v>
      </c>
    </row>
    <row r="979" spans="1:1" x14ac:dyDescent="0.25">
      <c r="A979" t="s">
        <v>1406</v>
      </c>
    </row>
    <row r="980" spans="1:1" x14ac:dyDescent="0.25">
      <c r="A980" t="s">
        <v>1407</v>
      </c>
    </row>
    <row r="981" spans="1:1" x14ac:dyDescent="0.25">
      <c r="A981" t="s">
        <v>1408</v>
      </c>
    </row>
    <row r="982" spans="1:1" x14ac:dyDescent="0.25">
      <c r="A982" t="s">
        <v>1409</v>
      </c>
    </row>
    <row r="983" spans="1:1" x14ac:dyDescent="0.25">
      <c r="A983" t="s">
        <v>1410</v>
      </c>
    </row>
    <row r="984" spans="1:1" x14ac:dyDescent="0.25">
      <c r="A984" t="s">
        <v>1411</v>
      </c>
    </row>
    <row r="985" spans="1:1" x14ac:dyDescent="0.25">
      <c r="A985" t="s">
        <v>1412</v>
      </c>
    </row>
    <row r="986" spans="1:1" x14ac:dyDescent="0.25">
      <c r="A986" t="s">
        <v>1413</v>
      </c>
    </row>
    <row r="987" spans="1:1" x14ac:dyDescent="0.25">
      <c r="A987" t="s">
        <v>1414</v>
      </c>
    </row>
    <row r="988" spans="1:1" x14ac:dyDescent="0.25">
      <c r="A988" t="s">
        <v>1415</v>
      </c>
    </row>
    <row r="989" spans="1:1" x14ac:dyDescent="0.25">
      <c r="A989" t="s">
        <v>1416</v>
      </c>
    </row>
    <row r="990" spans="1:1" x14ac:dyDescent="0.25">
      <c r="A990" t="s">
        <v>1417</v>
      </c>
    </row>
    <row r="991" spans="1:1" x14ac:dyDescent="0.25">
      <c r="A991" t="s">
        <v>1418</v>
      </c>
    </row>
    <row r="992" spans="1:1" x14ac:dyDescent="0.25">
      <c r="A992" t="s">
        <v>1419</v>
      </c>
    </row>
    <row r="993" spans="1:1" x14ac:dyDescent="0.25">
      <c r="A993" t="s">
        <v>1420</v>
      </c>
    </row>
    <row r="994" spans="1:1" x14ac:dyDescent="0.25">
      <c r="A994" t="s">
        <v>1421</v>
      </c>
    </row>
    <row r="995" spans="1:1" x14ac:dyDescent="0.25">
      <c r="A995" t="s">
        <v>1422</v>
      </c>
    </row>
    <row r="996" spans="1:1" x14ac:dyDescent="0.25">
      <c r="A996" t="s">
        <v>1423</v>
      </c>
    </row>
    <row r="997" spans="1:1" x14ac:dyDescent="0.25">
      <c r="A997" t="s">
        <v>1424</v>
      </c>
    </row>
    <row r="998" spans="1:1" x14ac:dyDescent="0.25">
      <c r="A998" t="s">
        <v>1425</v>
      </c>
    </row>
    <row r="999" spans="1:1" x14ac:dyDescent="0.25">
      <c r="A999" t="s">
        <v>1426</v>
      </c>
    </row>
    <row r="1000" spans="1:1" x14ac:dyDescent="0.25">
      <c r="A1000" t="s">
        <v>1427</v>
      </c>
    </row>
    <row r="1001" spans="1:1" x14ac:dyDescent="0.25">
      <c r="A1001" t="s">
        <v>1428</v>
      </c>
    </row>
    <row r="1002" spans="1:1" x14ac:dyDescent="0.25">
      <c r="A1002" t="s">
        <v>1429</v>
      </c>
    </row>
    <row r="1003" spans="1:1" x14ac:dyDescent="0.25">
      <c r="A1003" t="s">
        <v>1430</v>
      </c>
    </row>
    <row r="1004" spans="1:1" x14ac:dyDescent="0.25">
      <c r="A1004" t="s">
        <v>1431</v>
      </c>
    </row>
    <row r="1005" spans="1:1" x14ac:dyDescent="0.25">
      <c r="A1005" t="s">
        <v>1432</v>
      </c>
    </row>
    <row r="1006" spans="1:1" x14ac:dyDescent="0.25">
      <c r="A1006" t="s">
        <v>1433</v>
      </c>
    </row>
    <row r="1007" spans="1:1" x14ac:dyDescent="0.25">
      <c r="A1007" t="s">
        <v>1434</v>
      </c>
    </row>
    <row r="1008" spans="1:1" x14ac:dyDescent="0.25">
      <c r="A1008" t="s">
        <v>1435</v>
      </c>
    </row>
    <row r="1009" spans="1:1" x14ac:dyDescent="0.25">
      <c r="A1009" t="s">
        <v>1436</v>
      </c>
    </row>
    <row r="1010" spans="1:1" x14ac:dyDescent="0.25">
      <c r="A1010" t="s">
        <v>1437</v>
      </c>
    </row>
    <row r="1011" spans="1:1" x14ac:dyDescent="0.25">
      <c r="A1011" t="s">
        <v>1438</v>
      </c>
    </row>
    <row r="1012" spans="1:1" x14ac:dyDescent="0.25">
      <c r="A1012" t="s">
        <v>1439</v>
      </c>
    </row>
    <row r="1013" spans="1:1" x14ac:dyDescent="0.25">
      <c r="A1013" t="s">
        <v>1440</v>
      </c>
    </row>
    <row r="1014" spans="1:1" x14ac:dyDescent="0.25">
      <c r="A1014" t="s">
        <v>1441</v>
      </c>
    </row>
    <row r="1015" spans="1:1" x14ac:dyDescent="0.25">
      <c r="A1015" t="s">
        <v>1442</v>
      </c>
    </row>
    <row r="1016" spans="1:1" x14ac:dyDescent="0.25">
      <c r="A1016" t="s">
        <v>1443</v>
      </c>
    </row>
    <row r="1017" spans="1:1" x14ac:dyDescent="0.25">
      <c r="A1017" t="s">
        <v>1444</v>
      </c>
    </row>
    <row r="1018" spans="1:1" x14ac:dyDescent="0.25">
      <c r="A1018" t="s">
        <v>1445</v>
      </c>
    </row>
    <row r="1019" spans="1:1" x14ac:dyDescent="0.25">
      <c r="A1019" t="s">
        <v>1446</v>
      </c>
    </row>
    <row r="1020" spans="1:1" x14ac:dyDescent="0.25">
      <c r="A1020" t="s">
        <v>1447</v>
      </c>
    </row>
    <row r="1021" spans="1:1" x14ac:dyDescent="0.25">
      <c r="A1021" t="s">
        <v>1448</v>
      </c>
    </row>
    <row r="1022" spans="1:1" x14ac:dyDescent="0.25">
      <c r="A1022" t="s">
        <v>1449</v>
      </c>
    </row>
    <row r="1023" spans="1:1" x14ac:dyDescent="0.25">
      <c r="A1023" t="s">
        <v>1450</v>
      </c>
    </row>
    <row r="1024" spans="1:1" x14ac:dyDescent="0.25">
      <c r="A1024" t="s">
        <v>1451</v>
      </c>
    </row>
    <row r="1025" spans="1:1" x14ac:dyDescent="0.25">
      <c r="A1025" t="s">
        <v>1452</v>
      </c>
    </row>
    <row r="1026" spans="1:1" x14ac:dyDescent="0.25">
      <c r="A1026" t="s">
        <v>1453</v>
      </c>
    </row>
    <row r="1027" spans="1:1" x14ac:dyDescent="0.25">
      <c r="A1027" t="s">
        <v>1454</v>
      </c>
    </row>
    <row r="1028" spans="1:1" x14ac:dyDescent="0.25">
      <c r="A1028" t="s">
        <v>1455</v>
      </c>
    </row>
    <row r="1029" spans="1:1" x14ac:dyDescent="0.25">
      <c r="A1029" t="s">
        <v>1456</v>
      </c>
    </row>
    <row r="1030" spans="1:1" x14ac:dyDescent="0.25">
      <c r="A1030" t="s">
        <v>1457</v>
      </c>
    </row>
    <row r="1031" spans="1:1" x14ac:dyDescent="0.25">
      <c r="A1031" t="s">
        <v>1458</v>
      </c>
    </row>
    <row r="1032" spans="1:1" x14ac:dyDescent="0.25">
      <c r="A1032" t="s">
        <v>1459</v>
      </c>
    </row>
    <row r="1033" spans="1:1" x14ac:dyDescent="0.25">
      <c r="A1033" t="s">
        <v>1460</v>
      </c>
    </row>
    <row r="1034" spans="1:1" x14ac:dyDescent="0.25">
      <c r="A1034" t="s">
        <v>1461</v>
      </c>
    </row>
    <row r="1035" spans="1:1" x14ac:dyDescent="0.25">
      <c r="A1035" t="s">
        <v>1462</v>
      </c>
    </row>
    <row r="1036" spans="1:1" x14ac:dyDescent="0.25">
      <c r="A1036" t="s">
        <v>1463</v>
      </c>
    </row>
    <row r="1037" spans="1:1" x14ac:dyDescent="0.25">
      <c r="A1037" t="s">
        <v>1464</v>
      </c>
    </row>
    <row r="1038" spans="1:1" x14ac:dyDescent="0.25">
      <c r="A1038" t="s">
        <v>1465</v>
      </c>
    </row>
    <row r="1039" spans="1:1" x14ac:dyDescent="0.25">
      <c r="A1039" t="s">
        <v>1466</v>
      </c>
    </row>
    <row r="1040" spans="1:1" x14ac:dyDescent="0.25">
      <c r="A1040" t="s">
        <v>1467</v>
      </c>
    </row>
    <row r="1041" spans="1:1" x14ac:dyDescent="0.25">
      <c r="A1041" t="s">
        <v>1468</v>
      </c>
    </row>
    <row r="1042" spans="1:1" x14ac:dyDescent="0.25">
      <c r="A1042" t="s">
        <v>1469</v>
      </c>
    </row>
    <row r="1043" spans="1:1" x14ac:dyDescent="0.25">
      <c r="A1043" t="s">
        <v>1470</v>
      </c>
    </row>
    <row r="1044" spans="1:1" x14ac:dyDescent="0.25">
      <c r="A1044" t="s">
        <v>1471</v>
      </c>
    </row>
    <row r="1045" spans="1:1" x14ac:dyDescent="0.25">
      <c r="A1045" t="s">
        <v>1472</v>
      </c>
    </row>
    <row r="1046" spans="1:1" x14ac:dyDescent="0.25">
      <c r="A1046" t="s">
        <v>1473</v>
      </c>
    </row>
    <row r="1047" spans="1:1" x14ac:dyDescent="0.25">
      <c r="A1047" t="s">
        <v>1474</v>
      </c>
    </row>
    <row r="1048" spans="1:1" x14ac:dyDescent="0.25">
      <c r="A1048" t="s">
        <v>1475</v>
      </c>
    </row>
    <row r="1049" spans="1:1" x14ac:dyDescent="0.25">
      <c r="A1049" t="s">
        <v>1476</v>
      </c>
    </row>
    <row r="1050" spans="1:1" x14ac:dyDescent="0.25">
      <c r="A1050" t="s">
        <v>1477</v>
      </c>
    </row>
    <row r="1051" spans="1:1" x14ac:dyDescent="0.25">
      <c r="A1051" t="s">
        <v>1478</v>
      </c>
    </row>
    <row r="1052" spans="1:1" x14ac:dyDescent="0.25">
      <c r="A1052" t="s">
        <v>1479</v>
      </c>
    </row>
    <row r="1053" spans="1:1" x14ac:dyDescent="0.25">
      <c r="A1053" t="s">
        <v>1480</v>
      </c>
    </row>
    <row r="1054" spans="1:1" x14ac:dyDescent="0.25">
      <c r="A1054" t="s">
        <v>1481</v>
      </c>
    </row>
    <row r="1055" spans="1:1" x14ac:dyDescent="0.25">
      <c r="A1055" t="s">
        <v>1482</v>
      </c>
    </row>
    <row r="1056" spans="1:1" x14ac:dyDescent="0.25">
      <c r="A1056" t="s">
        <v>1483</v>
      </c>
    </row>
    <row r="1057" spans="1:1" x14ac:dyDescent="0.25">
      <c r="A1057" t="s">
        <v>1484</v>
      </c>
    </row>
    <row r="1058" spans="1:1" x14ac:dyDescent="0.25">
      <c r="A1058" t="s">
        <v>1485</v>
      </c>
    </row>
    <row r="1059" spans="1:1" x14ac:dyDescent="0.25">
      <c r="A1059" t="s">
        <v>1486</v>
      </c>
    </row>
    <row r="1060" spans="1:1" x14ac:dyDescent="0.25">
      <c r="A1060" t="s">
        <v>1487</v>
      </c>
    </row>
    <row r="1061" spans="1:1" x14ac:dyDescent="0.25">
      <c r="A1061" t="s">
        <v>1488</v>
      </c>
    </row>
    <row r="1062" spans="1:1" x14ac:dyDescent="0.25">
      <c r="A1062" t="s">
        <v>1489</v>
      </c>
    </row>
    <row r="1063" spans="1:1" x14ac:dyDescent="0.25">
      <c r="A1063" t="s">
        <v>1490</v>
      </c>
    </row>
    <row r="1064" spans="1:1" x14ac:dyDescent="0.25">
      <c r="A1064" t="s">
        <v>1491</v>
      </c>
    </row>
    <row r="1065" spans="1:1" x14ac:dyDescent="0.25">
      <c r="A1065" t="s">
        <v>1492</v>
      </c>
    </row>
    <row r="1066" spans="1:1" x14ac:dyDescent="0.25">
      <c r="A1066" t="s">
        <v>1493</v>
      </c>
    </row>
    <row r="1067" spans="1:1" x14ac:dyDescent="0.25">
      <c r="A1067" t="s">
        <v>1494</v>
      </c>
    </row>
    <row r="1068" spans="1:1" x14ac:dyDescent="0.25">
      <c r="A1068" t="s">
        <v>1495</v>
      </c>
    </row>
    <row r="1069" spans="1:1" x14ac:dyDescent="0.25">
      <c r="A1069" t="s">
        <v>1496</v>
      </c>
    </row>
    <row r="1070" spans="1:1" x14ac:dyDescent="0.25">
      <c r="A1070" t="s">
        <v>1497</v>
      </c>
    </row>
    <row r="1071" spans="1:1" x14ac:dyDescent="0.25">
      <c r="A1071" t="s">
        <v>1498</v>
      </c>
    </row>
    <row r="1072" spans="1:1" x14ac:dyDescent="0.25">
      <c r="A1072" t="s">
        <v>1499</v>
      </c>
    </row>
    <row r="1073" spans="1:1" x14ac:dyDescent="0.25">
      <c r="A1073" t="s">
        <v>1500</v>
      </c>
    </row>
    <row r="1074" spans="1:1" x14ac:dyDescent="0.25">
      <c r="A1074" t="s">
        <v>1501</v>
      </c>
    </row>
    <row r="1075" spans="1:1" x14ac:dyDescent="0.25">
      <c r="A1075" t="s">
        <v>1502</v>
      </c>
    </row>
    <row r="1076" spans="1:1" x14ac:dyDescent="0.25">
      <c r="A1076" t="s">
        <v>1503</v>
      </c>
    </row>
    <row r="1077" spans="1:1" x14ac:dyDescent="0.25">
      <c r="A1077" t="s">
        <v>1504</v>
      </c>
    </row>
    <row r="1078" spans="1:1" x14ac:dyDescent="0.25">
      <c r="A1078" t="s">
        <v>1505</v>
      </c>
    </row>
    <row r="1079" spans="1:1" x14ac:dyDescent="0.25">
      <c r="A1079" t="s">
        <v>1506</v>
      </c>
    </row>
    <row r="1080" spans="1:1" x14ac:dyDescent="0.25">
      <c r="A1080" t="s">
        <v>1507</v>
      </c>
    </row>
    <row r="1081" spans="1:1" x14ac:dyDescent="0.25">
      <c r="A1081" t="s">
        <v>1508</v>
      </c>
    </row>
    <row r="1082" spans="1:1" x14ac:dyDescent="0.25">
      <c r="A1082" t="s">
        <v>1509</v>
      </c>
    </row>
    <row r="1083" spans="1:1" x14ac:dyDescent="0.25">
      <c r="A1083" t="s">
        <v>1510</v>
      </c>
    </row>
    <row r="1084" spans="1:1" x14ac:dyDescent="0.25">
      <c r="A1084" t="s">
        <v>1511</v>
      </c>
    </row>
    <row r="1085" spans="1:1" x14ac:dyDescent="0.25">
      <c r="A1085" t="s">
        <v>1512</v>
      </c>
    </row>
    <row r="1086" spans="1:1" x14ac:dyDescent="0.25">
      <c r="A1086" t="s">
        <v>1513</v>
      </c>
    </row>
    <row r="1087" spans="1:1" x14ac:dyDescent="0.25">
      <c r="A1087" t="s">
        <v>1514</v>
      </c>
    </row>
    <row r="1088" spans="1:1" x14ac:dyDescent="0.25">
      <c r="A1088" t="s">
        <v>1515</v>
      </c>
    </row>
    <row r="1089" spans="1:1" x14ac:dyDescent="0.25">
      <c r="A1089" t="s">
        <v>1516</v>
      </c>
    </row>
    <row r="1090" spans="1:1" x14ac:dyDescent="0.25">
      <c r="A1090" t="s">
        <v>1517</v>
      </c>
    </row>
    <row r="1091" spans="1:1" x14ac:dyDescent="0.25">
      <c r="A1091" t="s">
        <v>1518</v>
      </c>
    </row>
    <row r="1092" spans="1:1" x14ac:dyDescent="0.25">
      <c r="A1092" t="s">
        <v>1519</v>
      </c>
    </row>
    <row r="1093" spans="1:1" x14ac:dyDescent="0.25">
      <c r="A1093" t="s">
        <v>1520</v>
      </c>
    </row>
    <row r="1094" spans="1:1" x14ac:dyDescent="0.25">
      <c r="A1094" t="s">
        <v>1521</v>
      </c>
    </row>
    <row r="1095" spans="1:1" x14ac:dyDescent="0.25">
      <c r="A1095" t="s">
        <v>1522</v>
      </c>
    </row>
    <row r="1096" spans="1:1" x14ac:dyDescent="0.25">
      <c r="A1096" t="s">
        <v>1523</v>
      </c>
    </row>
    <row r="1097" spans="1:1" x14ac:dyDescent="0.25">
      <c r="A1097" t="s">
        <v>1524</v>
      </c>
    </row>
    <row r="1098" spans="1:1" x14ac:dyDescent="0.25">
      <c r="A1098" t="s">
        <v>1525</v>
      </c>
    </row>
    <row r="1099" spans="1:1" x14ac:dyDescent="0.25">
      <c r="A1099" t="s">
        <v>1526</v>
      </c>
    </row>
    <row r="1100" spans="1:1" x14ac:dyDescent="0.25">
      <c r="A1100" t="s">
        <v>1527</v>
      </c>
    </row>
    <row r="1101" spans="1:1" x14ac:dyDescent="0.25">
      <c r="A1101" t="s">
        <v>1528</v>
      </c>
    </row>
    <row r="1102" spans="1:1" x14ac:dyDescent="0.25">
      <c r="A1102" t="s">
        <v>1529</v>
      </c>
    </row>
    <row r="1103" spans="1:1" x14ac:dyDescent="0.25">
      <c r="A1103" t="s">
        <v>1530</v>
      </c>
    </row>
    <row r="1104" spans="1:1" x14ac:dyDescent="0.25">
      <c r="A1104" t="s">
        <v>1531</v>
      </c>
    </row>
    <row r="1105" spans="1:1" x14ac:dyDescent="0.25">
      <c r="A1105" t="s">
        <v>1532</v>
      </c>
    </row>
    <row r="1106" spans="1:1" x14ac:dyDescent="0.25">
      <c r="A1106" t="s">
        <v>1533</v>
      </c>
    </row>
    <row r="1107" spans="1:1" x14ac:dyDescent="0.25">
      <c r="A1107" t="s">
        <v>1534</v>
      </c>
    </row>
    <row r="1108" spans="1:1" x14ac:dyDescent="0.25">
      <c r="A1108" t="s">
        <v>1535</v>
      </c>
    </row>
    <row r="1109" spans="1:1" x14ac:dyDescent="0.25">
      <c r="A1109" t="s">
        <v>1536</v>
      </c>
    </row>
    <row r="1110" spans="1:1" x14ac:dyDescent="0.25">
      <c r="A1110" t="s">
        <v>1537</v>
      </c>
    </row>
    <row r="1111" spans="1:1" x14ac:dyDescent="0.25">
      <c r="A1111" t="s">
        <v>1538</v>
      </c>
    </row>
    <row r="1112" spans="1:1" x14ac:dyDescent="0.25">
      <c r="A1112" t="s">
        <v>1539</v>
      </c>
    </row>
    <row r="1113" spans="1:1" x14ac:dyDescent="0.25">
      <c r="A1113" t="s">
        <v>1540</v>
      </c>
    </row>
    <row r="1114" spans="1:1" x14ac:dyDescent="0.25">
      <c r="A1114" t="s">
        <v>1541</v>
      </c>
    </row>
    <row r="1115" spans="1:1" x14ac:dyDescent="0.25">
      <c r="A1115" t="s">
        <v>1542</v>
      </c>
    </row>
    <row r="1116" spans="1:1" x14ac:dyDescent="0.25">
      <c r="A1116" t="s">
        <v>1543</v>
      </c>
    </row>
    <row r="1117" spans="1:1" x14ac:dyDescent="0.25">
      <c r="A1117" t="s">
        <v>1544</v>
      </c>
    </row>
    <row r="1118" spans="1:1" x14ac:dyDescent="0.25">
      <c r="A1118" t="s">
        <v>1545</v>
      </c>
    </row>
    <row r="1119" spans="1:1" x14ac:dyDescent="0.25">
      <c r="A1119" t="s">
        <v>1546</v>
      </c>
    </row>
    <row r="1120" spans="1:1" x14ac:dyDescent="0.25">
      <c r="A1120" t="s">
        <v>1547</v>
      </c>
    </row>
    <row r="1121" spans="1:1" x14ac:dyDescent="0.25">
      <c r="A1121" t="s">
        <v>1548</v>
      </c>
    </row>
    <row r="1122" spans="1:1" x14ac:dyDescent="0.25">
      <c r="A1122" t="s">
        <v>1549</v>
      </c>
    </row>
    <row r="1123" spans="1:1" x14ac:dyDescent="0.25">
      <c r="A1123" t="s">
        <v>1550</v>
      </c>
    </row>
    <row r="1124" spans="1:1" x14ac:dyDescent="0.25">
      <c r="A1124" t="s">
        <v>1551</v>
      </c>
    </row>
    <row r="1125" spans="1:1" x14ac:dyDescent="0.25">
      <c r="A1125" t="s">
        <v>1552</v>
      </c>
    </row>
    <row r="1126" spans="1:1" x14ac:dyDescent="0.25">
      <c r="A1126" t="s">
        <v>1553</v>
      </c>
    </row>
    <row r="1127" spans="1:1" x14ac:dyDescent="0.25">
      <c r="A1127" t="s">
        <v>1554</v>
      </c>
    </row>
    <row r="1128" spans="1:1" x14ac:dyDescent="0.25">
      <c r="A1128" t="s">
        <v>1555</v>
      </c>
    </row>
    <row r="1129" spans="1:1" x14ac:dyDescent="0.25">
      <c r="A1129" t="s">
        <v>1556</v>
      </c>
    </row>
    <row r="1130" spans="1:1" x14ac:dyDescent="0.25">
      <c r="A1130" t="s">
        <v>1557</v>
      </c>
    </row>
    <row r="1131" spans="1:1" x14ac:dyDescent="0.25">
      <c r="A1131" t="s">
        <v>1558</v>
      </c>
    </row>
    <row r="1132" spans="1:1" x14ac:dyDescent="0.25">
      <c r="A1132" t="s">
        <v>1559</v>
      </c>
    </row>
    <row r="1133" spans="1:1" x14ac:dyDescent="0.25">
      <c r="A1133" t="s">
        <v>1560</v>
      </c>
    </row>
    <row r="1134" spans="1:1" x14ac:dyDescent="0.25">
      <c r="A1134" t="s">
        <v>1561</v>
      </c>
    </row>
    <row r="1135" spans="1:1" x14ac:dyDescent="0.25">
      <c r="A1135" t="s">
        <v>1562</v>
      </c>
    </row>
    <row r="1136" spans="1:1" x14ac:dyDescent="0.25">
      <c r="A1136" t="s">
        <v>1563</v>
      </c>
    </row>
    <row r="1137" spans="1:1" x14ac:dyDescent="0.25">
      <c r="A1137" t="s">
        <v>1564</v>
      </c>
    </row>
    <row r="1138" spans="1:1" x14ac:dyDescent="0.25">
      <c r="A1138" t="s">
        <v>1565</v>
      </c>
    </row>
    <row r="1139" spans="1:1" x14ac:dyDescent="0.25">
      <c r="A1139" t="s">
        <v>1566</v>
      </c>
    </row>
    <row r="1140" spans="1:1" x14ac:dyDescent="0.25">
      <c r="A1140" t="s">
        <v>1567</v>
      </c>
    </row>
    <row r="1141" spans="1:1" x14ac:dyDescent="0.25">
      <c r="A1141" t="s">
        <v>1568</v>
      </c>
    </row>
    <row r="1142" spans="1:1" x14ac:dyDescent="0.25">
      <c r="A1142" t="s">
        <v>1569</v>
      </c>
    </row>
    <row r="1143" spans="1:1" x14ac:dyDescent="0.25">
      <c r="A1143" t="s">
        <v>1570</v>
      </c>
    </row>
    <row r="1144" spans="1:1" x14ac:dyDescent="0.25">
      <c r="A1144" t="s">
        <v>1571</v>
      </c>
    </row>
    <row r="1145" spans="1:1" x14ac:dyDescent="0.25">
      <c r="A1145" t="s">
        <v>1572</v>
      </c>
    </row>
    <row r="1146" spans="1:1" x14ac:dyDescent="0.25">
      <c r="A1146" t="s">
        <v>1573</v>
      </c>
    </row>
    <row r="1147" spans="1:1" x14ac:dyDescent="0.25">
      <c r="A1147" t="s">
        <v>1574</v>
      </c>
    </row>
    <row r="1148" spans="1:1" x14ac:dyDescent="0.25">
      <c r="A1148" t="s">
        <v>1575</v>
      </c>
    </row>
    <row r="1149" spans="1:1" x14ac:dyDescent="0.25">
      <c r="A1149" t="s">
        <v>1576</v>
      </c>
    </row>
    <row r="1150" spans="1:1" x14ac:dyDescent="0.25">
      <c r="A1150" t="s">
        <v>1577</v>
      </c>
    </row>
    <row r="1151" spans="1:1" x14ac:dyDescent="0.25">
      <c r="A1151" t="s">
        <v>1578</v>
      </c>
    </row>
    <row r="1152" spans="1:1" x14ac:dyDescent="0.25">
      <c r="A1152" t="s">
        <v>1579</v>
      </c>
    </row>
    <row r="1153" spans="1:1" x14ac:dyDescent="0.25">
      <c r="A1153" t="s">
        <v>1580</v>
      </c>
    </row>
    <row r="1154" spans="1:1" x14ac:dyDescent="0.25">
      <c r="A1154" t="s">
        <v>1581</v>
      </c>
    </row>
    <row r="1155" spans="1:1" x14ac:dyDescent="0.25">
      <c r="A1155" t="s">
        <v>1582</v>
      </c>
    </row>
    <row r="1156" spans="1:1" x14ac:dyDescent="0.25">
      <c r="A1156" t="s">
        <v>1583</v>
      </c>
    </row>
    <row r="1157" spans="1:1" x14ac:dyDescent="0.25">
      <c r="A1157" t="s">
        <v>1584</v>
      </c>
    </row>
    <row r="1158" spans="1:1" x14ac:dyDescent="0.25">
      <c r="A1158" t="s">
        <v>1585</v>
      </c>
    </row>
    <row r="1159" spans="1:1" x14ac:dyDescent="0.25">
      <c r="A1159" t="s">
        <v>1586</v>
      </c>
    </row>
    <row r="1160" spans="1:1" x14ac:dyDescent="0.25">
      <c r="A1160" t="s">
        <v>1587</v>
      </c>
    </row>
    <row r="1161" spans="1:1" x14ac:dyDescent="0.25">
      <c r="A1161" t="s">
        <v>1588</v>
      </c>
    </row>
    <row r="1162" spans="1:1" x14ac:dyDescent="0.25">
      <c r="A1162" t="s">
        <v>1589</v>
      </c>
    </row>
    <row r="1163" spans="1:1" x14ac:dyDescent="0.25">
      <c r="A1163" t="s">
        <v>1590</v>
      </c>
    </row>
    <row r="1164" spans="1:1" x14ac:dyDescent="0.25">
      <c r="A1164" t="s">
        <v>1591</v>
      </c>
    </row>
    <row r="1165" spans="1:1" x14ac:dyDescent="0.25">
      <c r="A1165" t="s">
        <v>1592</v>
      </c>
    </row>
    <row r="1166" spans="1:1" x14ac:dyDescent="0.25">
      <c r="A1166" t="s">
        <v>1593</v>
      </c>
    </row>
    <row r="1167" spans="1:1" x14ac:dyDescent="0.25">
      <c r="A1167" t="s">
        <v>1594</v>
      </c>
    </row>
    <row r="1168" spans="1:1" x14ac:dyDescent="0.25">
      <c r="A1168" t="s">
        <v>1595</v>
      </c>
    </row>
    <row r="1169" spans="1:1" x14ac:dyDescent="0.25">
      <c r="A1169" t="s">
        <v>1596</v>
      </c>
    </row>
    <row r="1170" spans="1:1" x14ac:dyDescent="0.25">
      <c r="A1170" t="s">
        <v>1597</v>
      </c>
    </row>
    <row r="1171" spans="1:1" x14ac:dyDescent="0.25">
      <c r="A1171" t="s">
        <v>1598</v>
      </c>
    </row>
    <row r="1172" spans="1:1" x14ac:dyDescent="0.25">
      <c r="A1172" t="s">
        <v>1599</v>
      </c>
    </row>
    <row r="1173" spans="1:1" x14ac:dyDescent="0.25">
      <c r="A1173" t="s">
        <v>1600</v>
      </c>
    </row>
    <row r="1174" spans="1:1" x14ac:dyDescent="0.25">
      <c r="A1174" t="s">
        <v>1601</v>
      </c>
    </row>
    <row r="1175" spans="1:1" x14ac:dyDescent="0.25">
      <c r="A1175" t="s">
        <v>1602</v>
      </c>
    </row>
    <row r="1176" spans="1:1" x14ac:dyDescent="0.25">
      <c r="A1176" t="s">
        <v>1603</v>
      </c>
    </row>
    <row r="1177" spans="1:1" x14ac:dyDescent="0.25">
      <c r="A1177" t="s">
        <v>1604</v>
      </c>
    </row>
    <row r="1178" spans="1:1" x14ac:dyDescent="0.25">
      <c r="A1178" t="s">
        <v>1605</v>
      </c>
    </row>
    <row r="1179" spans="1:1" x14ac:dyDescent="0.25">
      <c r="A1179" t="s">
        <v>1606</v>
      </c>
    </row>
    <row r="1180" spans="1:1" x14ac:dyDescent="0.25">
      <c r="A1180" t="s">
        <v>1607</v>
      </c>
    </row>
    <row r="1181" spans="1:1" x14ac:dyDescent="0.25">
      <c r="A1181" t="s">
        <v>1608</v>
      </c>
    </row>
    <row r="1182" spans="1:1" x14ac:dyDescent="0.25">
      <c r="A1182" t="s">
        <v>1609</v>
      </c>
    </row>
    <row r="1183" spans="1:1" x14ac:dyDescent="0.25">
      <c r="A1183" t="s">
        <v>1610</v>
      </c>
    </row>
    <row r="1184" spans="1:1" x14ac:dyDescent="0.25">
      <c r="A1184" t="s">
        <v>1611</v>
      </c>
    </row>
    <row r="1185" spans="1:1" x14ac:dyDescent="0.25">
      <c r="A1185" t="s">
        <v>1612</v>
      </c>
    </row>
    <row r="1186" spans="1:1" x14ac:dyDescent="0.25">
      <c r="A1186" t="s">
        <v>1613</v>
      </c>
    </row>
    <row r="1187" spans="1:1" x14ac:dyDescent="0.25">
      <c r="A1187" t="s">
        <v>1614</v>
      </c>
    </row>
    <row r="1188" spans="1:1" x14ac:dyDescent="0.25">
      <c r="A1188" t="s">
        <v>1615</v>
      </c>
    </row>
    <row r="1189" spans="1:1" x14ac:dyDescent="0.25">
      <c r="A1189" t="s">
        <v>1616</v>
      </c>
    </row>
    <row r="1190" spans="1:1" x14ac:dyDescent="0.25">
      <c r="A1190" t="s">
        <v>1617</v>
      </c>
    </row>
    <row r="1191" spans="1:1" x14ac:dyDescent="0.25">
      <c r="A1191" t="s">
        <v>1618</v>
      </c>
    </row>
    <row r="1192" spans="1:1" x14ac:dyDescent="0.25">
      <c r="A1192" t="s">
        <v>1619</v>
      </c>
    </row>
    <row r="1193" spans="1:1" x14ac:dyDescent="0.25">
      <c r="A1193" t="s">
        <v>1620</v>
      </c>
    </row>
    <row r="1194" spans="1:1" x14ac:dyDescent="0.25">
      <c r="A1194" t="s">
        <v>1621</v>
      </c>
    </row>
    <row r="1195" spans="1:1" x14ac:dyDescent="0.25">
      <c r="A1195" t="s">
        <v>1622</v>
      </c>
    </row>
    <row r="1196" spans="1:1" x14ac:dyDescent="0.25">
      <c r="A1196" t="s">
        <v>1623</v>
      </c>
    </row>
    <row r="1197" spans="1:1" x14ac:dyDescent="0.25">
      <c r="A1197" t="s">
        <v>1624</v>
      </c>
    </row>
    <row r="1198" spans="1:1" x14ac:dyDescent="0.25">
      <c r="A1198" t="s">
        <v>1625</v>
      </c>
    </row>
    <row r="1199" spans="1:1" x14ac:dyDescent="0.25">
      <c r="A1199" t="s">
        <v>1626</v>
      </c>
    </row>
    <row r="1200" spans="1:1" x14ac:dyDescent="0.25">
      <c r="A1200" t="s">
        <v>1627</v>
      </c>
    </row>
    <row r="1201" spans="1:1" x14ac:dyDescent="0.25">
      <c r="A1201" t="s">
        <v>1628</v>
      </c>
    </row>
    <row r="1202" spans="1:1" x14ac:dyDescent="0.25">
      <c r="A1202" t="s">
        <v>1629</v>
      </c>
    </row>
    <row r="1203" spans="1:1" x14ac:dyDescent="0.25">
      <c r="A1203" t="s">
        <v>1630</v>
      </c>
    </row>
    <row r="1204" spans="1:1" x14ac:dyDescent="0.25">
      <c r="A1204" t="s">
        <v>1631</v>
      </c>
    </row>
    <row r="1205" spans="1:1" x14ac:dyDescent="0.25">
      <c r="A1205" t="s">
        <v>1632</v>
      </c>
    </row>
    <row r="1206" spans="1:1" x14ac:dyDescent="0.25">
      <c r="A1206" t="s">
        <v>1633</v>
      </c>
    </row>
    <row r="1207" spans="1:1" x14ac:dyDescent="0.25">
      <c r="A1207" t="s">
        <v>1634</v>
      </c>
    </row>
    <row r="1208" spans="1:1" x14ac:dyDescent="0.25">
      <c r="A1208" t="s">
        <v>1635</v>
      </c>
    </row>
    <row r="1209" spans="1:1" x14ac:dyDescent="0.25">
      <c r="A1209" t="s">
        <v>1636</v>
      </c>
    </row>
    <row r="1210" spans="1:1" x14ac:dyDescent="0.25">
      <c r="A1210" t="s">
        <v>1637</v>
      </c>
    </row>
    <row r="1211" spans="1:1" x14ac:dyDescent="0.25">
      <c r="A1211" t="s">
        <v>1638</v>
      </c>
    </row>
    <row r="1212" spans="1:1" x14ac:dyDescent="0.25">
      <c r="A1212" t="s">
        <v>1639</v>
      </c>
    </row>
    <row r="1213" spans="1:1" x14ac:dyDescent="0.25">
      <c r="A1213" t="s">
        <v>1640</v>
      </c>
    </row>
    <row r="1214" spans="1:1" x14ac:dyDescent="0.25">
      <c r="A1214" t="s">
        <v>1641</v>
      </c>
    </row>
    <row r="1215" spans="1:1" x14ac:dyDescent="0.25">
      <c r="A1215" t="s">
        <v>1642</v>
      </c>
    </row>
    <row r="1216" spans="1:1" x14ac:dyDescent="0.25">
      <c r="A1216" t="s">
        <v>1643</v>
      </c>
    </row>
    <row r="1217" spans="1:1" x14ac:dyDescent="0.25">
      <c r="A1217" t="s">
        <v>1644</v>
      </c>
    </row>
    <row r="1218" spans="1:1" x14ac:dyDescent="0.25">
      <c r="A1218" t="s">
        <v>1645</v>
      </c>
    </row>
    <row r="1219" spans="1:1" x14ac:dyDescent="0.25">
      <c r="A1219" t="s">
        <v>1646</v>
      </c>
    </row>
    <row r="1220" spans="1:1" x14ac:dyDescent="0.25">
      <c r="A1220" t="s">
        <v>1647</v>
      </c>
    </row>
    <row r="1221" spans="1:1" x14ac:dyDescent="0.25">
      <c r="A1221" t="s">
        <v>1648</v>
      </c>
    </row>
    <row r="1222" spans="1:1" x14ac:dyDescent="0.25">
      <c r="A1222" t="s">
        <v>1649</v>
      </c>
    </row>
    <row r="1223" spans="1:1" x14ac:dyDescent="0.25">
      <c r="A1223" t="s">
        <v>1650</v>
      </c>
    </row>
    <row r="1224" spans="1:1" x14ac:dyDescent="0.25">
      <c r="A1224" t="s">
        <v>1651</v>
      </c>
    </row>
    <row r="1225" spans="1:1" x14ac:dyDescent="0.25">
      <c r="A1225" t="s">
        <v>1652</v>
      </c>
    </row>
    <row r="1226" spans="1:1" x14ac:dyDescent="0.25">
      <c r="A1226" t="s">
        <v>1653</v>
      </c>
    </row>
    <row r="1227" spans="1:1" x14ac:dyDescent="0.25">
      <c r="A1227" t="s">
        <v>1654</v>
      </c>
    </row>
    <row r="1228" spans="1:1" x14ac:dyDescent="0.25">
      <c r="A1228" t="s">
        <v>1655</v>
      </c>
    </row>
    <row r="1229" spans="1:1" x14ac:dyDescent="0.25">
      <c r="A1229" t="s">
        <v>1656</v>
      </c>
    </row>
    <row r="1230" spans="1:1" x14ac:dyDescent="0.25">
      <c r="A1230" t="s">
        <v>1657</v>
      </c>
    </row>
    <row r="1231" spans="1:1" x14ac:dyDescent="0.25">
      <c r="A1231" t="s">
        <v>1658</v>
      </c>
    </row>
    <row r="1232" spans="1:1" x14ac:dyDescent="0.25">
      <c r="A1232" t="s">
        <v>1659</v>
      </c>
    </row>
    <row r="1233" spans="1:1" x14ac:dyDescent="0.25">
      <c r="A1233" t="s">
        <v>1660</v>
      </c>
    </row>
    <row r="1234" spans="1:1" x14ac:dyDescent="0.25">
      <c r="A1234" t="s">
        <v>1661</v>
      </c>
    </row>
    <row r="1235" spans="1:1" x14ac:dyDescent="0.25">
      <c r="A1235" t="s">
        <v>1662</v>
      </c>
    </row>
    <row r="1236" spans="1:1" x14ac:dyDescent="0.25">
      <c r="A1236" t="s">
        <v>1663</v>
      </c>
    </row>
    <row r="1237" spans="1:1" x14ac:dyDescent="0.25">
      <c r="A1237" t="s">
        <v>1664</v>
      </c>
    </row>
    <row r="1238" spans="1:1" x14ac:dyDescent="0.25">
      <c r="A1238" t="s">
        <v>1665</v>
      </c>
    </row>
    <row r="1239" spans="1:1" x14ac:dyDescent="0.25">
      <c r="A1239" t="s">
        <v>1666</v>
      </c>
    </row>
    <row r="1240" spans="1:1" x14ac:dyDescent="0.25">
      <c r="A1240" t="s">
        <v>1667</v>
      </c>
    </row>
    <row r="1241" spans="1:1" x14ac:dyDescent="0.25">
      <c r="A1241" t="s">
        <v>1668</v>
      </c>
    </row>
    <row r="1242" spans="1:1" x14ac:dyDescent="0.25">
      <c r="A1242" t="s">
        <v>1669</v>
      </c>
    </row>
    <row r="1243" spans="1:1" x14ac:dyDescent="0.25">
      <c r="A1243" t="s">
        <v>1670</v>
      </c>
    </row>
    <row r="1244" spans="1:1" x14ac:dyDescent="0.25">
      <c r="A1244" t="s">
        <v>1671</v>
      </c>
    </row>
    <row r="1245" spans="1:1" x14ac:dyDescent="0.25">
      <c r="A1245" t="s">
        <v>1672</v>
      </c>
    </row>
    <row r="1246" spans="1:1" x14ac:dyDescent="0.25">
      <c r="A1246" t="s">
        <v>1673</v>
      </c>
    </row>
    <row r="1247" spans="1:1" x14ac:dyDescent="0.25">
      <c r="A1247" t="s">
        <v>1674</v>
      </c>
    </row>
    <row r="1248" spans="1:1" x14ac:dyDescent="0.25">
      <c r="A1248" t="s">
        <v>1675</v>
      </c>
    </row>
    <row r="1249" spans="1:1" x14ac:dyDescent="0.25">
      <c r="A1249" t="s">
        <v>1676</v>
      </c>
    </row>
    <row r="1250" spans="1:1" x14ac:dyDescent="0.25">
      <c r="A1250" t="s">
        <v>1677</v>
      </c>
    </row>
    <row r="1251" spans="1:1" x14ac:dyDescent="0.25">
      <c r="A1251" t="s">
        <v>1678</v>
      </c>
    </row>
    <row r="1252" spans="1:1" x14ac:dyDescent="0.25">
      <c r="A1252" t="s">
        <v>1679</v>
      </c>
    </row>
    <row r="1253" spans="1:1" x14ac:dyDescent="0.25">
      <c r="A1253" t="s">
        <v>1680</v>
      </c>
    </row>
    <row r="1254" spans="1:1" x14ac:dyDescent="0.25">
      <c r="A1254" t="s">
        <v>1681</v>
      </c>
    </row>
    <row r="1255" spans="1:1" x14ac:dyDescent="0.25">
      <c r="A1255" t="s">
        <v>1682</v>
      </c>
    </row>
    <row r="1256" spans="1:1" x14ac:dyDescent="0.25">
      <c r="A1256" t="s">
        <v>1683</v>
      </c>
    </row>
    <row r="1257" spans="1:1" x14ac:dyDescent="0.25">
      <c r="A1257" t="s">
        <v>1684</v>
      </c>
    </row>
    <row r="1258" spans="1:1" x14ac:dyDescent="0.25">
      <c r="A1258" t="s">
        <v>1685</v>
      </c>
    </row>
    <row r="1259" spans="1:1" x14ac:dyDescent="0.25">
      <c r="A1259" t="s">
        <v>1686</v>
      </c>
    </row>
    <row r="1260" spans="1:1" x14ac:dyDescent="0.25">
      <c r="A1260" t="s">
        <v>1687</v>
      </c>
    </row>
    <row r="1261" spans="1:1" x14ac:dyDescent="0.25">
      <c r="A1261" t="s">
        <v>1688</v>
      </c>
    </row>
    <row r="1262" spans="1:1" x14ac:dyDescent="0.25">
      <c r="A1262" t="s">
        <v>1689</v>
      </c>
    </row>
    <row r="1263" spans="1:1" x14ac:dyDescent="0.25">
      <c r="A1263" t="s">
        <v>1690</v>
      </c>
    </row>
    <row r="1264" spans="1:1" x14ac:dyDescent="0.25">
      <c r="A1264" t="s">
        <v>1691</v>
      </c>
    </row>
    <row r="1265" spans="1:1" x14ac:dyDescent="0.25">
      <c r="A1265" t="s">
        <v>1692</v>
      </c>
    </row>
    <row r="1266" spans="1:1" x14ac:dyDescent="0.25">
      <c r="A1266" t="s">
        <v>1693</v>
      </c>
    </row>
    <row r="1267" spans="1:1" x14ac:dyDescent="0.25">
      <c r="A1267" t="s">
        <v>1694</v>
      </c>
    </row>
    <row r="1268" spans="1:1" x14ac:dyDescent="0.25">
      <c r="A1268" t="s">
        <v>1695</v>
      </c>
    </row>
    <row r="1269" spans="1:1" x14ac:dyDescent="0.25">
      <c r="A1269" t="s">
        <v>1696</v>
      </c>
    </row>
    <row r="1270" spans="1:1" x14ac:dyDescent="0.25">
      <c r="A1270" t="s">
        <v>1697</v>
      </c>
    </row>
    <row r="1271" spans="1:1" x14ac:dyDescent="0.25">
      <c r="A1271" t="s">
        <v>1698</v>
      </c>
    </row>
    <row r="1272" spans="1:1" x14ac:dyDescent="0.25">
      <c r="A1272" t="s">
        <v>1699</v>
      </c>
    </row>
    <row r="1273" spans="1:1" x14ac:dyDescent="0.25">
      <c r="A1273" t="s">
        <v>1700</v>
      </c>
    </row>
    <row r="1274" spans="1:1" x14ac:dyDescent="0.25">
      <c r="A1274" t="s">
        <v>1701</v>
      </c>
    </row>
    <row r="1275" spans="1:1" x14ac:dyDescent="0.25">
      <c r="A1275" t="s">
        <v>1702</v>
      </c>
    </row>
    <row r="1276" spans="1:1" x14ac:dyDescent="0.25">
      <c r="A1276" t="s">
        <v>1703</v>
      </c>
    </row>
    <row r="1277" spans="1:1" x14ac:dyDescent="0.25">
      <c r="A1277" t="s">
        <v>1704</v>
      </c>
    </row>
    <row r="1278" spans="1:1" x14ac:dyDescent="0.25">
      <c r="A1278" t="s">
        <v>1705</v>
      </c>
    </row>
    <row r="1279" spans="1:1" x14ac:dyDescent="0.25">
      <c r="A1279" t="s">
        <v>1706</v>
      </c>
    </row>
    <row r="1280" spans="1:1" x14ac:dyDescent="0.25">
      <c r="A1280" t="s">
        <v>1707</v>
      </c>
    </row>
    <row r="1281" spans="1:1" x14ac:dyDescent="0.25">
      <c r="A1281" t="s">
        <v>1708</v>
      </c>
    </row>
    <row r="1282" spans="1:1" x14ac:dyDescent="0.25">
      <c r="A1282" t="s">
        <v>1709</v>
      </c>
    </row>
    <row r="1283" spans="1:1" x14ac:dyDescent="0.25">
      <c r="A1283" t="s">
        <v>1710</v>
      </c>
    </row>
    <row r="1284" spans="1:1" x14ac:dyDescent="0.25">
      <c r="A1284" t="s">
        <v>1711</v>
      </c>
    </row>
    <row r="1285" spans="1:1" x14ac:dyDescent="0.25">
      <c r="A1285" t="s">
        <v>1712</v>
      </c>
    </row>
    <row r="1286" spans="1:1" x14ac:dyDescent="0.25">
      <c r="A1286" t="s">
        <v>1713</v>
      </c>
    </row>
    <row r="1287" spans="1:1" x14ac:dyDescent="0.25">
      <c r="A1287" t="s">
        <v>1714</v>
      </c>
    </row>
    <row r="1288" spans="1:1" x14ac:dyDescent="0.25">
      <c r="A1288" t="s">
        <v>1715</v>
      </c>
    </row>
    <row r="1289" spans="1:1" x14ac:dyDescent="0.25">
      <c r="A1289" t="s">
        <v>1716</v>
      </c>
    </row>
    <row r="1290" spans="1:1" x14ac:dyDescent="0.25">
      <c r="A1290" t="s">
        <v>1717</v>
      </c>
    </row>
    <row r="1291" spans="1:1" x14ac:dyDescent="0.25">
      <c r="A1291" t="s">
        <v>1718</v>
      </c>
    </row>
    <row r="1292" spans="1:1" x14ac:dyDescent="0.25">
      <c r="A1292" t="s">
        <v>1719</v>
      </c>
    </row>
    <row r="1293" spans="1:1" x14ac:dyDescent="0.25">
      <c r="A1293" t="s">
        <v>1720</v>
      </c>
    </row>
    <row r="1294" spans="1:1" x14ac:dyDescent="0.25">
      <c r="A1294" t="s">
        <v>1721</v>
      </c>
    </row>
    <row r="1295" spans="1:1" x14ac:dyDescent="0.25">
      <c r="A1295" t="s">
        <v>1722</v>
      </c>
    </row>
    <row r="1296" spans="1:1" x14ac:dyDescent="0.25">
      <c r="A1296" t="s">
        <v>1723</v>
      </c>
    </row>
    <row r="1297" spans="1:1" x14ac:dyDescent="0.25">
      <c r="A1297" t="s">
        <v>1724</v>
      </c>
    </row>
    <row r="1298" spans="1:1" x14ac:dyDescent="0.25">
      <c r="A1298" t="s">
        <v>1725</v>
      </c>
    </row>
    <row r="1299" spans="1:1" x14ac:dyDescent="0.25">
      <c r="A1299" t="s">
        <v>1726</v>
      </c>
    </row>
    <row r="1300" spans="1:1" x14ac:dyDescent="0.25">
      <c r="A1300" t="s">
        <v>1727</v>
      </c>
    </row>
    <row r="1301" spans="1:1" x14ac:dyDescent="0.25">
      <c r="A1301" t="s">
        <v>1728</v>
      </c>
    </row>
    <row r="1302" spans="1:1" x14ac:dyDescent="0.25">
      <c r="A1302" t="s">
        <v>1729</v>
      </c>
    </row>
    <row r="1303" spans="1:1" x14ac:dyDescent="0.25">
      <c r="A1303" t="s">
        <v>1730</v>
      </c>
    </row>
    <row r="1304" spans="1:1" x14ac:dyDescent="0.25">
      <c r="A1304" t="s">
        <v>1731</v>
      </c>
    </row>
    <row r="1305" spans="1:1" x14ac:dyDescent="0.25">
      <c r="A1305" t="s">
        <v>1732</v>
      </c>
    </row>
    <row r="1306" spans="1:1" x14ac:dyDescent="0.25">
      <c r="A1306" t="s">
        <v>1733</v>
      </c>
    </row>
    <row r="1307" spans="1:1" x14ac:dyDescent="0.25">
      <c r="A1307" t="s">
        <v>1734</v>
      </c>
    </row>
    <row r="1308" spans="1:1" x14ac:dyDescent="0.25">
      <c r="A1308" t="s">
        <v>1735</v>
      </c>
    </row>
    <row r="1309" spans="1:1" x14ac:dyDescent="0.25">
      <c r="A1309" t="s">
        <v>1736</v>
      </c>
    </row>
    <row r="1310" spans="1:1" x14ac:dyDescent="0.25">
      <c r="A1310" t="s">
        <v>1737</v>
      </c>
    </row>
    <row r="1311" spans="1:1" x14ac:dyDescent="0.25">
      <c r="A1311" t="s">
        <v>1738</v>
      </c>
    </row>
    <row r="1312" spans="1:1" x14ac:dyDescent="0.25">
      <c r="A1312" t="s">
        <v>1739</v>
      </c>
    </row>
    <row r="1313" spans="1:1" x14ac:dyDescent="0.25">
      <c r="A1313" t="s">
        <v>1740</v>
      </c>
    </row>
    <row r="1314" spans="1:1" x14ac:dyDescent="0.25">
      <c r="A1314" t="s">
        <v>1741</v>
      </c>
    </row>
    <row r="1315" spans="1:1" x14ac:dyDescent="0.25">
      <c r="A1315" t="s">
        <v>1742</v>
      </c>
    </row>
    <row r="1316" spans="1:1" x14ac:dyDescent="0.25">
      <c r="A1316" t="s">
        <v>1743</v>
      </c>
    </row>
    <row r="1317" spans="1:1" x14ac:dyDescent="0.25">
      <c r="A1317" t="s">
        <v>1744</v>
      </c>
    </row>
    <row r="1318" spans="1:1" x14ac:dyDescent="0.25">
      <c r="A1318" t="s">
        <v>1745</v>
      </c>
    </row>
    <row r="1319" spans="1:1" x14ac:dyDescent="0.25">
      <c r="A1319" t="s">
        <v>1746</v>
      </c>
    </row>
    <row r="1320" spans="1:1" x14ac:dyDescent="0.25">
      <c r="A1320" t="s">
        <v>1747</v>
      </c>
    </row>
    <row r="1321" spans="1:1" x14ac:dyDescent="0.25">
      <c r="A1321" t="s">
        <v>1748</v>
      </c>
    </row>
    <row r="1322" spans="1:1" x14ac:dyDescent="0.25">
      <c r="A1322" t="s">
        <v>1749</v>
      </c>
    </row>
    <row r="1323" spans="1:1" x14ac:dyDescent="0.25">
      <c r="A1323" t="s">
        <v>1750</v>
      </c>
    </row>
    <row r="1324" spans="1:1" x14ac:dyDescent="0.25">
      <c r="A1324" t="s">
        <v>1751</v>
      </c>
    </row>
    <row r="1325" spans="1:1" x14ac:dyDescent="0.25">
      <c r="A1325" t="s">
        <v>1752</v>
      </c>
    </row>
    <row r="1326" spans="1:1" x14ac:dyDescent="0.25">
      <c r="A1326" t="s">
        <v>1753</v>
      </c>
    </row>
    <row r="1327" spans="1:1" x14ac:dyDescent="0.25">
      <c r="A1327" t="s">
        <v>1754</v>
      </c>
    </row>
    <row r="1328" spans="1:1" x14ac:dyDescent="0.25">
      <c r="A1328" t="s">
        <v>1755</v>
      </c>
    </row>
    <row r="1329" spans="1:1" x14ac:dyDescent="0.25">
      <c r="A1329" t="s">
        <v>1756</v>
      </c>
    </row>
    <row r="1330" spans="1:1" x14ac:dyDescent="0.25">
      <c r="A1330" t="s">
        <v>1757</v>
      </c>
    </row>
    <row r="1331" spans="1:1" x14ac:dyDescent="0.25">
      <c r="A1331" t="s">
        <v>1758</v>
      </c>
    </row>
    <row r="1332" spans="1:1" x14ac:dyDescent="0.25">
      <c r="A1332" t="s">
        <v>1759</v>
      </c>
    </row>
    <row r="1333" spans="1:1" x14ac:dyDescent="0.25">
      <c r="A1333" t="s">
        <v>1760</v>
      </c>
    </row>
    <row r="1334" spans="1:1" x14ac:dyDescent="0.25">
      <c r="A1334" t="s">
        <v>1761</v>
      </c>
    </row>
    <row r="1335" spans="1:1" x14ac:dyDescent="0.25">
      <c r="A1335" t="s">
        <v>1762</v>
      </c>
    </row>
    <row r="1336" spans="1:1" x14ac:dyDescent="0.25">
      <c r="A1336" t="s">
        <v>1763</v>
      </c>
    </row>
    <row r="1337" spans="1:1" x14ac:dyDescent="0.25">
      <c r="A1337" t="s">
        <v>1764</v>
      </c>
    </row>
    <row r="1338" spans="1:1" x14ac:dyDescent="0.25">
      <c r="A1338" t="s">
        <v>1765</v>
      </c>
    </row>
    <row r="1339" spans="1:1" x14ac:dyDescent="0.25">
      <c r="A1339" t="s">
        <v>1766</v>
      </c>
    </row>
    <row r="1340" spans="1:1" x14ac:dyDescent="0.25">
      <c r="A1340" t="s">
        <v>1767</v>
      </c>
    </row>
    <row r="1341" spans="1:1" x14ac:dyDescent="0.25">
      <c r="A1341" t="s">
        <v>1768</v>
      </c>
    </row>
    <row r="1342" spans="1:1" x14ac:dyDescent="0.25">
      <c r="A1342" t="s">
        <v>1769</v>
      </c>
    </row>
    <row r="1343" spans="1:1" x14ac:dyDescent="0.25">
      <c r="A1343" t="s">
        <v>1770</v>
      </c>
    </row>
    <row r="1344" spans="1:1" x14ac:dyDescent="0.25">
      <c r="A1344" t="s">
        <v>1771</v>
      </c>
    </row>
    <row r="1345" spans="1:1" x14ac:dyDescent="0.25">
      <c r="A1345" t="s">
        <v>1772</v>
      </c>
    </row>
    <row r="1346" spans="1:1" x14ac:dyDescent="0.25">
      <c r="A1346" t="s">
        <v>1773</v>
      </c>
    </row>
    <row r="1347" spans="1:1" x14ac:dyDescent="0.25">
      <c r="A1347" t="s">
        <v>1774</v>
      </c>
    </row>
    <row r="1348" spans="1:1" x14ac:dyDescent="0.25">
      <c r="A1348" t="s">
        <v>1775</v>
      </c>
    </row>
    <row r="1349" spans="1:1" x14ac:dyDescent="0.25">
      <c r="A1349" t="s">
        <v>1776</v>
      </c>
    </row>
    <row r="1350" spans="1:1" x14ac:dyDescent="0.25">
      <c r="A1350" t="s">
        <v>1777</v>
      </c>
    </row>
    <row r="1351" spans="1:1" x14ac:dyDescent="0.25">
      <c r="A1351" t="s">
        <v>1778</v>
      </c>
    </row>
    <row r="1352" spans="1:1" x14ac:dyDescent="0.25">
      <c r="A1352" t="s">
        <v>1779</v>
      </c>
    </row>
    <row r="1353" spans="1:1" x14ac:dyDescent="0.25">
      <c r="A1353" t="s">
        <v>1780</v>
      </c>
    </row>
    <row r="1354" spans="1:1" x14ac:dyDescent="0.25">
      <c r="A1354" t="s">
        <v>1781</v>
      </c>
    </row>
    <row r="1355" spans="1:1" x14ac:dyDescent="0.25">
      <c r="A1355" t="s">
        <v>1782</v>
      </c>
    </row>
    <row r="1356" spans="1:1" x14ac:dyDescent="0.25">
      <c r="A1356" t="s">
        <v>1783</v>
      </c>
    </row>
    <row r="1357" spans="1:1" x14ac:dyDescent="0.25">
      <c r="A1357" t="s">
        <v>1784</v>
      </c>
    </row>
    <row r="1358" spans="1:1" x14ac:dyDescent="0.25">
      <c r="A1358" t="s">
        <v>1785</v>
      </c>
    </row>
    <row r="1359" spans="1:1" x14ac:dyDescent="0.25">
      <c r="A1359" t="s">
        <v>1786</v>
      </c>
    </row>
    <row r="1360" spans="1:1" x14ac:dyDescent="0.25">
      <c r="A1360" t="s">
        <v>1787</v>
      </c>
    </row>
    <row r="1361" spans="1:1" x14ac:dyDescent="0.25">
      <c r="A1361" t="s">
        <v>1788</v>
      </c>
    </row>
    <row r="1362" spans="1:1" x14ac:dyDescent="0.25">
      <c r="A1362" t="s">
        <v>1789</v>
      </c>
    </row>
    <row r="1363" spans="1:1" x14ac:dyDescent="0.25">
      <c r="A1363" t="s">
        <v>1790</v>
      </c>
    </row>
    <row r="1364" spans="1:1" x14ac:dyDescent="0.25">
      <c r="A1364" t="s">
        <v>1791</v>
      </c>
    </row>
    <row r="1365" spans="1:1" x14ac:dyDescent="0.25">
      <c r="A1365" t="s">
        <v>1792</v>
      </c>
    </row>
    <row r="1366" spans="1:1" x14ac:dyDescent="0.25">
      <c r="A1366" t="s">
        <v>1793</v>
      </c>
    </row>
    <row r="1367" spans="1:1" x14ac:dyDescent="0.25">
      <c r="A1367" t="s">
        <v>1794</v>
      </c>
    </row>
    <row r="1368" spans="1:1" x14ac:dyDescent="0.25">
      <c r="A1368" t="s">
        <v>1795</v>
      </c>
    </row>
    <row r="1369" spans="1:1" x14ac:dyDescent="0.25">
      <c r="A1369" t="s">
        <v>1796</v>
      </c>
    </row>
    <row r="1370" spans="1:1" x14ac:dyDescent="0.25">
      <c r="A1370" t="s">
        <v>1797</v>
      </c>
    </row>
    <row r="1371" spans="1:1" x14ac:dyDescent="0.25">
      <c r="A1371" t="s">
        <v>1798</v>
      </c>
    </row>
    <row r="1372" spans="1:1" x14ac:dyDescent="0.25">
      <c r="A1372" t="s">
        <v>1799</v>
      </c>
    </row>
    <row r="1373" spans="1:1" x14ac:dyDescent="0.25">
      <c r="A1373" t="s">
        <v>1800</v>
      </c>
    </row>
    <row r="1374" spans="1:1" x14ac:dyDescent="0.25">
      <c r="A1374" t="s">
        <v>1801</v>
      </c>
    </row>
    <row r="1375" spans="1:1" x14ac:dyDescent="0.25">
      <c r="A1375" t="s">
        <v>1802</v>
      </c>
    </row>
    <row r="1376" spans="1:1" x14ac:dyDescent="0.25">
      <c r="A1376" t="s">
        <v>1803</v>
      </c>
    </row>
    <row r="1377" spans="1:1" x14ac:dyDescent="0.25">
      <c r="A1377" t="s">
        <v>1804</v>
      </c>
    </row>
    <row r="1378" spans="1:1" x14ac:dyDescent="0.25">
      <c r="A1378" t="s">
        <v>1805</v>
      </c>
    </row>
    <row r="1379" spans="1:1" x14ac:dyDescent="0.25">
      <c r="A1379" t="s">
        <v>1806</v>
      </c>
    </row>
    <row r="1380" spans="1:1" x14ac:dyDescent="0.25">
      <c r="A1380" t="s">
        <v>1807</v>
      </c>
    </row>
    <row r="1381" spans="1:1" x14ac:dyDescent="0.25">
      <c r="A1381" t="s">
        <v>1808</v>
      </c>
    </row>
    <row r="1382" spans="1:1" x14ac:dyDescent="0.25">
      <c r="A1382" t="s">
        <v>1809</v>
      </c>
    </row>
    <row r="1383" spans="1:1" x14ac:dyDescent="0.25">
      <c r="A1383" t="s">
        <v>1810</v>
      </c>
    </row>
    <row r="1384" spans="1:1" x14ac:dyDescent="0.25">
      <c r="A1384" t="s">
        <v>1811</v>
      </c>
    </row>
    <row r="1385" spans="1:1" x14ac:dyDescent="0.25">
      <c r="A1385" t="s">
        <v>1812</v>
      </c>
    </row>
    <row r="1386" spans="1:1" x14ac:dyDescent="0.25">
      <c r="A1386" t="s">
        <v>1813</v>
      </c>
    </row>
    <row r="1387" spans="1:1" x14ac:dyDescent="0.25">
      <c r="A1387" t="s">
        <v>1814</v>
      </c>
    </row>
    <row r="1388" spans="1:1" x14ac:dyDescent="0.25">
      <c r="A1388" t="s">
        <v>1815</v>
      </c>
    </row>
    <row r="1389" spans="1:1" x14ac:dyDescent="0.25">
      <c r="A1389" t="s">
        <v>1816</v>
      </c>
    </row>
    <row r="1390" spans="1:1" x14ac:dyDescent="0.25">
      <c r="A1390" t="s">
        <v>1817</v>
      </c>
    </row>
    <row r="1391" spans="1:1" x14ac:dyDescent="0.25">
      <c r="A1391" t="s">
        <v>1818</v>
      </c>
    </row>
    <row r="1392" spans="1:1" x14ac:dyDescent="0.25">
      <c r="A1392" t="s">
        <v>1819</v>
      </c>
    </row>
    <row r="1393" spans="1:1" x14ac:dyDescent="0.25">
      <c r="A1393" t="s">
        <v>1820</v>
      </c>
    </row>
    <row r="1394" spans="1:1" x14ac:dyDescent="0.25">
      <c r="A1394" t="s">
        <v>1821</v>
      </c>
    </row>
    <row r="1395" spans="1:1" x14ac:dyDescent="0.25">
      <c r="A1395" t="s">
        <v>1822</v>
      </c>
    </row>
    <row r="1396" spans="1:1" x14ac:dyDescent="0.25">
      <c r="A1396" t="s">
        <v>1823</v>
      </c>
    </row>
    <row r="1397" spans="1:1" x14ac:dyDescent="0.25">
      <c r="A1397" t="s">
        <v>1824</v>
      </c>
    </row>
    <row r="1398" spans="1:1" x14ac:dyDescent="0.25">
      <c r="A1398" t="s">
        <v>1825</v>
      </c>
    </row>
    <row r="1399" spans="1:1" x14ac:dyDescent="0.25">
      <c r="A1399" t="s">
        <v>1826</v>
      </c>
    </row>
    <row r="1400" spans="1:1" x14ac:dyDescent="0.25">
      <c r="A1400" t="s">
        <v>1827</v>
      </c>
    </row>
    <row r="1401" spans="1:1" x14ac:dyDescent="0.25">
      <c r="A1401" t="s">
        <v>1828</v>
      </c>
    </row>
    <row r="1402" spans="1:1" x14ac:dyDescent="0.25">
      <c r="A1402" t="s">
        <v>1829</v>
      </c>
    </row>
    <row r="1403" spans="1:1" x14ac:dyDescent="0.25">
      <c r="A1403" t="s">
        <v>1830</v>
      </c>
    </row>
    <row r="1404" spans="1:1" x14ac:dyDescent="0.25">
      <c r="A1404" t="s">
        <v>1831</v>
      </c>
    </row>
    <row r="1405" spans="1:1" x14ac:dyDescent="0.25">
      <c r="A1405" t="s">
        <v>1832</v>
      </c>
    </row>
    <row r="1406" spans="1:1" x14ac:dyDescent="0.25">
      <c r="A1406" t="s">
        <v>1833</v>
      </c>
    </row>
    <row r="1407" spans="1:1" x14ac:dyDescent="0.25">
      <c r="A1407" t="s">
        <v>1834</v>
      </c>
    </row>
    <row r="1408" spans="1:1" x14ac:dyDescent="0.25">
      <c r="A1408" t="s">
        <v>1835</v>
      </c>
    </row>
    <row r="1409" spans="1:1" x14ac:dyDescent="0.25">
      <c r="A1409" t="s">
        <v>1836</v>
      </c>
    </row>
    <row r="1410" spans="1:1" x14ac:dyDescent="0.25">
      <c r="A1410" t="s">
        <v>1837</v>
      </c>
    </row>
    <row r="1411" spans="1:1" x14ac:dyDescent="0.25">
      <c r="A1411" t="s">
        <v>1838</v>
      </c>
    </row>
    <row r="1412" spans="1:1" x14ac:dyDescent="0.25">
      <c r="A1412" t="s">
        <v>1839</v>
      </c>
    </row>
    <row r="1413" spans="1:1" x14ac:dyDescent="0.25">
      <c r="A1413" t="s">
        <v>1840</v>
      </c>
    </row>
    <row r="1414" spans="1:1" x14ac:dyDescent="0.25">
      <c r="A1414" t="s">
        <v>1841</v>
      </c>
    </row>
    <row r="1415" spans="1:1" x14ac:dyDescent="0.25">
      <c r="A1415" t="s">
        <v>1842</v>
      </c>
    </row>
    <row r="1416" spans="1:1" x14ac:dyDescent="0.25">
      <c r="A1416" t="s">
        <v>1843</v>
      </c>
    </row>
    <row r="1417" spans="1:1" x14ac:dyDescent="0.25">
      <c r="A1417" t="s">
        <v>1844</v>
      </c>
    </row>
    <row r="1418" spans="1:1" x14ac:dyDescent="0.25">
      <c r="A1418" t="s">
        <v>1845</v>
      </c>
    </row>
    <row r="1419" spans="1:1" x14ac:dyDescent="0.25">
      <c r="A1419" t="s">
        <v>1846</v>
      </c>
    </row>
    <row r="1420" spans="1:1" x14ac:dyDescent="0.25">
      <c r="A1420" t="s">
        <v>1847</v>
      </c>
    </row>
    <row r="1421" spans="1:1" x14ac:dyDescent="0.25">
      <c r="A1421" t="s">
        <v>1848</v>
      </c>
    </row>
    <row r="1422" spans="1:1" x14ac:dyDescent="0.25">
      <c r="A1422" t="s">
        <v>1849</v>
      </c>
    </row>
    <row r="1423" spans="1:1" x14ac:dyDescent="0.25">
      <c r="A1423" t="s">
        <v>1850</v>
      </c>
    </row>
    <row r="1424" spans="1:1" x14ac:dyDescent="0.25">
      <c r="A1424" t="s">
        <v>1851</v>
      </c>
    </row>
    <row r="1425" spans="1:1" x14ac:dyDescent="0.25">
      <c r="A1425" t="s">
        <v>1852</v>
      </c>
    </row>
    <row r="1426" spans="1:1" x14ac:dyDescent="0.25">
      <c r="A1426" t="s">
        <v>1853</v>
      </c>
    </row>
    <row r="1427" spans="1:1" x14ac:dyDescent="0.25">
      <c r="A1427" t="s">
        <v>1854</v>
      </c>
    </row>
    <row r="1428" spans="1:1" x14ac:dyDescent="0.25">
      <c r="A1428" t="s">
        <v>1855</v>
      </c>
    </row>
    <row r="1429" spans="1:1" x14ac:dyDescent="0.25">
      <c r="A1429" t="s">
        <v>1856</v>
      </c>
    </row>
    <row r="1430" spans="1:1" x14ac:dyDescent="0.25">
      <c r="A1430" t="s">
        <v>1857</v>
      </c>
    </row>
    <row r="1431" spans="1:1" x14ac:dyDescent="0.25">
      <c r="A1431" t="s">
        <v>1858</v>
      </c>
    </row>
    <row r="1432" spans="1:1" x14ac:dyDescent="0.25">
      <c r="A1432" t="s">
        <v>1859</v>
      </c>
    </row>
    <row r="1433" spans="1:1" x14ac:dyDescent="0.25">
      <c r="A1433" t="s">
        <v>1860</v>
      </c>
    </row>
    <row r="1434" spans="1:1" x14ac:dyDescent="0.25">
      <c r="A1434" t="s">
        <v>1861</v>
      </c>
    </row>
    <row r="1435" spans="1:1" x14ac:dyDescent="0.25">
      <c r="A1435" t="s">
        <v>1862</v>
      </c>
    </row>
    <row r="1436" spans="1:1" x14ac:dyDescent="0.25">
      <c r="A1436" t="s">
        <v>1863</v>
      </c>
    </row>
    <row r="1437" spans="1:1" x14ac:dyDescent="0.25">
      <c r="A1437" t="s">
        <v>1864</v>
      </c>
    </row>
    <row r="1438" spans="1:1" x14ac:dyDescent="0.25">
      <c r="A1438" t="s">
        <v>1865</v>
      </c>
    </row>
    <row r="1439" spans="1:1" x14ac:dyDescent="0.25">
      <c r="A1439" t="s">
        <v>1866</v>
      </c>
    </row>
    <row r="1440" spans="1:1" x14ac:dyDescent="0.25">
      <c r="A1440" t="s">
        <v>1867</v>
      </c>
    </row>
    <row r="1441" spans="1:1" x14ac:dyDescent="0.25">
      <c r="A1441" t="s">
        <v>1868</v>
      </c>
    </row>
    <row r="1442" spans="1:1" x14ac:dyDescent="0.25">
      <c r="A1442" t="s">
        <v>1869</v>
      </c>
    </row>
    <row r="1443" spans="1:1" x14ac:dyDescent="0.25">
      <c r="A1443" t="s">
        <v>1870</v>
      </c>
    </row>
    <row r="1444" spans="1:1" x14ac:dyDescent="0.25">
      <c r="A1444" t="s">
        <v>1871</v>
      </c>
    </row>
    <row r="1445" spans="1:1" x14ac:dyDescent="0.25">
      <c r="A1445" t="s">
        <v>1872</v>
      </c>
    </row>
    <row r="1446" spans="1:1" x14ac:dyDescent="0.25">
      <c r="A1446" t="s">
        <v>1873</v>
      </c>
    </row>
    <row r="1447" spans="1:1" x14ac:dyDescent="0.25">
      <c r="A1447" t="s">
        <v>1874</v>
      </c>
    </row>
    <row r="1448" spans="1:1" x14ac:dyDescent="0.25">
      <c r="A1448" t="s">
        <v>1875</v>
      </c>
    </row>
    <row r="1449" spans="1:1" x14ac:dyDescent="0.25">
      <c r="A1449" t="s">
        <v>1876</v>
      </c>
    </row>
    <row r="1450" spans="1:1" x14ac:dyDescent="0.25">
      <c r="A1450" t="s">
        <v>1877</v>
      </c>
    </row>
    <row r="1451" spans="1:1" x14ac:dyDescent="0.25">
      <c r="A1451" t="s">
        <v>1878</v>
      </c>
    </row>
    <row r="1452" spans="1:1" x14ac:dyDescent="0.25">
      <c r="A1452" t="s">
        <v>1879</v>
      </c>
    </row>
    <row r="1453" spans="1:1" x14ac:dyDescent="0.25">
      <c r="A1453" t="s">
        <v>1880</v>
      </c>
    </row>
    <row r="1454" spans="1:1" x14ac:dyDescent="0.25">
      <c r="A1454" t="s">
        <v>1881</v>
      </c>
    </row>
    <row r="1455" spans="1:1" x14ac:dyDescent="0.25">
      <c r="A1455" t="s">
        <v>1882</v>
      </c>
    </row>
    <row r="1456" spans="1:1" x14ac:dyDescent="0.25">
      <c r="A1456" t="s">
        <v>1883</v>
      </c>
    </row>
    <row r="1457" spans="1:1" x14ac:dyDescent="0.25">
      <c r="A1457" t="s">
        <v>1884</v>
      </c>
    </row>
    <row r="1458" spans="1:1" x14ac:dyDescent="0.25">
      <c r="A1458" t="s">
        <v>1885</v>
      </c>
    </row>
    <row r="1459" spans="1:1" x14ac:dyDescent="0.25">
      <c r="A1459" t="s">
        <v>1886</v>
      </c>
    </row>
    <row r="1460" spans="1:1" x14ac:dyDescent="0.25">
      <c r="A1460" t="s">
        <v>1887</v>
      </c>
    </row>
    <row r="1461" spans="1:1" x14ac:dyDescent="0.25">
      <c r="A1461" t="s">
        <v>1888</v>
      </c>
    </row>
    <row r="1462" spans="1:1" x14ac:dyDescent="0.25">
      <c r="A1462" t="s">
        <v>1889</v>
      </c>
    </row>
    <row r="1463" spans="1:1" x14ac:dyDescent="0.25">
      <c r="A1463" t="s">
        <v>1890</v>
      </c>
    </row>
    <row r="1464" spans="1:1" x14ac:dyDescent="0.25">
      <c r="A1464" t="s">
        <v>1891</v>
      </c>
    </row>
    <row r="1465" spans="1:1" x14ac:dyDescent="0.25">
      <c r="A1465" t="s">
        <v>1892</v>
      </c>
    </row>
    <row r="1466" spans="1:1" x14ac:dyDescent="0.25">
      <c r="A1466" t="s">
        <v>1893</v>
      </c>
    </row>
    <row r="1467" spans="1:1" x14ac:dyDescent="0.25">
      <c r="A1467" t="s">
        <v>1894</v>
      </c>
    </row>
    <row r="1468" spans="1:1" x14ac:dyDescent="0.25">
      <c r="A1468" t="s">
        <v>1895</v>
      </c>
    </row>
    <row r="1469" spans="1:1" x14ac:dyDescent="0.25">
      <c r="A1469" t="s">
        <v>1896</v>
      </c>
    </row>
    <row r="1470" spans="1:1" x14ac:dyDescent="0.25">
      <c r="A1470" t="s">
        <v>1897</v>
      </c>
    </row>
    <row r="1471" spans="1:1" x14ac:dyDescent="0.25">
      <c r="A1471" t="s">
        <v>1898</v>
      </c>
    </row>
    <row r="1472" spans="1:1" x14ac:dyDescent="0.25">
      <c r="A1472" t="s">
        <v>1899</v>
      </c>
    </row>
    <row r="1473" spans="1:1" x14ac:dyDescent="0.25">
      <c r="A1473" t="s">
        <v>1900</v>
      </c>
    </row>
    <row r="1474" spans="1:1" x14ac:dyDescent="0.25">
      <c r="A1474" t="s">
        <v>1901</v>
      </c>
    </row>
    <row r="1475" spans="1:1" x14ac:dyDescent="0.25">
      <c r="A1475" t="s">
        <v>1902</v>
      </c>
    </row>
    <row r="1476" spans="1:1" x14ac:dyDescent="0.25">
      <c r="A1476" t="s">
        <v>1903</v>
      </c>
    </row>
    <row r="1477" spans="1:1" x14ac:dyDescent="0.25">
      <c r="A1477" t="s">
        <v>1904</v>
      </c>
    </row>
    <row r="1478" spans="1:1" x14ac:dyDescent="0.25">
      <c r="A1478" t="s">
        <v>1905</v>
      </c>
    </row>
    <row r="1479" spans="1:1" x14ac:dyDescent="0.25">
      <c r="A1479" t="s">
        <v>1906</v>
      </c>
    </row>
    <row r="1480" spans="1:1" x14ac:dyDescent="0.25">
      <c r="A1480" t="s">
        <v>1907</v>
      </c>
    </row>
    <row r="1481" spans="1:1" x14ac:dyDescent="0.25">
      <c r="A1481" t="s">
        <v>1908</v>
      </c>
    </row>
    <row r="1482" spans="1:1" x14ac:dyDescent="0.25">
      <c r="A1482" t="s">
        <v>1909</v>
      </c>
    </row>
    <row r="1483" spans="1:1" x14ac:dyDescent="0.25">
      <c r="A1483" t="s">
        <v>1910</v>
      </c>
    </row>
    <row r="1484" spans="1:1" x14ac:dyDescent="0.25">
      <c r="A1484" t="s">
        <v>1911</v>
      </c>
    </row>
    <row r="1485" spans="1:1" x14ac:dyDescent="0.25">
      <c r="A1485" t="s">
        <v>1912</v>
      </c>
    </row>
    <row r="1486" spans="1:1" x14ac:dyDescent="0.25">
      <c r="A1486" t="s">
        <v>1913</v>
      </c>
    </row>
    <row r="1487" spans="1:1" x14ac:dyDescent="0.25">
      <c r="A1487" t="s">
        <v>1914</v>
      </c>
    </row>
    <row r="1488" spans="1:1" x14ac:dyDescent="0.25">
      <c r="A1488" t="s">
        <v>1915</v>
      </c>
    </row>
    <row r="1489" spans="1:1" x14ac:dyDescent="0.25">
      <c r="A1489" t="s">
        <v>1916</v>
      </c>
    </row>
    <row r="1490" spans="1:1" x14ac:dyDescent="0.25">
      <c r="A1490" t="s">
        <v>1917</v>
      </c>
    </row>
    <row r="1491" spans="1:1" x14ac:dyDescent="0.25">
      <c r="A1491" t="s">
        <v>1918</v>
      </c>
    </row>
    <row r="1492" spans="1:1" x14ac:dyDescent="0.25">
      <c r="A1492" t="s">
        <v>1919</v>
      </c>
    </row>
    <row r="1493" spans="1:1" x14ac:dyDescent="0.25">
      <c r="A1493" t="s">
        <v>1920</v>
      </c>
    </row>
    <row r="1494" spans="1:1" x14ac:dyDescent="0.25">
      <c r="A1494" t="s">
        <v>1921</v>
      </c>
    </row>
    <row r="1495" spans="1:1" x14ac:dyDescent="0.25">
      <c r="A1495" t="s">
        <v>1922</v>
      </c>
    </row>
    <row r="1496" spans="1:1" x14ac:dyDescent="0.25">
      <c r="A1496" t="s">
        <v>1923</v>
      </c>
    </row>
    <row r="1497" spans="1:1" x14ac:dyDescent="0.25">
      <c r="A1497" t="s">
        <v>1924</v>
      </c>
    </row>
    <row r="1498" spans="1:1" x14ac:dyDescent="0.25">
      <c r="A1498" t="s">
        <v>1925</v>
      </c>
    </row>
    <row r="1499" spans="1:1" x14ac:dyDescent="0.25">
      <c r="A1499" t="s">
        <v>1926</v>
      </c>
    </row>
    <row r="1500" spans="1:1" x14ac:dyDescent="0.25">
      <c r="A1500" t="s">
        <v>1927</v>
      </c>
    </row>
    <row r="1501" spans="1:1" x14ac:dyDescent="0.25">
      <c r="A1501" t="s">
        <v>1928</v>
      </c>
    </row>
    <row r="1502" spans="1:1" x14ac:dyDescent="0.25">
      <c r="A1502" t="s">
        <v>1929</v>
      </c>
    </row>
    <row r="1503" spans="1:1" x14ac:dyDescent="0.25">
      <c r="A1503" t="s">
        <v>1930</v>
      </c>
    </row>
    <row r="1504" spans="1:1" x14ac:dyDescent="0.25">
      <c r="A1504" t="s">
        <v>1931</v>
      </c>
    </row>
    <row r="1505" spans="1:1" x14ac:dyDescent="0.25">
      <c r="A1505" t="s">
        <v>1932</v>
      </c>
    </row>
    <row r="1506" spans="1:1" x14ac:dyDescent="0.25">
      <c r="A1506" t="s">
        <v>1933</v>
      </c>
    </row>
    <row r="1507" spans="1:1" x14ac:dyDescent="0.25">
      <c r="A1507" t="s">
        <v>1934</v>
      </c>
    </row>
    <row r="1508" spans="1:1" x14ac:dyDescent="0.25">
      <c r="A1508" t="s">
        <v>1935</v>
      </c>
    </row>
    <row r="1509" spans="1:1" x14ac:dyDescent="0.25">
      <c r="A1509" t="s">
        <v>1936</v>
      </c>
    </row>
    <row r="1510" spans="1:1" x14ac:dyDescent="0.25">
      <c r="A1510" t="s">
        <v>1937</v>
      </c>
    </row>
    <row r="1511" spans="1:1" x14ac:dyDescent="0.25">
      <c r="A1511" t="s">
        <v>1938</v>
      </c>
    </row>
    <row r="1512" spans="1:1" x14ac:dyDescent="0.25">
      <c r="A1512" t="s">
        <v>1939</v>
      </c>
    </row>
    <row r="1513" spans="1:1" x14ac:dyDescent="0.25">
      <c r="A1513" t="s">
        <v>1940</v>
      </c>
    </row>
    <row r="1514" spans="1:1" x14ac:dyDescent="0.25">
      <c r="A1514" t="s">
        <v>1941</v>
      </c>
    </row>
    <row r="1515" spans="1:1" x14ac:dyDescent="0.25">
      <c r="A1515" t="s">
        <v>1942</v>
      </c>
    </row>
    <row r="1516" spans="1:1" x14ac:dyDescent="0.25">
      <c r="A1516" t="s">
        <v>1943</v>
      </c>
    </row>
    <row r="1517" spans="1:1" x14ac:dyDescent="0.25">
      <c r="A1517" t="s">
        <v>1944</v>
      </c>
    </row>
    <row r="1518" spans="1:1" x14ac:dyDescent="0.25">
      <c r="A1518" t="s">
        <v>1945</v>
      </c>
    </row>
    <row r="1519" spans="1:1" x14ac:dyDescent="0.25">
      <c r="A1519" t="s">
        <v>1946</v>
      </c>
    </row>
    <row r="1520" spans="1:1" x14ac:dyDescent="0.25">
      <c r="A1520" t="s">
        <v>1947</v>
      </c>
    </row>
    <row r="1521" spans="1:1" x14ac:dyDescent="0.25">
      <c r="A1521" t="s">
        <v>1948</v>
      </c>
    </row>
    <row r="1522" spans="1:1" x14ac:dyDescent="0.25">
      <c r="A1522" t="s">
        <v>1949</v>
      </c>
    </row>
    <row r="1523" spans="1:1" x14ac:dyDescent="0.25">
      <c r="A1523" t="s">
        <v>1950</v>
      </c>
    </row>
    <row r="1524" spans="1:1" x14ac:dyDescent="0.25">
      <c r="A1524" t="s">
        <v>1951</v>
      </c>
    </row>
    <row r="1525" spans="1:1" x14ac:dyDescent="0.25">
      <c r="A1525" t="s">
        <v>1952</v>
      </c>
    </row>
    <row r="1526" spans="1:1" x14ac:dyDescent="0.25">
      <c r="A1526" t="s">
        <v>1953</v>
      </c>
    </row>
    <row r="1527" spans="1:1" x14ac:dyDescent="0.25">
      <c r="A1527" t="s">
        <v>1954</v>
      </c>
    </row>
    <row r="1528" spans="1:1" x14ac:dyDescent="0.25">
      <c r="A1528" t="s">
        <v>1955</v>
      </c>
    </row>
    <row r="1529" spans="1:1" x14ac:dyDescent="0.25">
      <c r="A1529" t="s">
        <v>1956</v>
      </c>
    </row>
    <row r="1530" spans="1:1" x14ac:dyDescent="0.25">
      <c r="A1530" t="s">
        <v>1957</v>
      </c>
    </row>
    <row r="1531" spans="1:1" x14ac:dyDescent="0.25">
      <c r="A1531" t="s">
        <v>1958</v>
      </c>
    </row>
    <row r="1532" spans="1:1" x14ac:dyDescent="0.25">
      <c r="A1532" t="s">
        <v>1959</v>
      </c>
    </row>
    <row r="1533" spans="1:1" x14ac:dyDescent="0.25">
      <c r="A1533" t="s">
        <v>1960</v>
      </c>
    </row>
    <row r="1534" spans="1:1" x14ac:dyDescent="0.25">
      <c r="A1534" t="s">
        <v>1961</v>
      </c>
    </row>
    <row r="1535" spans="1:1" x14ac:dyDescent="0.25">
      <c r="A1535" t="s">
        <v>1962</v>
      </c>
    </row>
    <row r="1536" spans="1:1" x14ac:dyDescent="0.25">
      <c r="A1536" t="s">
        <v>1963</v>
      </c>
    </row>
    <row r="1537" spans="1:1" x14ac:dyDescent="0.25">
      <c r="A1537" t="s">
        <v>1964</v>
      </c>
    </row>
    <row r="1538" spans="1:1" x14ac:dyDescent="0.25">
      <c r="A1538" t="s">
        <v>1965</v>
      </c>
    </row>
    <row r="1539" spans="1:1" x14ac:dyDescent="0.25">
      <c r="A1539" t="s">
        <v>1966</v>
      </c>
    </row>
    <row r="1540" spans="1:1" x14ac:dyDescent="0.25">
      <c r="A1540" t="s">
        <v>1967</v>
      </c>
    </row>
    <row r="1541" spans="1:1" x14ac:dyDescent="0.25">
      <c r="A1541" t="s">
        <v>1968</v>
      </c>
    </row>
    <row r="1542" spans="1:1" x14ac:dyDescent="0.25">
      <c r="A1542" t="s">
        <v>1969</v>
      </c>
    </row>
    <row r="1543" spans="1:1" x14ac:dyDescent="0.25">
      <c r="A1543" t="s">
        <v>1970</v>
      </c>
    </row>
    <row r="1544" spans="1:1" x14ac:dyDescent="0.25">
      <c r="A1544" t="s">
        <v>1971</v>
      </c>
    </row>
    <row r="1545" spans="1:1" x14ac:dyDescent="0.25">
      <c r="A1545" t="s">
        <v>1972</v>
      </c>
    </row>
    <row r="1546" spans="1:1" x14ac:dyDescent="0.25">
      <c r="A1546" t="s">
        <v>1973</v>
      </c>
    </row>
    <row r="1547" spans="1:1" x14ac:dyDescent="0.25">
      <c r="A1547" t="s">
        <v>1974</v>
      </c>
    </row>
    <row r="1548" spans="1:1" x14ac:dyDescent="0.25">
      <c r="A1548" t="s">
        <v>1975</v>
      </c>
    </row>
    <row r="1549" spans="1:1" x14ac:dyDescent="0.25">
      <c r="A1549" t="s">
        <v>1976</v>
      </c>
    </row>
    <row r="1550" spans="1:1" x14ac:dyDescent="0.25">
      <c r="A1550" t="s">
        <v>1977</v>
      </c>
    </row>
    <row r="1551" spans="1:1" x14ac:dyDescent="0.25">
      <c r="A1551" t="s">
        <v>1978</v>
      </c>
    </row>
    <row r="1552" spans="1:1" x14ac:dyDescent="0.25">
      <c r="A1552" t="s">
        <v>1979</v>
      </c>
    </row>
    <row r="1553" spans="1:1" x14ac:dyDescent="0.25">
      <c r="A1553" t="s">
        <v>1980</v>
      </c>
    </row>
    <row r="1554" spans="1:1" x14ac:dyDescent="0.25">
      <c r="A1554" t="s">
        <v>1981</v>
      </c>
    </row>
    <row r="1555" spans="1:1" x14ac:dyDescent="0.25">
      <c r="A1555" t="s">
        <v>1982</v>
      </c>
    </row>
    <row r="1556" spans="1:1" x14ac:dyDescent="0.25">
      <c r="A1556" t="s">
        <v>1983</v>
      </c>
    </row>
    <row r="1557" spans="1:1" x14ac:dyDescent="0.25">
      <c r="A1557" t="s">
        <v>1984</v>
      </c>
    </row>
    <row r="1558" spans="1:1" x14ac:dyDescent="0.25">
      <c r="A1558" t="s">
        <v>1985</v>
      </c>
    </row>
    <row r="1559" spans="1:1" x14ac:dyDescent="0.25">
      <c r="A1559" t="s">
        <v>1986</v>
      </c>
    </row>
    <row r="1560" spans="1:1" x14ac:dyDescent="0.25">
      <c r="A1560" t="s">
        <v>1987</v>
      </c>
    </row>
    <row r="1561" spans="1:1" x14ac:dyDescent="0.25">
      <c r="A1561" t="s">
        <v>1988</v>
      </c>
    </row>
    <row r="1562" spans="1:1" x14ac:dyDescent="0.25">
      <c r="A1562" t="s">
        <v>1989</v>
      </c>
    </row>
    <row r="1563" spans="1:1" x14ac:dyDescent="0.25">
      <c r="A1563" t="s">
        <v>1990</v>
      </c>
    </row>
    <row r="1564" spans="1:1" x14ac:dyDescent="0.25">
      <c r="A1564" t="s">
        <v>1991</v>
      </c>
    </row>
    <row r="1565" spans="1:1" x14ac:dyDescent="0.25">
      <c r="A1565" t="s">
        <v>1992</v>
      </c>
    </row>
    <row r="1566" spans="1:1" x14ac:dyDescent="0.25">
      <c r="A1566" t="s">
        <v>1993</v>
      </c>
    </row>
    <row r="1567" spans="1:1" x14ac:dyDescent="0.25">
      <c r="A1567" t="s">
        <v>1994</v>
      </c>
    </row>
    <row r="1568" spans="1:1" x14ac:dyDescent="0.25">
      <c r="A1568" t="s">
        <v>1995</v>
      </c>
    </row>
    <row r="1569" spans="1:1" x14ac:dyDescent="0.25">
      <c r="A1569" t="s">
        <v>1996</v>
      </c>
    </row>
    <row r="1570" spans="1:1" x14ac:dyDescent="0.25">
      <c r="A1570" t="s">
        <v>1997</v>
      </c>
    </row>
    <row r="1571" spans="1:1" x14ac:dyDescent="0.25">
      <c r="A1571" t="s">
        <v>1998</v>
      </c>
    </row>
    <row r="1572" spans="1:1" x14ac:dyDescent="0.25">
      <c r="A1572" t="s">
        <v>1999</v>
      </c>
    </row>
    <row r="1573" spans="1:1" x14ac:dyDescent="0.25">
      <c r="A1573" t="s">
        <v>2000</v>
      </c>
    </row>
    <row r="1574" spans="1:1" x14ac:dyDescent="0.25">
      <c r="A1574" t="s">
        <v>2001</v>
      </c>
    </row>
    <row r="1575" spans="1:1" x14ac:dyDescent="0.25">
      <c r="A1575" t="s">
        <v>2002</v>
      </c>
    </row>
    <row r="1576" spans="1:1" x14ac:dyDescent="0.25">
      <c r="A1576" t="s">
        <v>2003</v>
      </c>
    </row>
    <row r="1577" spans="1:1" x14ac:dyDescent="0.25">
      <c r="A1577" t="s">
        <v>2004</v>
      </c>
    </row>
    <row r="1578" spans="1:1" x14ac:dyDescent="0.25">
      <c r="A1578" t="s">
        <v>2005</v>
      </c>
    </row>
    <row r="1579" spans="1:1" x14ac:dyDescent="0.25">
      <c r="A1579" t="s">
        <v>2006</v>
      </c>
    </row>
    <row r="1580" spans="1:1" x14ac:dyDescent="0.25">
      <c r="A1580" t="s">
        <v>2007</v>
      </c>
    </row>
    <row r="1581" spans="1:1" x14ac:dyDescent="0.25">
      <c r="A1581" t="s">
        <v>2008</v>
      </c>
    </row>
    <row r="1582" spans="1:1" x14ac:dyDescent="0.25">
      <c r="A1582" t="s">
        <v>2009</v>
      </c>
    </row>
    <row r="1583" spans="1:1" x14ac:dyDescent="0.25">
      <c r="A1583" t="s">
        <v>2010</v>
      </c>
    </row>
    <row r="1584" spans="1:1" x14ac:dyDescent="0.25">
      <c r="A1584" t="s">
        <v>2011</v>
      </c>
    </row>
    <row r="1585" spans="1:1" x14ac:dyDescent="0.25">
      <c r="A1585" t="s">
        <v>2012</v>
      </c>
    </row>
    <row r="1586" spans="1:1" x14ac:dyDescent="0.25">
      <c r="A1586" t="s">
        <v>2013</v>
      </c>
    </row>
    <row r="1587" spans="1:1" x14ac:dyDescent="0.25">
      <c r="A1587" t="s">
        <v>2014</v>
      </c>
    </row>
    <row r="1588" spans="1:1" x14ac:dyDescent="0.25">
      <c r="A1588" t="s">
        <v>2015</v>
      </c>
    </row>
    <row r="1589" spans="1:1" x14ac:dyDescent="0.25">
      <c r="A1589" t="s">
        <v>2016</v>
      </c>
    </row>
    <row r="1590" spans="1:1" x14ac:dyDescent="0.25">
      <c r="A1590" t="s">
        <v>2017</v>
      </c>
    </row>
    <row r="1591" spans="1:1" x14ac:dyDescent="0.25">
      <c r="A1591" t="s">
        <v>2018</v>
      </c>
    </row>
    <row r="1592" spans="1:1" x14ac:dyDescent="0.25">
      <c r="A1592" t="s">
        <v>2019</v>
      </c>
    </row>
    <row r="1593" spans="1:1" x14ac:dyDescent="0.25">
      <c r="A1593" t="s">
        <v>2020</v>
      </c>
    </row>
    <row r="1594" spans="1:1" x14ac:dyDescent="0.25">
      <c r="A1594" t="s">
        <v>2021</v>
      </c>
    </row>
    <row r="1595" spans="1:1" x14ac:dyDescent="0.25">
      <c r="A1595" t="s">
        <v>2022</v>
      </c>
    </row>
    <row r="1596" spans="1:1" x14ac:dyDescent="0.25">
      <c r="A1596" t="s">
        <v>2023</v>
      </c>
    </row>
    <row r="1597" spans="1:1" x14ac:dyDescent="0.25">
      <c r="A1597" t="s">
        <v>2024</v>
      </c>
    </row>
    <row r="1598" spans="1:1" x14ac:dyDescent="0.25">
      <c r="A1598" t="s">
        <v>2025</v>
      </c>
    </row>
    <row r="1599" spans="1:1" x14ac:dyDescent="0.25">
      <c r="A1599" t="s">
        <v>2026</v>
      </c>
    </row>
    <row r="1600" spans="1:1" x14ac:dyDescent="0.25">
      <c r="A1600" t="s">
        <v>2027</v>
      </c>
    </row>
    <row r="1601" spans="1:1" x14ac:dyDescent="0.25">
      <c r="A1601" t="s">
        <v>2028</v>
      </c>
    </row>
    <row r="1602" spans="1:1" x14ac:dyDescent="0.25">
      <c r="A1602" t="s">
        <v>2029</v>
      </c>
    </row>
    <row r="1603" spans="1:1" x14ac:dyDescent="0.25">
      <c r="A1603" t="s">
        <v>2030</v>
      </c>
    </row>
    <row r="1604" spans="1:1" x14ac:dyDescent="0.25">
      <c r="A1604" t="s">
        <v>2031</v>
      </c>
    </row>
    <row r="1605" spans="1:1" x14ac:dyDescent="0.25">
      <c r="A1605" t="s">
        <v>2032</v>
      </c>
    </row>
    <row r="1606" spans="1:1" x14ac:dyDescent="0.25">
      <c r="A1606" t="s">
        <v>2033</v>
      </c>
    </row>
    <row r="1607" spans="1:1" x14ac:dyDescent="0.25">
      <c r="A1607" t="s">
        <v>2034</v>
      </c>
    </row>
    <row r="1608" spans="1:1" x14ac:dyDescent="0.25">
      <c r="A1608" t="s">
        <v>2035</v>
      </c>
    </row>
    <row r="1609" spans="1:1" x14ac:dyDescent="0.25">
      <c r="A1609" t="s">
        <v>2036</v>
      </c>
    </row>
    <row r="1610" spans="1:1" x14ac:dyDescent="0.25">
      <c r="A1610" t="s">
        <v>2037</v>
      </c>
    </row>
    <row r="1611" spans="1:1" x14ac:dyDescent="0.25">
      <c r="A1611" t="s">
        <v>2038</v>
      </c>
    </row>
    <row r="1612" spans="1:1" x14ac:dyDescent="0.25">
      <c r="A1612" t="s">
        <v>2039</v>
      </c>
    </row>
    <row r="1613" spans="1:1" x14ac:dyDescent="0.25">
      <c r="A1613" t="s">
        <v>2040</v>
      </c>
    </row>
    <row r="1614" spans="1:1" x14ac:dyDescent="0.25">
      <c r="A1614" t="s">
        <v>2041</v>
      </c>
    </row>
    <row r="1615" spans="1:1" x14ac:dyDescent="0.25">
      <c r="A1615" t="s">
        <v>2042</v>
      </c>
    </row>
    <row r="1616" spans="1:1" x14ac:dyDescent="0.25">
      <c r="A1616" t="s">
        <v>2043</v>
      </c>
    </row>
    <row r="1617" spans="1:1" x14ac:dyDescent="0.25">
      <c r="A1617" t="s">
        <v>2044</v>
      </c>
    </row>
    <row r="1618" spans="1:1" x14ac:dyDescent="0.25">
      <c r="A1618" t="s">
        <v>2045</v>
      </c>
    </row>
    <row r="1619" spans="1:1" x14ac:dyDescent="0.25">
      <c r="A1619" t="s">
        <v>2046</v>
      </c>
    </row>
    <row r="1620" spans="1:1" x14ac:dyDescent="0.25">
      <c r="A1620" t="s">
        <v>2047</v>
      </c>
    </row>
    <row r="1621" spans="1:1" x14ac:dyDescent="0.25">
      <c r="A1621" t="s">
        <v>2048</v>
      </c>
    </row>
    <row r="1622" spans="1:1" x14ac:dyDescent="0.25">
      <c r="A1622" t="s">
        <v>2049</v>
      </c>
    </row>
    <row r="1623" spans="1:1" x14ac:dyDescent="0.25">
      <c r="A1623" t="s">
        <v>2050</v>
      </c>
    </row>
    <row r="1624" spans="1:1" x14ac:dyDescent="0.25">
      <c r="A1624" t="s">
        <v>2051</v>
      </c>
    </row>
    <row r="1625" spans="1:1" x14ac:dyDescent="0.25">
      <c r="A1625" t="s">
        <v>2052</v>
      </c>
    </row>
    <row r="1626" spans="1:1" x14ac:dyDescent="0.25">
      <c r="A1626" t="s">
        <v>2053</v>
      </c>
    </row>
    <row r="1627" spans="1:1" x14ac:dyDescent="0.25">
      <c r="A1627" t="s">
        <v>2054</v>
      </c>
    </row>
    <row r="1628" spans="1:1" x14ac:dyDescent="0.25">
      <c r="A1628" t="s">
        <v>2055</v>
      </c>
    </row>
    <row r="1629" spans="1:1" x14ac:dyDescent="0.25">
      <c r="A1629" t="s">
        <v>2056</v>
      </c>
    </row>
    <row r="1630" spans="1:1" x14ac:dyDescent="0.25">
      <c r="A1630" t="s">
        <v>2057</v>
      </c>
    </row>
    <row r="1631" spans="1:1" x14ac:dyDescent="0.25">
      <c r="A1631" t="s">
        <v>2058</v>
      </c>
    </row>
    <row r="1632" spans="1:1" x14ac:dyDescent="0.25">
      <c r="A1632" t="s">
        <v>2059</v>
      </c>
    </row>
    <row r="1633" spans="1:1" x14ac:dyDescent="0.25">
      <c r="A1633" t="s">
        <v>2060</v>
      </c>
    </row>
    <row r="1634" spans="1:1" x14ac:dyDescent="0.25">
      <c r="A1634" t="s">
        <v>2061</v>
      </c>
    </row>
    <row r="1635" spans="1:1" x14ac:dyDescent="0.25">
      <c r="A1635" t="s">
        <v>2062</v>
      </c>
    </row>
    <row r="1636" spans="1:1" x14ac:dyDescent="0.25">
      <c r="A1636" t="s">
        <v>2063</v>
      </c>
    </row>
    <row r="1637" spans="1:1" x14ac:dyDescent="0.25">
      <c r="A1637" t="s">
        <v>2064</v>
      </c>
    </row>
    <row r="1638" spans="1:1" x14ac:dyDescent="0.25">
      <c r="A1638" t="s">
        <v>2065</v>
      </c>
    </row>
    <row r="1639" spans="1:1" x14ac:dyDescent="0.25">
      <c r="A1639" t="s">
        <v>2066</v>
      </c>
    </row>
    <row r="1640" spans="1:1" x14ac:dyDescent="0.25">
      <c r="A1640" t="s">
        <v>2067</v>
      </c>
    </row>
    <row r="1641" spans="1:1" x14ac:dyDescent="0.25">
      <c r="A1641" t="s">
        <v>2068</v>
      </c>
    </row>
    <row r="1642" spans="1:1" x14ac:dyDescent="0.25">
      <c r="A1642" t="s">
        <v>2069</v>
      </c>
    </row>
    <row r="1643" spans="1:1" x14ac:dyDescent="0.25">
      <c r="A1643" t="s">
        <v>2070</v>
      </c>
    </row>
    <row r="1644" spans="1:1" x14ac:dyDescent="0.25">
      <c r="A1644" t="s">
        <v>2071</v>
      </c>
    </row>
    <row r="1645" spans="1:1" x14ac:dyDescent="0.25">
      <c r="A1645" t="s">
        <v>2072</v>
      </c>
    </row>
    <row r="1646" spans="1:1" x14ac:dyDescent="0.25">
      <c r="A1646" t="s">
        <v>2073</v>
      </c>
    </row>
    <row r="1647" spans="1:1" x14ac:dyDescent="0.25">
      <c r="A1647" t="s">
        <v>2074</v>
      </c>
    </row>
    <row r="1648" spans="1:1" x14ac:dyDescent="0.25">
      <c r="A1648" t="s">
        <v>2075</v>
      </c>
    </row>
    <row r="1649" spans="1:1" x14ac:dyDescent="0.25">
      <c r="A1649" t="s">
        <v>2076</v>
      </c>
    </row>
    <row r="1650" spans="1:1" x14ac:dyDescent="0.25">
      <c r="A1650" t="s">
        <v>2077</v>
      </c>
    </row>
    <row r="1651" spans="1:1" x14ac:dyDescent="0.25">
      <c r="A1651" t="s">
        <v>2078</v>
      </c>
    </row>
    <row r="1652" spans="1:1" x14ac:dyDescent="0.25">
      <c r="A1652" t="s">
        <v>2079</v>
      </c>
    </row>
    <row r="1653" spans="1:1" x14ac:dyDescent="0.25">
      <c r="A1653" t="s">
        <v>2080</v>
      </c>
    </row>
    <row r="1654" spans="1:1" x14ac:dyDescent="0.25">
      <c r="A1654" t="s">
        <v>2081</v>
      </c>
    </row>
    <row r="1655" spans="1:1" x14ac:dyDescent="0.25">
      <c r="A1655" t="s">
        <v>2082</v>
      </c>
    </row>
    <row r="1656" spans="1:1" x14ac:dyDescent="0.25">
      <c r="A1656" t="s">
        <v>2083</v>
      </c>
    </row>
    <row r="1657" spans="1:1" x14ac:dyDescent="0.25">
      <c r="A1657" t="s">
        <v>2084</v>
      </c>
    </row>
    <row r="1658" spans="1:1" x14ac:dyDescent="0.25">
      <c r="A1658" t="s">
        <v>2085</v>
      </c>
    </row>
    <row r="1659" spans="1:1" x14ac:dyDescent="0.25">
      <c r="A1659" t="s">
        <v>2086</v>
      </c>
    </row>
    <row r="1660" spans="1:1" x14ac:dyDescent="0.25">
      <c r="A1660" t="s">
        <v>2087</v>
      </c>
    </row>
    <row r="1661" spans="1:1" x14ac:dyDescent="0.25">
      <c r="A1661" t="s">
        <v>2088</v>
      </c>
    </row>
    <row r="1662" spans="1:1" x14ac:dyDescent="0.25">
      <c r="A1662" t="s">
        <v>2089</v>
      </c>
    </row>
    <row r="1663" spans="1:1" x14ac:dyDescent="0.25">
      <c r="A1663" t="s">
        <v>2090</v>
      </c>
    </row>
    <row r="1664" spans="1:1" x14ac:dyDescent="0.25">
      <c r="A1664" t="s">
        <v>2091</v>
      </c>
    </row>
    <row r="1665" spans="1:1" x14ac:dyDescent="0.25">
      <c r="A1665" t="s">
        <v>2092</v>
      </c>
    </row>
    <row r="1666" spans="1:1" x14ac:dyDescent="0.25">
      <c r="A1666" t="s">
        <v>2093</v>
      </c>
    </row>
    <row r="1667" spans="1:1" x14ac:dyDescent="0.25">
      <c r="A1667" t="s">
        <v>2094</v>
      </c>
    </row>
    <row r="1668" spans="1:1" x14ac:dyDescent="0.25">
      <c r="A1668" t="s">
        <v>2095</v>
      </c>
    </row>
    <row r="1669" spans="1:1" x14ac:dyDescent="0.25">
      <c r="A1669" t="s">
        <v>2096</v>
      </c>
    </row>
    <row r="1670" spans="1:1" x14ac:dyDescent="0.25">
      <c r="A1670" t="s">
        <v>2097</v>
      </c>
    </row>
    <row r="1671" spans="1:1" x14ac:dyDescent="0.25">
      <c r="A1671" t="s">
        <v>2098</v>
      </c>
    </row>
    <row r="1672" spans="1:1" x14ac:dyDescent="0.25">
      <c r="A1672" t="s">
        <v>2099</v>
      </c>
    </row>
    <row r="1673" spans="1:1" x14ac:dyDescent="0.25">
      <c r="A1673" t="s">
        <v>2100</v>
      </c>
    </row>
    <row r="1674" spans="1:1" x14ac:dyDescent="0.25">
      <c r="A1674" t="s">
        <v>2101</v>
      </c>
    </row>
    <row r="1675" spans="1:1" x14ac:dyDescent="0.25">
      <c r="A1675" t="s">
        <v>2102</v>
      </c>
    </row>
    <row r="1676" spans="1:1" x14ac:dyDescent="0.25">
      <c r="A1676" t="s">
        <v>2103</v>
      </c>
    </row>
    <row r="1677" spans="1:1" x14ac:dyDescent="0.25">
      <c r="A1677" t="s">
        <v>2104</v>
      </c>
    </row>
    <row r="1678" spans="1:1" x14ac:dyDescent="0.25">
      <c r="A1678" t="s">
        <v>2105</v>
      </c>
    </row>
    <row r="1679" spans="1:1" x14ac:dyDescent="0.25">
      <c r="A1679" t="s">
        <v>2106</v>
      </c>
    </row>
    <row r="1680" spans="1:1" x14ac:dyDescent="0.25">
      <c r="A1680" t="s">
        <v>2107</v>
      </c>
    </row>
    <row r="1681" spans="1:1" x14ac:dyDescent="0.25">
      <c r="A1681" t="s">
        <v>2108</v>
      </c>
    </row>
    <row r="1682" spans="1:1" x14ac:dyDescent="0.25">
      <c r="A1682" t="s">
        <v>2109</v>
      </c>
    </row>
    <row r="1683" spans="1:1" x14ac:dyDescent="0.25">
      <c r="A1683" t="s">
        <v>2110</v>
      </c>
    </row>
    <row r="1684" spans="1:1" x14ac:dyDescent="0.25">
      <c r="A1684" t="s">
        <v>2111</v>
      </c>
    </row>
    <row r="1685" spans="1:1" x14ac:dyDescent="0.25">
      <c r="A1685" t="s">
        <v>2112</v>
      </c>
    </row>
    <row r="1686" spans="1:1" x14ac:dyDescent="0.25">
      <c r="A1686" t="s">
        <v>2113</v>
      </c>
    </row>
    <row r="1687" spans="1:1" x14ac:dyDescent="0.25">
      <c r="A1687" t="s">
        <v>2114</v>
      </c>
    </row>
    <row r="1688" spans="1:1" x14ac:dyDescent="0.25">
      <c r="A1688" t="s">
        <v>2115</v>
      </c>
    </row>
    <row r="1689" spans="1:1" x14ac:dyDescent="0.25">
      <c r="A1689" t="s">
        <v>2116</v>
      </c>
    </row>
    <row r="1690" spans="1:1" x14ac:dyDescent="0.25">
      <c r="A1690" t="s">
        <v>2117</v>
      </c>
    </row>
    <row r="1691" spans="1:1" x14ac:dyDescent="0.25">
      <c r="A1691" t="s">
        <v>2118</v>
      </c>
    </row>
    <row r="1692" spans="1:1" x14ac:dyDescent="0.25">
      <c r="A1692" t="s">
        <v>2119</v>
      </c>
    </row>
    <row r="1693" spans="1:1" x14ac:dyDescent="0.25">
      <c r="A1693" t="s">
        <v>2120</v>
      </c>
    </row>
    <row r="1694" spans="1:1" x14ac:dyDescent="0.25">
      <c r="A1694" t="s">
        <v>2121</v>
      </c>
    </row>
    <row r="1695" spans="1:1" x14ac:dyDescent="0.25">
      <c r="A1695" t="s">
        <v>2122</v>
      </c>
    </row>
    <row r="1696" spans="1:1" x14ac:dyDescent="0.25">
      <c r="A1696" t="s">
        <v>2123</v>
      </c>
    </row>
    <row r="1697" spans="1:1" x14ac:dyDescent="0.25">
      <c r="A1697" t="s">
        <v>2124</v>
      </c>
    </row>
    <row r="1698" spans="1:1" x14ac:dyDescent="0.25">
      <c r="A1698" t="s">
        <v>2125</v>
      </c>
    </row>
    <row r="1699" spans="1:1" x14ac:dyDescent="0.25">
      <c r="A1699" t="s">
        <v>2126</v>
      </c>
    </row>
    <row r="1700" spans="1:1" x14ac:dyDescent="0.25">
      <c r="A1700" t="s">
        <v>2127</v>
      </c>
    </row>
    <row r="1701" spans="1:1" x14ac:dyDescent="0.25">
      <c r="A1701" t="s">
        <v>2128</v>
      </c>
    </row>
    <row r="1702" spans="1:1" x14ac:dyDescent="0.25">
      <c r="A1702" t="s">
        <v>2129</v>
      </c>
    </row>
    <row r="1703" spans="1:1" x14ac:dyDescent="0.25">
      <c r="A1703" t="s">
        <v>2130</v>
      </c>
    </row>
    <row r="1704" spans="1:1" x14ac:dyDescent="0.25">
      <c r="A1704" t="s">
        <v>2131</v>
      </c>
    </row>
    <row r="1705" spans="1:1" x14ac:dyDescent="0.25">
      <c r="A1705" t="s">
        <v>2132</v>
      </c>
    </row>
    <row r="1706" spans="1:1" x14ac:dyDescent="0.25">
      <c r="A1706" t="s">
        <v>2133</v>
      </c>
    </row>
    <row r="1707" spans="1:1" x14ac:dyDescent="0.25">
      <c r="A1707" t="s">
        <v>2134</v>
      </c>
    </row>
    <row r="1708" spans="1:1" x14ac:dyDescent="0.25">
      <c r="A1708" t="s">
        <v>2135</v>
      </c>
    </row>
    <row r="1709" spans="1:1" x14ac:dyDescent="0.25">
      <c r="A1709" t="s">
        <v>2136</v>
      </c>
    </row>
    <row r="1710" spans="1:1" x14ac:dyDescent="0.25">
      <c r="A1710" t="s">
        <v>2137</v>
      </c>
    </row>
    <row r="1711" spans="1:1" x14ac:dyDescent="0.25">
      <c r="A1711" t="s">
        <v>2138</v>
      </c>
    </row>
    <row r="1712" spans="1:1" x14ac:dyDescent="0.25">
      <c r="A1712" t="s">
        <v>2139</v>
      </c>
    </row>
    <row r="1713" spans="1:1" x14ac:dyDescent="0.25">
      <c r="A1713" t="s">
        <v>2140</v>
      </c>
    </row>
    <row r="1714" spans="1:1" x14ac:dyDescent="0.25">
      <c r="A1714" t="s">
        <v>2141</v>
      </c>
    </row>
    <row r="1715" spans="1:1" x14ac:dyDescent="0.25">
      <c r="A1715" t="s">
        <v>2142</v>
      </c>
    </row>
    <row r="1716" spans="1:1" x14ac:dyDescent="0.25">
      <c r="A1716" t="s">
        <v>2143</v>
      </c>
    </row>
    <row r="1717" spans="1:1" x14ac:dyDescent="0.25">
      <c r="A1717" t="s">
        <v>2144</v>
      </c>
    </row>
    <row r="1718" spans="1:1" x14ac:dyDescent="0.25">
      <c r="A1718" t="s">
        <v>2145</v>
      </c>
    </row>
    <row r="1719" spans="1:1" x14ac:dyDescent="0.25">
      <c r="A1719" t="s">
        <v>2146</v>
      </c>
    </row>
    <row r="1720" spans="1:1" x14ac:dyDescent="0.25">
      <c r="A1720" t="s">
        <v>2147</v>
      </c>
    </row>
    <row r="1721" spans="1:1" x14ac:dyDescent="0.25">
      <c r="A1721" t="s">
        <v>2148</v>
      </c>
    </row>
    <row r="1722" spans="1:1" x14ac:dyDescent="0.25">
      <c r="A1722" t="s">
        <v>2149</v>
      </c>
    </row>
    <row r="1723" spans="1:1" x14ac:dyDescent="0.25">
      <c r="A1723" t="s">
        <v>2150</v>
      </c>
    </row>
    <row r="1724" spans="1:1" x14ac:dyDescent="0.25">
      <c r="A1724" t="s">
        <v>2151</v>
      </c>
    </row>
    <row r="1725" spans="1:1" x14ac:dyDescent="0.25">
      <c r="A1725" t="s">
        <v>2152</v>
      </c>
    </row>
    <row r="1726" spans="1:1" x14ac:dyDescent="0.25">
      <c r="A1726" t="s">
        <v>2153</v>
      </c>
    </row>
    <row r="1727" spans="1:1" x14ac:dyDescent="0.25">
      <c r="A1727" t="s">
        <v>2154</v>
      </c>
    </row>
    <row r="1728" spans="1:1" x14ac:dyDescent="0.25">
      <c r="A1728" t="s">
        <v>2155</v>
      </c>
    </row>
    <row r="1729" spans="1:1" x14ac:dyDescent="0.25">
      <c r="A1729" t="s">
        <v>2156</v>
      </c>
    </row>
    <row r="1730" spans="1:1" x14ac:dyDescent="0.25">
      <c r="A1730" t="s">
        <v>2157</v>
      </c>
    </row>
    <row r="1731" spans="1:1" x14ac:dyDescent="0.25">
      <c r="A1731" t="s">
        <v>2158</v>
      </c>
    </row>
    <row r="1732" spans="1:1" x14ac:dyDescent="0.25">
      <c r="A1732" t="s">
        <v>2159</v>
      </c>
    </row>
    <row r="1733" spans="1:1" x14ac:dyDescent="0.25">
      <c r="A1733" t="s">
        <v>2160</v>
      </c>
    </row>
    <row r="1734" spans="1:1" x14ac:dyDescent="0.25">
      <c r="A1734" t="s">
        <v>2161</v>
      </c>
    </row>
    <row r="1735" spans="1:1" x14ac:dyDescent="0.25">
      <c r="A1735" t="s">
        <v>2162</v>
      </c>
    </row>
    <row r="1736" spans="1:1" x14ac:dyDescent="0.25">
      <c r="A1736" t="s">
        <v>2163</v>
      </c>
    </row>
    <row r="1737" spans="1:1" x14ac:dyDescent="0.25">
      <c r="A1737" t="s">
        <v>2164</v>
      </c>
    </row>
    <row r="1738" spans="1:1" x14ac:dyDescent="0.25">
      <c r="A1738" t="s">
        <v>2165</v>
      </c>
    </row>
    <row r="1739" spans="1:1" x14ac:dyDescent="0.25">
      <c r="A1739" t="s">
        <v>2166</v>
      </c>
    </row>
    <row r="1740" spans="1:1" x14ac:dyDescent="0.25">
      <c r="A1740" t="s">
        <v>2167</v>
      </c>
    </row>
    <row r="1741" spans="1:1" x14ac:dyDescent="0.25">
      <c r="A1741" t="s">
        <v>2168</v>
      </c>
    </row>
    <row r="1742" spans="1:1" x14ac:dyDescent="0.25">
      <c r="A1742" t="s">
        <v>2169</v>
      </c>
    </row>
    <row r="1743" spans="1:1" x14ac:dyDescent="0.25">
      <c r="A1743" t="s">
        <v>2170</v>
      </c>
    </row>
    <row r="1744" spans="1:1" x14ac:dyDescent="0.25">
      <c r="A1744" t="s">
        <v>2171</v>
      </c>
    </row>
    <row r="1745" spans="1:1" x14ac:dyDescent="0.25">
      <c r="A1745" t="s">
        <v>2172</v>
      </c>
    </row>
    <row r="1746" spans="1:1" x14ac:dyDescent="0.25">
      <c r="A1746" t="s">
        <v>2173</v>
      </c>
    </row>
    <row r="1747" spans="1:1" x14ac:dyDescent="0.25">
      <c r="A1747" t="s">
        <v>2174</v>
      </c>
    </row>
    <row r="1748" spans="1:1" x14ac:dyDescent="0.25">
      <c r="A1748" t="s">
        <v>2175</v>
      </c>
    </row>
    <row r="1749" spans="1:1" x14ac:dyDescent="0.25">
      <c r="A1749" t="s">
        <v>2176</v>
      </c>
    </row>
    <row r="1750" spans="1:1" x14ac:dyDescent="0.25">
      <c r="A1750" t="s">
        <v>2177</v>
      </c>
    </row>
    <row r="1751" spans="1:1" x14ac:dyDescent="0.25">
      <c r="A1751" t="s">
        <v>2178</v>
      </c>
    </row>
    <row r="1752" spans="1:1" x14ac:dyDescent="0.25">
      <c r="A1752" t="s">
        <v>2179</v>
      </c>
    </row>
    <row r="1753" spans="1:1" x14ac:dyDescent="0.25">
      <c r="A1753" t="s">
        <v>2180</v>
      </c>
    </row>
    <row r="1754" spans="1:1" x14ac:dyDescent="0.25">
      <c r="A1754" t="s">
        <v>2181</v>
      </c>
    </row>
    <row r="1755" spans="1:1" x14ac:dyDescent="0.25">
      <c r="A1755" t="s">
        <v>2182</v>
      </c>
    </row>
    <row r="1756" spans="1:1" x14ac:dyDescent="0.25">
      <c r="A1756" t="s">
        <v>2183</v>
      </c>
    </row>
    <row r="1757" spans="1:1" x14ac:dyDescent="0.25">
      <c r="A1757" t="s">
        <v>2184</v>
      </c>
    </row>
    <row r="1758" spans="1:1" x14ac:dyDescent="0.25">
      <c r="A1758" t="s">
        <v>2185</v>
      </c>
    </row>
    <row r="1759" spans="1:1" x14ac:dyDescent="0.25">
      <c r="A1759" t="s">
        <v>2186</v>
      </c>
    </row>
    <row r="1760" spans="1:1" x14ac:dyDescent="0.25">
      <c r="A1760" t="s">
        <v>2187</v>
      </c>
    </row>
    <row r="1761" spans="1:1" x14ac:dyDescent="0.25">
      <c r="A1761" t="s">
        <v>2188</v>
      </c>
    </row>
    <row r="1762" spans="1:1" x14ac:dyDescent="0.25">
      <c r="A1762" t="s">
        <v>2189</v>
      </c>
    </row>
    <row r="1763" spans="1:1" x14ac:dyDescent="0.25">
      <c r="A1763" t="s">
        <v>2190</v>
      </c>
    </row>
    <row r="1764" spans="1:1" x14ac:dyDescent="0.25">
      <c r="A1764" t="s">
        <v>2191</v>
      </c>
    </row>
    <row r="1765" spans="1:1" x14ac:dyDescent="0.25">
      <c r="A1765" t="s">
        <v>2192</v>
      </c>
    </row>
    <row r="1766" spans="1:1" x14ac:dyDescent="0.25">
      <c r="A1766" t="s">
        <v>2193</v>
      </c>
    </row>
    <row r="1767" spans="1:1" x14ac:dyDescent="0.25">
      <c r="A1767" t="s">
        <v>2194</v>
      </c>
    </row>
    <row r="1768" spans="1:1" x14ac:dyDescent="0.25">
      <c r="A1768" t="s">
        <v>2195</v>
      </c>
    </row>
    <row r="1769" spans="1:1" x14ac:dyDescent="0.25">
      <c r="A1769" t="s">
        <v>2196</v>
      </c>
    </row>
    <row r="1770" spans="1:1" x14ac:dyDescent="0.25">
      <c r="A1770" t="s">
        <v>2197</v>
      </c>
    </row>
    <row r="1771" spans="1:1" x14ac:dyDescent="0.25">
      <c r="A1771" t="s">
        <v>2198</v>
      </c>
    </row>
    <row r="1772" spans="1:1" x14ac:dyDescent="0.25">
      <c r="A1772" t="s">
        <v>2199</v>
      </c>
    </row>
    <row r="1773" spans="1:1" x14ac:dyDescent="0.25">
      <c r="A1773" t="s">
        <v>2200</v>
      </c>
    </row>
    <row r="1774" spans="1:1" x14ac:dyDescent="0.25">
      <c r="A1774" t="s">
        <v>2201</v>
      </c>
    </row>
    <row r="1775" spans="1:1" x14ac:dyDescent="0.25">
      <c r="A1775" t="s">
        <v>2202</v>
      </c>
    </row>
    <row r="1776" spans="1:1" x14ac:dyDescent="0.25">
      <c r="A1776" t="s">
        <v>2203</v>
      </c>
    </row>
    <row r="1777" spans="1:1" x14ac:dyDescent="0.25">
      <c r="A1777" t="s">
        <v>2204</v>
      </c>
    </row>
    <row r="1778" spans="1:1" x14ac:dyDescent="0.25">
      <c r="A1778" t="s">
        <v>2205</v>
      </c>
    </row>
    <row r="1779" spans="1:1" x14ac:dyDescent="0.25">
      <c r="A1779" t="s">
        <v>2206</v>
      </c>
    </row>
    <row r="1780" spans="1:1" x14ac:dyDescent="0.25">
      <c r="A1780" t="s">
        <v>2207</v>
      </c>
    </row>
    <row r="1781" spans="1:1" x14ac:dyDescent="0.25">
      <c r="A1781" t="s">
        <v>2208</v>
      </c>
    </row>
    <row r="1782" spans="1:1" x14ac:dyDescent="0.25">
      <c r="A1782" t="s">
        <v>2209</v>
      </c>
    </row>
    <row r="1783" spans="1:1" x14ac:dyDescent="0.25">
      <c r="A1783" t="s">
        <v>2210</v>
      </c>
    </row>
    <row r="1784" spans="1:1" x14ac:dyDescent="0.25">
      <c r="A1784" t="s">
        <v>2211</v>
      </c>
    </row>
    <row r="1785" spans="1:1" x14ac:dyDescent="0.25">
      <c r="A1785" t="s">
        <v>2212</v>
      </c>
    </row>
    <row r="1786" spans="1:1" x14ac:dyDescent="0.25">
      <c r="A1786" t="s">
        <v>2213</v>
      </c>
    </row>
    <row r="1787" spans="1:1" x14ac:dyDescent="0.25">
      <c r="A1787" t="s">
        <v>2214</v>
      </c>
    </row>
    <row r="1788" spans="1:1" x14ac:dyDescent="0.25">
      <c r="A1788" t="s">
        <v>2215</v>
      </c>
    </row>
    <row r="1789" spans="1:1" x14ac:dyDescent="0.25">
      <c r="A1789" t="s">
        <v>2216</v>
      </c>
    </row>
    <row r="1790" spans="1:1" x14ac:dyDescent="0.25">
      <c r="A1790" t="s">
        <v>2217</v>
      </c>
    </row>
    <row r="1791" spans="1:1" x14ac:dyDescent="0.25">
      <c r="A1791" t="s">
        <v>2218</v>
      </c>
    </row>
    <row r="1792" spans="1:1" x14ac:dyDescent="0.25">
      <c r="A1792" t="s">
        <v>2219</v>
      </c>
    </row>
    <row r="1793" spans="1:1" x14ac:dyDescent="0.25">
      <c r="A1793" t="s">
        <v>2220</v>
      </c>
    </row>
    <row r="1794" spans="1:1" x14ac:dyDescent="0.25">
      <c r="A1794" t="s">
        <v>2221</v>
      </c>
    </row>
    <row r="1795" spans="1:1" x14ac:dyDescent="0.25">
      <c r="A1795" t="s">
        <v>2222</v>
      </c>
    </row>
    <row r="1796" spans="1:1" x14ac:dyDescent="0.25">
      <c r="A1796" t="s">
        <v>2223</v>
      </c>
    </row>
    <row r="1797" spans="1:1" x14ac:dyDescent="0.25">
      <c r="A1797" t="s">
        <v>2224</v>
      </c>
    </row>
    <row r="1798" spans="1:1" x14ac:dyDescent="0.25">
      <c r="A1798" t="s">
        <v>2225</v>
      </c>
    </row>
    <row r="1799" spans="1:1" x14ac:dyDescent="0.25">
      <c r="A1799" t="s">
        <v>2226</v>
      </c>
    </row>
    <row r="1800" spans="1:1" x14ac:dyDescent="0.25">
      <c r="A1800" t="s">
        <v>2227</v>
      </c>
    </row>
    <row r="1801" spans="1:1" x14ac:dyDescent="0.25">
      <c r="A1801" t="s">
        <v>2228</v>
      </c>
    </row>
    <row r="1802" spans="1:1" x14ac:dyDescent="0.25">
      <c r="A1802" t="s">
        <v>2229</v>
      </c>
    </row>
    <row r="1803" spans="1:1" x14ac:dyDescent="0.25">
      <c r="A1803" t="s">
        <v>2230</v>
      </c>
    </row>
    <row r="1804" spans="1:1" x14ac:dyDescent="0.25">
      <c r="A1804" t="s">
        <v>2231</v>
      </c>
    </row>
    <row r="1805" spans="1:1" x14ac:dyDescent="0.25">
      <c r="A1805" t="s">
        <v>2232</v>
      </c>
    </row>
    <row r="1806" spans="1:1" x14ac:dyDescent="0.25">
      <c r="A1806" t="s">
        <v>2233</v>
      </c>
    </row>
    <row r="1807" spans="1:1" x14ac:dyDescent="0.25">
      <c r="A1807" t="s">
        <v>2234</v>
      </c>
    </row>
    <row r="1808" spans="1:1" x14ac:dyDescent="0.25">
      <c r="A1808" t="s">
        <v>2235</v>
      </c>
    </row>
    <row r="1809" spans="1:1" x14ac:dyDescent="0.25">
      <c r="A1809" t="s">
        <v>2236</v>
      </c>
    </row>
    <row r="1810" spans="1:1" x14ac:dyDescent="0.25">
      <c r="A1810" t="s">
        <v>2237</v>
      </c>
    </row>
    <row r="1811" spans="1:1" x14ac:dyDescent="0.25">
      <c r="A1811" t="s">
        <v>2238</v>
      </c>
    </row>
    <row r="1812" spans="1:1" x14ac:dyDescent="0.25">
      <c r="A1812" t="s">
        <v>2239</v>
      </c>
    </row>
    <row r="1813" spans="1:1" x14ac:dyDescent="0.25">
      <c r="A1813" t="s">
        <v>2240</v>
      </c>
    </row>
    <row r="1814" spans="1:1" x14ac:dyDescent="0.25">
      <c r="A1814" t="s">
        <v>2241</v>
      </c>
    </row>
    <row r="1815" spans="1:1" x14ac:dyDescent="0.25">
      <c r="A1815" t="s">
        <v>2242</v>
      </c>
    </row>
    <row r="1816" spans="1:1" x14ac:dyDescent="0.25">
      <c r="A1816" t="s">
        <v>2243</v>
      </c>
    </row>
    <row r="1817" spans="1:1" x14ac:dyDescent="0.25">
      <c r="A1817" t="s">
        <v>2244</v>
      </c>
    </row>
    <row r="1818" spans="1:1" x14ac:dyDescent="0.25">
      <c r="A1818" t="s">
        <v>2245</v>
      </c>
    </row>
    <row r="1819" spans="1:1" x14ac:dyDescent="0.25">
      <c r="A1819" t="s">
        <v>2246</v>
      </c>
    </row>
    <row r="1820" spans="1:1" x14ac:dyDescent="0.25">
      <c r="A1820" t="s">
        <v>2247</v>
      </c>
    </row>
    <row r="1821" spans="1:1" x14ac:dyDescent="0.25">
      <c r="A1821" t="s">
        <v>2248</v>
      </c>
    </row>
    <row r="1822" spans="1:1" x14ac:dyDescent="0.25">
      <c r="A1822" t="s">
        <v>2249</v>
      </c>
    </row>
    <row r="1823" spans="1:1" x14ac:dyDescent="0.25">
      <c r="A1823" t="s">
        <v>2250</v>
      </c>
    </row>
    <row r="1824" spans="1:1" x14ac:dyDescent="0.25">
      <c r="A1824" t="s">
        <v>2251</v>
      </c>
    </row>
    <row r="1825" spans="1:1" x14ac:dyDescent="0.25">
      <c r="A1825" t="s">
        <v>2252</v>
      </c>
    </row>
    <row r="1826" spans="1:1" x14ac:dyDescent="0.25">
      <c r="A1826" t="s">
        <v>2253</v>
      </c>
    </row>
    <row r="1827" spans="1:1" x14ac:dyDescent="0.25">
      <c r="A1827" t="s">
        <v>2254</v>
      </c>
    </row>
    <row r="1828" spans="1:1" x14ac:dyDescent="0.25">
      <c r="A1828" t="s">
        <v>2255</v>
      </c>
    </row>
    <row r="1829" spans="1:1" x14ac:dyDescent="0.25">
      <c r="A1829" t="s">
        <v>2256</v>
      </c>
    </row>
    <row r="1830" spans="1:1" x14ac:dyDescent="0.25">
      <c r="A1830" t="s">
        <v>2257</v>
      </c>
    </row>
    <row r="1831" spans="1:1" x14ac:dyDescent="0.25">
      <c r="A1831" t="s">
        <v>2258</v>
      </c>
    </row>
    <row r="1832" spans="1:1" x14ac:dyDescent="0.25">
      <c r="A1832" t="s">
        <v>2259</v>
      </c>
    </row>
    <row r="1833" spans="1:1" x14ac:dyDescent="0.25">
      <c r="A1833" t="s">
        <v>2260</v>
      </c>
    </row>
    <row r="1834" spans="1:1" x14ac:dyDescent="0.25">
      <c r="A1834" t="s">
        <v>2261</v>
      </c>
    </row>
    <row r="1835" spans="1:1" x14ac:dyDescent="0.25">
      <c r="A1835" t="s">
        <v>2262</v>
      </c>
    </row>
    <row r="1836" spans="1:1" x14ac:dyDescent="0.25">
      <c r="A1836" t="s">
        <v>2263</v>
      </c>
    </row>
    <row r="1837" spans="1:1" x14ac:dyDescent="0.25">
      <c r="A1837" t="s">
        <v>2264</v>
      </c>
    </row>
    <row r="1838" spans="1:1" x14ac:dyDescent="0.25">
      <c r="A1838" t="s">
        <v>2265</v>
      </c>
    </row>
    <row r="1839" spans="1:1" x14ac:dyDescent="0.25">
      <c r="A1839" t="s">
        <v>2266</v>
      </c>
    </row>
    <row r="1840" spans="1:1" x14ac:dyDescent="0.25">
      <c r="A1840" t="s">
        <v>2267</v>
      </c>
    </row>
    <row r="1841" spans="1:1" x14ac:dyDescent="0.25">
      <c r="A1841" t="s">
        <v>2268</v>
      </c>
    </row>
    <row r="1842" spans="1:1" x14ac:dyDescent="0.25">
      <c r="A1842" t="s">
        <v>2269</v>
      </c>
    </row>
    <row r="1843" spans="1:1" x14ac:dyDescent="0.25">
      <c r="A1843" t="s">
        <v>2270</v>
      </c>
    </row>
    <row r="1844" spans="1:1" x14ac:dyDescent="0.25">
      <c r="A1844" t="s">
        <v>2271</v>
      </c>
    </row>
    <row r="1845" spans="1:1" x14ac:dyDescent="0.25">
      <c r="A1845" t="s">
        <v>2272</v>
      </c>
    </row>
    <row r="1846" spans="1:1" x14ac:dyDescent="0.25">
      <c r="A1846" t="s">
        <v>2273</v>
      </c>
    </row>
    <row r="1847" spans="1:1" x14ac:dyDescent="0.25">
      <c r="A1847" t="s">
        <v>2274</v>
      </c>
    </row>
    <row r="1848" spans="1:1" x14ac:dyDescent="0.25">
      <c r="A1848" t="s">
        <v>2275</v>
      </c>
    </row>
    <row r="1849" spans="1:1" x14ac:dyDescent="0.25">
      <c r="A1849" t="s">
        <v>2276</v>
      </c>
    </row>
    <row r="1850" spans="1:1" x14ac:dyDescent="0.25">
      <c r="A1850" t="s">
        <v>2277</v>
      </c>
    </row>
    <row r="1851" spans="1:1" x14ac:dyDescent="0.25">
      <c r="A1851" t="s">
        <v>2278</v>
      </c>
    </row>
    <row r="1852" spans="1:1" x14ac:dyDescent="0.25">
      <c r="A1852" t="s">
        <v>2279</v>
      </c>
    </row>
    <row r="1853" spans="1:1" x14ac:dyDescent="0.25">
      <c r="A1853" t="s">
        <v>2280</v>
      </c>
    </row>
    <row r="1854" spans="1:1" x14ac:dyDescent="0.25">
      <c r="A1854" t="s">
        <v>2281</v>
      </c>
    </row>
    <row r="1855" spans="1:1" x14ac:dyDescent="0.25">
      <c r="A1855" t="s">
        <v>2282</v>
      </c>
    </row>
    <row r="1856" spans="1:1" x14ac:dyDescent="0.25">
      <c r="A1856" t="s">
        <v>2283</v>
      </c>
    </row>
    <row r="1857" spans="1:1" x14ac:dyDescent="0.25">
      <c r="A1857" t="s">
        <v>2284</v>
      </c>
    </row>
    <row r="1858" spans="1:1" x14ac:dyDescent="0.25">
      <c r="A1858" t="s">
        <v>2285</v>
      </c>
    </row>
    <row r="1859" spans="1:1" x14ac:dyDescent="0.25">
      <c r="A1859" t="s">
        <v>2286</v>
      </c>
    </row>
    <row r="1860" spans="1:1" x14ac:dyDescent="0.25">
      <c r="A1860" t="s">
        <v>2287</v>
      </c>
    </row>
    <row r="1861" spans="1:1" x14ac:dyDescent="0.25">
      <c r="A1861" t="s">
        <v>2288</v>
      </c>
    </row>
    <row r="1862" spans="1:1" x14ac:dyDescent="0.25">
      <c r="A1862" t="s">
        <v>2289</v>
      </c>
    </row>
    <row r="1863" spans="1:1" x14ac:dyDescent="0.25">
      <c r="A1863" t="s">
        <v>2290</v>
      </c>
    </row>
    <row r="1864" spans="1:1" x14ac:dyDescent="0.25">
      <c r="A1864" t="s">
        <v>2291</v>
      </c>
    </row>
    <row r="1865" spans="1:1" x14ac:dyDescent="0.25">
      <c r="A1865" t="s">
        <v>2292</v>
      </c>
    </row>
    <row r="1866" spans="1:1" x14ac:dyDescent="0.25">
      <c r="A1866" t="s">
        <v>2293</v>
      </c>
    </row>
    <row r="1867" spans="1:1" x14ac:dyDescent="0.25">
      <c r="A1867" t="s">
        <v>2294</v>
      </c>
    </row>
    <row r="1868" spans="1:1" x14ac:dyDescent="0.25">
      <c r="A1868" t="s">
        <v>2295</v>
      </c>
    </row>
    <row r="1869" spans="1:1" x14ac:dyDescent="0.25">
      <c r="A1869" t="s">
        <v>2296</v>
      </c>
    </row>
    <row r="1870" spans="1:1" x14ac:dyDescent="0.25">
      <c r="A1870" t="s">
        <v>2297</v>
      </c>
    </row>
    <row r="1871" spans="1:1" x14ac:dyDescent="0.25">
      <c r="A1871" t="s">
        <v>2298</v>
      </c>
    </row>
    <row r="1872" spans="1:1" x14ac:dyDescent="0.25">
      <c r="A1872" t="s">
        <v>2299</v>
      </c>
    </row>
    <row r="1873" spans="1:1" x14ac:dyDescent="0.25">
      <c r="A1873" t="s">
        <v>2300</v>
      </c>
    </row>
    <row r="1874" spans="1:1" x14ac:dyDescent="0.25">
      <c r="A1874" t="s">
        <v>2301</v>
      </c>
    </row>
    <row r="1875" spans="1:1" x14ac:dyDescent="0.25">
      <c r="A1875" t="s">
        <v>2302</v>
      </c>
    </row>
    <row r="1876" spans="1:1" x14ac:dyDescent="0.25">
      <c r="A1876" t="s">
        <v>2303</v>
      </c>
    </row>
    <row r="1877" spans="1:1" x14ac:dyDescent="0.25">
      <c r="A1877" t="s">
        <v>2304</v>
      </c>
    </row>
    <row r="1878" spans="1:1" x14ac:dyDescent="0.25">
      <c r="A1878" t="s">
        <v>2305</v>
      </c>
    </row>
    <row r="1879" spans="1:1" x14ac:dyDescent="0.25">
      <c r="A1879" t="s">
        <v>2306</v>
      </c>
    </row>
    <row r="1880" spans="1:1" x14ac:dyDescent="0.25">
      <c r="A1880" t="s">
        <v>2307</v>
      </c>
    </row>
    <row r="1881" spans="1:1" x14ac:dyDescent="0.25">
      <c r="A1881" t="s">
        <v>2308</v>
      </c>
    </row>
    <row r="1882" spans="1:1" x14ac:dyDescent="0.25">
      <c r="A1882" t="s">
        <v>2309</v>
      </c>
    </row>
    <row r="1883" spans="1:1" x14ac:dyDescent="0.25">
      <c r="A1883" t="s">
        <v>2310</v>
      </c>
    </row>
    <row r="1884" spans="1:1" x14ac:dyDescent="0.25">
      <c r="A1884" t="s">
        <v>2311</v>
      </c>
    </row>
    <row r="1885" spans="1:1" x14ac:dyDescent="0.25">
      <c r="A1885" t="s">
        <v>2312</v>
      </c>
    </row>
    <row r="1886" spans="1:1" x14ac:dyDescent="0.25">
      <c r="A1886" t="s">
        <v>2313</v>
      </c>
    </row>
    <row r="1887" spans="1:1" x14ac:dyDescent="0.25">
      <c r="A1887" t="s">
        <v>2314</v>
      </c>
    </row>
    <row r="1888" spans="1:1" x14ac:dyDescent="0.25">
      <c r="A1888" t="s">
        <v>2315</v>
      </c>
    </row>
    <row r="1889" spans="1:1" x14ac:dyDescent="0.25">
      <c r="A1889" t="s">
        <v>2316</v>
      </c>
    </row>
    <row r="1890" spans="1:1" x14ac:dyDescent="0.25">
      <c r="A1890" t="s">
        <v>2317</v>
      </c>
    </row>
    <row r="1891" spans="1:1" x14ac:dyDescent="0.25">
      <c r="A1891" t="s">
        <v>2318</v>
      </c>
    </row>
    <row r="1892" spans="1:1" x14ac:dyDescent="0.25">
      <c r="A1892" t="s">
        <v>2319</v>
      </c>
    </row>
    <row r="1893" spans="1:1" x14ac:dyDescent="0.25">
      <c r="A1893" t="s">
        <v>2320</v>
      </c>
    </row>
    <row r="1894" spans="1:1" x14ac:dyDescent="0.25">
      <c r="A1894" t="s">
        <v>2321</v>
      </c>
    </row>
    <row r="1895" spans="1:1" x14ac:dyDescent="0.25">
      <c r="A1895" t="s">
        <v>2322</v>
      </c>
    </row>
    <row r="1896" spans="1:1" x14ac:dyDescent="0.25">
      <c r="A1896" t="s">
        <v>2323</v>
      </c>
    </row>
    <row r="1897" spans="1:1" x14ac:dyDescent="0.25">
      <c r="A1897" t="s">
        <v>2324</v>
      </c>
    </row>
    <row r="1898" spans="1:1" x14ac:dyDescent="0.25">
      <c r="A1898" t="s">
        <v>2325</v>
      </c>
    </row>
    <row r="1899" spans="1:1" x14ac:dyDescent="0.25">
      <c r="A1899" t="s">
        <v>2326</v>
      </c>
    </row>
    <row r="1900" spans="1:1" x14ac:dyDescent="0.25">
      <c r="A1900" t="s">
        <v>2327</v>
      </c>
    </row>
    <row r="1901" spans="1:1" x14ac:dyDescent="0.25">
      <c r="A1901" t="s">
        <v>2328</v>
      </c>
    </row>
    <row r="1902" spans="1:1" x14ac:dyDescent="0.25">
      <c r="A1902" t="s">
        <v>2329</v>
      </c>
    </row>
    <row r="1903" spans="1:1" x14ac:dyDescent="0.25">
      <c r="A1903" t="s">
        <v>2330</v>
      </c>
    </row>
    <row r="1904" spans="1:1" x14ac:dyDescent="0.25">
      <c r="A1904" t="s">
        <v>2331</v>
      </c>
    </row>
    <row r="1905" spans="1:1" x14ac:dyDescent="0.25">
      <c r="A1905" t="s">
        <v>2332</v>
      </c>
    </row>
    <row r="1906" spans="1:1" x14ac:dyDescent="0.25">
      <c r="A1906" t="s">
        <v>2333</v>
      </c>
    </row>
    <row r="1907" spans="1:1" x14ac:dyDescent="0.25">
      <c r="A1907" t="s">
        <v>2334</v>
      </c>
    </row>
    <row r="1908" spans="1:1" x14ac:dyDescent="0.25">
      <c r="A1908" t="s">
        <v>2335</v>
      </c>
    </row>
    <row r="1909" spans="1:1" x14ac:dyDescent="0.25">
      <c r="A1909" t="s">
        <v>2336</v>
      </c>
    </row>
    <row r="1910" spans="1:1" x14ac:dyDescent="0.25">
      <c r="A1910" t="s">
        <v>2337</v>
      </c>
    </row>
    <row r="1911" spans="1:1" x14ac:dyDescent="0.25">
      <c r="A1911" t="s">
        <v>2338</v>
      </c>
    </row>
    <row r="1912" spans="1:1" x14ac:dyDescent="0.25">
      <c r="A1912" t="s">
        <v>2339</v>
      </c>
    </row>
    <row r="1913" spans="1:1" x14ac:dyDescent="0.25">
      <c r="A1913" t="s">
        <v>2340</v>
      </c>
    </row>
    <row r="1914" spans="1:1" x14ac:dyDescent="0.25">
      <c r="A1914" t="s">
        <v>2341</v>
      </c>
    </row>
    <row r="1915" spans="1:1" x14ac:dyDescent="0.25">
      <c r="A1915" t="s">
        <v>2342</v>
      </c>
    </row>
    <row r="1916" spans="1:1" x14ac:dyDescent="0.25">
      <c r="A1916" t="s">
        <v>2343</v>
      </c>
    </row>
    <row r="1917" spans="1:1" x14ac:dyDescent="0.25">
      <c r="A1917" t="s">
        <v>2344</v>
      </c>
    </row>
    <row r="1918" spans="1:1" x14ac:dyDescent="0.25">
      <c r="A1918" t="s">
        <v>2345</v>
      </c>
    </row>
    <row r="1919" spans="1:1" x14ac:dyDescent="0.25">
      <c r="A1919" t="s">
        <v>2346</v>
      </c>
    </row>
    <row r="1920" spans="1:1" x14ac:dyDescent="0.25">
      <c r="A1920" t="s">
        <v>2347</v>
      </c>
    </row>
    <row r="1921" spans="1:1" x14ac:dyDescent="0.25">
      <c r="A1921" t="s">
        <v>2348</v>
      </c>
    </row>
    <row r="1922" spans="1:1" x14ac:dyDescent="0.25">
      <c r="A1922" t="s">
        <v>2349</v>
      </c>
    </row>
    <row r="1923" spans="1:1" x14ac:dyDescent="0.25">
      <c r="A1923" t="s">
        <v>2350</v>
      </c>
    </row>
    <row r="1924" spans="1:1" x14ac:dyDescent="0.25">
      <c r="A1924" t="s">
        <v>2351</v>
      </c>
    </row>
    <row r="1925" spans="1:1" x14ac:dyDescent="0.25">
      <c r="A1925" t="s">
        <v>2352</v>
      </c>
    </row>
    <row r="1926" spans="1:1" x14ac:dyDescent="0.25">
      <c r="A1926" t="s">
        <v>2353</v>
      </c>
    </row>
    <row r="1927" spans="1:1" x14ac:dyDescent="0.25">
      <c r="A1927" t="s">
        <v>2354</v>
      </c>
    </row>
    <row r="1928" spans="1:1" x14ac:dyDescent="0.25">
      <c r="A1928" t="s">
        <v>2355</v>
      </c>
    </row>
    <row r="1929" spans="1:1" x14ac:dyDescent="0.25">
      <c r="A1929" t="s">
        <v>2356</v>
      </c>
    </row>
    <row r="1930" spans="1:1" x14ac:dyDescent="0.25">
      <c r="A1930" t="s">
        <v>2357</v>
      </c>
    </row>
    <row r="1931" spans="1:1" x14ac:dyDescent="0.25">
      <c r="A1931" t="s">
        <v>2358</v>
      </c>
    </row>
    <row r="1932" spans="1:1" x14ac:dyDescent="0.25">
      <c r="A1932" t="s">
        <v>2359</v>
      </c>
    </row>
    <row r="1933" spans="1:1" x14ac:dyDescent="0.25">
      <c r="A1933" t="s">
        <v>2360</v>
      </c>
    </row>
    <row r="1934" spans="1:1" x14ac:dyDescent="0.25">
      <c r="A1934" t="s">
        <v>2361</v>
      </c>
    </row>
    <row r="1935" spans="1:1" x14ac:dyDescent="0.25">
      <c r="A1935" t="s">
        <v>2362</v>
      </c>
    </row>
    <row r="1936" spans="1:1" x14ac:dyDescent="0.25">
      <c r="A1936" t="s">
        <v>2363</v>
      </c>
    </row>
    <row r="1937" spans="1:1" x14ac:dyDescent="0.25">
      <c r="A1937" t="s">
        <v>2364</v>
      </c>
    </row>
    <row r="1938" spans="1:1" x14ac:dyDescent="0.25">
      <c r="A1938" t="s">
        <v>2365</v>
      </c>
    </row>
    <row r="1939" spans="1:1" x14ac:dyDescent="0.25">
      <c r="A1939" t="s">
        <v>2366</v>
      </c>
    </row>
    <row r="1940" spans="1:1" x14ac:dyDescent="0.25">
      <c r="A1940" t="s">
        <v>2367</v>
      </c>
    </row>
    <row r="1941" spans="1:1" x14ac:dyDescent="0.25">
      <c r="A1941" t="s">
        <v>2368</v>
      </c>
    </row>
    <row r="1942" spans="1:1" x14ac:dyDescent="0.25">
      <c r="A1942" t="s">
        <v>2369</v>
      </c>
    </row>
    <row r="1943" spans="1:1" x14ac:dyDescent="0.25">
      <c r="A1943" t="s">
        <v>2370</v>
      </c>
    </row>
    <row r="1944" spans="1:1" x14ac:dyDescent="0.25">
      <c r="A1944" t="s">
        <v>2371</v>
      </c>
    </row>
    <row r="1945" spans="1:1" x14ac:dyDescent="0.25">
      <c r="A1945" t="s">
        <v>2372</v>
      </c>
    </row>
    <row r="1946" spans="1:1" x14ac:dyDescent="0.25">
      <c r="A1946" t="s">
        <v>2373</v>
      </c>
    </row>
    <row r="1947" spans="1:1" x14ac:dyDescent="0.25">
      <c r="A1947" t="s">
        <v>2374</v>
      </c>
    </row>
    <row r="1948" spans="1:1" x14ac:dyDescent="0.25">
      <c r="A1948" t="s">
        <v>2375</v>
      </c>
    </row>
    <row r="1949" spans="1:1" x14ac:dyDescent="0.25">
      <c r="A1949" t="s">
        <v>2376</v>
      </c>
    </row>
    <row r="1950" spans="1:1" x14ac:dyDescent="0.25">
      <c r="A1950" t="s">
        <v>2377</v>
      </c>
    </row>
    <row r="1951" spans="1:1" x14ac:dyDescent="0.25">
      <c r="A1951" t="s">
        <v>2378</v>
      </c>
    </row>
    <row r="1952" spans="1:1" x14ac:dyDescent="0.25">
      <c r="A1952" t="s">
        <v>2379</v>
      </c>
    </row>
    <row r="1953" spans="1:1" x14ac:dyDescent="0.25">
      <c r="A1953" t="s">
        <v>2380</v>
      </c>
    </row>
    <row r="1954" spans="1:1" x14ac:dyDescent="0.25">
      <c r="A1954" t="s">
        <v>2381</v>
      </c>
    </row>
    <row r="1955" spans="1:1" x14ac:dyDescent="0.25">
      <c r="A1955" t="s">
        <v>2382</v>
      </c>
    </row>
    <row r="1956" spans="1:1" x14ac:dyDescent="0.25">
      <c r="A1956" t="s">
        <v>2383</v>
      </c>
    </row>
    <row r="1957" spans="1:1" x14ac:dyDescent="0.25">
      <c r="A1957" t="s">
        <v>2384</v>
      </c>
    </row>
    <row r="1958" spans="1:1" x14ac:dyDescent="0.25">
      <c r="A1958" t="s">
        <v>2385</v>
      </c>
    </row>
    <row r="1959" spans="1:1" x14ac:dyDescent="0.25">
      <c r="A1959" t="s">
        <v>2386</v>
      </c>
    </row>
    <row r="1960" spans="1:1" x14ac:dyDescent="0.25">
      <c r="A1960" t="s">
        <v>2387</v>
      </c>
    </row>
    <row r="1961" spans="1:1" x14ac:dyDescent="0.25">
      <c r="A1961" t="s">
        <v>2388</v>
      </c>
    </row>
    <row r="1962" spans="1:1" x14ac:dyDescent="0.25">
      <c r="A1962" t="s">
        <v>2389</v>
      </c>
    </row>
    <row r="1963" spans="1:1" x14ac:dyDescent="0.25">
      <c r="A1963" t="s">
        <v>2390</v>
      </c>
    </row>
    <row r="1964" spans="1:1" x14ac:dyDescent="0.25">
      <c r="A1964" t="s">
        <v>2391</v>
      </c>
    </row>
    <row r="1965" spans="1:1" x14ac:dyDescent="0.25">
      <c r="A1965" t="s">
        <v>2392</v>
      </c>
    </row>
    <row r="1966" spans="1:1" x14ac:dyDescent="0.25">
      <c r="A1966" t="s">
        <v>2393</v>
      </c>
    </row>
    <row r="1967" spans="1:1" x14ac:dyDescent="0.25">
      <c r="A1967" t="s">
        <v>2394</v>
      </c>
    </row>
    <row r="1968" spans="1:1" x14ac:dyDescent="0.25">
      <c r="A1968" t="s">
        <v>2395</v>
      </c>
    </row>
    <row r="1969" spans="1:1" x14ac:dyDescent="0.25">
      <c r="A1969" t="s">
        <v>2396</v>
      </c>
    </row>
    <row r="1970" spans="1:1" x14ac:dyDescent="0.25">
      <c r="A1970" t="s">
        <v>2397</v>
      </c>
    </row>
    <row r="1971" spans="1:1" x14ac:dyDescent="0.25">
      <c r="A1971" t="s">
        <v>2398</v>
      </c>
    </row>
    <row r="1972" spans="1:1" x14ac:dyDescent="0.25">
      <c r="A1972" t="s">
        <v>2399</v>
      </c>
    </row>
    <row r="1973" spans="1:1" x14ac:dyDescent="0.25">
      <c r="A1973" t="s">
        <v>2400</v>
      </c>
    </row>
    <row r="1974" spans="1:1" x14ac:dyDescent="0.25">
      <c r="A1974" t="s">
        <v>2401</v>
      </c>
    </row>
    <row r="1975" spans="1:1" x14ac:dyDescent="0.25">
      <c r="A1975" t="s">
        <v>2402</v>
      </c>
    </row>
    <row r="1976" spans="1:1" x14ac:dyDescent="0.25">
      <c r="A1976" t="s">
        <v>2403</v>
      </c>
    </row>
    <row r="1977" spans="1:1" x14ac:dyDescent="0.25">
      <c r="A1977" t="s">
        <v>2404</v>
      </c>
    </row>
    <row r="1978" spans="1:1" x14ac:dyDescent="0.25">
      <c r="A1978" t="s">
        <v>2405</v>
      </c>
    </row>
    <row r="1979" spans="1:1" x14ac:dyDescent="0.25">
      <c r="A1979" t="s">
        <v>2406</v>
      </c>
    </row>
    <row r="1980" spans="1:1" x14ac:dyDescent="0.25">
      <c r="A1980" t="s">
        <v>2407</v>
      </c>
    </row>
    <row r="1981" spans="1:1" x14ac:dyDescent="0.25">
      <c r="A1981" t="s">
        <v>2408</v>
      </c>
    </row>
    <row r="1982" spans="1:1" x14ac:dyDescent="0.25">
      <c r="A1982" t="s">
        <v>2409</v>
      </c>
    </row>
    <row r="1983" spans="1:1" x14ac:dyDescent="0.25">
      <c r="A1983" t="s">
        <v>2410</v>
      </c>
    </row>
    <row r="1984" spans="1:1" x14ac:dyDescent="0.25">
      <c r="A1984" t="s">
        <v>2411</v>
      </c>
    </row>
    <row r="1985" spans="1:1" x14ac:dyDescent="0.25">
      <c r="A1985" t="s">
        <v>2412</v>
      </c>
    </row>
    <row r="1986" spans="1:1" x14ac:dyDescent="0.25">
      <c r="A1986" t="s">
        <v>2413</v>
      </c>
    </row>
    <row r="1987" spans="1:1" x14ac:dyDescent="0.25">
      <c r="A1987" t="s">
        <v>2414</v>
      </c>
    </row>
    <row r="1988" spans="1:1" x14ac:dyDescent="0.25">
      <c r="A1988" t="s">
        <v>2415</v>
      </c>
    </row>
    <row r="1989" spans="1:1" x14ac:dyDescent="0.25">
      <c r="A1989" t="s">
        <v>2416</v>
      </c>
    </row>
    <row r="1990" spans="1:1" x14ac:dyDescent="0.25">
      <c r="A1990" t="s">
        <v>2417</v>
      </c>
    </row>
    <row r="1991" spans="1:1" x14ac:dyDescent="0.25">
      <c r="A1991" t="s">
        <v>2418</v>
      </c>
    </row>
    <row r="1992" spans="1:1" x14ac:dyDescent="0.25">
      <c r="A1992" t="s">
        <v>2419</v>
      </c>
    </row>
    <row r="1993" spans="1:1" x14ac:dyDescent="0.25">
      <c r="A1993" t="s">
        <v>2420</v>
      </c>
    </row>
    <row r="1994" spans="1:1" x14ac:dyDescent="0.25">
      <c r="A1994" t="s">
        <v>2421</v>
      </c>
    </row>
    <row r="1995" spans="1:1" x14ac:dyDescent="0.25">
      <c r="A1995" t="s">
        <v>2422</v>
      </c>
    </row>
    <row r="1996" spans="1:1" x14ac:dyDescent="0.25">
      <c r="A1996" t="s">
        <v>2423</v>
      </c>
    </row>
    <row r="1997" spans="1:1" x14ac:dyDescent="0.25">
      <c r="A1997" t="s">
        <v>2424</v>
      </c>
    </row>
    <row r="1998" spans="1:1" x14ac:dyDescent="0.25">
      <c r="A1998" t="s">
        <v>2425</v>
      </c>
    </row>
    <row r="1999" spans="1:1" x14ac:dyDescent="0.25">
      <c r="A1999" t="s">
        <v>2426</v>
      </c>
    </row>
    <row r="2000" spans="1:1" x14ac:dyDescent="0.25">
      <c r="A2000" t="s">
        <v>2427</v>
      </c>
    </row>
    <row r="2001" spans="1:1" x14ac:dyDescent="0.25">
      <c r="A2001" t="s">
        <v>2428</v>
      </c>
    </row>
    <row r="2002" spans="1:1" x14ac:dyDescent="0.25">
      <c r="A2002" t="s">
        <v>2429</v>
      </c>
    </row>
    <row r="2003" spans="1:1" x14ac:dyDescent="0.25">
      <c r="A2003" t="s">
        <v>2430</v>
      </c>
    </row>
    <row r="2004" spans="1:1" x14ac:dyDescent="0.25">
      <c r="A2004" t="s">
        <v>2431</v>
      </c>
    </row>
    <row r="2005" spans="1:1" x14ac:dyDescent="0.25">
      <c r="A2005" t="s">
        <v>2432</v>
      </c>
    </row>
    <row r="2006" spans="1:1" x14ac:dyDescent="0.25">
      <c r="A2006" t="s">
        <v>2433</v>
      </c>
    </row>
    <row r="2007" spans="1:1" x14ac:dyDescent="0.25">
      <c r="A2007" t="s">
        <v>2434</v>
      </c>
    </row>
    <row r="2008" spans="1:1" x14ac:dyDescent="0.25">
      <c r="A2008" t="s">
        <v>2435</v>
      </c>
    </row>
    <row r="2009" spans="1:1" x14ac:dyDescent="0.25">
      <c r="A2009" t="s">
        <v>2436</v>
      </c>
    </row>
    <row r="2010" spans="1:1" x14ac:dyDescent="0.25">
      <c r="A2010" t="s">
        <v>2437</v>
      </c>
    </row>
    <row r="2011" spans="1:1" x14ac:dyDescent="0.25">
      <c r="A2011" t="s">
        <v>2438</v>
      </c>
    </row>
    <row r="2012" spans="1:1" x14ac:dyDescent="0.25">
      <c r="A2012" t="s">
        <v>2439</v>
      </c>
    </row>
    <row r="2013" spans="1:1" x14ac:dyDescent="0.25">
      <c r="A2013" t="s">
        <v>2440</v>
      </c>
    </row>
    <row r="2014" spans="1:1" x14ac:dyDescent="0.25">
      <c r="A2014" t="s">
        <v>2441</v>
      </c>
    </row>
    <row r="2015" spans="1:1" x14ac:dyDescent="0.25">
      <c r="A2015" t="s">
        <v>2442</v>
      </c>
    </row>
    <row r="2016" spans="1:1" x14ac:dyDescent="0.25">
      <c r="A2016" t="s">
        <v>2443</v>
      </c>
    </row>
    <row r="2017" spans="1:1" x14ac:dyDescent="0.25">
      <c r="A2017" t="s">
        <v>2444</v>
      </c>
    </row>
    <row r="2018" spans="1:1" x14ac:dyDescent="0.25">
      <c r="A2018" t="s">
        <v>2445</v>
      </c>
    </row>
    <row r="2019" spans="1:1" x14ac:dyDescent="0.25">
      <c r="A2019" t="s">
        <v>2446</v>
      </c>
    </row>
    <row r="2020" spans="1:1" x14ac:dyDescent="0.25">
      <c r="A2020" t="s">
        <v>2447</v>
      </c>
    </row>
    <row r="2021" spans="1:1" x14ac:dyDescent="0.25">
      <c r="A2021" t="s">
        <v>2448</v>
      </c>
    </row>
    <row r="2022" spans="1:1" x14ac:dyDescent="0.25">
      <c r="A2022" t="s">
        <v>2449</v>
      </c>
    </row>
    <row r="2023" spans="1:1" x14ac:dyDescent="0.25">
      <c r="A2023" t="s">
        <v>2450</v>
      </c>
    </row>
    <row r="2024" spans="1:1" x14ac:dyDescent="0.25">
      <c r="A2024" t="s">
        <v>2451</v>
      </c>
    </row>
    <row r="2025" spans="1:1" x14ac:dyDescent="0.25">
      <c r="A2025" t="s">
        <v>2452</v>
      </c>
    </row>
    <row r="2026" spans="1:1" x14ac:dyDescent="0.25">
      <c r="A2026" t="s">
        <v>2453</v>
      </c>
    </row>
    <row r="2027" spans="1:1" x14ac:dyDescent="0.25">
      <c r="A2027" t="s">
        <v>2454</v>
      </c>
    </row>
    <row r="2028" spans="1:1" x14ac:dyDescent="0.25">
      <c r="A2028" t="s">
        <v>2455</v>
      </c>
    </row>
    <row r="2029" spans="1:1" x14ac:dyDescent="0.25">
      <c r="A2029" t="s">
        <v>2456</v>
      </c>
    </row>
    <row r="2030" spans="1:1" x14ac:dyDescent="0.25">
      <c r="A2030" t="s">
        <v>2457</v>
      </c>
    </row>
    <row r="2031" spans="1:1" x14ac:dyDescent="0.25">
      <c r="A2031" t="s">
        <v>2458</v>
      </c>
    </row>
    <row r="2032" spans="1:1" x14ac:dyDescent="0.25">
      <c r="A2032" t="s">
        <v>2459</v>
      </c>
    </row>
    <row r="2033" spans="1:1" x14ac:dyDescent="0.25">
      <c r="A2033" t="s">
        <v>2460</v>
      </c>
    </row>
    <row r="2034" spans="1:1" x14ac:dyDescent="0.25">
      <c r="A2034" t="s">
        <v>2461</v>
      </c>
    </row>
    <row r="2035" spans="1:1" x14ac:dyDescent="0.25">
      <c r="A2035" t="s">
        <v>2462</v>
      </c>
    </row>
    <row r="2036" spans="1:1" x14ac:dyDescent="0.25">
      <c r="A2036" t="s">
        <v>2463</v>
      </c>
    </row>
    <row r="2037" spans="1:1" x14ac:dyDescent="0.25">
      <c r="A2037" t="s">
        <v>2464</v>
      </c>
    </row>
    <row r="2038" spans="1:1" x14ac:dyDescent="0.25">
      <c r="A2038" t="s">
        <v>2465</v>
      </c>
    </row>
    <row r="2039" spans="1:1" x14ac:dyDescent="0.25">
      <c r="A2039" t="s">
        <v>2466</v>
      </c>
    </row>
    <row r="2040" spans="1:1" x14ac:dyDescent="0.25">
      <c r="A2040" t="s">
        <v>2467</v>
      </c>
    </row>
    <row r="2041" spans="1:1" x14ac:dyDescent="0.25">
      <c r="A2041" t="s">
        <v>2468</v>
      </c>
    </row>
    <row r="2042" spans="1:1" x14ac:dyDescent="0.25">
      <c r="A2042" t="s">
        <v>2469</v>
      </c>
    </row>
    <row r="2043" spans="1:1" x14ac:dyDescent="0.25">
      <c r="A2043" t="s">
        <v>2470</v>
      </c>
    </row>
    <row r="2044" spans="1:1" x14ac:dyDescent="0.25">
      <c r="A2044" t="s">
        <v>2471</v>
      </c>
    </row>
    <row r="2045" spans="1:1" x14ac:dyDescent="0.25">
      <c r="A2045" t="s">
        <v>2472</v>
      </c>
    </row>
    <row r="2046" spans="1:1" x14ac:dyDescent="0.25">
      <c r="A2046" t="s">
        <v>2473</v>
      </c>
    </row>
    <row r="2047" spans="1:1" x14ac:dyDescent="0.25">
      <c r="A2047" t="s">
        <v>2474</v>
      </c>
    </row>
    <row r="2048" spans="1:1" x14ac:dyDescent="0.25">
      <c r="A2048" t="s">
        <v>2475</v>
      </c>
    </row>
    <row r="2049" spans="1:1" x14ac:dyDescent="0.25">
      <c r="A2049" t="s">
        <v>2476</v>
      </c>
    </row>
    <row r="2050" spans="1:1" x14ac:dyDescent="0.25">
      <c r="A2050" t="s">
        <v>2477</v>
      </c>
    </row>
    <row r="2051" spans="1:1" x14ac:dyDescent="0.25">
      <c r="A2051" t="s">
        <v>2478</v>
      </c>
    </row>
    <row r="2052" spans="1:1" x14ac:dyDescent="0.25">
      <c r="A2052" t="s">
        <v>2479</v>
      </c>
    </row>
    <row r="2053" spans="1:1" x14ac:dyDescent="0.25">
      <c r="A2053" t="s">
        <v>2480</v>
      </c>
    </row>
    <row r="2054" spans="1:1" x14ac:dyDescent="0.25">
      <c r="A2054" t="s">
        <v>2481</v>
      </c>
    </row>
    <row r="2055" spans="1:1" x14ac:dyDescent="0.25">
      <c r="A2055" t="s">
        <v>2482</v>
      </c>
    </row>
    <row r="2056" spans="1:1" x14ac:dyDescent="0.25">
      <c r="A2056" t="s">
        <v>2483</v>
      </c>
    </row>
    <row r="2057" spans="1:1" x14ac:dyDescent="0.25">
      <c r="A2057" t="s">
        <v>2484</v>
      </c>
    </row>
    <row r="2058" spans="1:1" x14ac:dyDescent="0.25">
      <c r="A2058" t="s">
        <v>2485</v>
      </c>
    </row>
    <row r="2059" spans="1:1" x14ac:dyDescent="0.25">
      <c r="A2059" t="s">
        <v>2486</v>
      </c>
    </row>
    <row r="2060" spans="1:1" x14ac:dyDescent="0.25">
      <c r="A2060" t="s">
        <v>2487</v>
      </c>
    </row>
    <row r="2061" spans="1:1" x14ac:dyDescent="0.25">
      <c r="A2061" t="s">
        <v>2488</v>
      </c>
    </row>
    <row r="2062" spans="1:1" x14ac:dyDescent="0.25">
      <c r="A2062" t="s">
        <v>2489</v>
      </c>
    </row>
    <row r="2063" spans="1:1" x14ac:dyDescent="0.25">
      <c r="A2063" t="s">
        <v>2490</v>
      </c>
    </row>
    <row r="2064" spans="1:1" x14ac:dyDescent="0.25">
      <c r="A2064" t="s">
        <v>2491</v>
      </c>
    </row>
    <row r="2065" spans="1:1" x14ac:dyDescent="0.25">
      <c r="A2065" t="s">
        <v>2492</v>
      </c>
    </row>
    <row r="2066" spans="1:1" x14ac:dyDescent="0.25">
      <c r="A2066" t="s">
        <v>2493</v>
      </c>
    </row>
    <row r="2067" spans="1:1" x14ac:dyDescent="0.25">
      <c r="A2067" t="s">
        <v>2494</v>
      </c>
    </row>
    <row r="2068" spans="1:1" x14ac:dyDescent="0.25">
      <c r="A2068" t="s">
        <v>2495</v>
      </c>
    </row>
    <row r="2069" spans="1:1" x14ac:dyDescent="0.25">
      <c r="A2069" t="s">
        <v>2496</v>
      </c>
    </row>
    <row r="2070" spans="1:1" x14ac:dyDescent="0.25">
      <c r="A2070" t="s">
        <v>2497</v>
      </c>
    </row>
    <row r="2071" spans="1:1" x14ac:dyDescent="0.25">
      <c r="A2071" t="s">
        <v>2498</v>
      </c>
    </row>
    <row r="2072" spans="1:1" x14ac:dyDescent="0.25">
      <c r="A2072" t="s">
        <v>2499</v>
      </c>
    </row>
    <row r="2073" spans="1:1" x14ac:dyDescent="0.25">
      <c r="A2073" t="s">
        <v>2500</v>
      </c>
    </row>
    <row r="2074" spans="1:1" x14ac:dyDescent="0.25">
      <c r="A2074" t="s">
        <v>2501</v>
      </c>
    </row>
    <row r="2075" spans="1:1" x14ac:dyDescent="0.25">
      <c r="A2075" t="s">
        <v>2502</v>
      </c>
    </row>
    <row r="2076" spans="1:1" x14ac:dyDescent="0.25">
      <c r="A2076" t="s">
        <v>2503</v>
      </c>
    </row>
    <row r="2077" spans="1:1" x14ac:dyDescent="0.25">
      <c r="A2077" t="s">
        <v>2504</v>
      </c>
    </row>
    <row r="2078" spans="1:1" x14ac:dyDescent="0.25">
      <c r="A2078" t="s">
        <v>2505</v>
      </c>
    </row>
    <row r="2079" spans="1:1" x14ac:dyDescent="0.25">
      <c r="A2079" t="s">
        <v>2506</v>
      </c>
    </row>
    <row r="2080" spans="1:1" x14ac:dyDescent="0.25">
      <c r="A2080" t="s">
        <v>2507</v>
      </c>
    </row>
    <row r="2081" spans="1:1" x14ac:dyDescent="0.25">
      <c r="A2081" t="s">
        <v>2508</v>
      </c>
    </row>
    <row r="2082" spans="1:1" x14ac:dyDescent="0.25">
      <c r="A2082" t="s">
        <v>2509</v>
      </c>
    </row>
    <row r="2083" spans="1:1" x14ac:dyDescent="0.25">
      <c r="A2083" t="s">
        <v>2510</v>
      </c>
    </row>
    <row r="2084" spans="1:1" x14ac:dyDescent="0.25">
      <c r="A2084" t="s">
        <v>2511</v>
      </c>
    </row>
    <row r="2085" spans="1:1" x14ac:dyDescent="0.25">
      <c r="A2085" t="s">
        <v>2512</v>
      </c>
    </row>
    <row r="2086" spans="1:1" x14ac:dyDescent="0.25">
      <c r="A2086" t="s">
        <v>2513</v>
      </c>
    </row>
    <row r="2087" spans="1:1" x14ac:dyDescent="0.25">
      <c r="A2087" t="s">
        <v>2514</v>
      </c>
    </row>
    <row r="2088" spans="1:1" x14ac:dyDescent="0.25">
      <c r="A2088" t="s">
        <v>2515</v>
      </c>
    </row>
    <row r="2089" spans="1:1" x14ac:dyDescent="0.25">
      <c r="A2089" t="s">
        <v>2516</v>
      </c>
    </row>
    <row r="2090" spans="1:1" x14ac:dyDescent="0.25">
      <c r="A2090" t="s">
        <v>2517</v>
      </c>
    </row>
    <row r="2091" spans="1:1" x14ac:dyDescent="0.25">
      <c r="A2091" t="s">
        <v>2518</v>
      </c>
    </row>
    <row r="2092" spans="1:1" x14ac:dyDescent="0.25">
      <c r="A2092" t="s">
        <v>2519</v>
      </c>
    </row>
    <row r="2093" spans="1:1" x14ac:dyDescent="0.25">
      <c r="A2093" t="s">
        <v>2520</v>
      </c>
    </row>
    <row r="2094" spans="1:1" x14ac:dyDescent="0.25">
      <c r="A2094" t="s">
        <v>2521</v>
      </c>
    </row>
    <row r="2095" spans="1:1" x14ac:dyDescent="0.25">
      <c r="A2095" t="s">
        <v>2522</v>
      </c>
    </row>
    <row r="2096" spans="1:1" x14ac:dyDescent="0.25">
      <c r="A2096" t="s">
        <v>2523</v>
      </c>
    </row>
    <row r="2097" spans="1:1" x14ac:dyDescent="0.25">
      <c r="A2097" t="s">
        <v>2524</v>
      </c>
    </row>
    <row r="2098" spans="1:1" x14ac:dyDescent="0.25">
      <c r="A2098" t="s">
        <v>2525</v>
      </c>
    </row>
    <row r="2099" spans="1:1" x14ac:dyDescent="0.25">
      <c r="A2099" t="s">
        <v>2526</v>
      </c>
    </row>
    <row r="2100" spans="1:1" x14ac:dyDescent="0.25">
      <c r="A2100" t="s">
        <v>2527</v>
      </c>
    </row>
    <row r="2101" spans="1:1" x14ac:dyDescent="0.25">
      <c r="A2101" t="s">
        <v>2528</v>
      </c>
    </row>
    <row r="2102" spans="1:1" x14ac:dyDescent="0.25">
      <c r="A2102" t="s">
        <v>2529</v>
      </c>
    </row>
    <row r="2103" spans="1:1" x14ac:dyDescent="0.25">
      <c r="A2103" t="s">
        <v>2530</v>
      </c>
    </row>
    <row r="2104" spans="1:1" x14ac:dyDescent="0.25">
      <c r="A2104" t="s">
        <v>2531</v>
      </c>
    </row>
    <row r="2105" spans="1:1" x14ac:dyDescent="0.25">
      <c r="A2105" t="s">
        <v>2532</v>
      </c>
    </row>
    <row r="2106" spans="1:1" x14ac:dyDescent="0.25">
      <c r="A2106" t="s">
        <v>2533</v>
      </c>
    </row>
    <row r="2107" spans="1:1" x14ac:dyDescent="0.25">
      <c r="A2107" t="s">
        <v>2534</v>
      </c>
    </row>
    <row r="2108" spans="1:1" x14ac:dyDescent="0.25">
      <c r="A2108" t="s">
        <v>2535</v>
      </c>
    </row>
    <row r="2109" spans="1:1" x14ac:dyDescent="0.25">
      <c r="A2109" t="s">
        <v>2536</v>
      </c>
    </row>
    <row r="2110" spans="1:1" x14ac:dyDescent="0.25">
      <c r="A2110" t="s">
        <v>2537</v>
      </c>
    </row>
    <row r="2111" spans="1:1" x14ac:dyDescent="0.25">
      <c r="A2111" t="s">
        <v>2538</v>
      </c>
    </row>
    <row r="2112" spans="1:1" x14ac:dyDescent="0.25">
      <c r="A2112" t="s">
        <v>2539</v>
      </c>
    </row>
    <row r="2113" spans="1:1" x14ac:dyDescent="0.25">
      <c r="A2113" t="s">
        <v>2540</v>
      </c>
    </row>
    <row r="2114" spans="1:1" x14ac:dyDescent="0.25">
      <c r="A2114" t="s">
        <v>2541</v>
      </c>
    </row>
    <row r="2115" spans="1:1" x14ac:dyDescent="0.25">
      <c r="A2115" t="s">
        <v>2542</v>
      </c>
    </row>
    <row r="2116" spans="1:1" x14ac:dyDescent="0.25">
      <c r="A2116" t="s">
        <v>2543</v>
      </c>
    </row>
    <row r="2117" spans="1:1" x14ac:dyDescent="0.25">
      <c r="A2117" t="s">
        <v>2544</v>
      </c>
    </row>
    <row r="2118" spans="1:1" x14ac:dyDescent="0.25">
      <c r="A2118" t="s">
        <v>2545</v>
      </c>
    </row>
    <row r="2119" spans="1:1" x14ac:dyDescent="0.25">
      <c r="A2119" t="s">
        <v>2546</v>
      </c>
    </row>
    <row r="2120" spans="1:1" x14ac:dyDescent="0.25">
      <c r="A2120" t="s">
        <v>2547</v>
      </c>
    </row>
    <row r="2121" spans="1:1" x14ac:dyDescent="0.25">
      <c r="A2121" t="s">
        <v>2548</v>
      </c>
    </row>
    <row r="2122" spans="1:1" x14ac:dyDescent="0.25">
      <c r="A2122" t="s">
        <v>2549</v>
      </c>
    </row>
    <row r="2123" spans="1:1" x14ac:dyDescent="0.25">
      <c r="A2123" t="s">
        <v>2550</v>
      </c>
    </row>
    <row r="2124" spans="1:1" x14ac:dyDescent="0.25">
      <c r="A2124" t="s">
        <v>2551</v>
      </c>
    </row>
    <row r="2125" spans="1:1" x14ac:dyDescent="0.25">
      <c r="A2125" t="s">
        <v>2552</v>
      </c>
    </row>
    <row r="2126" spans="1:1" x14ac:dyDescent="0.25">
      <c r="A2126" t="s">
        <v>2553</v>
      </c>
    </row>
    <row r="2127" spans="1:1" x14ac:dyDescent="0.25">
      <c r="A2127" t="s">
        <v>2554</v>
      </c>
    </row>
    <row r="2128" spans="1:1" x14ac:dyDescent="0.25">
      <c r="A2128" t="s">
        <v>2555</v>
      </c>
    </row>
    <row r="2129" spans="1:1" x14ac:dyDescent="0.25">
      <c r="A2129" t="s">
        <v>2556</v>
      </c>
    </row>
    <row r="2130" spans="1:1" x14ac:dyDescent="0.25">
      <c r="A2130" t="s">
        <v>2557</v>
      </c>
    </row>
    <row r="2131" spans="1:1" x14ac:dyDescent="0.25">
      <c r="A2131" t="s">
        <v>2558</v>
      </c>
    </row>
    <row r="2132" spans="1:1" x14ac:dyDescent="0.25">
      <c r="A2132" t="s">
        <v>2559</v>
      </c>
    </row>
    <row r="2133" spans="1:1" x14ac:dyDescent="0.25">
      <c r="A2133" t="s">
        <v>2560</v>
      </c>
    </row>
    <row r="2134" spans="1:1" x14ac:dyDescent="0.25">
      <c r="A2134" t="s">
        <v>2561</v>
      </c>
    </row>
    <row r="2135" spans="1:1" x14ac:dyDescent="0.25">
      <c r="A2135" t="s">
        <v>2562</v>
      </c>
    </row>
    <row r="2136" spans="1:1" x14ac:dyDescent="0.25">
      <c r="A2136" t="s">
        <v>2563</v>
      </c>
    </row>
    <row r="2137" spans="1:1" x14ac:dyDescent="0.25">
      <c r="A2137" t="s">
        <v>2564</v>
      </c>
    </row>
    <row r="2138" spans="1:1" x14ac:dyDescent="0.25">
      <c r="A2138" t="s">
        <v>2565</v>
      </c>
    </row>
    <row r="2139" spans="1:1" x14ac:dyDescent="0.25">
      <c r="A2139" t="s">
        <v>2566</v>
      </c>
    </row>
    <row r="2140" spans="1:1" x14ac:dyDescent="0.25">
      <c r="A2140" t="s">
        <v>2567</v>
      </c>
    </row>
    <row r="2141" spans="1:1" x14ac:dyDescent="0.25">
      <c r="A2141" t="s">
        <v>2568</v>
      </c>
    </row>
    <row r="2142" spans="1:1" x14ac:dyDescent="0.25">
      <c r="A2142" t="s">
        <v>2569</v>
      </c>
    </row>
    <row r="2143" spans="1:1" x14ac:dyDescent="0.25">
      <c r="A2143" t="s">
        <v>2570</v>
      </c>
    </row>
    <row r="2144" spans="1:1" x14ac:dyDescent="0.25">
      <c r="A2144" t="s">
        <v>2571</v>
      </c>
    </row>
    <row r="2145" spans="1:1" x14ac:dyDescent="0.25">
      <c r="A2145" t="s">
        <v>2572</v>
      </c>
    </row>
    <row r="2146" spans="1:1" x14ac:dyDescent="0.25">
      <c r="A2146" t="s">
        <v>2573</v>
      </c>
    </row>
    <row r="2147" spans="1:1" x14ac:dyDescent="0.25">
      <c r="A2147" t="s">
        <v>2574</v>
      </c>
    </row>
    <row r="2148" spans="1:1" x14ac:dyDescent="0.25">
      <c r="A2148" t="s">
        <v>2575</v>
      </c>
    </row>
    <row r="2149" spans="1:1" x14ac:dyDescent="0.25">
      <c r="A2149" t="s">
        <v>2576</v>
      </c>
    </row>
    <row r="2150" spans="1:1" x14ac:dyDescent="0.25">
      <c r="A2150" t="s">
        <v>2577</v>
      </c>
    </row>
    <row r="2151" spans="1:1" x14ac:dyDescent="0.25">
      <c r="A2151" t="s">
        <v>2578</v>
      </c>
    </row>
    <row r="2152" spans="1:1" x14ac:dyDescent="0.25">
      <c r="A2152" t="s">
        <v>2579</v>
      </c>
    </row>
    <row r="2153" spans="1:1" x14ac:dyDescent="0.25">
      <c r="A2153" t="s">
        <v>2580</v>
      </c>
    </row>
    <row r="2154" spans="1:1" x14ac:dyDescent="0.25">
      <c r="A2154" t="s">
        <v>2581</v>
      </c>
    </row>
    <row r="2155" spans="1:1" x14ac:dyDescent="0.25">
      <c r="A2155" t="s">
        <v>2582</v>
      </c>
    </row>
    <row r="2156" spans="1:1" x14ac:dyDescent="0.25">
      <c r="A2156" t="s">
        <v>2583</v>
      </c>
    </row>
    <row r="2157" spans="1:1" x14ac:dyDescent="0.25">
      <c r="A2157" t="s">
        <v>2584</v>
      </c>
    </row>
    <row r="2158" spans="1:1" x14ac:dyDescent="0.25">
      <c r="A2158" t="s">
        <v>2585</v>
      </c>
    </row>
    <row r="2159" spans="1:1" x14ac:dyDescent="0.25">
      <c r="A2159" t="s">
        <v>2586</v>
      </c>
    </row>
    <row r="2160" spans="1:1" x14ac:dyDescent="0.25">
      <c r="A2160" t="s">
        <v>2587</v>
      </c>
    </row>
    <row r="2161" spans="1:1" x14ac:dyDescent="0.25">
      <c r="A2161" t="s">
        <v>2588</v>
      </c>
    </row>
    <row r="2162" spans="1:1" x14ac:dyDescent="0.25">
      <c r="A2162" t="s">
        <v>2589</v>
      </c>
    </row>
    <row r="2163" spans="1:1" x14ac:dyDescent="0.25">
      <c r="A2163" t="s">
        <v>2590</v>
      </c>
    </row>
    <row r="2164" spans="1:1" x14ac:dyDescent="0.25">
      <c r="A2164" t="s">
        <v>2591</v>
      </c>
    </row>
    <row r="2165" spans="1:1" x14ac:dyDescent="0.25">
      <c r="A2165" t="s">
        <v>2592</v>
      </c>
    </row>
    <row r="2166" spans="1:1" x14ac:dyDescent="0.25">
      <c r="A2166" t="s">
        <v>2593</v>
      </c>
    </row>
    <row r="2167" spans="1:1" x14ac:dyDescent="0.25">
      <c r="A2167" t="s">
        <v>2594</v>
      </c>
    </row>
    <row r="2168" spans="1:1" x14ac:dyDescent="0.25">
      <c r="A2168" t="s">
        <v>2595</v>
      </c>
    </row>
    <row r="2169" spans="1:1" x14ac:dyDescent="0.25">
      <c r="A2169" t="s">
        <v>2596</v>
      </c>
    </row>
    <row r="2170" spans="1:1" x14ac:dyDescent="0.25">
      <c r="A2170" t="s">
        <v>2597</v>
      </c>
    </row>
    <row r="2171" spans="1:1" x14ac:dyDescent="0.25">
      <c r="A2171" t="s">
        <v>2598</v>
      </c>
    </row>
    <row r="2172" spans="1:1" x14ac:dyDescent="0.25">
      <c r="A2172" t="s">
        <v>2599</v>
      </c>
    </row>
    <row r="2173" spans="1:1" x14ac:dyDescent="0.25">
      <c r="A2173" t="s">
        <v>2600</v>
      </c>
    </row>
    <row r="2174" spans="1:1" x14ac:dyDescent="0.25">
      <c r="A2174" t="s">
        <v>2601</v>
      </c>
    </row>
    <row r="2175" spans="1:1" x14ac:dyDescent="0.25">
      <c r="A2175" t="s">
        <v>2602</v>
      </c>
    </row>
    <row r="2176" spans="1:1" x14ac:dyDescent="0.25">
      <c r="A2176" t="s">
        <v>2603</v>
      </c>
    </row>
    <row r="2177" spans="1:1" x14ac:dyDescent="0.25">
      <c r="A2177" t="s">
        <v>2604</v>
      </c>
    </row>
    <row r="2178" spans="1:1" x14ac:dyDescent="0.25">
      <c r="A2178" t="s">
        <v>2605</v>
      </c>
    </row>
    <row r="2179" spans="1:1" x14ac:dyDescent="0.25">
      <c r="A2179" t="s">
        <v>2606</v>
      </c>
    </row>
    <row r="2180" spans="1:1" x14ac:dyDescent="0.25">
      <c r="A2180" t="s">
        <v>2607</v>
      </c>
    </row>
    <row r="2181" spans="1:1" x14ac:dyDescent="0.25">
      <c r="A2181" t="s">
        <v>2608</v>
      </c>
    </row>
    <row r="2182" spans="1:1" x14ac:dyDescent="0.25">
      <c r="A2182" t="s">
        <v>2609</v>
      </c>
    </row>
    <row r="2183" spans="1:1" x14ac:dyDescent="0.25">
      <c r="A2183" t="s">
        <v>2610</v>
      </c>
    </row>
    <row r="2184" spans="1:1" x14ac:dyDescent="0.25">
      <c r="A2184" t="s">
        <v>2611</v>
      </c>
    </row>
    <row r="2185" spans="1:1" x14ac:dyDescent="0.25">
      <c r="A2185" t="s">
        <v>2612</v>
      </c>
    </row>
    <row r="2186" spans="1:1" x14ac:dyDescent="0.25">
      <c r="A2186" t="s">
        <v>2613</v>
      </c>
    </row>
    <row r="2187" spans="1:1" x14ac:dyDescent="0.25">
      <c r="A2187" t="s">
        <v>2614</v>
      </c>
    </row>
    <row r="2188" spans="1:1" x14ac:dyDescent="0.25">
      <c r="A2188" t="s">
        <v>2615</v>
      </c>
    </row>
    <row r="2189" spans="1:1" x14ac:dyDescent="0.25">
      <c r="A2189" t="s">
        <v>2616</v>
      </c>
    </row>
    <row r="2190" spans="1:1" x14ac:dyDescent="0.25">
      <c r="A2190" t="s">
        <v>2617</v>
      </c>
    </row>
    <row r="2191" spans="1:1" x14ac:dyDescent="0.25">
      <c r="A2191" t="s">
        <v>2618</v>
      </c>
    </row>
    <row r="2192" spans="1:1" x14ac:dyDescent="0.25">
      <c r="A2192" t="s">
        <v>2619</v>
      </c>
    </row>
    <row r="2193" spans="1:1" x14ac:dyDescent="0.25">
      <c r="A2193" t="s">
        <v>2620</v>
      </c>
    </row>
    <row r="2194" spans="1:1" x14ac:dyDescent="0.25">
      <c r="A2194" t="s">
        <v>2621</v>
      </c>
    </row>
    <row r="2195" spans="1:1" x14ac:dyDescent="0.25">
      <c r="A2195" t="s">
        <v>2622</v>
      </c>
    </row>
    <row r="2196" spans="1:1" x14ac:dyDescent="0.25">
      <c r="A2196" t="s">
        <v>2623</v>
      </c>
    </row>
    <row r="2197" spans="1:1" x14ac:dyDescent="0.25">
      <c r="A2197" t="s">
        <v>2624</v>
      </c>
    </row>
    <row r="2198" spans="1:1" x14ac:dyDescent="0.25">
      <c r="A2198" t="s">
        <v>2625</v>
      </c>
    </row>
    <row r="2199" spans="1:1" x14ac:dyDescent="0.25">
      <c r="A2199" t="s">
        <v>2626</v>
      </c>
    </row>
    <row r="2200" spans="1:1" x14ac:dyDescent="0.25">
      <c r="A2200" t="s">
        <v>2627</v>
      </c>
    </row>
    <row r="2201" spans="1:1" x14ac:dyDescent="0.25">
      <c r="A2201" t="s">
        <v>2628</v>
      </c>
    </row>
    <row r="2202" spans="1:1" x14ac:dyDescent="0.25">
      <c r="A2202" t="s">
        <v>2629</v>
      </c>
    </row>
    <row r="2203" spans="1:1" x14ac:dyDescent="0.25">
      <c r="A2203" t="s">
        <v>2630</v>
      </c>
    </row>
    <row r="2204" spans="1:1" x14ac:dyDescent="0.25">
      <c r="A2204" t="s">
        <v>2631</v>
      </c>
    </row>
    <row r="2205" spans="1:1" x14ac:dyDescent="0.25">
      <c r="A2205" t="s">
        <v>2632</v>
      </c>
    </row>
    <row r="2206" spans="1:1" x14ac:dyDescent="0.25">
      <c r="A2206" t="s">
        <v>2633</v>
      </c>
    </row>
    <row r="2207" spans="1:1" x14ac:dyDescent="0.25">
      <c r="A2207" t="s">
        <v>2634</v>
      </c>
    </row>
    <row r="2208" spans="1:1" x14ac:dyDescent="0.25">
      <c r="A2208" t="s">
        <v>2635</v>
      </c>
    </row>
    <row r="2209" spans="1:1" x14ac:dyDescent="0.25">
      <c r="A2209" t="s">
        <v>2636</v>
      </c>
    </row>
    <row r="2210" spans="1:1" x14ac:dyDescent="0.25">
      <c r="A2210" t="s">
        <v>2637</v>
      </c>
    </row>
    <row r="2211" spans="1:1" x14ac:dyDescent="0.25">
      <c r="A2211" t="s">
        <v>2638</v>
      </c>
    </row>
    <row r="2212" spans="1:1" x14ac:dyDescent="0.25">
      <c r="A2212" t="s">
        <v>2639</v>
      </c>
    </row>
    <row r="2213" spans="1:1" x14ac:dyDescent="0.25">
      <c r="A2213" t="s">
        <v>2640</v>
      </c>
    </row>
    <row r="2214" spans="1:1" x14ac:dyDescent="0.25">
      <c r="A2214" t="s">
        <v>2641</v>
      </c>
    </row>
    <row r="2215" spans="1:1" x14ac:dyDescent="0.25">
      <c r="A2215" t="s">
        <v>2642</v>
      </c>
    </row>
    <row r="2216" spans="1:1" x14ac:dyDescent="0.25">
      <c r="A2216" t="s">
        <v>2643</v>
      </c>
    </row>
    <row r="2217" spans="1:1" x14ac:dyDescent="0.25">
      <c r="A2217" t="s">
        <v>2644</v>
      </c>
    </row>
    <row r="2218" spans="1:1" x14ac:dyDescent="0.25">
      <c r="A2218" t="s">
        <v>2645</v>
      </c>
    </row>
    <row r="2219" spans="1:1" x14ac:dyDescent="0.25">
      <c r="A2219" t="s">
        <v>2646</v>
      </c>
    </row>
    <row r="2220" spans="1:1" x14ac:dyDescent="0.25">
      <c r="A2220" t="s">
        <v>2647</v>
      </c>
    </row>
    <row r="2221" spans="1:1" x14ac:dyDescent="0.25">
      <c r="A2221" t="s">
        <v>2648</v>
      </c>
    </row>
    <row r="2222" spans="1:1" x14ac:dyDescent="0.25">
      <c r="A2222" t="s">
        <v>2649</v>
      </c>
    </row>
    <row r="2223" spans="1:1" x14ac:dyDescent="0.25">
      <c r="A2223" t="s">
        <v>2650</v>
      </c>
    </row>
    <row r="2224" spans="1:1" x14ac:dyDescent="0.25">
      <c r="A2224" t="s">
        <v>2651</v>
      </c>
    </row>
    <row r="2225" spans="1:1" x14ac:dyDescent="0.25">
      <c r="A2225" t="s">
        <v>2652</v>
      </c>
    </row>
    <row r="2226" spans="1:1" x14ac:dyDescent="0.25">
      <c r="A2226" t="s">
        <v>2653</v>
      </c>
    </row>
    <row r="2227" spans="1:1" x14ac:dyDescent="0.25">
      <c r="A2227" t="s">
        <v>2654</v>
      </c>
    </row>
    <row r="2228" spans="1:1" x14ac:dyDescent="0.25">
      <c r="A2228" t="s">
        <v>2655</v>
      </c>
    </row>
    <row r="2229" spans="1:1" x14ac:dyDescent="0.25">
      <c r="A2229" t="s">
        <v>2656</v>
      </c>
    </row>
    <row r="2230" spans="1:1" x14ac:dyDescent="0.25">
      <c r="A2230" t="s">
        <v>2657</v>
      </c>
    </row>
    <row r="2231" spans="1:1" x14ac:dyDescent="0.25">
      <c r="A2231" t="s">
        <v>2658</v>
      </c>
    </row>
    <row r="2232" spans="1:1" x14ac:dyDescent="0.25">
      <c r="A2232" t="s">
        <v>2659</v>
      </c>
    </row>
    <row r="2233" spans="1:1" x14ac:dyDescent="0.25">
      <c r="A2233" t="s">
        <v>2660</v>
      </c>
    </row>
    <row r="2234" spans="1:1" x14ac:dyDescent="0.25">
      <c r="A2234" t="s">
        <v>2661</v>
      </c>
    </row>
    <row r="2235" spans="1:1" x14ac:dyDescent="0.25">
      <c r="A2235" t="s">
        <v>2662</v>
      </c>
    </row>
    <row r="2236" spans="1:1" x14ac:dyDescent="0.25">
      <c r="A2236" t="s">
        <v>2663</v>
      </c>
    </row>
    <row r="2237" spans="1:1" x14ac:dyDescent="0.25">
      <c r="A2237" t="s">
        <v>2664</v>
      </c>
    </row>
    <row r="2238" spans="1:1" x14ac:dyDescent="0.25">
      <c r="A2238" t="s">
        <v>2665</v>
      </c>
    </row>
    <row r="2239" spans="1:1" x14ac:dyDescent="0.25">
      <c r="A2239" t="s">
        <v>2666</v>
      </c>
    </row>
    <row r="2240" spans="1:1" x14ac:dyDescent="0.25">
      <c r="A2240" t="s">
        <v>2667</v>
      </c>
    </row>
    <row r="2241" spans="1:1" x14ac:dyDescent="0.25">
      <c r="A2241" t="s">
        <v>2668</v>
      </c>
    </row>
    <row r="2242" spans="1:1" x14ac:dyDescent="0.25">
      <c r="A2242" t="s">
        <v>2669</v>
      </c>
    </row>
    <row r="2243" spans="1:1" x14ac:dyDescent="0.25">
      <c r="A2243" t="s">
        <v>2670</v>
      </c>
    </row>
    <row r="2244" spans="1:1" x14ac:dyDescent="0.25">
      <c r="A2244" t="s">
        <v>2671</v>
      </c>
    </row>
    <row r="2245" spans="1:1" x14ac:dyDescent="0.25">
      <c r="A2245" t="s">
        <v>2672</v>
      </c>
    </row>
    <row r="2246" spans="1:1" x14ac:dyDescent="0.25">
      <c r="A2246" t="s">
        <v>2673</v>
      </c>
    </row>
    <row r="2247" spans="1:1" x14ac:dyDescent="0.25">
      <c r="A2247" t="s">
        <v>2674</v>
      </c>
    </row>
    <row r="2248" spans="1:1" x14ac:dyDescent="0.25">
      <c r="A2248" t="s">
        <v>2675</v>
      </c>
    </row>
    <row r="2249" spans="1:1" x14ac:dyDescent="0.25">
      <c r="A2249" t="s">
        <v>2676</v>
      </c>
    </row>
    <row r="2250" spans="1:1" x14ac:dyDescent="0.25">
      <c r="A2250" t="s">
        <v>2677</v>
      </c>
    </row>
    <row r="2251" spans="1:1" x14ac:dyDescent="0.25">
      <c r="A2251" t="s">
        <v>2678</v>
      </c>
    </row>
    <row r="2252" spans="1:1" x14ac:dyDescent="0.25">
      <c r="A2252" t="s">
        <v>2679</v>
      </c>
    </row>
    <row r="2253" spans="1:1" x14ac:dyDescent="0.25">
      <c r="A2253" t="s">
        <v>2680</v>
      </c>
    </row>
    <row r="2254" spans="1:1" x14ac:dyDescent="0.25">
      <c r="A2254" t="s">
        <v>2681</v>
      </c>
    </row>
    <row r="2255" spans="1:1" x14ac:dyDescent="0.25">
      <c r="A2255" t="s">
        <v>2682</v>
      </c>
    </row>
    <row r="2256" spans="1:1" x14ac:dyDescent="0.25">
      <c r="A2256" t="s">
        <v>2683</v>
      </c>
    </row>
    <row r="2257" spans="1:1" x14ac:dyDescent="0.25">
      <c r="A2257" t="s">
        <v>2684</v>
      </c>
    </row>
    <row r="2258" spans="1:1" x14ac:dyDescent="0.25">
      <c r="A2258" t="s">
        <v>2685</v>
      </c>
    </row>
    <row r="2259" spans="1:1" x14ac:dyDescent="0.25">
      <c r="A2259" t="s">
        <v>2686</v>
      </c>
    </row>
    <row r="2260" spans="1:1" x14ac:dyDescent="0.25">
      <c r="A2260" t="s">
        <v>2687</v>
      </c>
    </row>
    <row r="2261" spans="1:1" x14ac:dyDescent="0.25">
      <c r="A2261" t="s">
        <v>2688</v>
      </c>
    </row>
    <row r="2262" spans="1:1" x14ac:dyDescent="0.25">
      <c r="A2262" t="s">
        <v>2689</v>
      </c>
    </row>
    <row r="2263" spans="1:1" x14ac:dyDescent="0.25">
      <c r="A2263" t="s">
        <v>2690</v>
      </c>
    </row>
    <row r="2264" spans="1:1" x14ac:dyDescent="0.25">
      <c r="A2264" t="s">
        <v>2691</v>
      </c>
    </row>
    <row r="2265" spans="1:1" x14ac:dyDescent="0.25">
      <c r="A2265" t="s">
        <v>2692</v>
      </c>
    </row>
    <row r="2266" spans="1:1" x14ac:dyDescent="0.25">
      <c r="A2266" t="s">
        <v>2693</v>
      </c>
    </row>
    <row r="2267" spans="1:1" x14ac:dyDescent="0.25">
      <c r="A2267" t="s">
        <v>2694</v>
      </c>
    </row>
    <row r="2268" spans="1:1" x14ac:dyDescent="0.25">
      <c r="A2268" t="s">
        <v>2695</v>
      </c>
    </row>
    <row r="2269" spans="1:1" x14ac:dyDescent="0.25">
      <c r="A2269" t="s">
        <v>2696</v>
      </c>
    </row>
    <row r="2270" spans="1:1" x14ac:dyDescent="0.25">
      <c r="A2270" t="s">
        <v>2697</v>
      </c>
    </row>
    <row r="2271" spans="1:1" x14ac:dyDescent="0.25">
      <c r="A2271" t="s">
        <v>2698</v>
      </c>
    </row>
    <row r="2272" spans="1:1" x14ac:dyDescent="0.25">
      <c r="A2272" t="s">
        <v>2699</v>
      </c>
    </row>
    <row r="2273" spans="1:1" x14ac:dyDescent="0.25">
      <c r="A2273" t="s">
        <v>2700</v>
      </c>
    </row>
    <row r="2274" spans="1:1" x14ac:dyDescent="0.25">
      <c r="A2274" t="s">
        <v>2701</v>
      </c>
    </row>
    <row r="2275" spans="1:1" x14ac:dyDescent="0.25">
      <c r="A2275" t="s">
        <v>2702</v>
      </c>
    </row>
    <row r="2276" spans="1:1" x14ac:dyDescent="0.25">
      <c r="A2276" t="s">
        <v>2703</v>
      </c>
    </row>
    <row r="2277" spans="1:1" x14ac:dyDescent="0.25">
      <c r="A2277" t="s">
        <v>2704</v>
      </c>
    </row>
    <row r="2278" spans="1:1" x14ac:dyDescent="0.25">
      <c r="A2278" t="s">
        <v>2705</v>
      </c>
    </row>
    <row r="2279" spans="1:1" x14ac:dyDescent="0.25">
      <c r="A2279" t="s">
        <v>2706</v>
      </c>
    </row>
    <row r="2280" spans="1:1" x14ac:dyDescent="0.25">
      <c r="A2280" t="s">
        <v>2707</v>
      </c>
    </row>
    <row r="2281" spans="1:1" x14ac:dyDescent="0.25">
      <c r="A2281" t="s">
        <v>2708</v>
      </c>
    </row>
    <row r="2282" spans="1:1" x14ac:dyDescent="0.25">
      <c r="A2282" t="s">
        <v>2709</v>
      </c>
    </row>
    <row r="2283" spans="1:1" x14ac:dyDescent="0.25">
      <c r="A2283" t="s">
        <v>2710</v>
      </c>
    </row>
    <row r="2284" spans="1:1" x14ac:dyDescent="0.25">
      <c r="A2284" t="s">
        <v>2711</v>
      </c>
    </row>
    <row r="2285" spans="1:1" x14ac:dyDescent="0.25">
      <c r="A2285" t="s">
        <v>2712</v>
      </c>
    </row>
    <row r="2286" spans="1:1" x14ac:dyDescent="0.25">
      <c r="A2286" t="s">
        <v>2713</v>
      </c>
    </row>
    <row r="2287" spans="1:1" x14ac:dyDescent="0.25">
      <c r="A2287" t="s">
        <v>2714</v>
      </c>
    </row>
    <row r="2288" spans="1:1" x14ac:dyDescent="0.25">
      <c r="A2288" t="s">
        <v>2715</v>
      </c>
    </row>
    <row r="2289" spans="1:1" x14ac:dyDescent="0.25">
      <c r="A2289" t="s">
        <v>2716</v>
      </c>
    </row>
    <row r="2290" spans="1:1" x14ac:dyDescent="0.25">
      <c r="A2290" t="s">
        <v>2717</v>
      </c>
    </row>
    <row r="2291" spans="1:1" x14ac:dyDescent="0.25">
      <c r="A2291" t="s">
        <v>2718</v>
      </c>
    </row>
    <row r="2292" spans="1:1" x14ac:dyDescent="0.25">
      <c r="A2292" t="s">
        <v>2719</v>
      </c>
    </row>
    <row r="2293" spans="1:1" x14ac:dyDescent="0.25">
      <c r="A2293" t="s">
        <v>2720</v>
      </c>
    </row>
    <row r="2294" spans="1:1" x14ac:dyDescent="0.25">
      <c r="A2294" t="s">
        <v>2721</v>
      </c>
    </row>
    <row r="2295" spans="1:1" x14ac:dyDescent="0.25">
      <c r="A2295" t="s">
        <v>2722</v>
      </c>
    </row>
    <row r="2296" spans="1:1" x14ac:dyDescent="0.25">
      <c r="A2296" t="s">
        <v>2723</v>
      </c>
    </row>
    <row r="2297" spans="1:1" x14ac:dyDescent="0.25">
      <c r="A2297" t="s">
        <v>2724</v>
      </c>
    </row>
    <row r="2298" spans="1:1" x14ac:dyDescent="0.25">
      <c r="A2298" t="s">
        <v>2725</v>
      </c>
    </row>
    <row r="2299" spans="1:1" x14ac:dyDescent="0.25">
      <c r="A2299" t="s">
        <v>2726</v>
      </c>
    </row>
    <row r="2300" spans="1:1" x14ac:dyDescent="0.25">
      <c r="A2300" t="s">
        <v>2727</v>
      </c>
    </row>
    <row r="2301" spans="1:1" x14ac:dyDescent="0.25">
      <c r="A2301" t="s">
        <v>2728</v>
      </c>
    </row>
    <row r="2302" spans="1:1" x14ac:dyDescent="0.25">
      <c r="A2302" t="s">
        <v>2729</v>
      </c>
    </row>
    <row r="2303" spans="1:1" x14ac:dyDescent="0.25">
      <c r="A2303" t="s">
        <v>2730</v>
      </c>
    </row>
    <row r="2304" spans="1:1" x14ac:dyDescent="0.25">
      <c r="A2304" t="s">
        <v>2731</v>
      </c>
    </row>
    <row r="2305" spans="1:1" x14ac:dyDescent="0.25">
      <c r="A2305" t="s">
        <v>2732</v>
      </c>
    </row>
    <row r="2306" spans="1:1" x14ac:dyDescent="0.25">
      <c r="A2306" t="s">
        <v>2733</v>
      </c>
    </row>
    <row r="2307" spans="1:1" x14ac:dyDescent="0.25">
      <c r="A2307" t="s">
        <v>2734</v>
      </c>
    </row>
    <row r="2308" spans="1:1" x14ac:dyDescent="0.25">
      <c r="A2308" t="s">
        <v>2735</v>
      </c>
    </row>
    <row r="2309" spans="1:1" x14ac:dyDescent="0.25">
      <c r="A2309" t="s">
        <v>2736</v>
      </c>
    </row>
    <row r="2310" spans="1:1" x14ac:dyDescent="0.25">
      <c r="A2310" t="s">
        <v>2737</v>
      </c>
    </row>
    <row r="2311" spans="1:1" x14ac:dyDescent="0.25">
      <c r="A2311" t="s">
        <v>2738</v>
      </c>
    </row>
    <row r="2312" spans="1:1" x14ac:dyDescent="0.25">
      <c r="A2312" t="s">
        <v>2739</v>
      </c>
    </row>
    <row r="2313" spans="1:1" x14ac:dyDescent="0.25">
      <c r="A2313" t="s">
        <v>2740</v>
      </c>
    </row>
    <row r="2314" spans="1:1" x14ac:dyDescent="0.25">
      <c r="A2314" t="s">
        <v>2741</v>
      </c>
    </row>
    <row r="2315" spans="1:1" x14ac:dyDescent="0.25">
      <c r="A2315" t="s">
        <v>2742</v>
      </c>
    </row>
    <row r="2316" spans="1:1" x14ac:dyDescent="0.25">
      <c r="A2316" t="s">
        <v>2743</v>
      </c>
    </row>
    <row r="2317" spans="1:1" x14ac:dyDescent="0.25">
      <c r="A2317" t="s">
        <v>2744</v>
      </c>
    </row>
    <row r="2318" spans="1:1" x14ac:dyDescent="0.25">
      <c r="A2318" t="s">
        <v>2745</v>
      </c>
    </row>
    <row r="2319" spans="1:1" x14ac:dyDescent="0.25">
      <c r="A2319" t="s">
        <v>2746</v>
      </c>
    </row>
    <row r="2320" spans="1:1" x14ac:dyDescent="0.25">
      <c r="A2320" t="s">
        <v>2747</v>
      </c>
    </row>
    <row r="2321" spans="1:1" x14ac:dyDescent="0.25">
      <c r="A2321" t="s">
        <v>2748</v>
      </c>
    </row>
    <row r="2322" spans="1:1" x14ac:dyDescent="0.25">
      <c r="A2322" t="s">
        <v>2749</v>
      </c>
    </row>
    <row r="2323" spans="1:1" x14ac:dyDescent="0.25">
      <c r="A2323" t="s">
        <v>2750</v>
      </c>
    </row>
    <row r="2324" spans="1:1" x14ac:dyDescent="0.25">
      <c r="A2324" t="s">
        <v>2751</v>
      </c>
    </row>
    <row r="2325" spans="1:1" x14ac:dyDescent="0.25">
      <c r="A2325" t="s">
        <v>2752</v>
      </c>
    </row>
    <row r="2326" spans="1:1" x14ac:dyDescent="0.25">
      <c r="A2326" t="s">
        <v>2753</v>
      </c>
    </row>
    <row r="2327" spans="1:1" x14ac:dyDescent="0.25">
      <c r="A2327" t="s">
        <v>2754</v>
      </c>
    </row>
    <row r="2328" spans="1:1" x14ac:dyDescent="0.25">
      <c r="A2328" t="s">
        <v>2755</v>
      </c>
    </row>
    <row r="2329" spans="1:1" x14ac:dyDescent="0.25">
      <c r="A2329" t="s">
        <v>2756</v>
      </c>
    </row>
    <row r="2330" spans="1:1" x14ac:dyDescent="0.25">
      <c r="A2330" t="s">
        <v>2757</v>
      </c>
    </row>
    <row r="2331" spans="1:1" x14ac:dyDescent="0.25">
      <c r="A2331" t="s">
        <v>2758</v>
      </c>
    </row>
    <row r="2332" spans="1:1" x14ac:dyDescent="0.25">
      <c r="A2332" t="s">
        <v>2759</v>
      </c>
    </row>
    <row r="2333" spans="1:1" x14ac:dyDescent="0.25">
      <c r="A2333" t="s">
        <v>2760</v>
      </c>
    </row>
    <row r="2334" spans="1:1" x14ac:dyDescent="0.25">
      <c r="A2334" t="s">
        <v>2761</v>
      </c>
    </row>
    <row r="2335" spans="1:1" x14ac:dyDescent="0.25">
      <c r="A2335" t="s">
        <v>2762</v>
      </c>
    </row>
    <row r="2336" spans="1:1" x14ac:dyDescent="0.25">
      <c r="A2336" t="s">
        <v>2763</v>
      </c>
    </row>
    <row r="2337" spans="1:1" x14ac:dyDescent="0.25">
      <c r="A2337" t="s">
        <v>2764</v>
      </c>
    </row>
    <row r="2338" spans="1:1" x14ac:dyDescent="0.25">
      <c r="A2338" t="s">
        <v>2765</v>
      </c>
    </row>
    <row r="2339" spans="1:1" x14ac:dyDescent="0.25">
      <c r="A2339" t="s">
        <v>2766</v>
      </c>
    </row>
    <row r="2340" spans="1:1" x14ac:dyDescent="0.25">
      <c r="A2340" t="s">
        <v>2767</v>
      </c>
    </row>
    <row r="2341" spans="1:1" x14ac:dyDescent="0.25">
      <c r="A2341" t="s">
        <v>2768</v>
      </c>
    </row>
    <row r="2342" spans="1:1" x14ac:dyDescent="0.25">
      <c r="A2342" t="s">
        <v>2769</v>
      </c>
    </row>
    <row r="2343" spans="1:1" x14ac:dyDescent="0.25">
      <c r="A2343" t="s">
        <v>2770</v>
      </c>
    </row>
    <row r="2344" spans="1:1" x14ac:dyDescent="0.25">
      <c r="A2344" t="s">
        <v>2771</v>
      </c>
    </row>
    <row r="2345" spans="1:1" x14ac:dyDescent="0.25">
      <c r="A2345" t="s">
        <v>2772</v>
      </c>
    </row>
    <row r="2346" spans="1:1" x14ac:dyDescent="0.25">
      <c r="A2346" t="s">
        <v>2773</v>
      </c>
    </row>
    <row r="2347" spans="1:1" x14ac:dyDescent="0.25">
      <c r="A2347" t="s">
        <v>2774</v>
      </c>
    </row>
    <row r="2348" spans="1:1" x14ac:dyDescent="0.25">
      <c r="A2348" t="s">
        <v>2775</v>
      </c>
    </row>
    <row r="2349" spans="1:1" x14ac:dyDescent="0.25">
      <c r="A2349" t="s">
        <v>2776</v>
      </c>
    </row>
    <row r="2350" spans="1:1" x14ac:dyDescent="0.25">
      <c r="A2350" t="s">
        <v>2777</v>
      </c>
    </row>
    <row r="2351" spans="1:1" x14ac:dyDescent="0.25">
      <c r="A2351" t="s">
        <v>2778</v>
      </c>
    </row>
    <row r="2352" spans="1:1" x14ac:dyDescent="0.25">
      <c r="A2352" t="s">
        <v>2779</v>
      </c>
    </row>
    <row r="2353" spans="1:1" x14ac:dyDescent="0.25">
      <c r="A2353" t="s">
        <v>2780</v>
      </c>
    </row>
    <row r="2354" spans="1:1" x14ac:dyDescent="0.25">
      <c r="A2354" t="s">
        <v>2781</v>
      </c>
    </row>
    <row r="2355" spans="1:1" x14ac:dyDescent="0.25">
      <c r="A2355" t="s">
        <v>2782</v>
      </c>
    </row>
    <row r="2356" spans="1:1" x14ac:dyDescent="0.25">
      <c r="A2356" t="s">
        <v>2783</v>
      </c>
    </row>
    <row r="2357" spans="1:1" x14ac:dyDescent="0.25">
      <c r="A2357" t="s">
        <v>2784</v>
      </c>
    </row>
    <row r="2358" spans="1:1" x14ac:dyDescent="0.25">
      <c r="A2358" t="s">
        <v>2785</v>
      </c>
    </row>
    <row r="2359" spans="1:1" x14ac:dyDescent="0.25">
      <c r="A2359" t="s">
        <v>2786</v>
      </c>
    </row>
    <row r="2360" spans="1:1" x14ac:dyDescent="0.25">
      <c r="A2360" t="s">
        <v>2787</v>
      </c>
    </row>
    <row r="2361" spans="1:1" x14ac:dyDescent="0.25">
      <c r="A2361" t="s">
        <v>2788</v>
      </c>
    </row>
    <row r="2362" spans="1:1" x14ac:dyDescent="0.25">
      <c r="A2362" t="s">
        <v>2789</v>
      </c>
    </row>
    <row r="2363" spans="1:1" x14ac:dyDescent="0.25">
      <c r="A2363" t="s">
        <v>2790</v>
      </c>
    </row>
    <row r="2364" spans="1:1" x14ac:dyDescent="0.25">
      <c r="A2364" t="s">
        <v>2791</v>
      </c>
    </row>
    <row r="2365" spans="1:1" x14ac:dyDescent="0.25">
      <c r="A2365" t="s">
        <v>2792</v>
      </c>
    </row>
    <row r="2366" spans="1:1" x14ac:dyDescent="0.25">
      <c r="A2366" t="s">
        <v>2793</v>
      </c>
    </row>
    <row r="2367" spans="1:1" x14ac:dyDescent="0.25">
      <c r="A2367" t="s">
        <v>2794</v>
      </c>
    </row>
    <row r="2368" spans="1:1" x14ac:dyDescent="0.25">
      <c r="A2368" t="s">
        <v>2795</v>
      </c>
    </row>
    <row r="2369" spans="1:1" x14ac:dyDescent="0.25">
      <c r="A2369" t="s">
        <v>2796</v>
      </c>
    </row>
    <row r="2370" spans="1:1" x14ac:dyDescent="0.25">
      <c r="A2370" t="s">
        <v>2797</v>
      </c>
    </row>
    <row r="2371" spans="1:1" x14ac:dyDescent="0.25">
      <c r="A2371" t="s">
        <v>2798</v>
      </c>
    </row>
    <row r="2372" spans="1:1" x14ac:dyDescent="0.25">
      <c r="A2372" t="s">
        <v>2799</v>
      </c>
    </row>
    <row r="2373" spans="1:1" x14ac:dyDescent="0.25">
      <c r="A2373" t="s">
        <v>2800</v>
      </c>
    </row>
    <row r="2374" spans="1:1" x14ac:dyDescent="0.25">
      <c r="A2374" t="s">
        <v>2801</v>
      </c>
    </row>
    <row r="2375" spans="1:1" x14ac:dyDescent="0.25">
      <c r="A2375" t="s">
        <v>2802</v>
      </c>
    </row>
    <row r="2376" spans="1:1" x14ac:dyDescent="0.25">
      <c r="A2376" t="s">
        <v>2803</v>
      </c>
    </row>
    <row r="2377" spans="1:1" x14ac:dyDescent="0.25">
      <c r="A2377" t="s">
        <v>2804</v>
      </c>
    </row>
    <row r="2378" spans="1:1" x14ac:dyDescent="0.25">
      <c r="A2378" t="s">
        <v>2805</v>
      </c>
    </row>
    <row r="2379" spans="1:1" x14ac:dyDescent="0.25">
      <c r="A2379" t="s">
        <v>2806</v>
      </c>
    </row>
    <row r="2380" spans="1:1" x14ac:dyDescent="0.25">
      <c r="A2380" t="s">
        <v>2807</v>
      </c>
    </row>
    <row r="2381" spans="1:1" x14ac:dyDescent="0.25">
      <c r="A2381" t="s">
        <v>2808</v>
      </c>
    </row>
    <row r="2382" spans="1:1" x14ac:dyDescent="0.25">
      <c r="A2382" t="s">
        <v>2809</v>
      </c>
    </row>
    <row r="2383" spans="1:1" x14ac:dyDescent="0.25">
      <c r="A2383" t="s">
        <v>2810</v>
      </c>
    </row>
    <row r="2384" spans="1:1" x14ac:dyDescent="0.25">
      <c r="A2384" t="s">
        <v>2811</v>
      </c>
    </row>
    <row r="2385" spans="1:1" x14ac:dyDescent="0.25">
      <c r="A2385" t="s">
        <v>2812</v>
      </c>
    </row>
    <row r="2386" spans="1:1" x14ac:dyDescent="0.25">
      <c r="A2386" t="s">
        <v>2813</v>
      </c>
    </row>
    <row r="2387" spans="1:1" x14ac:dyDescent="0.25">
      <c r="A2387" t="s">
        <v>2814</v>
      </c>
    </row>
    <row r="2388" spans="1:1" x14ac:dyDescent="0.25">
      <c r="A2388" t="s">
        <v>2815</v>
      </c>
    </row>
    <row r="2389" spans="1:1" x14ac:dyDescent="0.25">
      <c r="A2389" t="s">
        <v>2816</v>
      </c>
    </row>
    <row r="2390" spans="1:1" x14ac:dyDescent="0.25">
      <c r="A2390" t="s">
        <v>2817</v>
      </c>
    </row>
    <row r="2391" spans="1:1" x14ac:dyDescent="0.25">
      <c r="A2391" t="s">
        <v>2818</v>
      </c>
    </row>
    <row r="2392" spans="1:1" x14ac:dyDescent="0.25">
      <c r="A2392" t="s">
        <v>2819</v>
      </c>
    </row>
    <row r="2393" spans="1:1" x14ac:dyDescent="0.25">
      <c r="A2393" t="s">
        <v>2820</v>
      </c>
    </row>
    <row r="2394" spans="1:1" x14ac:dyDescent="0.25">
      <c r="A2394" t="s">
        <v>2821</v>
      </c>
    </row>
    <row r="2395" spans="1:1" x14ac:dyDescent="0.25">
      <c r="A2395" t="s">
        <v>2822</v>
      </c>
    </row>
    <row r="2396" spans="1:1" x14ac:dyDescent="0.25">
      <c r="A2396" t="s">
        <v>2823</v>
      </c>
    </row>
    <row r="2397" spans="1:1" x14ac:dyDescent="0.25">
      <c r="A2397" t="s">
        <v>2824</v>
      </c>
    </row>
    <row r="2398" spans="1:1" x14ac:dyDescent="0.25">
      <c r="A2398" t="s">
        <v>2825</v>
      </c>
    </row>
    <row r="2399" spans="1:1" x14ac:dyDescent="0.25">
      <c r="A2399" t="s">
        <v>2826</v>
      </c>
    </row>
    <row r="2400" spans="1:1" x14ac:dyDescent="0.25">
      <c r="A2400" t="s">
        <v>2827</v>
      </c>
    </row>
    <row r="2401" spans="1:1" x14ac:dyDescent="0.25">
      <c r="A2401" t="s">
        <v>2828</v>
      </c>
    </row>
    <row r="2402" spans="1:1" x14ac:dyDescent="0.25">
      <c r="A2402" t="s">
        <v>2829</v>
      </c>
    </row>
    <row r="2403" spans="1:1" x14ac:dyDescent="0.25">
      <c r="A2403" t="s">
        <v>2830</v>
      </c>
    </row>
    <row r="2404" spans="1:1" x14ac:dyDescent="0.25">
      <c r="A2404" t="s">
        <v>2831</v>
      </c>
    </row>
    <row r="2405" spans="1:1" x14ac:dyDescent="0.25">
      <c r="A2405" t="s">
        <v>2832</v>
      </c>
    </row>
    <row r="2406" spans="1:1" x14ac:dyDescent="0.25">
      <c r="A2406" t="s">
        <v>2833</v>
      </c>
    </row>
    <row r="2407" spans="1:1" x14ac:dyDescent="0.25">
      <c r="A2407" t="s">
        <v>2834</v>
      </c>
    </row>
    <row r="2408" spans="1:1" x14ac:dyDescent="0.25">
      <c r="A2408" t="s">
        <v>2835</v>
      </c>
    </row>
    <row r="2409" spans="1:1" x14ac:dyDescent="0.25">
      <c r="A2409" t="s">
        <v>2836</v>
      </c>
    </row>
    <row r="2410" spans="1:1" x14ac:dyDescent="0.25">
      <c r="A2410" t="s">
        <v>2837</v>
      </c>
    </row>
    <row r="2411" spans="1:1" x14ac:dyDescent="0.25">
      <c r="A2411" t="s">
        <v>2838</v>
      </c>
    </row>
    <row r="2412" spans="1:1" x14ac:dyDescent="0.25">
      <c r="A2412" t="s">
        <v>2839</v>
      </c>
    </row>
    <row r="2413" spans="1:1" x14ac:dyDescent="0.25">
      <c r="A2413" t="s">
        <v>2840</v>
      </c>
    </row>
    <row r="2414" spans="1:1" x14ac:dyDescent="0.25">
      <c r="A2414" t="s">
        <v>2841</v>
      </c>
    </row>
    <row r="2415" spans="1:1" x14ac:dyDescent="0.25">
      <c r="A2415" t="s">
        <v>2842</v>
      </c>
    </row>
    <row r="2416" spans="1:1" x14ac:dyDescent="0.25">
      <c r="A2416" t="s">
        <v>2843</v>
      </c>
    </row>
    <row r="2417" spans="1:1" x14ac:dyDescent="0.25">
      <c r="A2417" t="s">
        <v>2844</v>
      </c>
    </row>
    <row r="2418" spans="1:1" x14ac:dyDescent="0.25">
      <c r="A2418" t="s">
        <v>2845</v>
      </c>
    </row>
    <row r="2419" spans="1:1" x14ac:dyDescent="0.25">
      <c r="A2419" t="s">
        <v>2846</v>
      </c>
    </row>
    <row r="2420" spans="1:1" x14ac:dyDescent="0.25">
      <c r="A2420" t="s">
        <v>2847</v>
      </c>
    </row>
    <row r="2421" spans="1:1" x14ac:dyDescent="0.25">
      <c r="A2421" t="s">
        <v>2848</v>
      </c>
    </row>
    <row r="2422" spans="1:1" x14ac:dyDescent="0.25">
      <c r="A2422" t="s">
        <v>2849</v>
      </c>
    </row>
    <row r="2423" spans="1:1" x14ac:dyDescent="0.25">
      <c r="A2423" t="s">
        <v>2850</v>
      </c>
    </row>
    <row r="2424" spans="1:1" x14ac:dyDescent="0.25">
      <c r="A2424" t="s">
        <v>2851</v>
      </c>
    </row>
    <row r="2425" spans="1:1" x14ac:dyDescent="0.25">
      <c r="A2425" t="s">
        <v>2852</v>
      </c>
    </row>
    <row r="2426" spans="1:1" x14ac:dyDescent="0.25">
      <c r="A2426" t="s">
        <v>2853</v>
      </c>
    </row>
    <row r="2427" spans="1:1" x14ac:dyDescent="0.25">
      <c r="A2427" t="s">
        <v>2854</v>
      </c>
    </row>
    <row r="2428" spans="1:1" x14ac:dyDescent="0.25">
      <c r="A2428" t="s">
        <v>2855</v>
      </c>
    </row>
    <row r="2429" spans="1:1" x14ac:dyDescent="0.25">
      <c r="A2429" t="s">
        <v>2856</v>
      </c>
    </row>
    <row r="2430" spans="1:1" x14ac:dyDescent="0.25">
      <c r="A2430" t="s">
        <v>2857</v>
      </c>
    </row>
    <row r="2431" spans="1:1" x14ac:dyDescent="0.25">
      <c r="A2431" t="s">
        <v>2858</v>
      </c>
    </row>
    <row r="2432" spans="1:1" x14ac:dyDescent="0.25">
      <c r="A2432" t="s">
        <v>2859</v>
      </c>
    </row>
    <row r="2433" spans="1:1" x14ac:dyDescent="0.25">
      <c r="A2433" t="s">
        <v>2860</v>
      </c>
    </row>
    <row r="2434" spans="1:1" x14ac:dyDescent="0.25">
      <c r="A2434" t="s">
        <v>2861</v>
      </c>
    </row>
    <row r="2435" spans="1:1" x14ac:dyDescent="0.25">
      <c r="A2435" t="s">
        <v>2862</v>
      </c>
    </row>
    <row r="2436" spans="1:1" x14ac:dyDescent="0.25">
      <c r="A2436" t="s">
        <v>2863</v>
      </c>
    </row>
    <row r="2437" spans="1:1" x14ac:dyDescent="0.25">
      <c r="A2437" t="s">
        <v>2864</v>
      </c>
    </row>
    <row r="2438" spans="1:1" x14ac:dyDescent="0.25">
      <c r="A2438" t="s">
        <v>2865</v>
      </c>
    </row>
    <row r="2439" spans="1:1" x14ac:dyDescent="0.25">
      <c r="A2439" t="s">
        <v>2866</v>
      </c>
    </row>
    <row r="2440" spans="1:1" x14ac:dyDescent="0.25">
      <c r="A2440" t="s">
        <v>2867</v>
      </c>
    </row>
    <row r="2441" spans="1:1" x14ac:dyDescent="0.25">
      <c r="A2441" t="s">
        <v>2868</v>
      </c>
    </row>
    <row r="2442" spans="1:1" x14ac:dyDescent="0.25">
      <c r="A2442" t="s">
        <v>2869</v>
      </c>
    </row>
    <row r="2443" spans="1:1" x14ac:dyDescent="0.25">
      <c r="A2443" t="s">
        <v>2870</v>
      </c>
    </row>
    <row r="2444" spans="1:1" x14ac:dyDescent="0.25">
      <c r="A2444" t="s">
        <v>2871</v>
      </c>
    </row>
    <row r="2445" spans="1:1" x14ac:dyDescent="0.25">
      <c r="A2445" t="s">
        <v>2872</v>
      </c>
    </row>
    <row r="2446" spans="1:1" x14ac:dyDescent="0.25">
      <c r="A2446" t="s">
        <v>2873</v>
      </c>
    </row>
    <row r="2447" spans="1:1" x14ac:dyDescent="0.25">
      <c r="A2447" t="s">
        <v>2874</v>
      </c>
    </row>
    <row r="2448" spans="1:1" x14ac:dyDescent="0.25">
      <c r="A2448" t="s">
        <v>2875</v>
      </c>
    </row>
    <row r="2449" spans="1:1" x14ac:dyDescent="0.25">
      <c r="A2449" t="s">
        <v>2876</v>
      </c>
    </row>
    <row r="2450" spans="1:1" x14ac:dyDescent="0.25">
      <c r="A2450" t="s">
        <v>2877</v>
      </c>
    </row>
    <row r="2451" spans="1:1" x14ac:dyDescent="0.25">
      <c r="A2451" t="s">
        <v>2878</v>
      </c>
    </row>
    <row r="2452" spans="1:1" x14ac:dyDescent="0.25">
      <c r="A2452" t="s">
        <v>2879</v>
      </c>
    </row>
    <row r="2453" spans="1:1" x14ac:dyDescent="0.25">
      <c r="A2453" t="s">
        <v>2880</v>
      </c>
    </row>
    <row r="2454" spans="1:1" x14ac:dyDescent="0.25">
      <c r="A2454" t="s">
        <v>2881</v>
      </c>
    </row>
    <row r="2455" spans="1:1" x14ac:dyDescent="0.25">
      <c r="A2455" t="s">
        <v>2882</v>
      </c>
    </row>
    <row r="2456" spans="1:1" x14ac:dyDescent="0.25">
      <c r="A2456" t="s">
        <v>2883</v>
      </c>
    </row>
    <row r="2457" spans="1:1" x14ac:dyDescent="0.25">
      <c r="A2457" t="s">
        <v>2884</v>
      </c>
    </row>
    <row r="2458" spans="1:1" x14ac:dyDescent="0.25">
      <c r="A2458" t="s">
        <v>2885</v>
      </c>
    </row>
    <row r="2459" spans="1:1" x14ac:dyDescent="0.25">
      <c r="A2459" t="s">
        <v>2886</v>
      </c>
    </row>
    <row r="2460" spans="1:1" x14ac:dyDescent="0.25">
      <c r="A2460" t="s">
        <v>2887</v>
      </c>
    </row>
    <row r="2461" spans="1:1" x14ac:dyDescent="0.25">
      <c r="A2461" t="s">
        <v>2888</v>
      </c>
    </row>
    <row r="2462" spans="1:1" x14ac:dyDescent="0.25">
      <c r="A2462" t="s">
        <v>2889</v>
      </c>
    </row>
    <row r="2463" spans="1:1" x14ac:dyDescent="0.25">
      <c r="A2463" t="s">
        <v>2890</v>
      </c>
    </row>
    <row r="2464" spans="1:1" x14ac:dyDescent="0.25">
      <c r="A2464" t="s">
        <v>2891</v>
      </c>
    </row>
    <row r="2465" spans="1:1" x14ac:dyDescent="0.25">
      <c r="A2465" t="s">
        <v>2892</v>
      </c>
    </row>
    <row r="2466" spans="1:1" x14ac:dyDescent="0.25">
      <c r="A2466" t="s">
        <v>2893</v>
      </c>
    </row>
    <row r="2467" spans="1:1" x14ac:dyDescent="0.25">
      <c r="A2467" t="s">
        <v>2894</v>
      </c>
    </row>
    <row r="2468" spans="1:1" x14ac:dyDescent="0.25">
      <c r="A2468" t="s">
        <v>2895</v>
      </c>
    </row>
    <row r="2469" spans="1:1" x14ac:dyDescent="0.25">
      <c r="A2469" t="s">
        <v>2896</v>
      </c>
    </row>
    <row r="2470" spans="1:1" x14ac:dyDescent="0.25">
      <c r="A2470" t="s">
        <v>2897</v>
      </c>
    </row>
    <row r="2471" spans="1:1" x14ac:dyDescent="0.25">
      <c r="A2471" t="s">
        <v>2898</v>
      </c>
    </row>
    <row r="2472" spans="1:1" x14ac:dyDescent="0.25">
      <c r="A2472" t="s">
        <v>2899</v>
      </c>
    </row>
    <row r="2473" spans="1:1" x14ac:dyDescent="0.25">
      <c r="A2473" t="s">
        <v>2900</v>
      </c>
    </row>
    <row r="2474" spans="1:1" x14ac:dyDescent="0.25">
      <c r="A2474" t="s">
        <v>2901</v>
      </c>
    </row>
    <row r="2475" spans="1:1" x14ac:dyDescent="0.25">
      <c r="A2475" t="s">
        <v>2902</v>
      </c>
    </row>
    <row r="2476" spans="1:1" x14ac:dyDescent="0.25">
      <c r="A2476" t="s">
        <v>2903</v>
      </c>
    </row>
    <row r="2477" spans="1:1" x14ac:dyDescent="0.25">
      <c r="A2477" t="s">
        <v>2904</v>
      </c>
    </row>
    <row r="2478" spans="1:1" x14ac:dyDescent="0.25">
      <c r="A2478" t="s">
        <v>2905</v>
      </c>
    </row>
    <row r="2479" spans="1:1" x14ac:dyDescent="0.25">
      <c r="A2479" t="s">
        <v>2906</v>
      </c>
    </row>
    <row r="2480" spans="1:1" x14ac:dyDescent="0.25">
      <c r="A2480" t="s">
        <v>2907</v>
      </c>
    </row>
    <row r="2481" spans="1:1" x14ac:dyDescent="0.25">
      <c r="A2481" t="s">
        <v>2908</v>
      </c>
    </row>
    <row r="2482" spans="1:1" x14ac:dyDescent="0.25">
      <c r="A2482" t="s">
        <v>2909</v>
      </c>
    </row>
    <row r="2483" spans="1:1" x14ac:dyDescent="0.25">
      <c r="A2483" t="s">
        <v>2910</v>
      </c>
    </row>
    <row r="2484" spans="1:1" x14ac:dyDescent="0.25">
      <c r="A2484" t="s">
        <v>2911</v>
      </c>
    </row>
    <row r="2485" spans="1:1" x14ac:dyDescent="0.25">
      <c r="A2485" t="s">
        <v>2912</v>
      </c>
    </row>
    <row r="2486" spans="1:1" x14ac:dyDescent="0.25">
      <c r="A2486" t="s">
        <v>2913</v>
      </c>
    </row>
    <row r="2487" spans="1:1" x14ac:dyDescent="0.25">
      <c r="A2487" t="s">
        <v>2914</v>
      </c>
    </row>
    <row r="2488" spans="1:1" x14ac:dyDescent="0.25">
      <c r="A2488" t="s">
        <v>2915</v>
      </c>
    </row>
    <row r="2489" spans="1:1" x14ac:dyDescent="0.25">
      <c r="A2489" t="s">
        <v>2916</v>
      </c>
    </row>
    <row r="2490" spans="1:1" x14ac:dyDescent="0.25">
      <c r="A2490" t="s">
        <v>2917</v>
      </c>
    </row>
    <row r="2491" spans="1:1" x14ac:dyDescent="0.25">
      <c r="A2491" t="s">
        <v>2918</v>
      </c>
    </row>
    <row r="2492" spans="1:1" x14ac:dyDescent="0.25">
      <c r="A2492" t="s">
        <v>2919</v>
      </c>
    </row>
    <row r="2493" spans="1:1" x14ac:dyDescent="0.25">
      <c r="A2493" t="s">
        <v>2920</v>
      </c>
    </row>
    <row r="2494" spans="1:1" x14ac:dyDescent="0.25">
      <c r="A2494" t="s">
        <v>2921</v>
      </c>
    </row>
    <row r="2495" spans="1:1" x14ac:dyDescent="0.25">
      <c r="A2495" t="s">
        <v>2922</v>
      </c>
    </row>
    <row r="2496" spans="1:1" x14ac:dyDescent="0.25">
      <c r="A2496" t="s">
        <v>2923</v>
      </c>
    </row>
    <row r="2497" spans="1:1" x14ac:dyDescent="0.25">
      <c r="A2497" t="s">
        <v>2924</v>
      </c>
    </row>
    <row r="2498" spans="1:1" x14ac:dyDescent="0.25">
      <c r="A2498" t="s">
        <v>2925</v>
      </c>
    </row>
    <row r="2499" spans="1:1" x14ac:dyDescent="0.25">
      <c r="A2499" t="s">
        <v>2926</v>
      </c>
    </row>
    <row r="2500" spans="1:1" x14ac:dyDescent="0.25">
      <c r="A2500" t="s">
        <v>2927</v>
      </c>
    </row>
    <row r="2501" spans="1:1" x14ac:dyDescent="0.25">
      <c r="A2501" t="s">
        <v>2928</v>
      </c>
    </row>
    <row r="2502" spans="1:1" x14ac:dyDescent="0.25">
      <c r="A2502" t="s">
        <v>2929</v>
      </c>
    </row>
    <row r="2503" spans="1:1" x14ac:dyDescent="0.25">
      <c r="A2503" t="s">
        <v>2930</v>
      </c>
    </row>
    <row r="2504" spans="1:1" x14ac:dyDescent="0.25">
      <c r="A2504" t="s">
        <v>2931</v>
      </c>
    </row>
    <row r="2505" spans="1:1" x14ac:dyDescent="0.25">
      <c r="A2505" t="s">
        <v>2932</v>
      </c>
    </row>
    <row r="2506" spans="1:1" x14ac:dyDescent="0.25">
      <c r="A2506" t="s">
        <v>2933</v>
      </c>
    </row>
    <row r="2507" spans="1:1" x14ac:dyDescent="0.25">
      <c r="A2507" t="s">
        <v>2934</v>
      </c>
    </row>
    <row r="2508" spans="1:1" x14ac:dyDescent="0.25">
      <c r="A2508" t="s">
        <v>2935</v>
      </c>
    </row>
    <row r="2509" spans="1:1" x14ac:dyDescent="0.25">
      <c r="A2509" t="s">
        <v>2936</v>
      </c>
    </row>
    <row r="2510" spans="1:1" x14ac:dyDescent="0.25">
      <c r="A2510" t="s">
        <v>2937</v>
      </c>
    </row>
    <row r="2511" spans="1:1" x14ac:dyDescent="0.25">
      <c r="A2511" t="s">
        <v>2938</v>
      </c>
    </row>
    <row r="2512" spans="1:1" x14ac:dyDescent="0.25">
      <c r="A2512" t="s">
        <v>2939</v>
      </c>
    </row>
    <row r="2513" spans="1:1" x14ac:dyDescent="0.25">
      <c r="A2513" t="s">
        <v>2940</v>
      </c>
    </row>
    <row r="2514" spans="1:1" x14ac:dyDescent="0.25">
      <c r="A2514" t="s">
        <v>2941</v>
      </c>
    </row>
    <row r="2515" spans="1:1" x14ac:dyDescent="0.25">
      <c r="A2515" t="s">
        <v>2942</v>
      </c>
    </row>
    <row r="2516" spans="1:1" x14ac:dyDescent="0.25">
      <c r="A2516" t="s">
        <v>2943</v>
      </c>
    </row>
    <row r="2517" spans="1:1" x14ac:dyDescent="0.25">
      <c r="A2517" t="s">
        <v>2944</v>
      </c>
    </row>
    <row r="2518" spans="1:1" x14ac:dyDescent="0.25">
      <c r="A2518" t="s">
        <v>2945</v>
      </c>
    </row>
    <row r="2519" spans="1:1" x14ac:dyDescent="0.25">
      <c r="A2519" t="s">
        <v>2946</v>
      </c>
    </row>
    <row r="2520" spans="1:1" x14ac:dyDescent="0.25">
      <c r="A2520" t="s">
        <v>2947</v>
      </c>
    </row>
    <row r="2521" spans="1:1" x14ac:dyDescent="0.25">
      <c r="A2521" t="s">
        <v>2948</v>
      </c>
    </row>
    <row r="2522" spans="1:1" x14ac:dyDescent="0.25">
      <c r="A2522" t="s">
        <v>2949</v>
      </c>
    </row>
    <row r="2523" spans="1:1" x14ac:dyDescent="0.25">
      <c r="A2523" t="s">
        <v>2950</v>
      </c>
    </row>
    <row r="2524" spans="1:1" x14ac:dyDescent="0.25">
      <c r="A2524" t="s">
        <v>2951</v>
      </c>
    </row>
    <row r="2525" spans="1:1" x14ac:dyDescent="0.25">
      <c r="A2525" t="s">
        <v>2952</v>
      </c>
    </row>
    <row r="2526" spans="1:1" x14ac:dyDescent="0.25">
      <c r="A2526" t="s">
        <v>2953</v>
      </c>
    </row>
    <row r="2527" spans="1:1" x14ac:dyDescent="0.25">
      <c r="A2527" t="s">
        <v>2954</v>
      </c>
    </row>
    <row r="2528" spans="1:1" x14ac:dyDescent="0.25">
      <c r="A2528" t="s">
        <v>2955</v>
      </c>
    </row>
    <row r="2529" spans="1:1" x14ac:dyDescent="0.25">
      <c r="A2529" t="s">
        <v>2956</v>
      </c>
    </row>
    <row r="2530" spans="1:1" x14ac:dyDescent="0.25">
      <c r="A2530" t="s">
        <v>2957</v>
      </c>
    </row>
    <row r="2531" spans="1:1" x14ac:dyDescent="0.25">
      <c r="A2531" t="s">
        <v>2958</v>
      </c>
    </row>
    <row r="2532" spans="1:1" x14ac:dyDescent="0.25">
      <c r="A2532" t="s">
        <v>2959</v>
      </c>
    </row>
    <row r="2533" spans="1:1" x14ac:dyDescent="0.25">
      <c r="A2533" t="s">
        <v>2960</v>
      </c>
    </row>
    <row r="2534" spans="1:1" x14ac:dyDescent="0.25">
      <c r="A2534" t="s">
        <v>2961</v>
      </c>
    </row>
    <row r="2535" spans="1:1" x14ac:dyDescent="0.25">
      <c r="A2535" t="s">
        <v>2962</v>
      </c>
    </row>
    <row r="2536" spans="1:1" x14ac:dyDescent="0.25">
      <c r="A2536" t="s">
        <v>2963</v>
      </c>
    </row>
    <row r="2537" spans="1:1" x14ac:dyDescent="0.25">
      <c r="A2537" t="s">
        <v>2964</v>
      </c>
    </row>
    <row r="2538" spans="1:1" x14ac:dyDescent="0.25">
      <c r="A2538" t="s">
        <v>2965</v>
      </c>
    </row>
    <row r="2539" spans="1:1" x14ac:dyDescent="0.25">
      <c r="A2539" t="s">
        <v>2966</v>
      </c>
    </row>
    <row r="2540" spans="1:1" x14ac:dyDescent="0.25">
      <c r="A2540" t="s">
        <v>2967</v>
      </c>
    </row>
    <row r="2541" spans="1:1" x14ac:dyDescent="0.25">
      <c r="A2541" t="s">
        <v>2968</v>
      </c>
    </row>
    <row r="2542" spans="1:1" x14ac:dyDescent="0.25">
      <c r="A2542" t="s">
        <v>2969</v>
      </c>
    </row>
    <row r="2543" spans="1:1" x14ac:dyDescent="0.25">
      <c r="A2543" t="s">
        <v>2970</v>
      </c>
    </row>
    <row r="2544" spans="1:1" x14ac:dyDescent="0.25">
      <c r="A2544" t="s">
        <v>2971</v>
      </c>
    </row>
    <row r="2545" spans="1:1" x14ac:dyDescent="0.25">
      <c r="A2545" t="s">
        <v>2972</v>
      </c>
    </row>
    <row r="2546" spans="1:1" x14ac:dyDescent="0.25">
      <c r="A2546" t="s">
        <v>2973</v>
      </c>
    </row>
    <row r="2547" spans="1:1" x14ac:dyDescent="0.25">
      <c r="A2547" t="s">
        <v>2974</v>
      </c>
    </row>
    <row r="2548" spans="1:1" x14ac:dyDescent="0.25">
      <c r="A2548" t="s">
        <v>2975</v>
      </c>
    </row>
    <row r="2549" spans="1:1" x14ac:dyDescent="0.25">
      <c r="A2549" t="s">
        <v>2976</v>
      </c>
    </row>
    <row r="2550" spans="1:1" x14ac:dyDescent="0.25">
      <c r="A2550" t="s">
        <v>2977</v>
      </c>
    </row>
    <row r="2551" spans="1:1" x14ac:dyDescent="0.25">
      <c r="A2551" t="s">
        <v>2978</v>
      </c>
    </row>
    <row r="2552" spans="1:1" x14ac:dyDescent="0.25">
      <c r="A2552" t="s">
        <v>2979</v>
      </c>
    </row>
    <row r="2553" spans="1:1" x14ac:dyDescent="0.25">
      <c r="A2553" t="s">
        <v>2980</v>
      </c>
    </row>
    <row r="2554" spans="1:1" x14ac:dyDescent="0.25">
      <c r="A2554" t="s">
        <v>2981</v>
      </c>
    </row>
    <row r="2555" spans="1:1" x14ac:dyDescent="0.25">
      <c r="A2555" t="s">
        <v>2982</v>
      </c>
    </row>
    <row r="2556" spans="1:1" x14ac:dyDescent="0.25">
      <c r="A2556" t="s">
        <v>2983</v>
      </c>
    </row>
    <row r="2557" spans="1:1" x14ac:dyDescent="0.25">
      <c r="A2557" t="s">
        <v>2984</v>
      </c>
    </row>
    <row r="2558" spans="1:1" x14ac:dyDescent="0.25">
      <c r="A2558" t="s">
        <v>2985</v>
      </c>
    </row>
    <row r="2559" spans="1:1" x14ac:dyDescent="0.25">
      <c r="A2559" t="s">
        <v>2986</v>
      </c>
    </row>
    <row r="2560" spans="1:1" x14ac:dyDescent="0.25">
      <c r="A2560" t="s">
        <v>2987</v>
      </c>
    </row>
    <row r="2561" spans="1:1" x14ac:dyDescent="0.25">
      <c r="A2561" t="s">
        <v>2988</v>
      </c>
    </row>
    <row r="2562" spans="1:1" x14ac:dyDescent="0.25">
      <c r="A2562" t="s">
        <v>2989</v>
      </c>
    </row>
    <row r="2563" spans="1:1" x14ac:dyDescent="0.25">
      <c r="A2563" t="s">
        <v>2990</v>
      </c>
    </row>
    <row r="2564" spans="1:1" x14ac:dyDescent="0.25">
      <c r="A2564" t="s">
        <v>2991</v>
      </c>
    </row>
    <row r="2565" spans="1:1" x14ac:dyDescent="0.25">
      <c r="A2565" t="s">
        <v>2992</v>
      </c>
    </row>
    <row r="2566" spans="1:1" x14ac:dyDescent="0.25">
      <c r="A2566" t="s">
        <v>2993</v>
      </c>
    </row>
    <row r="2567" spans="1:1" x14ac:dyDescent="0.25">
      <c r="A2567" t="s">
        <v>2994</v>
      </c>
    </row>
    <row r="2568" spans="1:1" x14ac:dyDescent="0.25">
      <c r="A2568" t="s">
        <v>2995</v>
      </c>
    </row>
    <row r="2569" spans="1:1" x14ac:dyDescent="0.25">
      <c r="A2569" t="s">
        <v>2996</v>
      </c>
    </row>
    <row r="2570" spans="1:1" x14ac:dyDescent="0.25">
      <c r="A2570" t="s">
        <v>2997</v>
      </c>
    </row>
    <row r="2571" spans="1:1" x14ac:dyDescent="0.25">
      <c r="A2571" t="s">
        <v>2998</v>
      </c>
    </row>
    <row r="2572" spans="1:1" x14ac:dyDescent="0.25">
      <c r="A2572" t="s">
        <v>2999</v>
      </c>
    </row>
    <row r="2573" spans="1:1" x14ac:dyDescent="0.25">
      <c r="A2573" t="s">
        <v>3000</v>
      </c>
    </row>
    <row r="2574" spans="1:1" x14ac:dyDescent="0.25">
      <c r="A2574" t="s">
        <v>3001</v>
      </c>
    </row>
    <row r="2575" spans="1:1" x14ac:dyDescent="0.25">
      <c r="A2575" t="s">
        <v>3002</v>
      </c>
    </row>
    <row r="2576" spans="1:1" x14ac:dyDescent="0.25">
      <c r="A2576" t="s">
        <v>3003</v>
      </c>
    </row>
    <row r="2577" spans="1:1" x14ac:dyDescent="0.25">
      <c r="A2577" t="s">
        <v>3004</v>
      </c>
    </row>
    <row r="2578" spans="1:1" x14ac:dyDescent="0.25">
      <c r="A2578" t="s">
        <v>3005</v>
      </c>
    </row>
    <row r="2579" spans="1:1" x14ac:dyDescent="0.25">
      <c r="A2579" t="s">
        <v>3006</v>
      </c>
    </row>
    <row r="2580" spans="1:1" x14ac:dyDescent="0.25">
      <c r="A2580" t="s">
        <v>3007</v>
      </c>
    </row>
    <row r="2581" spans="1:1" x14ac:dyDescent="0.25">
      <c r="A2581" t="s">
        <v>3008</v>
      </c>
    </row>
    <row r="2582" spans="1:1" x14ac:dyDescent="0.25">
      <c r="A2582" t="s">
        <v>3009</v>
      </c>
    </row>
    <row r="2583" spans="1:1" x14ac:dyDescent="0.25">
      <c r="A2583" t="s">
        <v>3010</v>
      </c>
    </row>
    <row r="2584" spans="1:1" x14ac:dyDescent="0.25">
      <c r="A2584" t="s">
        <v>3011</v>
      </c>
    </row>
    <row r="2585" spans="1:1" x14ac:dyDescent="0.25">
      <c r="A2585" t="s">
        <v>3012</v>
      </c>
    </row>
    <row r="2586" spans="1:1" x14ac:dyDescent="0.25">
      <c r="A2586" t="s">
        <v>3013</v>
      </c>
    </row>
    <row r="2587" spans="1:1" x14ac:dyDescent="0.25">
      <c r="A2587" t="s">
        <v>3014</v>
      </c>
    </row>
    <row r="2588" spans="1:1" x14ac:dyDescent="0.25">
      <c r="A2588" t="s">
        <v>3015</v>
      </c>
    </row>
    <row r="2589" spans="1:1" x14ac:dyDescent="0.25">
      <c r="A2589" t="s">
        <v>3016</v>
      </c>
    </row>
    <row r="2590" spans="1:1" x14ac:dyDescent="0.25">
      <c r="A2590" t="s">
        <v>3017</v>
      </c>
    </row>
    <row r="2591" spans="1:1" x14ac:dyDescent="0.25">
      <c r="A2591" t="s">
        <v>3018</v>
      </c>
    </row>
    <row r="2592" spans="1:1" x14ac:dyDescent="0.25">
      <c r="A2592" t="s">
        <v>3019</v>
      </c>
    </row>
    <row r="2593" spans="1:1" x14ac:dyDescent="0.25">
      <c r="A2593" t="s">
        <v>3020</v>
      </c>
    </row>
    <row r="2594" spans="1:1" x14ac:dyDescent="0.25">
      <c r="A2594" t="s">
        <v>3021</v>
      </c>
    </row>
    <row r="2595" spans="1:1" x14ac:dyDescent="0.25">
      <c r="A2595" t="s">
        <v>3022</v>
      </c>
    </row>
    <row r="2596" spans="1:1" x14ac:dyDescent="0.25">
      <c r="A2596" t="s">
        <v>3023</v>
      </c>
    </row>
    <row r="2597" spans="1:1" x14ac:dyDescent="0.25">
      <c r="A2597" t="s">
        <v>3024</v>
      </c>
    </row>
    <row r="2598" spans="1:1" x14ac:dyDescent="0.25">
      <c r="A2598" t="s">
        <v>3025</v>
      </c>
    </row>
    <row r="2599" spans="1:1" x14ac:dyDescent="0.25">
      <c r="A2599" t="s">
        <v>3026</v>
      </c>
    </row>
    <row r="2600" spans="1:1" x14ac:dyDescent="0.25">
      <c r="A2600" t="s">
        <v>3027</v>
      </c>
    </row>
    <row r="2601" spans="1:1" x14ac:dyDescent="0.25">
      <c r="A2601" t="s">
        <v>3028</v>
      </c>
    </row>
    <row r="2602" spans="1:1" x14ac:dyDescent="0.25">
      <c r="A2602" t="s">
        <v>3029</v>
      </c>
    </row>
    <row r="2603" spans="1:1" x14ac:dyDescent="0.25">
      <c r="A2603" t="s">
        <v>3030</v>
      </c>
    </row>
    <row r="2604" spans="1:1" x14ac:dyDescent="0.25">
      <c r="A2604" t="s">
        <v>3031</v>
      </c>
    </row>
    <row r="2605" spans="1:1" x14ac:dyDescent="0.25">
      <c r="A2605" t="s">
        <v>3032</v>
      </c>
    </row>
    <row r="2606" spans="1:1" x14ac:dyDescent="0.25">
      <c r="A2606" t="s">
        <v>3033</v>
      </c>
    </row>
    <row r="2607" spans="1:1" x14ac:dyDescent="0.25">
      <c r="A2607" t="s">
        <v>3034</v>
      </c>
    </row>
    <row r="2608" spans="1:1" x14ac:dyDescent="0.25">
      <c r="A2608" t="s">
        <v>3035</v>
      </c>
    </row>
    <row r="2609" spans="1:1" x14ac:dyDescent="0.25">
      <c r="A2609" t="s">
        <v>3036</v>
      </c>
    </row>
    <row r="2610" spans="1:1" x14ac:dyDescent="0.25">
      <c r="A2610" t="s">
        <v>3037</v>
      </c>
    </row>
    <row r="2611" spans="1:1" x14ac:dyDescent="0.25">
      <c r="A2611" t="s">
        <v>3038</v>
      </c>
    </row>
    <row r="2612" spans="1:1" x14ac:dyDescent="0.25">
      <c r="A2612" t="s">
        <v>3039</v>
      </c>
    </row>
    <row r="2613" spans="1:1" x14ac:dyDescent="0.25">
      <c r="A2613" t="s">
        <v>3040</v>
      </c>
    </row>
    <row r="2614" spans="1:1" x14ac:dyDescent="0.25">
      <c r="A2614" t="s">
        <v>3041</v>
      </c>
    </row>
    <row r="2615" spans="1:1" x14ac:dyDescent="0.25">
      <c r="A2615" t="s">
        <v>3042</v>
      </c>
    </row>
    <row r="2616" spans="1:1" x14ac:dyDescent="0.25">
      <c r="A2616" t="s">
        <v>3043</v>
      </c>
    </row>
    <row r="2617" spans="1:1" x14ac:dyDescent="0.25">
      <c r="A2617" t="s">
        <v>3044</v>
      </c>
    </row>
    <row r="2618" spans="1:1" x14ac:dyDescent="0.25">
      <c r="A2618" t="s">
        <v>3045</v>
      </c>
    </row>
    <row r="2619" spans="1:1" x14ac:dyDescent="0.25">
      <c r="A2619" t="s">
        <v>3046</v>
      </c>
    </row>
    <row r="2620" spans="1:1" x14ac:dyDescent="0.25">
      <c r="A2620" t="s">
        <v>3047</v>
      </c>
    </row>
    <row r="2621" spans="1:1" x14ac:dyDescent="0.25">
      <c r="A2621" t="s">
        <v>3048</v>
      </c>
    </row>
    <row r="2622" spans="1:1" x14ac:dyDescent="0.25">
      <c r="A2622" t="s">
        <v>3049</v>
      </c>
    </row>
    <row r="2623" spans="1:1" x14ac:dyDescent="0.25">
      <c r="A2623" t="s">
        <v>3050</v>
      </c>
    </row>
    <row r="2624" spans="1:1" x14ac:dyDescent="0.25">
      <c r="A2624" t="s">
        <v>3051</v>
      </c>
    </row>
    <row r="2625" spans="1:1" x14ac:dyDescent="0.25">
      <c r="A2625" t="s">
        <v>3052</v>
      </c>
    </row>
    <row r="2626" spans="1:1" x14ac:dyDescent="0.25">
      <c r="A2626" t="s">
        <v>3053</v>
      </c>
    </row>
    <row r="2627" spans="1:1" x14ac:dyDescent="0.25">
      <c r="A2627" t="s">
        <v>3054</v>
      </c>
    </row>
    <row r="2628" spans="1:1" x14ac:dyDescent="0.25">
      <c r="A2628" t="s">
        <v>3055</v>
      </c>
    </row>
    <row r="2629" spans="1:1" x14ac:dyDescent="0.25">
      <c r="A2629" t="s">
        <v>3056</v>
      </c>
    </row>
    <row r="2630" spans="1:1" x14ac:dyDescent="0.25">
      <c r="A2630" t="s">
        <v>3057</v>
      </c>
    </row>
    <row r="2631" spans="1:1" x14ac:dyDescent="0.25">
      <c r="A2631" t="s">
        <v>3058</v>
      </c>
    </row>
    <row r="2632" spans="1:1" x14ac:dyDescent="0.25">
      <c r="A2632" t="s">
        <v>3059</v>
      </c>
    </row>
    <row r="2633" spans="1:1" x14ac:dyDescent="0.25">
      <c r="A2633" t="s">
        <v>3060</v>
      </c>
    </row>
    <row r="2634" spans="1:1" x14ac:dyDescent="0.25">
      <c r="A2634" t="s">
        <v>3061</v>
      </c>
    </row>
    <row r="2635" spans="1:1" x14ac:dyDescent="0.25">
      <c r="A2635" t="s">
        <v>3062</v>
      </c>
    </row>
    <row r="2636" spans="1:1" x14ac:dyDescent="0.25">
      <c r="A2636" t="s">
        <v>3063</v>
      </c>
    </row>
    <row r="2637" spans="1:1" x14ac:dyDescent="0.25">
      <c r="A2637" t="s">
        <v>3064</v>
      </c>
    </row>
    <row r="2638" spans="1:1" x14ac:dyDescent="0.25">
      <c r="A2638" t="s">
        <v>3065</v>
      </c>
    </row>
    <row r="2639" spans="1:1" x14ac:dyDescent="0.25">
      <c r="A2639" t="s">
        <v>3066</v>
      </c>
    </row>
    <row r="2640" spans="1:1" x14ac:dyDescent="0.25">
      <c r="A2640" t="s">
        <v>3067</v>
      </c>
    </row>
    <row r="2641" spans="1:1" x14ac:dyDescent="0.25">
      <c r="A2641" t="s">
        <v>3068</v>
      </c>
    </row>
    <row r="2642" spans="1:1" x14ac:dyDescent="0.25">
      <c r="A2642" t="s">
        <v>3069</v>
      </c>
    </row>
    <row r="2643" spans="1:1" x14ac:dyDescent="0.25">
      <c r="A2643" t="s">
        <v>3070</v>
      </c>
    </row>
    <row r="2644" spans="1:1" x14ac:dyDescent="0.25">
      <c r="A2644" t="s">
        <v>3071</v>
      </c>
    </row>
    <row r="2645" spans="1:1" x14ac:dyDescent="0.25">
      <c r="A2645" t="s">
        <v>3072</v>
      </c>
    </row>
    <row r="2646" spans="1:1" x14ac:dyDescent="0.25">
      <c r="A2646" t="s">
        <v>3073</v>
      </c>
    </row>
    <row r="2647" spans="1:1" x14ac:dyDescent="0.25">
      <c r="A2647" t="s">
        <v>3074</v>
      </c>
    </row>
    <row r="2648" spans="1:1" x14ac:dyDescent="0.25">
      <c r="A2648" t="s">
        <v>3075</v>
      </c>
    </row>
    <row r="2649" spans="1:1" x14ac:dyDescent="0.25">
      <c r="A2649" t="s">
        <v>3076</v>
      </c>
    </row>
    <row r="2650" spans="1:1" x14ac:dyDescent="0.25">
      <c r="A2650" t="s">
        <v>3077</v>
      </c>
    </row>
    <row r="2651" spans="1:1" x14ac:dyDescent="0.25">
      <c r="A2651" t="s">
        <v>3078</v>
      </c>
    </row>
    <row r="2652" spans="1:1" x14ac:dyDescent="0.25">
      <c r="A2652" t="s">
        <v>3079</v>
      </c>
    </row>
    <row r="2653" spans="1:1" x14ac:dyDescent="0.25">
      <c r="A2653" t="s">
        <v>3080</v>
      </c>
    </row>
    <row r="2654" spans="1:1" x14ac:dyDescent="0.25">
      <c r="A2654" t="s">
        <v>3081</v>
      </c>
    </row>
    <row r="2655" spans="1:1" x14ac:dyDescent="0.25">
      <c r="A2655" t="s">
        <v>3082</v>
      </c>
    </row>
    <row r="2656" spans="1:1" x14ac:dyDescent="0.25">
      <c r="A2656" t="s">
        <v>3083</v>
      </c>
    </row>
    <row r="2657" spans="1:1" x14ac:dyDescent="0.25">
      <c r="A2657" t="s">
        <v>3084</v>
      </c>
    </row>
    <row r="2658" spans="1:1" x14ac:dyDescent="0.25">
      <c r="A2658" t="s">
        <v>3085</v>
      </c>
    </row>
    <row r="2659" spans="1:1" x14ac:dyDescent="0.25">
      <c r="A2659" t="s">
        <v>3086</v>
      </c>
    </row>
    <row r="2660" spans="1:1" x14ac:dyDescent="0.25">
      <c r="A2660" t="s">
        <v>3087</v>
      </c>
    </row>
    <row r="2661" spans="1:1" x14ac:dyDescent="0.25">
      <c r="A2661" t="s">
        <v>3088</v>
      </c>
    </row>
    <row r="2662" spans="1:1" x14ac:dyDescent="0.25">
      <c r="A2662" t="s">
        <v>3089</v>
      </c>
    </row>
    <row r="2663" spans="1:1" x14ac:dyDescent="0.25">
      <c r="A2663" t="s">
        <v>3090</v>
      </c>
    </row>
    <row r="2664" spans="1:1" x14ac:dyDescent="0.25">
      <c r="A2664" t="s">
        <v>3091</v>
      </c>
    </row>
    <row r="2665" spans="1:1" x14ac:dyDescent="0.25">
      <c r="A2665" t="s">
        <v>3092</v>
      </c>
    </row>
    <row r="2666" spans="1:1" x14ac:dyDescent="0.25">
      <c r="A2666" t="s">
        <v>3093</v>
      </c>
    </row>
    <row r="2667" spans="1:1" x14ac:dyDescent="0.25">
      <c r="A2667" t="s">
        <v>3094</v>
      </c>
    </row>
    <row r="2668" spans="1:1" x14ac:dyDescent="0.25">
      <c r="A2668" t="s">
        <v>3095</v>
      </c>
    </row>
    <row r="2669" spans="1:1" x14ac:dyDescent="0.25">
      <c r="A2669" t="s">
        <v>3096</v>
      </c>
    </row>
    <row r="2670" spans="1:1" x14ac:dyDescent="0.25">
      <c r="A2670" t="s">
        <v>3097</v>
      </c>
    </row>
    <row r="2671" spans="1:1" x14ac:dyDescent="0.25">
      <c r="A2671" t="s">
        <v>3098</v>
      </c>
    </row>
    <row r="2672" spans="1:1" x14ac:dyDescent="0.25">
      <c r="A2672" t="s">
        <v>3099</v>
      </c>
    </row>
    <row r="2673" spans="1:1" x14ac:dyDescent="0.25">
      <c r="A2673" t="s">
        <v>3100</v>
      </c>
    </row>
    <row r="2674" spans="1:1" x14ac:dyDescent="0.25">
      <c r="A2674" t="s">
        <v>3101</v>
      </c>
    </row>
    <row r="2675" spans="1:1" x14ac:dyDescent="0.25">
      <c r="A2675" t="s">
        <v>3102</v>
      </c>
    </row>
    <row r="2676" spans="1:1" x14ac:dyDescent="0.25">
      <c r="A2676" t="s">
        <v>3103</v>
      </c>
    </row>
    <row r="2677" spans="1:1" x14ac:dyDescent="0.25">
      <c r="A2677" t="s">
        <v>3104</v>
      </c>
    </row>
    <row r="2678" spans="1:1" x14ac:dyDescent="0.25">
      <c r="A2678" t="s">
        <v>3105</v>
      </c>
    </row>
    <row r="2679" spans="1:1" x14ac:dyDescent="0.25">
      <c r="A2679" t="s">
        <v>3106</v>
      </c>
    </row>
    <row r="2680" spans="1:1" x14ac:dyDescent="0.25">
      <c r="A2680" t="s">
        <v>3107</v>
      </c>
    </row>
    <row r="2681" spans="1:1" x14ac:dyDescent="0.25">
      <c r="A2681" t="s">
        <v>3108</v>
      </c>
    </row>
    <row r="2682" spans="1:1" x14ac:dyDescent="0.25">
      <c r="A2682" t="s">
        <v>3109</v>
      </c>
    </row>
    <row r="2683" spans="1:1" x14ac:dyDescent="0.25">
      <c r="A2683" t="s">
        <v>3110</v>
      </c>
    </row>
    <row r="2684" spans="1:1" x14ac:dyDescent="0.25">
      <c r="A2684" t="s">
        <v>3111</v>
      </c>
    </row>
    <row r="2685" spans="1:1" x14ac:dyDescent="0.25">
      <c r="A2685" t="s">
        <v>3112</v>
      </c>
    </row>
    <row r="2686" spans="1:1" x14ac:dyDescent="0.25">
      <c r="A2686" t="s">
        <v>3113</v>
      </c>
    </row>
    <row r="2687" spans="1:1" x14ac:dyDescent="0.25">
      <c r="A2687" t="s">
        <v>3114</v>
      </c>
    </row>
    <row r="2688" spans="1:1" x14ac:dyDescent="0.25">
      <c r="A2688" t="s">
        <v>3115</v>
      </c>
    </row>
    <row r="2689" spans="1:1" x14ac:dyDescent="0.25">
      <c r="A2689" t="s">
        <v>3116</v>
      </c>
    </row>
    <row r="2690" spans="1:1" x14ac:dyDescent="0.25">
      <c r="A2690" t="s">
        <v>3117</v>
      </c>
    </row>
    <row r="2691" spans="1:1" x14ac:dyDescent="0.25">
      <c r="A2691" t="s">
        <v>3118</v>
      </c>
    </row>
    <row r="2692" spans="1:1" x14ac:dyDescent="0.25">
      <c r="A2692" t="s">
        <v>3119</v>
      </c>
    </row>
    <row r="2693" spans="1:1" x14ac:dyDescent="0.25">
      <c r="A2693" t="s">
        <v>3120</v>
      </c>
    </row>
    <row r="2694" spans="1:1" x14ac:dyDescent="0.25">
      <c r="A2694" t="s">
        <v>3121</v>
      </c>
    </row>
    <row r="2695" spans="1:1" x14ac:dyDescent="0.25">
      <c r="A2695" t="s">
        <v>3122</v>
      </c>
    </row>
    <row r="2696" spans="1:1" x14ac:dyDescent="0.25">
      <c r="A2696" t="s">
        <v>3123</v>
      </c>
    </row>
    <row r="2697" spans="1:1" x14ac:dyDescent="0.25">
      <c r="A2697" t="s">
        <v>3124</v>
      </c>
    </row>
    <row r="2698" spans="1:1" x14ac:dyDescent="0.25">
      <c r="A2698" t="s">
        <v>3125</v>
      </c>
    </row>
    <row r="2699" spans="1:1" x14ac:dyDescent="0.25">
      <c r="A2699" t="s">
        <v>3126</v>
      </c>
    </row>
    <row r="2700" spans="1:1" x14ac:dyDescent="0.25">
      <c r="A2700" t="s">
        <v>3127</v>
      </c>
    </row>
    <row r="2701" spans="1:1" x14ac:dyDescent="0.25">
      <c r="A2701" t="s">
        <v>3128</v>
      </c>
    </row>
    <row r="2702" spans="1:1" x14ac:dyDescent="0.25">
      <c r="A2702" t="s">
        <v>3129</v>
      </c>
    </row>
    <row r="2703" spans="1:1" x14ac:dyDescent="0.25">
      <c r="A2703" t="s">
        <v>3130</v>
      </c>
    </row>
    <row r="2704" spans="1:1" x14ac:dyDescent="0.25">
      <c r="A2704" t="s">
        <v>3131</v>
      </c>
    </row>
    <row r="2705" spans="1:1" x14ac:dyDescent="0.25">
      <c r="A2705" t="s">
        <v>3132</v>
      </c>
    </row>
    <row r="2706" spans="1:1" x14ac:dyDescent="0.25">
      <c r="A2706" t="s">
        <v>3133</v>
      </c>
    </row>
    <row r="2707" spans="1:1" x14ac:dyDescent="0.25">
      <c r="A2707" t="s">
        <v>3134</v>
      </c>
    </row>
    <row r="2708" spans="1:1" x14ac:dyDescent="0.25">
      <c r="A2708" t="s">
        <v>3135</v>
      </c>
    </row>
    <row r="2709" spans="1:1" x14ac:dyDescent="0.25">
      <c r="A2709" t="s">
        <v>3136</v>
      </c>
    </row>
    <row r="2710" spans="1:1" x14ac:dyDescent="0.25">
      <c r="A2710" t="s">
        <v>3137</v>
      </c>
    </row>
    <row r="2711" spans="1:1" x14ac:dyDescent="0.25">
      <c r="A2711" t="s">
        <v>3138</v>
      </c>
    </row>
    <row r="2712" spans="1:1" x14ac:dyDescent="0.25">
      <c r="A2712" t="s">
        <v>3139</v>
      </c>
    </row>
    <row r="2713" spans="1:1" x14ac:dyDescent="0.25">
      <c r="A2713" t="s">
        <v>3140</v>
      </c>
    </row>
    <row r="2714" spans="1:1" x14ac:dyDescent="0.25">
      <c r="A2714" t="s">
        <v>3141</v>
      </c>
    </row>
    <row r="2715" spans="1:1" x14ac:dyDescent="0.25">
      <c r="A2715" t="s">
        <v>3142</v>
      </c>
    </row>
    <row r="2716" spans="1:1" x14ac:dyDescent="0.25">
      <c r="A2716" t="s">
        <v>3143</v>
      </c>
    </row>
    <row r="2717" spans="1:1" x14ac:dyDescent="0.25">
      <c r="A2717" t="s">
        <v>3144</v>
      </c>
    </row>
    <row r="2718" spans="1:1" x14ac:dyDescent="0.25">
      <c r="A2718" t="s">
        <v>3145</v>
      </c>
    </row>
    <row r="2719" spans="1:1" x14ac:dyDescent="0.25">
      <c r="A2719" t="s">
        <v>3146</v>
      </c>
    </row>
    <row r="2720" spans="1:1" x14ac:dyDescent="0.25">
      <c r="A2720" t="s">
        <v>3147</v>
      </c>
    </row>
    <row r="2721" spans="1:1" x14ac:dyDescent="0.25">
      <c r="A2721" t="s">
        <v>3148</v>
      </c>
    </row>
    <row r="2722" spans="1:1" x14ac:dyDescent="0.25">
      <c r="A2722" t="s">
        <v>3149</v>
      </c>
    </row>
    <row r="2723" spans="1:1" x14ac:dyDescent="0.25">
      <c r="A2723" t="s">
        <v>3150</v>
      </c>
    </row>
    <row r="2724" spans="1:1" x14ac:dyDescent="0.25">
      <c r="A2724" t="s">
        <v>3151</v>
      </c>
    </row>
    <row r="2725" spans="1:1" x14ac:dyDescent="0.25">
      <c r="A2725" t="s">
        <v>3152</v>
      </c>
    </row>
    <row r="2726" spans="1:1" x14ac:dyDescent="0.25">
      <c r="A2726" t="s">
        <v>3153</v>
      </c>
    </row>
    <row r="2727" spans="1:1" x14ac:dyDescent="0.25">
      <c r="A2727" t="s">
        <v>3154</v>
      </c>
    </row>
    <row r="2728" spans="1:1" x14ac:dyDescent="0.25">
      <c r="A2728" t="s">
        <v>3155</v>
      </c>
    </row>
    <row r="2729" spans="1:1" x14ac:dyDescent="0.25">
      <c r="A2729" t="s">
        <v>3156</v>
      </c>
    </row>
    <row r="2730" spans="1:1" x14ac:dyDescent="0.25">
      <c r="A2730" t="s">
        <v>3157</v>
      </c>
    </row>
    <row r="2731" spans="1:1" x14ac:dyDescent="0.25">
      <c r="A2731" t="s">
        <v>3158</v>
      </c>
    </row>
    <row r="2732" spans="1:1" x14ac:dyDescent="0.25">
      <c r="A2732" t="s">
        <v>3159</v>
      </c>
    </row>
    <row r="2733" spans="1:1" x14ac:dyDescent="0.25">
      <c r="A2733" t="s">
        <v>3160</v>
      </c>
    </row>
    <row r="2734" spans="1:1" x14ac:dyDescent="0.25">
      <c r="A2734" t="s">
        <v>3161</v>
      </c>
    </row>
    <row r="2735" spans="1:1" x14ac:dyDescent="0.25">
      <c r="A2735" t="s">
        <v>3162</v>
      </c>
    </row>
    <row r="2736" spans="1:1" x14ac:dyDescent="0.25">
      <c r="A2736" t="s">
        <v>3163</v>
      </c>
    </row>
    <row r="2737" spans="1:1" x14ac:dyDescent="0.25">
      <c r="A2737" t="s">
        <v>3164</v>
      </c>
    </row>
    <row r="2738" spans="1:1" x14ac:dyDescent="0.25">
      <c r="A2738" t="s">
        <v>3165</v>
      </c>
    </row>
    <row r="2739" spans="1:1" x14ac:dyDescent="0.25">
      <c r="A2739" t="s">
        <v>3166</v>
      </c>
    </row>
    <row r="2740" spans="1:1" x14ac:dyDescent="0.25">
      <c r="A2740" t="s">
        <v>3167</v>
      </c>
    </row>
    <row r="2741" spans="1:1" x14ac:dyDescent="0.25">
      <c r="A2741" t="s">
        <v>3168</v>
      </c>
    </row>
    <row r="2742" spans="1:1" x14ac:dyDescent="0.25">
      <c r="A2742" t="s">
        <v>3169</v>
      </c>
    </row>
    <row r="2743" spans="1:1" x14ac:dyDescent="0.25">
      <c r="A2743" t="s">
        <v>3170</v>
      </c>
    </row>
    <row r="2744" spans="1:1" x14ac:dyDescent="0.25">
      <c r="A2744" t="s">
        <v>3171</v>
      </c>
    </row>
    <row r="2745" spans="1:1" x14ac:dyDescent="0.25">
      <c r="A2745" t="s">
        <v>3172</v>
      </c>
    </row>
    <row r="2746" spans="1:1" x14ac:dyDescent="0.25">
      <c r="A2746" t="s">
        <v>3173</v>
      </c>
    </row>
    <row r="2747" spans="1:1" x14ac:dyDescent="0.25">
      <c r="A2747" t="s">
        <v>3174</v>
      </c>
    </row>
    <row r="2748" spans="1:1" x14ac:dyDescent="0.25">
      <c r="A2748" t="s">
        <v>3175</v>
      </c>
    </row>
    <row r="2749" spans="1:1" x14ac:dyDescent="0.25">
      <c r="A2749" t="s">
        <v>3176</v>
      </c>
    </row>
    <row r="2750" spans="1:1" x14ac:dyDescent="0.25">
      <c r="A2750" t="s">
        <v>3177</v>
      </c>
    </row>
    <row r="2751" spans="1:1" x14ac:dyDescent="0.25">
      <c r="A2751" t="s">
        <v>3178</v>
      </c>
    </row>
    <row r="2752" spans="1:1" x14ac:dyDescent="0.25">
      <c r="A2752" t="s">
        <v>3179</v>
      </c>
    </row>
    <row r="2753" spans="1:1" x14ac:dyDescent="0.25">
      <c r="A2753" t="s">
        <v>3180</v>
      </c>
    </row>
    <row r="2754" spans="1:1" x14ac:dyDescent="0.25">
      <c r="A2754" t="s">
        <v>3181</v>
      </c>
    </row>
    <row r="2755" spans="1:1" x14ac:dyDescent="0.25">
      <c r="A2755" t="s">
        <v>3182</v>
      </c>
    </row>
    <row r="2756" spans="1:1" x14ac:dyDescent="0.25">
      <c r="A2756" t="s">
        <v>3183</v>
      </c>
    </row>
    <row r="2757" spans="1:1" x14ac:dyDescent="0.25">
      <c r="A2757" t="s">
        <v>3184</v>
      </c>
    </row>
    <row r="2758" spans="1:1" x14ac:dyDescent="0.25">
      <c r="A2758" t="s">
        <v>3185</v>
      </c>
    </row>
    <row r="2759" spans="1:1" x14ac:dyDescent="0.25">
      <c r="A2759" t="s">
        <v>3186</v>
      </c>
    </row>
    <row r="2760" spans="1:1" x14ac:dyDescent="0.25">
      <c r="A2760" t="s">
        <v>3187</v>
      </c>
    </row>
    <row r="2761" spans="1:1" x14ac:dyDescent="0.25">
      <c r="A2761" t="s">
        <v>3188</v>
      </c>
    </row>
    <row r="2762" spans="1:1" x14ac:dyDescent="0.25">
      <c r="A2762" t="s">
        <v>3189</v>
      </c>
    </row>
    <row r="2763" spans="1:1" x14ac:dyDescent="0.25">
      <c r="A2763" t="s">
        <v>3190</v>
      </c>
    </row>
    <row r="2764" spans="1:1" x14ac:dyDescent="0.25">
      <c r="A2764" t="s">
        <v>3191</v>
      </c>
    </row>
    <row r="2765" spans="1:1" x14ac:dyDescent="0.25">
      <c r="A2765" t="s">
        <v>3192</v>
      </c>
    </row>
    <row r="2766" spans="1:1" x14ac:dyDescent="0.25">
      <c r="A2766" t="s">
        <v>3193</v>
      </c>
    </row>
    <row r="2767" spans="1:1" x14ac:dyDescent="0.25">
      <c r="A2767" t="s">
        <v>3194</v>
      </c>
    </row>
    <row r="2768" spans="1:1" x14ac:dyDescent="0.25">
      <c r="A2768" t="s">
        <v>3195</v>
      </c>
    </row>
    <row r="2769" spans="1:1" x14ac:dyDescent="0.25">
      <c r="A2769" t="s">
        <v>3196</v>
      </c>
    </row>
    <row r="2770" spans="1:1" x14ac:dyDescent="0.25">
      <c r="A2770" t="s">
        <v>3197</v>
      </c>
    </row>
    <row r="2771" spans="1:1" x14ac:dyDescent="0.25">
      <c r="A2771" t="s">
        <v>3198</v>
      </c>
    </row>
    <row r="2772" spans="1:1" x14ac:dyDescent="0.25">
      <c r="A2772" t="s">
        <v>3199</v>
      </c>
    </row>
    <row r="2773" spans="1:1" x14ac:dyDescent="0.25">
      <c r="A2773" t="s">
        <v>3200</v>
      </c>
    </row>
    <row r="2774" spans="1:1" x14ac:dyDescent="0.25">
      <c r="A2774" t="s">
        <v>3201</v>
      </c>
    </row>
    <row r="2775" spans="1:1" x14ac:dyDescent="0.25">
      <c r="A2775" t="s">
        <v>3202</v>
      </c>
    </row>
    <row r="2776" spans="1:1" x14ac:dyDescent="0.25">
      <c r="A2776" t="s">
        <v>3203</v>
      </c>
    </row>
    <row r="2777" spans="1:1" x14ac:dyDescent="0.25">
      <c r="A2777" t="s">
        <v>3204</v>
      </c>
    </row>
    <row r="2778" spans="1:1" x14ac:dyDescent="0.25">
      <c r="A2778" t="s">
        <v>3205</v>
      </c>
    </row>
    <row r="2779" spans="1:1" x14ac:dyDescent="0.25">
      <c r="A2779" t="s">
        <v>3206</v>
      </c>
    </row>
    <row r="2780" spans="1:1" x14ac:dyDescent="0.25">
      <c r="A2780" t="s">
        <v>3207</v>
      </c>
    </row>
    <row r="2781" spans="1:1" x14ac:dyDescent="0.25">
      <c r="A2781" t="s">
        <v>3208</v>
      </c>
    </row>
    <row r="2782" spans="1:1" x14ac:dyDescent="0.25">
      <c r="A2782" t="s">
        <v>3209</v>
      </c>
    </row>
    <row r="2783" spans="1:1" x14ac:dyDescent="0.25">
      <c r="A2783" t="s">
        <v>3210</v>
      </c>
    </row>
    <row r="2784" spans="1:1" x14ac:dyDescent="0.25">
      <c r="A2784" t="s">
        <v>3211</v>
      </c>
    </row>
    <row r="2785" spans="1:1" x14ac:dyDescent="0.25">
      <c r="A2785" t="s">
        <v>3212</v>
      </c>
    </row>
    <row r="2786" spans="1:1" x14ac:dyDescent="0.25">
      <c r="A2786" t="s">
        <v>3213</v>
      </c>
    </row>
    <row r="2787" spans="1:1" x14ac:dyDescent="0.25">
      <c r="A2787" t="s">
        <v>3214</v>
      </c>
    </row>
    <row r="2788" spans="1:1" x14ac:dyDescent="0.25">
      <c r="A2788" t="s">
        <v>3215</v>
      </c>
    </row>
    <row r="2789" spans="1:1" x14ac:dyDescent="0.25">
      <c r="A2789" t="s">
        <v>3216</v>
      </c>
    </row>
    <row r="2790" spans="1:1" x14ac:dyDescent="0.25">
      <c r="A2790" t="s">
        <v>3217</v>
      </c>
    </row>
    <row r="2791" spans="1:1" x14ac:dyDescent="0.25">
      <c r="A2791" t="s">
        <v>3218</v>
      </c>
    </row>
    <row r="2792" spans="1:1" x14ac:dyDescent="0.25">
      <c r="A2792" t="s">
        <v>3219</v>
      </c>
    </row>
    <row r="2793" spans="1:1" x14ac:dyDescent="0.25">
      <c r="A2793" t="s">
        <v>3220</v>
      </c>
    </row>
    <row r="2794" spans="1:1" x14ac:dyDescent="0.25">
      <c r="A2794" t="s">
        <v>3221</v>
      </c>
    </row>
    <row r="2795" spans="1:1" x14ac:dyDescent="0.25">
      <c r="A2795" t="s">
        <v>3222</v>
      </c>
    </row>
    <row r="2796" spans="1:1" x14ac:dyDescent="0.25">
      <c r="A2796" t="s">
        <v>3223</v>
      </c>
    </row>
    <row r="2797" spans="1:1" x14ac:dyDescent="0.25">
      <c r="A2797" t="s">
        <v>3224</v>
      </c>
    </row>
    <row r="2798" spans="1:1" x14ac:dyDescent="0.25">
      <c r="A2798" t="s">
        <v>3225</v>
      </c>
    </row>
    <row r="2799" spans="1:1" x14ac:dyDescent="0.25">
      <c r="A2799" t="s">
        <v>3226</v>
      </c>
    </row>
    <row r="2800" spans="1:1" x14ac:dyDescent="0.25">
      <c r="A2800" t="s">
        <v>3227</v>
      </c>
    </row>
    <row r="2801" spans="1:1" x14ac:dyDescent="0.25">
      <c r="A2801" t="s">
        <v>3228</v>
      </c>
    </row>
    <row r="2802" spans="1:1" x14ac:dyDescent="0.25">
      <c r="A2802" t="s">
        <v>3229</v>
      </c>
    </row>
    <row r="2803" spans="1:1" x14ac:dyDescent="0.25">
      <c r="A2803" t="s">
        <v>3230</v>
      </c>
    </row>
    <row r="2804" spans="1:1" x14ac:dyDescent="0.25">
      <c r="A2804" t="s">
        <v>3231</v>
      </c>
    </row>
    <row r="2805" spans="1:1" x14ac:dyDescent="0.25">
      <c r="A2805" t="s">
        <v>3232</v>
      </c>
    </row>
    <row r="2806" spans="1:1" x14ac:dyDescent="0.25">
      <c r="A2806" t="s">
        <v>3233</v>
      </c>
    </row>
    <row r="2807" spans="1:1" x14ac:dyDescent="0.25">
      <c r="A2807" t="s">
        <v>3234</v>
      </c>
    </row>
    <row r="2808" spans="1:1" x14ac:dyDescent="0.25">
      <c r="A2808" t="s">
        <v>3235</v>
      </c>
    </row>
    <row r="2809" spans="1:1" x14ac:dyDescent="0.25">
      <c r="A2809" t="s">
        <v>3236</v>
      </c>
    </row>
    <row r="2810" spans="1:1" x14ac:dyDescent="0.25">
      <c r="A2810" t="s">
        <v>3237</v>
      </c>
    </row>
    <row r="2811" spans="1:1" x14ac:dyDescent="0.25">
      <c r="A2811" t="s">
        <v>3238</v>
      </c>
    </row>
    <row r="2812" spans="1:1" x14ac:dyDescent="0.25">
      <c r="A2812" t="s">
        <v>3239</v>
      </c>
    </row>
    <row r="2813" spans="1:1" x14ac:dyDescent="0.25">
      <c r="A2813" t="s">
        <v>3240</v>
      </c>
    </row>
    <row r="2814" spans="1:1" x14ac:dyDescent="0.25">
      <c r="A2814" t="s">
        <v>3241</v>
      </c>
    </row>
    <row r="2815" spans="1:1" x14ac:dyDescent="0.25">
      <c r="A2815" t="s">
        <v>3242</v>
      </c>
    </row>
    <row r="2816" spans="1:1" x14ac:dyDescent="0.25">
      <c r="A2816" t="s">
        <v>3243</v>
      </c>
    </row>
    <row r="2817" spans="1:1" x14ac:dyDescent="0.25">
      <c r="A2817" t="s">
        <v>3244</v>
      </c>
    </row>
    <row r="2818" spans="1:1" x14ac:dyDescent="0.25">
      <c r="A2818" t="s">
        <v>3245</v>
      </c>
    </row>
    <row r="2819" spans="1:1" x14ac:dyDescent="0.25">
      <c r="A2819" t="s">
        <v>3246</v>
      </c>
    </row>
    <row r="2820" spans="1:1" x14ac:dyDescent="0.25">
      <c r="A2820" t="s">
        <v>3247</v>
      </c>
    </row>
    <row r="2821" spans="1:1" x14ac:dyDescent="0.25">
      <c r="A2821" t="s">
        <v>3248</v>
      </c>
    </row>
    <row r="2822" spans="1:1" x14ac:dyDescent="0.25">
      <c r="A2822" t="s">
        <v>3249</v>
      </c>
    </row>
    <row r="2823" spans="1:1" x14ac:dyDescent="0.25">
      <c r="A2823" t="s">
        <v>3250</v>
      </c>
    </row>
    <row r="2824" spans="1:1" x14ac:dyDescent="0.25">
      <c r="A2824" t="s">
        <v>3251</v>
      </c>
    </row>
    <row r="2825" spans="1:1" x14ac:dyDescent="0.25">
      <c r="A2825" t="s">
        <v>3252</v>
      </c>
    </row>
    <row r="2826" spans="1:1" x14ac:dyDescent="0.25">
      <c r="A2826" t="s">
        <v>3253</v>
      </c>
    </row>
    <row r="2827" spans="1:1" x14ac:dyDescent="0.25">
      <c r="A2827" t="s">
        <v>3254</v>
      </c>
    </row>
    <row r="2828" spans="1:1" x14ac:dyDescent="0.25">
      <c r="A2828" t="s">
        <v>3255</v>
      </c>
    </row>
    <row r="2829" spans="1:1" x14ac:dyDescent="0.25">
      <c r="A2829" t="s">
        <v>3256</v>
      </c>
    </row>
    <row r="2830" spans="1:1" x14ac:dyDescent="0.25">
      <c r="A2830" t="s">
        <v>3257</v>
      </c>
    </row>
    <row r="2831" spans="1:1" x14ac:dyDescent="0.25">
      <c r="A2831" t="s">
        <v>3258</v>
      </c>
    </row>
    <row r="2832" spans="1:1" x14ac:dyDescent="0.25">
      <c r="A2832" t="s">
        <v>3259</v>
      </c>
    </row>
    <row r="2833" spans="1:1" x14ac:dyDescent="0.25">
      <c r="A2833" t="s">
        <v>3260</v>
      </c>
    </row>
    <row r="2834" spans="1:1" x14ac:dyDescent="0.25">
      <c r="A2834" t="s">
        <v>3261</v>
      </c>
    </row>
    <row r="2835" spans="1:1" x14ac:dyDescent="0.25">
      <c r="A2835" t="s">
        <v>3262</v>
      </c>
    </row>
    <row r="2836" spans="1:1" x14ac:dyDescent="0.25">
      <c r="A2836" t="s">
        <v>3263</v>
      </c>
    </row>
    <row r="2837" spans="1:1" x14ac:dyDescent="0.25">
      <c r="A2837" t="s">
        <v>3264</v>
      </c>
    </row>
    <row r="2838" spans="1:1" x14ac:dyDescent="0.25">
      <c r="A2838" t="s">
        <v>3265</v>
      </c>
    </row>
    <row r="2839" spans="1:1" x14ac:dyDescent="0.25">
      <c r="A2839" t="s">
        <v>3266</v>
      </c>
    </row>
    <row r="2840" spans="1:1" x14ac:dyDescent="0.25">
      <c r="A2840" t="s">
        <v>3267</v>
      </c>
    </row>
    <row r="2841" spans="1:1" x14ac:dyDescent="0.25">
      <c r="A2841" t="s">
        <v>3268</v>
      </c>
    </row>
    <row r="2842" spans="1:1" x14ac:dyDescent="0.25">
      <c r="A2842" t="s">
        <v>3269</v>
      </c>
    </row>
    <row r="2843" spans="1:1" x14ac:dyDescent="0.25">
      <c r="A2843" t="s">
        <v>3270</v>
      </c>
    </row>
    <row r="2844" spans="1:1" x14ac:dyDescent="0.25">
      <c r="A2844" t="s">
        <v>3271</v>
      </c>
    </row>
    <row r="2845" spans="1:1" x14ac:dyDescent="0.25">
      <c r="A2845" t="s">
        <v>3272</v>
      </c>
    </row>
    <row r="2846" spans="1:1" x14ac:dyDescent="0.25">
      <c r="A2846" t="s">
        <v>3273</v>
      </c>
    </row>
    <row r="2847" spans="1:1" x14ac:dyDescent="0.25">
      <c r="A2847" t="s">
        <v>3274</v>
      </c>
    </row>
    <row r="2848" spans="1:1" x14ac:dyDescent="0.25">
      <c r="A2848" t="s">
        <v>3275</v>
      </c>
    </row>
    <row r="2849" spans="1:1" x14ac:dyDescent="0.25">
      <c r="A2849" t="s">
        <v>3276</v>
      </c>
    </row>
    <row r="2850" spans="1:1" x14ac:dyDescent="0.25">
      <c r="A2850" t="s">
        <v>3277</v>
      </c>
    </row>
    <row r="2851" spans="1:1" x14ac:dyDescent="0.25">
      <c r="A2851" t="s">
        <v>3278</v>
      </c>
    </row>
    <row r="2852" spans="1:1" x14ac:dyDescent="0.25">
      <c r="A2852" t="s">
        <v>3279</v>
      </c>
    </row>
    <row r="2853" spans="1:1" x14ac:dyDescent="0.25">
      <c r="A2853" t="s">
        <v>3280</v>
      </c>
    </row>
    <row r="2854" spans="1:1" x14ac:dyDescent="0.25">
      <c r="A2854" t="s">
        <v>3281</v>
      </c>
    </row>
    <row r="2855" spans="1:1" x14ac:dyDescent="0.25">
      <c r="A2855" t="s">
        <v>3282</v>
      </c>
    </row>
    <row r="2856" spans="1:1" x14ac:dyDescent="0.25">
      <c r="A2856" t="s">
        <v>3283</v>
      </c>
    </row>
    <row r="2857" spans="1:1" x14ac:dyDescent="0.25">
      <c r="A2857" t="s">
        <v>3284</v>
      </c>
    </row>
    <row r="2858" spans="1:1" x14ac:dyDescent="0.25">
      <c r="A2858" t="s">
        <v>3285</v>
      </c>
    </row>
    <row r="2859" spans="1:1" x14ac:dyDescent="0.25">
      <c r="A2859" t="s">
        <v>3286</v>
      </c>
    </row>
    <row r="2860" spans="1:1" x14ac:dyDescent="0.25">
      <c r="A2860" t="s">
        <v>3287</v>
      </c>
    </row>
    <row r="2861" spans="1:1" x14ac:dyDescent="0.25">
      <c r="A2861" t="s">
        <v>3288</v>
      </c>
    </row>
    <row r="2862" spans="1:1" x14ac:dyDescent="0.25">
      <c r="A2862" t="s">
        <v>3289</v>
      </c>
    </row>
    <row r="2863" spans="1:1" x14ac:dyDescent="0.25">
      <c r="A2863" t="s">
        <v>3290</v>
      </c>
    </row>
    <row r="2864" spans="1:1" x14ac:dyDescent="0.25">
      <c r="A2864" t="s">
        <v>3291</v>
      </c>
    </row>
    <row r="2865" spans="1:1" x14ac:dyDescent="0.25">
      <c r="A2865" t="s">
        <v>3292</v>
      </c>
    </row>
    <row r="2866" spans="1:1" x14ac:dyDescent="0.25">
      <c r="A2866" t="s">
        <v>3293</v>
      </c>
    </row>
    <row r="2867" spans="1:1" x14ac:dyDescent="0.25">
      <c r="A2867" t="s">
        <v>3294</v>
      </c>
    </row>
    <row r="2868" spans="1:1" x14ac:dyDescent="0.25">
      <c r="A2868" t="s">
        <v>3295</v>
      </c>
    </row>
    <row r="2869" spans="1:1" x14ac:dyDescent="0.25">
      <c r="A2869" t="s">
        <v>3296</v>
      </c>
    </row>
    <row r="2870" spans="1:1" x14ac:dyDescent="0.25">
      <c r="A2870" t="s">
        <v>3297</v>
      </c>
    </row>
    <row r="2871" spans="1:1" x14ac:dyDescent="0.25">
      <c r="A2871" t="s">
        <v>3298</v>
      </c>
    </row>
    <row r="2872" spans="1:1" x14ac:dyDescent="0.25">
      <c r="A2872" t="s">
        <v>3299</v>
      </c>
    </row>
    <row r="2873" spans="1:1" x14ac:dyDescent="0.25">
      <c r="A2873" t="s">
        <v>3300</v>
      </c>
    </row>
    <row r="2874" spans="1:1" x14ac:dyDescent="0.25">
      <c r="A2874" t="s">
        <v>3301</v>
      </c>
    </row>
    <row r="2875" spans="1:1" x14ac:dyDescent="0.25">
      <c r="A2875" t="s">
        <v>3302</v>
      </c>
    </row>
    <row r="2876" spans="1:1" x14ac:dyDescent="0.25">
      <c r="A2876" t="s">
        <v>3303</v>
      </c>
    </row>
    <row r="2877" spans="1:1" x14ac:dyDescent="0.25">
      <c r="A2877" t="s">
        <v>3304</v>
      </c>
    </row>
    <row r="2878" spans="1:1" x14ac:dyDescent="0.25">
      <c r="A2878" t="s">
        <v>3305</v>
      </c>
    </row>
    <row r="2879" spans="1:1" x14ac:dyDescent="0.25">
      <c r="A2879" t="s">
        <v>3306</v>
      </c>
    </row>
    <row r="2880" spans="1:1" x14ac:dyDescent="0.25">
      <c r="A2880" t="s">
        <v>3307</v>
      </c>
    </row>
    <row r="2881" spans="1:1" x14ac:dyDescent="0.25">
      <c r="A2881" t="s">
        <v>3308</v>
      </c>
    </row>
    <row r="2882" spans="1:1" x14ac:dyDescent="0.25">
      <c r="A2882" t="s">
        <v>3309</v>
      </c>
    </row>
    <row r="2883" spans="1:1" x14ac:dyDescent="0.25">
      <c r="A2883" t="s">
        <v>3310</v>
      </c>
    </row>
    <row r="2884" spans="1:1" x14ac:dyDescent="0.25">
      <c r="A2884" t="s">
        <v>3311</v>
      </c>
    </row>
    <row r="2885" spans="1:1" x14ac:dyDescent="0.25">
      <c r="A2885" t="s">
        <v>3312</v>
      </c>
    </row>
    <row r="2886" spans="1:1" x14ac:dyDescent="0.25">
      <c r="A2886" t="s">
        <v>3313</v>
      </c>
    </row>
    <row r="2887" spans="1:1" x14ac:dyDescent="0.25">
      <c r="A2887" t="s">
        <v>3314</v>
      </c>
    </row>
    <row r="2888" spans="1:1" x14ac:dyDescent="0.25">
      <c r="A2888" t="s">
        <v>3315</v>
      </c>
    </row>
    <row r="2889" spans="1:1" x14ac:dyDescent="0.25">
      <c r="A2889" t="s">
        <v>3316</v>
      </c>
    </row>
    <row r="2890" spans="1:1" x14ac:dyDescent="0.25">
      <c r="A2890" t="s">
        <v>3317</v>
      </c>
    </row>
    <row r="2891" spans="1:1" x14ac:dyDescent="0.25">
      <c r="A2891" t="s">
        <v>3318</v>
      </c>
    </row>
    <row r="2892" spans="1:1" x14ac:dyDescent="0.25">
      <c r="A2892" t="s">
        <v>3319</v>
      </c>
    </row>
    <row r="2893" spans="1:1" x14ac:dyDescent="0.25">
      <c r="A2893" t="s">
        <v>3320</v>
      </c>
    </row>
    <row r="2894" spans="1:1" x14ac:dyDescent="0.25">
      <c r="A2894" t="s">
        <v>3321</v>
      </c>
    </row>
    <row r="2895" spans="1:1" x14ac:dyDescent="0.25">
      <c r="A2895" t="s">
        <v>3322</v>
      </c>
    </row>
    <row r="2896" spans="1:1" x14ac:dyDescent="0.25">
      <c r="A2896" t="s">
        <v>3323</v>
      </c>
    </row>
    <row r="2897" spans="1:1" x14ac:dyDescent="0.25">
      <c r="A2897" t="s">
        <v>3324</v>
      </c>
    </row>
    <row r="2898" spans="1:1" x14ac:dyDescent="0.25">
      <c r="A2898" t="s">
        <v>3325</v>
      </c>
    </row>
    <row r="2899" spans="1:1" x14ac:dyDescent="0.25">
      <c r="A2899" t="s">
        <v>3326</v>
      </c>
    </row>
    <row r="2900" spans="1:1" x14ac:dyDescent="0.25">
      <c r="A2900" t="s">
        <v>3327</v>
      </c>
    </row>
    <row r="2901" spans="1:1" x14ac:dyDescent="0.25">
      <c r="A2901" t="s">
        <v>3328</v>
      </c>
    </row>
    <row r="2902" spans="1:1" x14ac:dyDescent="0.25">
      <c r="A2902" t="s">
        <v>3329</v>
      </c>
    </row>
    <row r="2903" spans="1:1" x14ac:dyDescent="0.25">
      <c r="A2903" t="s">
        <v>3330</v>
      </c>
    </row>
    <row r="2904" spans="1:1" x14ac:dyDescent="0.25">
      <c r="A2904" t="s">
        <v>3331</v>
      </c>
    </row>
    <row r="2905" spans="1:1" x14ac:dyDescent="0.25">
      <c r="A2905" t="s">
        <v>3332</v>
      </c>
    </row>
    <row r="2906" spans="1:1" x14ac:dyDescent="0.25">
      <c r="A2906" t="s">
        <v>3333</v>
      </c>
    </row>
    <row r="2907" spans="1:1" x14ac:dyDescent="0.25">
      <c r="A2907" t="s">
        <v>3334</v>
      </c>
    </row>
    <row r="2908" spans="1:1" x14ac:dyDescent="0.25">
      <c r="A2908" t="s">
        <v>3335</v>
      </c>
    </row>
    <row r="2909" spans="1:1" x14ac:dyDescent="0.25">
      <c r="A2909" t="s">
        <v>3336</v>
      </c>
    </row>
    <row r="2910" spans="1:1" x14ac:dyDescent="0.25">
      <c r="A2910" t="s">
        <v>3337</v>
      </c>
    </row>
    <row r="2911" spans="1:1" x14ac:dyDescent="0.25">
      <c r="A2911" t="s">
        <v>3338</v>
      </c>
    </row>
    <row r="2912" spans="1:1" x14ac:dyDescent="0.25">
      <c r="A2912" t="s">
        <v>3339</v>
      </c>
    </row>
    <row r="2913" spans="1:1" x14ac:dyDescent="0.25">
      <c r="A2913" t="s">
        <v>3340</v>
      </c>
    </row>
    <row r="2914" spans="1:1" x14ac:dyDescent="0.25">
      <c r="A2914" t="s">
        <v>3341</v>
      </c>
    </row>
    <row r="2915" spans="1:1" x14ac:dyDescent="0.25">
      <c r="A2915" t="s">
        <v>3342</v>
      </c>
    </row>
    <row r="2916" spans="1:1" x14ac:dyDescent="0.25">
      <c r="A2916" t="s">
        <v>3343</v>
      </c>
    </row>
    <row r="2917" spans="1:1" x14ac:dyDescent="0.25">
      <c r="A2917" t="s">
        <v>3344</v>
      </c>
    </row>
    <row r="2918" spans="1:1" x14ac:dyDescent="0.25">
      <c r="A2918" t="s">
        <v>3345</v>
      </c>
    </row>
    <row r="2919" spans="1:1" x14ac:dyDescent="0.25">
      <c r="A2919" t="s">
        <v>3346</v>
      </c>
    </row>
    <row r="2920" spans="1:1" x14ac:dyDescent="0.25">
      <c r="A2920" t="s">
        <v>3347</v>
      </c>
    </row>
    <row r="2921" spans="1:1" x14ac:dyDescent="0.25">
      <c r="A2921" t="s">
        <v>3348</v>
      </c>
    </row>
    <row r="2922" spans="1:1" x14ac:dyDescent="0.25">
      <c r="A2922" t="s">
        <v>3349</v>
      </c>
    </row>
    <row r="2923" spans="1:1" x14ac:dyDescent="0.25">
      <c r="A2923" t="s">
        <v>3350</v>
      </c>
    </row>
    <row r="2924" spans="1:1" x14ac:dyDescent="0.25">
      <c r="A2924" t="s">
        <v>3351</v>
      </c>
    </row>
    <row r="2925" spans="1:1" x14ac:dyDescent="0.25">
      <c r="A2925" t="s">
        <v>3352</v>
      </c>
    </row>
    <row r="2926" spans="1:1" x14ac:dyDescent="0.25">
      <c r="A2926" t="s">
        <v>3353</v>
      </c>
    </row>
    <row r="2927" spans="1:1" x14ac:dyDescent="0.25">
      <c r="A2927" t="s">
        <v>3354</v>
      </c>
    </row>
    <row r="2928" spans="1:1" x14ac:dyDescent="0.25">
      <c r="A2928" t="s">
        <v>3355</v>
      </c>
    </row>
    <row r="2929" spans="1:1" x14ac:dyDescent="0.25">
      <c r="A2929" t="s">
        <v>3356</v>
      </c>
    </row>
    <row r="2930" spans="1:1" x14ac:dyDescent="0.25">
      <c r="A2930" t="s">
        <v>3357</v>
      </c>
    </row>
    <row r="2931" spans="1:1" x14ac:dyDescent="0.25">
      <c r="A2931" t="s">
        <v>3358</v>
      </c>
    </row>
    <row r="2932" spans="1:1" x14ac:dyDescent="0.25">
      <c r="A2932" t="s">
        <v>3359</v>
      </c>
    </row>
    <row r="2933" spans="1:1" x14ac:dyDescent="0.25">
      <c r="A2933" t="s">
        <v>3360</v>
      </c>
    </row>
    <row r="2934" spans="1:1" x14ac:dyDescent="0.25">
      <c r="A2934" t="s">
        <v>3361</v>
      </c>
    </row>
    <row r="2935" spans="1:1" x14ac:dyDescent="0.25">
      <c r="A2935" t="s">
        <v>3362</v>
      </c>
    </row>
    <row r="2936" spans="1:1" x14ac:dyDescent="0.25">
      <c r="A2936" t="s">
        <v>3363</v>
      </c>
    </row>
    <row r="2937" spans="1:1" x14ac:dyDescent="0.25">
      <c r="A2937" t="s">
        <v>3364</v>
      </c>
    </row>
    <row r="2938" spans="1:1" x14ac:dyDescent="0.25">
      <c r="A2938" t="s">
        <v>3365</v>
      </c>
    </row>
    <row r="2939" spans="1:1" x14ac:dyDescent="0.25">
      <c r="A2939" t="s">
        <v>3366</v>
      </c>
    </row>
    <row r="2940" spans="1:1" x14ac:dyDescent="0.25">
      <c r="A2940" t="s">
        <v>3367</v>
      </c>
    </row>
    <row r="2941" spans="1:1" x14ac:dyDescent="0.25">
      <c r="A2941" t="s">
        <v>3368</v>
      </c>
    </row>
    <row r="2942" spans="1:1" x14ac:dyDescent="0.25">
      <c r="A2942" t="s">
        <v>3369</v>
      </c>
    </row>
    <row r="2943" spans="1:1" x14ac:dyDescent="0.25">
      <c r="A2943" t="s">
        <v>3370</v>
      </c>
    </row>
    <row r="2944" spans="1:1" x14ac:dyDescent="0.25">
      <c r="A2944" t="s">
        <v>3371</v>
      </c>
    </row>
    <row r="2945" spans="1:1" x14ac:dyDescent="0.25">
      <c r="A2945" t="s">
        <v>3372</v>
      </c>
    </row>
    <row r="2946" spans="1:1" x14ac:dyDescent="0.25">
      <c r="A2946" t="s">
        <v>3373</v>
      </c>
    </row>
    <row r="2947" spans="1:1" x14ac:dyDescent="0.25">
      <c r="A2947" t="s">
        <v>3374</v>
      </c>
    </row>
    <row r="2948" spans="1:1" x14ac:dyDescent="0.25">
      <c r="A2948" t="s">
        <v>3375</v>
      </c>
    </row>
    <row r="2949" spans="1:1" x14ac:dyDescent="0.25">
      <c r="A2949" t="s">
        <v>3376</v>
      </c>
    </row>
    <row r="2950" spans="1:1" x14ac:dyDescent="0.25">
      <c r="A2950" t="s">
        <v>3377</v>
      </c>
    </row>
    <row r="2951" spans="1:1" x14ac:dyDescent="0.25">
      <c r="A2951" t="s">
        <v>3378</v>
      </c>
    </row>
    <row r="2952" spans="1:1" x14ac:dyDescent="0.25">
      <c r="A2952" t="s">
        <v>3379</v>
      </c>
    </row>
    <row r="2953" spans="1:1" x14ac:dyDescent="0.25">
      <c r="A2953" t="s">
        <v>3380</v>
      </c>
    </row>
    <row r="2954" spans="1:1" x14ac:dyDescent="0.25">
      <c r="A2954" t="s">
        <v>3381</v>
      </c>
    </row>
    <row r="2955" spans="1:1" x14ac:dyDescent="0.25">
      <c r="A2955" t="s">
        <v>3382</v>
      </c>
    </row>
    <row r="2956" spans="1:1" x14ac:dyDescent="0.25">
      <c r="A2956" t="s">
        <v>3383</v>
      </c>
    </row>
    <row r="2957" spans="1:1" x14ac:dyDescent="0.25">
      <c r="A2957" t="s">
        <v>3384</v>
      </c>
    </row>
    <row r="2958" spans="1:1" x14ac:dyDescent="0.25">
      <c r="A2958" t="s">
        <v>3385</v>
      </c>
    </row>
    <row r="2959" spans="1:1" x14ac:dyDescent="0.25">
      <c r="A2959" t="s">
        <v>3386</v>
      </c>
    </row>
    <row r="2960" spans="1:1" x14ac:dyDescent="0.25">
      <c r="A2960" t="s">
        <v>3387</v>
      </c>
    </row>
    <row r="2961" spans="1:1" x14ac:dyDescent="0.25">
      <c r="A2961" t="s">
        <v>3388</v>
      </c>
    </row>
    <row r="2962" spans="1:1" x14ac:dyDescent="0.25">
      <c r="A2962" t="s">
        <v>3389</v>
      </c>
    </row>
    <row r="2963" spans="1:1" x14ac:dyDescent="0.25">
      <c r="A2963" t="s">
        <v>3390</v>
      </c>
    </row>
    <row r="2964" spans="1:1" x14ac:dyDescent="0.25">
      <c r="A2964" t="s">
        <v>3391</v>
      </c>
    </row>
    <row r="2965" spans="1:1" x14ac:dyDescent="0.25">
      <c r="A2965" t="s">
        <v>3392</v>
      </c>
    </row>
    <row r="2966" spans="1:1" x14ac:dyDescent="0.25">
      <c r="A2966" t="s">
        <v>3393</v>
      </c>
    </row>
    <row r="2967" spans="1:1" x14ac:dyDescent="0.25">
      <c r="A2967" t="s">
        <v>3394</v>
      </c>
    </row>
    <row r="2968" spans="1:1" x14ac:dyDescent="0.25">
      <c r="A2968" t="s">
        <v>3395</v>
      </c>
    </row>
    <row r="2969" spans="1:1" x14ac:dyDescent="0.25">
      <c r="A2969" t="s">
        <v>3396</v>
      </c>
    </row>
    <row r="2970" spans="1:1" x14ac:dyDescent="0.25">
      <c r="A2970" t="s">
        <v>3397</v>
      </c>
    </row>
    <row r="2971" spans="1:1" x14ac:dyDescent="0.25">
      <c r="A2971" t="s">
        <v>3398</v>
      </c>
    </row>
    <row r="2972" spans="1:1" x14ac:dyDescent="0.25">
      <c r="A2972" t="s">
        <v>3399</v>
      </c>
    </row>
    <row r="2973" spans="1:1" x14ac:dyDescent="0.25">
      <c r="A2973" t="s">
        <v>3400</v>
      </c>
    </row>
    <row r="2974" spans="1:1" x14ac:dyDescent="0.25">
      <c r="A2974" t="s">
        <v>3401</v>
      </c>
    </row>
    <row r="2975" spans="1:1" x14ac:dyDescent="0.25">
      <c r="A2975" t="s">
        <v>3402</v>
      </c>
    </row>
    <row r="2976" spans="1:1" x14ac:dyDescent="0.25">
      <c r="A2976" t="s">
        <v>3403</v>
      </c>
    </row>
    <row r="2977" spans="1:1" x14ac:dyDescent="0.25">
      <c r="A2977" t="s">
        <v>3404</v>
      </c>
    </row>
    <row r="2978" spans="1:1" x14ac:dyDescent="0.25">
      <c r="A2978" t="s">
        <v>3405</v>
      </c>
    </row>
    <row r="2979" spans="1:1" x14ac:dyDescent="0.25">
      <c r="A2979" t="s">
        <v>3406</v>
      </c>
    </row>
    <row r="2980" spans="1:1" x14ac:dyDescent="0.25">
      <c r="A2980" t="s">
        <v>3407</v>
      </c>
    </row>
    <row r="2981" spans="1:1" x14ac:dyDescent="0.25">
      <c r="A2981" t="s">
        <v>3408</v>
      </c>
    </row>
    <row r="2982" spans="1:1" x14ac:dyDescent="0.25">
      <c r="A2982" t="s">
        <v>3409</v>
      </c>
    </row>
    <row r="2983" spans="1:1" x14ac:dyDescent="0.25">
      <c r="A2983" t="s">
        <v>3410</v>
      </c>
    </row>
    <row r="2984" spans="1:1" x14ac:dyDescent="0.25">
      <c r="A2984" t="s">
        <v>3411</v>
      </c>
    </row>
    <row r="2985" spans="1:1" x14ac:dyDescent="0.25">
      <c r="A2985" t="s">
        <v>3412</v>
      </c>
    </row>
    <row r="2986" spans="1:1" x14ac:dyDescent="0.25">
      <c r="A2986" t="s">
        <v>3413</v>
      </c>
    </row>
    <row r="2987" spans="1:1" x14ac:dyDescent="0.25">
      <c r="A2987" t="s">
        <v>3414</v>
      </c>
    </row>
    <row r="2988" spans="1:1" x14ac:dyDescent="0.25">
      <c r="A2988" t="s">
        <v>3415</v>
      </c>
    </row>
    <row r="2989" spans="1:1" x14ac:dyDescent="0.25">
      <c r="A2989" t="s">
        <v>3416</v>
      </c>
    </row>
    <row r="2990" spans="1:1" x14ac:dyDescent="0.25">
      <c r="A2990" t="s">
        <v>3417</v>
      </c>
    </row>
    <row r="2991" spans="1:1" x14ac:dyDescent="0.25">
      <c r="A2991" t="s">
        <v>3418</v>
      </c>
    </row>
    <row r="2992" spans="1:1" x14ac:dyDescent="0.25">
      <c r="A2992" t="s">
        <v>3419</v>
      </c>
    </row>
    <row r="2993" spans="1:1" x14ac:dyDescent="0.25">
      <c r="A2993" t="s">
        <v>3420</v>
      </c>
    </row>
    <row r="2994" spans="1:1" x14ac:dyDescent="0.25">
      <c r="A2994" t="s">
        <v>3421</v>
      </c>
    </row>
    <row r="2995" spans="1:1" x14ac:dyDescent="0.25">
      <c r="A2995" t="s">
        <v>3422</v>
      </c>
    </row>
    <row r="2996" spans="1:1" x14ac:dyDescent="0.25">
      <c r="A2996" t="s">
        <v>3423</v>
      </c>
    </row>
    <row r="2997" spans="1:1" x14ac:dyDescent="0.25">
      <c r="A2997" t="s">
        <v>3424</v>
      </c>
    </row>
    <row r="2998" spans="1:1" x14ac:dyDescent="0.25">
      <c r="A2998" t="s">
        <v>3425</v>
      </c>
    </row>
    <row r="2999" spans="1:1" x14ac:dyDescent="0.25">
      <c r="A2999" t="s">
        <v>3426</v>
      </c>
    </row>
    <row r="3000" spans="1:1" x14ac:dyDescent="0.25">
      <c r="A3000" t="s">
        <v>3427</v>
      </c>
    </row>
    <row r="3001" spans="1:1" x14ac:dyDescent="0.25">
      <c r="A3001" t="s">
        <v>3428</v>
      </c>
    </row>
    <row r="3002" spans="1:1" x14ac:dyDescent="0.25">
      <c r="A3002" t="s">
        <v>3429</v>
      </c>
    </row>
    <row r="3003" spans="1:1" x14ac:dyDescent="0.25">
      <c r="A3003" t="s">
        <v>3430</v>
      </c>
    </row>
    <row r="3004" spans="1:1" x14ac:dyDescent="0.25">
      <c r="A3004" t="s">
        <v>3431</v>
      </c>
    </row>
    <row r="3005" spans="1:1" x14ac:dyDescent="0.25">
      <c r="A3005" t="s">
        <v>3432</v>
      </c>
    </row>
    <row r="3006" spans="1:1" x14ac:dyDescent="0.25">
      <c r="A3006" t="s">
        <v>3433</v>
      </c>
    </row>
    <row r="3007" spans="1:1" x14ac:dyDescent="0.25">
      <c r="A3007" t="s">
        <v>3434</v>
      </c>
    </row>
    <row r="3008" spans="1:1" x14ac:dyDescent="0.25">
      <c r="A3008" t="s">
        <v>3435</v>
      </c>
    </row>
    <row r="3009" spans="1:1" x14ac:dyDescent="0.25">
      <c r="A3009" t="s">
        <v>3436</v>
      </c>
    </row>
    <row r="3010" spans="1:1" x14ac:dyDescent="0.25">
      <c r="A3010" t="s">
        <v>3437</v>
      </c>
    </row>
    <row r="3011" spans="1:1" x14ac:dyDescent="0.25">
      <c r="A3011" t="s">
        <v>3438</v>
      </c>
    </row>
    <row r="3012" spans="1:1" x14ac:dyDescent="0.25">
      <c r="A3012" t="s">
        <v>3439</v>
      </c>
    </row>
    <row r="3013" spans="1:1" x14ac:dyDescent="0.25">
      <c r="A3013" t="s">
        <v>3440</v>
      </c>
    </row>
    <row r="3014" spans="1:1" x14ac:dyDescent="0.25">
      <c r="A3014" t="s">
        <v>3441</v>
      </c>
    </row>
    <row r="3015" spans="1:1" x14ac:dyDescent="0.25">
      <c r="A3015" t="s">
        <v>3442</v>
      </c>
    </row>
    <row r="3016" spans="1:1" x14ac:dyDescent="0.25">
      <c r="A3016" t="s">
        <v>3443</v>
      </c>
    </row>
    <row r="3017" spans="1:1" x14ac:dyDescent="0.25">
      <c r="A3017" t="s">
        <v>3444</v>
      </c>
    </row>
    <row r="3018" spans="1:1" x14ac:dyDescent="0.25">
      <c r="A3018" t="s">
        <v>3445</v>
      </c>
    </row>
    <row r="3019" spans="1:1" x14ac:dyDescent="0.25">
      <c r="A3019" t="s">
        <v>3446</v>
      </c>
    </row>
    <row r="3020" spans="1:1" x14ac:dyDescent="0.25">
      <c r="A3020" t="s">
        <v>3447</v>
      </c>
    </row>
    <row r="3021" spans="1:1" x14ac:dyDescent="0.25">
      <c r="A3021" t="s">
        <v>3448</v>
      </c>
    </row>
    <row r="3022" spans="1:1" x14ac:dyDescent="0.25">
      <c r="A3022" t="s">
        <v>3449</v>
      </c>
    </row>
    <row r="3023" spans="1:1" x14ac:dyDescent="0.25">
      <c r="A3023" t="s">
        <v>3450</v>
      </c>
    </row>
    <row r="3024" spans="1:1" x14ac:dyDescent="0.25">
      <c r="A3024" t="s">
        <v>3451</v>
      </c>
    </row>
    <row r="3025" spans="1:1" x14ac:dyDescent="0.25">
      <c r="A3025" t="s">
        <v>3452</v>
      </c>
    </row>
    <row r="3026" spans="1:1" x14ac:dyDescent="0.25">
      <c r="A3026" t="s">
        <v>3453</v>
      </c>
    </row>
    <row r="3027" spans="1:1" x14ac:dyDescent="0.25">
      <c r="A3027" t="s">
        <v>3454</v>
      </c>
    </row>
    <row r="3028" spans="1:1" x14ac:dyDescent="0.25">
      <c r="A3028" t="s">
        <v>3455</v>
      </c>
    </row>
    <row r="3029" spans="1:1" x14ac:dyDescent="0.25">
      <c r="A3029" t="s">
        <v>3456</v>
      </c>
    </row>
    <row r="3030" spans="1:1" x14ac:dyDescent="0.25">
      <c r="A3030" t="s">
        <v>3457</v>
      </c>
    </row>
    <row r="3031" spans="1:1" x14ac:dyDescent="0.25">
      <c r="A3031" t="s">
        <v>3458</v>
      </c>
    </row>
    <row r="3032" spans="1:1" x14ac:dyDescent="0.25">
      <c r="A3032" t="s">
        <v>3459</v>
      </c>
    </row>
    <row r="3033" spans="1:1" x14ac:dyDescent="0.25">
      <c r="A3033" t="s">
        <v>3460</v>
      </c>
    </row>
    <row r="3034" spans="1:1" x14ac:dyDescent="0.25">
      <c r="A3034" t="s">
        <v>3461</v>
      </c>
    </row>
    <row r="3035" spans="1:1" x14ac:dyDescent="0.25">
      <c r="A3035" t="s">
        <v>3462</v>
      </c>
    </row>
    <row r="3036" spans="1:1" x14ac:dyDescent="0.25">
      <c r="A3036" t="s">
        <v>3463</v>
      </c>
    </row>
    <row r="3037" spans="1:1" x14ac:dyDescent="0.25">
      <c r="A3037" t="s">
        <v>3464</v>
      </c>
    </row>
    <row r="3038" spans="1:1" x14ac:dyDescent="0.25">
      <c r="A3038" t="s">
        <v>3465</v>
      </c>
    </row>
    <row r="3039" spans="1:1" x14ac:dyDescent="0.25">
      <c r="A3039" t="s">
        <v>3466</v>
      </c>
    </row>
    <row r="3040" spans="1:1" x14ac:dyDescent="0.25">
      <c r="A3040" t="s">
        <v>3467</v>
      </c>
    </row>
    <row r="3041" spans="1:1" x14ac:dyDescent="0.25">
      <c r="A3041" t="s">
        <v>3468</v>
      </c>
    </row>
    <row r="3042" spans="1:1" x14ac:dyDescent="0.25">
      <c r="A3042" t="s">
        <v>3469</v>
      </c>
    </row>
    <row r="3043" spans="1:1" x14ac:dyDescent="0.25">
      <c r="A3043" t="s">
        <v>3470</v>
      </c>
    </row>
    <row r="3044" spans="1:1" x14ac:dyDescent="0.25">
      <c r="A3044" t="s">
        <v>3471</v>
      </c>
    </row>
    <row r="3045" spans="1:1" x14ac:dyDescent="0.25">
      <c r="A3045" t="s">
        <v>3472</v>
      </c>
    </row>
    <row r="3046" spans="1:1" x14ac:dyDescent="0.25">
      <c r="A3046" t="s">
        <v>3473</v>
      </c>
    </row>
    <row r="3047" spans="1:1" x14ac:dyDescent="0.25">
      <c r="A3047" t="s">
        <v>3474</v>
      </c>
    </row>
    <row r="3048" spans="1:1" x14ac:dyDescent="0.25">
      <c r="A3048" t="s">
        <v>3475</v>
      </c>
    </row>
    <row r="3049" spans="1:1" x14ac:dyDescent="0.25">
      <c r="A3049" t="s">
        <v>3476</v>
      </c>
    </row>
    <row r="3050" spans="1:1" x14ac:dyDescent="0.25">
      <c r="A3050" t="s">
        <v>3477</v>
      </c>
    </row>
    <row r="3051" spans="1:1" x14ac:dyDescent="0.25">
      <c r="A3051" t="s">
        <v>3478</v>
      </c>
    </row>
    <row r="3052" spans="1:1" x14ac:dyDescent="0.25">
      <c r="A3052" t="s">
        <v>3479</v>
      </c>
    </row>
    <row r="3053" spans="1:1" x14ac:dyDescent="0.25">
      <c r="A3053" t="s">
        <v>3480</v>
      </c>
    </row>
    <row r="3054" spans="1:1" x14ac:dyDescent="0.25">
      <c r="A3054" t="s">
        <v>3481</v>
      </c>
    </row>
    <row r="3055" spans="1:1" x14ac:dyDescent="0.25">
      <c r="A3055" t="s">
        <v>3482</v>
      </c>
    </row>
    <row r="3056" spans="1:1" x14ac:dyDescent="0.25">
      <c r="A3056" t="s">
        <v>3483</v>
      </c>
    </row>
    <row r="3057" spans="1:1" x14ac:dyDescent="0.25">
      <c r="A3057" t="s">
        <v>3484</v>
      </c>
    </row>
    <row r="3058" spans="1:1" x14ac:dyDescent="0.25">
      <c r="A3058" t="s">
        <v>3485</v>
      </c>
    </row>
    <row r="3059" spans="1:1" x14ac:dyDescent="0.25">
      <c r="A3059" t="s">
        <v>3486</v>
      </c>
    </row>
    <row r="3060" spans="1:1" x14ac:dyDescent="0.25">
      <c r="A3060" t="s">
        <v>3487</v>
      </c>
    </row>
    <row r="3061" spans="1:1" x14ac:dyDescent="0.25">
      <c r="A3061" t="s">
        <v>3488</v>
      </c>
    </row>
    <row r="3062" spans="1:1" x14ac:dyDescent="0.25">
      <c r="A3062" t="s">
        <v>3489</v>
      </c>
    </row>
    <row r="3063" spans="1:1" x14ac:dyDescent="0.25">
      <c r="A3063" t="s">
        <v>3490</v>
      </c>
    </row>
    <row r="3064" spans="1:1" x14ac:dyDescent="0.25">
      <c r="A3064" t="s">
        <v>3491</v>
      </c>
    </row>
    <row r="3065" spans="1:1" x14ac:dyDescent="0.25">
      <c r="A3065" t="s">
        <v>3492</v>
      </c>
    </row>
    <row r="3066" spans="1:1" x14ac:dyDescent="0.25">
      <c r="A3066" t="s">
        <v>3493</v>
      </c>
    </row>
    <row r="3067" spans="1:1" x14ac:dyDescent="0.25">
      <c r="A3067" t="s">
        <v>3494</v>
      </c>
    </row>
    <row r="3068" spans="1:1" x14ac:dyDescent="0.25">
      <c r="A3068" t="s">
        <v>3495</v>
      </c>
    </row>
    <row r="3069" spans="1:1" x14ac:dyDescent="0.25">
      <c r="A3069" t="s">
        <v>3496</v>
      </c>
    </row>
    <row r="3070" spans="1:1" x14ac:dyDescent="0.25">
      <c r="A3070" t="s">
        <v>3497</v>
      </c>
    </row>
    <row r="3071" spans="1:1" x14ac:dyDescent="0.25">
      <c r="A3071" t="s">
        <v>3498</v>
      </c>
    </row>
    <row r="3072" spans="1:1" x14ac:dyDescent="0.25">
      <c r="A3072" t="s">
        <v>3499</v>
      </c>
    </row>
    <row r="3073" spans="1:1" x14ac:dyDescent="0.25">
      <c r="A3073" t="s">
        <v>3500</v>
      </c>
    </row>
    <row r="3074" spans="1:1" x14ac:dyDescent="0.25">
      <c r="A3074" t="s">
        <v>3501</v>
      </c>
    </row>
    <row r="3075" spans="1:1" x14ac:dyDescent="0.25">
      <c r="A3075" t="s">
        <v>3502</v>
      </c>
    </row>
    <row r="3076" spans="1:1" x14ac:dyDescent="0.25">
      <c r="A3076" t="s">
        <v>3503</v>
      </c>
    </row>
    <row r="3077" spans="1:1" x14ac:dyDescent="0.25">
      <c r="A3077" t="s">
        <v>3504</v>
      </c>
    </row>
    <row r="3078" spans="1:1" x14ac:dyDescent="0.25">
      <c r="A3078" t="s">
        <v>3505</v>
      </c>
    </row>
    <row r="3079" spans="1:1" x14ac:dyDescent="0.25">
      <c r="A3079" t="s">
        <v>3506</v>
      </c>
    </row>
    <row r="3080" spans="1:1" x14ac:dyDescent="0.25">
      <c r="A3080" t="s">
        <v>3507</v>
      </c>
    </row>
    <row r="3081" spans="1:1" x14ac:dyDescent="0.25">
      <c r="A3081" t="s">
        <v>3508</v>
      </c>
    </row>
    <row r="3082" spans="1:1" x14ac:dyDescent="0.25">
      <c r="A3082" t="s">
        <v>3509</v>
      </c>
    </row>
    <row r="3083" spans="1:1" x14ac:dyDescent="0.25">
      <c r="A3083" t="s">
        <v>3510</v>
      </c>
    </row>
    <row r="3084" spans="1:1" x14ac:dyDescent="0.25">
      <c r="A3084" t="s">
        <v>3511</v>
      </c>
    </row>
    <row r="3085" spans="1:1" x14ac:dyDescent="0.25">
      <c r="A3085" t="s">
        <v>3512</v>
      </c>
    </row>
    <row r="3086" spans="1:1" x14ac:dyDescent="0.25">
      <c r="A3086" t="s">
        <v>3513</v>
      </c>
    </row>
    <row r="3087" spans="1:1" x14ac:dyDescent="0.25">
      <c r="A3087" t="s">
        <v>3514</v>
      </c>
    </row>
    <row r="3088" spans="1:1" x14ac:dyDescent="0.25">
      <c r="A3088" t="s">
        <v>3515</v>
      </c>
    </row>
    <row r="3089" spans="1:1" x14ac:dyDescent="0.25">
      <c r="A3089" t="s">
        <v>3516</v>
      </c>
    </row>
    <row r="3090" spans="1:1" x14ac:dyDescent="0.25">
      <c r="A3090" t="s">
        <v>3517</v>
      </c>
    </row>
    <row r="3091" spans="1:1" x14ac:dyDescent="0.25">
      <c r="A3091" t="s">
        <v>3518</v>
      </c>
    </row>
    <row r="3092" spans="1:1" x14ac:dyDescent="0.25">
      <c r="A3092" t="s">
        <v>3519</v>
      </c>
    </row>
    <row r="3093" spans="1:1" x14ac:dyDescent="0.25">
      <c r="A3093" t="s">
        <v>3520</v>
      </c>
    </row>
    <row r="3094" spans="1:1" x14ac:dyDescent="0.25">
      <c r="A3094" t="s">
        <v>3521</v>
      </c>
    </row>
    <row r="3095" spans="1:1" x14ac:dyDescent="0.25">
      <c r="A3095" t="s">
        <v>3522</v>
      </c>
    </row>
    <row r="3096" spans="1:1" x14ac:dyDescent="0.25">
      <c r="A3096" t="s">
        <v>3523</v>
      </c>
    </row>
    <row r="3097" spans="1:1" x14ac:dyDescent="0.25">
      <c r="A3097" t="s">
        <v>3524</v>
      </c>
    </row>
    <row r="3098" spans="1:1" x14ac:dyDescent="0.25">
      <c r="A3098" t="s">
        <v>3525</v>
      </c>
    </row>
    <row r="3099" spans="1:1" x14ac:dyDescent="0.25">
      <c r="A3099" t="s">
        <v>3526</v>
      </c>
    </row>
    <row r="3100" spans="1:1" x14ac:dyDescent="0.25">
      <c r="A3100" t="s">
        <v>3527</v>
      </c>
    </row>
    <row r="3101" spans="1:1" x14ac:dyDescent="0.25">
      <c r="A3101" t="s">
        <v>3528</v>
      </c>
    </row>
    <row r="3102" spans="1:1" x14ac:dyDescent="0.25">
      <c r="A3102" t="s">
        <v>3529</v>
      </c>
    </row>
    <row r="3103" spans="1:1" x14ac:dyDescent="0.25">
      <c r="A3103" t="s">
        <v>3530</v>
      </c>
    </row>
    <row r="3104" spans="1:1" x14ac:dyDescent="0.25">
      <c r="A3104" t="s">
        <v>3531</v>
      </c>
    </row>
    <row r="3105" spans="1:1" x14ac:dyDescent="0.25">
      <c r="A3105" t="s">
        <v>3532</v>
      </c>
    </row>
    <row r="3106" spans="1:1" x14ac:dyDescent="0.25">
      <c r="A3106" t="s">
        <v>3533</v>
      </c>
    </row>
    <row r="3107" spans="1:1" x14ac:dyDescent="0.25">
      <c r="A3107" t="s">
        <v>3534</v>
      </c>
    </row>
    <row r="3108" spans="1:1" x14ac:dyDescent="0.25">
      <c r="A3108" t="s">
        <v>3535</v>
      </c>
    </row>
    <row r="3109" spans="1:1" x14ac:dyDescent="0.25">
      <c r="A3109" t="s">
        <v>3536</v>
      </c>
    </row>
    <row r="3110" spans="1:1" x14ac:dyDescent="0.25">
      <c r="A3110" t="s">
        <v>3537</v>
      </c>
    </row>
    <row r="3111" spans="1:1" x14ac:dyDescent="0.25">
      <c r="A3111" t="s">
        <v>3538</v>
      </c>
    </row>
    <row r="3112" spans="1:1" x14ac:dyDescent="0.25">
      <c r="A3112" t="s">
        <v>3539</v>
      </c>
    </row>
    <row r="3113" spans="1:1" x14ac:dyDescent="0.25">
      <c r="A3113" t="s">
        <v>3540</v>
      </c>
    </row>
    <row r="3114" spans="1:1" x14ac:dyDescent="0.25">
      <c r="A3114" t="s">
        <v>3541</v>
      </c>
    </row>
    <row r="3115" spans="1:1" x14ac:dyDescent="0.25">
      <c r="A3115" t="s">
        <v>3542</v>
      </c>
    </row>
    <row r="3116" spans="1:1" x14ac:dyDescent="0.25">
      <c r="A3116" t="s">
        <v>3543</v>
      </c>
    </row>
    <row r="3117" spans="1:1" x14ac:dyDescent="0.25">
      <c r="A3117" t="s">
        <v>3544</v>
      </c>
    </row>
    <row r="3118" spans="1:1" x14ac:dyDescent="0.25">
      <c r="A3118" t="s">
        <v>3545</v>
      </c>
    </row>
    <row r="3119" spans="1:1" x14ac:dyDescent="0.25">
      <c r="A3119" t="s">
        <v>3546</v>
      </c>
    </row>
    <row r="3120" spans="1:1" x14ac:dyDescent="0.25">
      <c r="A3120" t="s">
        <v>3547</v>
      </c>
    </row>
    <row r="3121" spans="1:1" x14ac:dyDescent="0.25">
      <c r="A3121" t="s">
        <v>3548</v>
      </c>
    </row>
    <row r="3122" spans="1:1" x14ac:dyDescent="0.25">
      <c r="A3122" t="s">
        <v>3549</v>
      </c>
    </row>
    <row r="3123" spans="1:1" x14ac:dyDescent="0.25">
      <c r="A3123" t="s">
        <v>3550</v>
      </c>
    </row>
    <row r="3124" spans="1:1" x14ac:dyDescent="0.25">
      <c r="A3124" t="s">
        <v>3551</v>
      </c>
    </row>
    <row r="3125" spans="1:1" x14ac:dyDescent="0.25">
      <c r="A3125" t="s">
        <v>3552</v>
      </c>
    </row>
    <row r="3126" spans="1:1" x14ac:dyDescent="0.25">
      <c r="A3126" t="s">
        <v>3553</v>
      </c>
    </row>
    <row r="3127" spans="1:1" x14ac:dyDescent="0.25">
      <c r="A3127" t="s">
        <v>3554</v>
      </c>
    </row>
    <row r="3128" spans="1:1" x14ac:dyDescent="0.25">
      <c r="A3128" t="s">
        <v>3555</v>
      </c>
    </row>
    <row r="3129" spans="1:1" x14ac:dyDescent="0.25">
      <c r="A3129" t="s">
        <v>3556</v>
      </c>
    </row>
    <row r="3130" spans="1:1" x14ac:dyDescent="0.25">
      <c r="A3130" t="s">
        <v>3557</v>
      </c>
    </row>
    <row r="3131" spans="1:1" x14ac:dyDescent="0.25">
      <c r="A3131" t="s">
        <v>3558</v>
      </c>
    </row>
    <row r="3132" spans="1:1" x14ac:dyDescent="0.25">
      <c r="A3132" t="s">
        <v>3559</v>
      </c>
    </row>
    <row r="3133" spans="1:1" x14ac:dyDescent="0.25">
      <c r="A3133" t="s">
        <v>3560</v>
      </c>
    </row>
    <row r="3134" spans="1:1" x14ac:dyDescent="0.25">
      <c r="A3134" t="s">
        <v>3561</v>
      </c>
    </row>
    <row r="3135" spans="1:1" x14ac:dyDescent="0.25">
      <c r="A3135" t="s">
        <v>3562</v>
      </c>
    </row>
    <row r="3136" spans="1:1" x14ac:dyDescent="0.25">
      <c r="A3136" t="s">
        <v>3563</v>
      </c>
    </row>
    <row r="3137" spans="1:1" x14ac:dyDescent="0.25">
      <c r="A3137" t="s">
        <v>3564</v>
      </c>
    </row>
    <row r="3138" spans="1:1" x14ac:dyDescent="0.25">
      <c r="A3138" t="s">
        <v>3565</v>
      </c>
    </row>
    <row r="3139" spans="1:1" x14ac:dyDescent="0.25">
      <c r="A3139" t="s">
        <v>3566</v>
      </c>
    </row>
    <row r="3140" spans="1:1" x14ac:dyDescent="0.25">
      <c r="A3140" t="s">
        <v>3567</v>
      </c>
    </row>
    <row r="3141" spans="1:1" x14ac:dyDescent="0.25">
      <c r="A3141" t="s">
        <v>3568</v>
      </c>
    </row>
    <row r="3142" spans="1:1" x14ac:dyDescent="0.25">
      <c r="A3142" t="s">
        <v>3569</v>
      </c>
    </row>
    <row r="3143" spans="1:1" x14ac:dyDescent="0.25">
      <c r="A3143" t="s">
        <v>3570</v>
      </c>
    </row>
    <row r="3144" spans="1:1" x14ac:dyDescent="0.25">
      <c r="A3144" t="s">
        <v>3571</v>
      </c>
    </row>
    <row r="3145" spans="1:1" x14ac:dyDescent="0.25">
      <c r="A3145" t="s">
        <v>3572</v>
      </c>
    </row>
    <row r="3146" spans="1:1" x14ac:dyDescent="0.25">
      <c r="A3146" t="s">
        <v>3573</v>
      </c>
    </row>
    <row r="3147" spans="1:1" x14ac:dyDescent="0.25">
      <c r="A3147" t="s">
        <v>3574</v>
      </c>
    </row>
    <row r="3148" spans="1:1" x14ac:dyDescent="0.25">
      <c r="A3148" t="s">
        <v>3575</v>
      </c>
    </row>
    <row r="3149" spans="1:1" x14ac:dyDescent="0.25">
      <c r="A3149" t="s">
        <v>3576</v>
      </c>
    </row>
    <row r="3150" spans="1:1" x14ac:dyDescent="0.25">
      <c r="A3150" t="s">
        <v>3577</v>
      </c>
    </row>
    <row r="3151" spans="1:1" x14ac:dyDescent="0.25">
      <c r="A3151" t="s">
        <v>3578</v>
      </c>
    </row>
    <row r="3152" spans="1:1" x14ac:dyDescent="0.25">
      <c r="A3152" t="s">
        <v>3579</v>
      </c>
    </row>
    <row r="3153" spans="1:1" x14ac:dyDescent="0.25">
      <c r="A3153" t="s">
        <v>3580</v>
      </c>
    </row>
    <row r="3154" spans="1:1" x14ac:dyDescent="0.25">
      <c r="A3154" t="s">
        <v>3581</v>
      </c>
    </row>
    <row r="3155" spans="1:1" x14ac:dyDescent="0.25">
      <c r="A3155" t="s">
        <v>3582</v>
      </c>
    </row>
    <row r="3156" spans="1:1" x14ac:dyDescent="0.25">
      <c r="A3156" t="s">
        <v>3583</v>
      </c>
    </row>
    <row r="3157" spans="1:1" x14ac:dyDescent="0.25">
      <c r="A3157" t="s">
        <v>3584</v>
      </c>
    </row>
    <row r="3158" spans="1:1" x14ac:dyDescent="0.25">
      <c r="A3158" t="s">
        <v>3585</v>
      </c>
    </row>
    <row r="3159" spans="1:1" x14ac:dyDescent="0.25">
      <c r="A3159" t="s">
        <v>3586</v>
      </c>
    </row>
    <row r="3160" spans="1:1" x14ac:dyDescent="0.25">
      <c r="A3160" t="s">
        <v>3587</v>
      </c>
    </row>
    <row r="3161" spans="1:1" x14ac:dyDescent="0.25">
      <c r="A3161" t="s">
        <v>3588</v>
      </c>
    </row>
    <row r="3162" spans="1:1" x14ac:dyDescent="0.25">
      <c r="A3162" t="s">
        <v>3589</v>
      </c>
    </row>
    <row r="3163" spans="1:1" x14ac:dyDescent="0.25">
      <c r="A3163" t="s">
        <v>3590</v>
      </c>
    </row>
    <row r="3164" spans="1:1" x14ac:dyDescent="0.25">
      <c r="A3164" t="s">
        <v>3591</v>
      </c>
    </row>
    <row r="3165" spans="1:1" x14ac:dyDescent="0.25">
      <c r="A3165" t="s">
        <v>3592</v>
      </c>
    </row>
    <row r="3166" spans="1:1" x14ac:dyDescent="0.25">
      <c r="A3166" t="s">
        <v>3593</v>
      </c>
    </row>
    <row r="3167" spans="1:1" x14ac:dyDescent="0.25">
      <c r="A3167" t="s">
        <v>3594</v>
      </c>
    </row>
    <row r="3168" spans="1:1" x14ac:dyDescent="0.25">
      <c r="A3168" t="s">
        <v>3595</v>
      </c>
    </row>
    <row r="3169" spans="1:1" x14ac:dyDescent="0.25">
      <c r="A3169" t="s">
        <v>3596</v>
      </c>
    </row>
    <row r="3170" spans="1:1" x14ac:dyDescent="0.25">
      <c r="A3170" t="s">
        <v>3597</v>
      </c>
    </row>
    <row r="3171" spans="1:1" x14ac:dyDescent="0.25">
      <c r="A3171" t="s">
        <v>3598</v>
      </c>
    </row>
    <row r="3172" spans="1:1" x14ac:dyDescent="0.25">
      <c r="A3172" t="s">
        <v>3599</v>
      </c>
    </row>
    <row r="3173" spans="1:1" x14ac:dyDescent="0.25">
      <c r="A3173" t="s">
        <v>3600</v>
      </c>
    </row>
    <row r="3174" spans="1:1" x14ac:dyDescent="0.25">
      <c r="A3174" t="s">
        <v>3601</v>
      </c>
    </row>
    <row r="3175" spans="1:1" x14ac:dyDescent="0.25">
      <c r="A3175" t="s">
        <v>3602</v>
      </c>
    </row>
    <row r="3176" spans="1:1" x14ac:dyDescent="0.25">
      <c r="A3176" t="s">
        <v>3603</v>
      </c>
    </row>
    <row r="3177" spans="1:1" x14ac:dyDescent="0.25">
      <c r="A3177" t="s">
        <v>3604</v>
      </c>
    </row>
    <row r="3178" spans="1:1" x14ac:dyDescent="0.25">
      <c r="A3178" t="s">
        <v>3605</v>
      </c>
    </row>
    <row r="3179" spans="1:1" x14ac:dyDescent="0.25">
      <c r="A3179" t="s">
        <v>3606</v>
      </c>
    </row>
    <row r="3180" spans="1:1" x14ac:dyDescent="0.25">
      <c r="A3180" t="s">
        <v>3607</v>
      </c>
    </row>
    <row r="3181" spans="1:1" x14ac:dyDescent="0.25">
      <c r="A3181" t="s">
        <v>3608</v>
      </c>
    </row>
    <row r="3182" spans="1:1" x14ac:dyDescent="0.25">
      <c r="A3182" t="s">
        <v>3609</v>
      </c>
    </row>
    <row r="3183" spans="1:1" x14ac:dyDescent="0.25">
      <c r="A3183" t="s">
        <v>3610</v>
      </c>
    </row>
    <row r="3184" spans="1:1" x14ac:dyDescent="0.25">
      <c r="A3184" t="s">
        <v>3611</v>
      </c>
    </row>
    <row r="3185" spans="1:1" x14ac:dyDescent="0.25">
      <c r="A3185" t="s">
        <v>3612</v>
      </c>
    </row>
    <row r="3186" spans="1:1" x14ac:dyDescent="0.25">
      <c r="A3186" t="s">
        <v>3613</v>
      </c>
    </row>
    <row r="3187" spans="1:1" x14ac:dyDescent="0.25">
      <c r="A3187" t="s">
        <v>3614</v>
      </c>
    </row>
    <row r="3188" spans="1:1" x14ac:dyDescent="0.25">
      <c r="A3188" t="s">
        <v>3615</v>
      </c>
    </row>
    <row r="3189" spans="1:1" x14ac:dyDescent="0.25">
      <c r="A3189" t="s">
        <v>3616</v>
      </c>
    </row>
    <row r="3190" spans="1:1" x14ac:dyDescent="0.25">
      <c r="A3190" t="s">
        <v>3617</v>
      </c>
    </row>
    <row r="3191" spans="1:1" x14ac:dyDescent="0.25">
      <c r="A3191" t="s">
        <v>3618</v>
      </c>
    </row>
    <row r="3192" spans="1:1" x14ac:dyDescent="0.25">
      <c r="A3192" t="s">
        <v>3619</v>
      </c>
    </row>
    <row r="3193" spans="1:1" x14ac:dyDescent="0.25">
      <c r="A3193" t="s">
        <v>3620</v>
      </c>
    </row>
    <row r="3194" spans="1:1" x14ac:dyDescent="0.25">
      <c r="A3194" t="s">
        <v>3621</v>
      </c>
    </row>
    <row r="3195" spans="1:1" x14ac:dyDescent="0.25">
      <c r="A3195" t="s">
        <v>3622</v>
      </c>
    </row>
    <row r="3196" spans="1:1" x14ac:dyDescent="0.25">
      <c r="A3196" t="s">
        <v>3623</v>
      </c>
    </row>
    <row r="3197" spans="1:1" x14ac:dyDescent="0.25">
      <c r="A3197" t="s">
        <v>3624</v>
      </c>
    </row>
    <row r="3198" spans="1:1" x14ac:dyDescent="0.25">
      <c r="A3198" t="s">
        <v>3625</v>
      </c>
    </row>
    <row r="3199" spans="1:1" x14ac:dyDescent="0.25">
      <c r="A3199" t="s">
        <v>3626</v>
      </c>
    </row>
    <row r="3200" spans="1:1" x14ac:dyDescent="0.25">
      <c r="A3200" t="s">
        <v>3627</v>
      </c>
    </row>
    <row r="3201" spans="1:1" x14ac:dyDescent="0.25">
      <c r="A3201" t="s">
        <v>3628</v>
      </c>
    </row>
    <row r="3202" spans="1:1" x14ac:dyDescent="0.25">
      <c r="A3202" t="s">
        <v>3629</v>
      </c>
    </row>
    <row r="3203" spans="1:1" x14ac:dyDescent="0.25">
      <c r="A3203" t="s">
        <v>3630</v>
      </c>
    </row>
    <row r="3204" spans="1:1" x14ac:dyDescent="0.25">
      <c r="A3204" t="s">
        <v>3631</v>
      </c>
    </row>
    <row r="3205" spans="1:1" x14ac:dyDescent="0.25">
      <c r="A3205" t="s">
        <v>3632</v>
      </c>
    </row>
    <row r="3206" spans="1:1" x14ac:dyDescent="0.25">
      <c r="A3206" t="s">
        <v>3633</v>
      </c>
    </row>
    <row r="3207" spans="1:1" x14ac:dyDescent="0.25">
      <c r="A3207" t="s">
        <v>3634</v>
      </c>
    </row>
    <row r="3208" spans="1:1" x14ac:dyDescent="0.25">
      <c r="A3208" t="s">
        <v>3635</v>
      </c>
    </row>
    <row r="3209" spans="1:1" x14ac:dyDescent="0.25">
      <c r="A3209" t="s">
        <v>3636</v>
      </c>
    </row>
    <row r="3210" spans="1:1" x14ac:dyDescent="0.25">
      <c r="A3210" t="s">
        <v>3637</v>
      </c>
    </row>
    <row r="3211" spans="1:1" x14ac:dyDescent="0.25">
      <c r="A3211" t="s">
        <v>3638</v>
      </c>
    </row>
    <row r="3212" spans="1:1" x14ac:dyDescent="0.25">
      <c r="A3212" t="s">
        <v>3639</v>
      </c>
    </row>
    <row r="3213" spans="1:1" x14ac:dyDescent="0.25">
      <c r="A3213" t="s">
        <v>3640</v>
      </c>
    </row>
    <row r="3214" spans="1:1" x14ac:dyDescent="0.25">
      <c r="A3214" t="s">
        <v>3641</v>
      </c>
    </row>
    <row r="3215" spans="1:1" x14ac:dyDescent="0.25">
      <c r="A3215" t="s">
        <v>3642</v>
      </c>
    </row>
    <row r="3216" spans="1:1" x14ac:dyDescent="0.25">
      <c r="A3216" t="s">
        <v>3643</v>
      </c>
    </row>
    <row r="3217" spans="1:1" x14ac:dyDescent="0.25">
      <c r="A3217" t="s">
        <v>3644</v>
      </c>
    </row>
    <row r="3218" spans="1:1" x14ac:dyDescent="0.25">
      <c r="A3218" t="s">
        <v>3645</v>
      </c>
    </row>
    <row r="3219" spans="1:1" x14ac:dyDescent="0.25">
      <c r="A3219" t="s">
        <v>3646</v>
      </c>
    </row>
    <row r="3220" spans="1:1" x14ac:dyDescent="0.25">
      <c r="A3220" t="s">
        <v>3647</v>
      </c>
    </row>
    <row r="3221" spans="1:1" x14ac:dyDescent="0.25">
      <c r="A3221" t="s">
        <v>3648</v>
      </c>
    </row>
    <row r="3222" spans="1:1" x14ac:dyDescent="0.25">
      <c r="A3222" t="s">
        <v>3649</v>
      </c>
    </row>
    <row r="3223" spans="1:1" x14ac:dyDescent="0.25">
      <c r="A3223" t="s">
        <v>3650</v>
      </c>
    </row>
    <row r="3224" spans="1:1" x14ac:dyDescent="0.25">
      <c r="A3224" t="s">
        <v>3651</v>
      </c>
    </row>
    <row r="3225" spans="1:1" x14ac:dyDescent="0.25">
      <c r="A3225" t="s">
        <v>3652</v>
      </c>
    </row>
    <row r="3226" spans="1:1" x14ac:dyDescent="0.25">
      <c r="A3226" t="s">
        <v>3653</v>
      </c>
    </row>
    <row r="3227" spans="1:1" x14ac:dyDescent="0.25">
      <c r="A3227" t="s">
        <v>3654</v>
      </c>
    </row>
    <row r="3228" spans="1:1" x14ac:dyDescent="0.25">
      <c r="A3228" t="s">
        <v>3655</v>
      </c>
    </row>
    <row r="3229" spans="1:1" x14ac:dyDescent="0.25">
      <c r="A3229" t="s">
        <v>3656</v>
      </c>
    </row>
    <row r="3230" spans="1:1" x14ac:dyDescent="0.25">
      <c r="A3230" t="s">
        <v>3657</v>
      </c>
    </row>
    <row r="3231" spans="1:1" x14ac:dyDescent="0.25">
      <c r="A3231" t="s">
        <v>3658</v>
      </c>
    </row>
    <row r="3232" spans="1:1" x14ac:dyDescent="0.25">
      <c r="A3232" t="s">
        <v>3659</v>
      </c>
    </row>
    <row r="3233" spans="1:1" x14ac:dyDescent="0.25">
      <c r="A3233" t="s">
        <v>3660</v>
      </c>
    </row>
    <row r="3234" spans="1:1" x14ac:dyDescent="0.25">
      <c r="A3234" t="s">
        <v>3661</v>
      </c>
    </row>
    <row r="3235" spans="1:1" x14ac:dyDescent="0.25">
      <c r="A3235" t="s">
        <v>3662</v>
      </c>
    </row>
    <row r="3236" spans="1:1" x14ac:dyDescent="0.25">
      <c r="A3236" t="s">
        <v>3663</v>
      </c>
    </row>
    <row r="3237" spans="1:1" x14ac:dyDescent="0.25">
      <c r="A3237" t="s">
        <v>3664</v>
      </c>
    </row>
    <row r="3238" spans="1:1" x14ac:dyDescent="0.25">
      <c r="A3238" t="s">
        <v>3665</v>
      </c>
    </row>
    <row r="3239" spans="1:1" x14ac:dyDescent="0.25">
      <c r="A3239" t="s">
        <v>3666</v>
      </c>
    </row>
    <row r="3240" spans="1:1" x14ac:dyDescent="0.25">
      <c r="A3240" t="s">
        <v>3667</v>
      </c>
    </row>
    <row r="3241" spans="1:1" x14ac:dyDescent="0.25">
      <c r="A3241" t="s">
        <v>3668</v>
      </c>
    </row>
    <row r="3242" spans="1:1" x14ac:dyDescent="0.25">
      <c r="A3242" t="s">
        <v>3669</v>
      </c>
    </row>
    <row r="3243" spans="1:1" x14ac:dyDescent="0.25">
      <c r="A3243" t="s">
        <v>3670</v>
      </c>
    </row>
    <row r="3244" spans="1:1" x14ac:dyDescent="0.25">
      <c r="A3244" t="s">
        <v>3671</v>
      </c>
    </row>
    <row r="3245" spans="1:1" x14ac:dyDescent="0.25">
      <c r="A3245" t="s">
        <v>3672</v>
      </c>
    </row>
    <row r="3246" spans="1:1" x14ac:dyDescent="0.25">
      <c r="A3246" t="s">
        <v>3673</v>
      </c>
    </row>
    <row r="3247" spans="1:1" x14ac:dyDescent="0.25">
      <c r="A3247" t="s">
        <v>3674</v>
      </c>
    </row>
    <row r="3248" spans="1:1" x14ac:dyDescent="0.25">
      <c r="A3248" t="s">
        <v>3675</v>
      </c>
    </row>
    <row r="3249" spans="1:1" x14ac:dyDescent="0.25">
      <c r="A3249" t="s">
        <v>3676</v>
      </c>
    </row>
    <row r="3250" spans="1:1" x14ac:dyDescent="0.25">
      <c r="A3250" t="s">
        <v>3677</v>
      </c>
    </row>
    <row r="3251" spans="1:1" x14ac:dyDescent="0.25">
      <c r="A3251" t="s">
        <v>3678</v>
      </c>
    </row>
    <row r="3252" spans="1:1" x14ac:dyDescent="0.25">
      <c r="A3252" t="s">
        <v>3679</v>
      </c>
    </row>
    <row r="3253" spans="1:1" x14ac:dyDescent="0.25">
      <c r="A3253" t="s">
        <v>3680</v>
      </c>
    </row>
    <row r="3254" spans="1:1" x14ac:dyDescent="0.25">
      <c r="A3254" t="s">
        <v>3681</v>
      </c>
    </row>
    <row r="3255" spans="1:1" x14ac:dyDescent="0.25">
      <c r="A3255" t="s">
        <v>3682</v>
      </c>
    </row>
    <row r="3256" spans="1:1" x14ac:dyDescent="0.25">
      <c r="A3256" t="s">
        <v>3683</v>
      </c>
    </row>
    <row r="3257" spans="1:1" x14ac:dyDescent="0.25">
      <c r="A3257" t="s">
        <v>3684</v>
      </c>
    </row>
    <row r="3258" spans="1:1" x14ac:dyDescent="0.25">
      <c r="A3258" t="s">
        <v>3685</v>
      </c>
    </row>
    <row r="3259" spans="1:1" x14ac:dyDescent="0.25">
      <c r="A3259" t="s">
        <v>3686</v>
      </c>
    </row>
    <row r="3260" spans="1:1" x14ac:dyDescent="0.25">
      <c r="A3260" t="s">
        <v>3687</v>
      </c>
    </row>
    <row r="3261" spans="1:1" x14ac:dyDescent="0.25">
      <c r="A3261" t="s">
        <v>3688</v>
      </c>
    </row>
    <row r="3262" spans="1:1" x14ac:dyDescent="0.25">
      <c r="A3262" t="s">
        <v>3689</v>
      </c>
    </row>
    <row r="3263" spans="1:1" x14ac:dyDescent="0.25">
      <c r="A3263" t="s">
        <v>3690</v>
      </c>
    </row>
    <row r="3264" spans="1:1" x14ac:dyDescent="0.25">
      <c r="A3264" t="s">
        <v>3691</v>
      </c>
    </row>
    <row r="3265" spans="1:1" x14ac:dyDescent="0.25">
      <c r="A3265" t="s">
        <v>3692</v>
      </c>
    </row>
    <row r="3266" spans="1:1" x14ac:dyDescent="0.25">
      <c r="A3266" t="s">
        <v>3693</v>
      </c>
    </row>
    <row r="3267" spans="1:1" x14ac:dyDescent="0.25">
      <c r="A3267" t="s">
        <v>3694</v>
      </c>
    </row>
    <row r="3268" spans="1:1" x14ac:dyDescent="0.25">
      <c r="A3268" t="s">
        <v>3695</v>
      </c>
    </row>
    <row r="3269" spans="1:1" x14ac:dyDescent="0.25">
      <c r="A3269" t="s">
        <v>3696</v>
      </c>
    </row>
    <row r="3270" spans="1:1" x14ac:dyDescent="0.25">
      <c r="A3270" t="s">
        <v>3697</v>
      </c>
    </row>
    <row r="3271" spans="1:1" x14ac:dyDescent="0.25">
      <c r="A3271" t="s">
        <v>3698</v>
      </c>
    </row>
    <row r="3272" spans="1:1" x14ac:dyDescent="0.25">
      <c r="A3272" t="s">
        <v>3699</v>
      </c>
    </row>
    <row r="3273" spans="1:1" x14ac:dyDescent="0.25">
      <c r="A3273" t="s">
        <v>3700</v>
      </c>
    </row>
    <row r="3274" spans="1:1" x14ac:dyDescent="0.25">
      <c r="A3274" t="s">
        <v>3701</v>
      </c>
    </row>
    <row r="3275" spans="1:1" x14ac:dyDescent="0.25">
      <c r="A3275" t="s">
        <v>3702</v>
      </c>
    </row>
    <row r="3276" spans="1:1" x14ac:dyDescent="0.25">
      <c r="A3276" t="s">
        <v>3703</v>
      </c>
    </row>
    <row r="3277" spans="1:1" x14ac:dyDescent="0.25">
      <c r="A3277" t="s">
        <v>3704</v>
      </c>
    </row>
    <row r="3278" spans="1:1" x14ac:dyDescent="0.25">
      <c r="A3278" t="s">
        <v>3705</v>
      </c>
    </row>
    <row r="3279" spans="1:1" x14ac:dyDescent="0.25">
      <c r="A3279" t="s">
        <v>3706</v>
      </c>
    </row>
    <row r="3280" spans="1:1" x14ac:dyDescent="0.25">
      <c r="A3280" t="s">
        <v>3707</v>
      </c>
    </row>
    <row r="3281" spans="1:1" x14ac:dyDescent="0.25">
      <c r="A3281" t="s">
        <v>3708</v>
      </c>
    </row>
    <row r="3282" spans="1:1" x14ac:dyDescent="0.25">
      <c r="A3282" t="s">
        <v>3709</v>
      </c>
    </row>
    <row r="3283" spans="1:1" x14ac:dyDescent="0.25">
      <c r="A3283" t="s">
        <v>3710</v>
      </c>
    </row>
    <row r="3284" spans="1:1" x14ac:dyDescent="0.25">
      <c r="A3284" t="s">
        <v>3711</v>
      </c>
    </row>
    <row r="3285" spans="1:1" x14ac:dyDescent="0.25">
      <c r="A3285" t="s">
        <v>3712</v>
      </c>
    </row>
    <row r="3286" spans="1:1" x14ac:dyDescent="0.25">
      <c r="A3286" t="s">
        <v>3713</v>
      </c>
    </row>
    <row r="3287" spans="1:1" x14ac:dyDescent="0.25">
      <c r="A3287" t="s">
        <v>3714</v>
      </c>
    </row>
    <row r="3288" spans="1:1" x14ac:dyDescent="0.25">
      <c r="A3288" t="s">
        <v>3715</v>
      </c>
    </row>
    <row r="3289" spans="1:1" x14ac:dyDescent="0.25">
      <c r="A3289" t="s">
        <v>3716</v>
      </c>
    </row>
    <row r="3290" spans="1:1" x14ac:dyDescent="0.25">
      <c r="A3290" t="s">
        <v>3717</v>
      </c>
    </row>
    <row r="3291" spans="1:1" x14ac:dyDescent="0.25">
      <c r="A3291" t="s">
        <v>3718</v>
      </c>
    </row>
    <row r="3292" spans="1:1" x14ac:dyDescent="0.25">
      <c r="A3292" t="s">
        <v>3719</v>
      </c>
    </row>
    <row r="3293" spans="1:1" x14ac:dyDescent="0.25">
      <c r="A3293" t="s">
        <v>3720</v>
      </c>
    </row>
    <row r="3294" spans="1:1" x14ac:dyDescent="0.25">
      <c r="A3294" t="s">
        <v>3721</v>
      </c>
    </row>
    <row r="3295" spans="1:1" x14ac:dyDescent="0.25">
      <c r="A3295" t="s">
        <v>3722</v>
      </c>
    </row>
    <row r="3296" spans="1:1" x14ac:dyDescent="0.25">
      <c r="A3296" t="s">
        <v>3723</v>
      </c>
    </row>
    <row r="3297" spans="1:1" x14ac:dyDescent="0.25">
      <c r="A3297" t="s">
        <v>3724</v>
      </c>
    </row>
    <row r="3298" spans="1:1" x14ac:dyDescent="0.25">
      <c r="A3298" t="s">
        <v>3725</v>
      </c>
    </row>
    <row r="3299" spans="1:1" x14ac:dyDescent="0.25">
      <c r="A3299" t="s">
        <v>3726</v>
      </c>
    </row>
    <row r="3300" spans="1:1" x14ac:dyDescent="0.25">
      <c r="A3300" t="s">
        <v>3727</v>
      </c>
    </row>
    <row r="3301" spans="1:1" x14ac:dyDescent="0.25">
      <c r="A3301" t="s">
        <v>3728</v>
      </c>
    </row>
    <row r="3302" spans="1:1" x14ac:dyDescent="0.25">
      <c r="A3302" t="s">
        <v>3729</v>
      </c>
    </row>
    <row r="3303" spans="1:1" x14ac:dyDescent="0.25">
      <c r="A3303" t="s">
        <v>3730</v>
      </c>
    </row>
    <row r="3304" spans="1:1" x14ac:dyDescent="0.25">
      <c r="A3304" t="s">
        <v>3731</v>
      </c>
    </row>
    <row r="3305" spans="1:1" x14ac:dyDescent="0.25">
      <c r="A3305" t="s">
        <v>3732</v>
      </c>
    </row>
    <row r="3306" spans="1:1" x14ac:dyDescent="0.25">
      <c r="A3306" t="s">
        <v>3733</v>
      </c>
    </row>
    <row r="3307" spans="1:1" x14ac:dyDescent="0.25">
      <c r="A3307" t="s">
        <v>3734</v>
      </c>
    </row>
    <row r="3308" spans="1:1" x14ac:dyDescent="0.25">
      <c r="A3308" t="s">
        <v>3735</v>
      </c>
    </row>
    <row r="3309" spans="1:1" x14ac:dyDescent="0.25">
      <c r="A3309" t="s">
        <v>3736</v>
      </c>
    </row>
    <row r="3310" spans="1:1" x14ac:dyDescent="0.25">
      <c r="A3310" t="s">
        <v>3737</v>
      </c>
    </row>
    <row r="3311" spans="1:1" x14ac:dyDescent="0.25">
      <c r="A3311" t="s">
        <v>3738</v>
      </c>
    </row>
    <row r="3312" spans="1:1" x14ac:dyDescent="0.25">
      <c r="A3312" t="s">
        <v>3739</v>
      </c>
    </row>
    <row r="3313" spans="1:1" x14ac:dyDescent="0.25">
      <c r="A3313" t="s">
        <v>3740</v>
      </c>
    </row>
    <row r="3314" spans="1:1" x14ac:dyDescent="0.25">
      <c r="A3314" t="s">
        <v>3741</v>
      </c>
    </row>
    <row r="3315" spans="1:1" x14ac:dyDescent="0.25">
      <c r="A3315" t="s">
        <v>3742</v>
      </c>
    </row>
    <row r="3316" spans="1:1" x14ac:dyDescent="0.25">
      <c r="A3316" t="s">
        <v>3743</v>
      </c>
    </row>
    <row r="3317" spans="1:1" x14ac:dyDescent="0.25">
      <c r="A3317" t="s">
        <v>3744</v>
      </c>
    </row>
    <row r="3318" spans="1:1" x14ac:dyDescent="0.25">
      <c r="A3318" t="s">
        <v>3745</v>
      </c>
    </row>
    <row r="3319" spans="1:1" x14ac:dyDescent="0.25">
      <c r="A3319" t="s">
        <v>3746</v>
      </c>
    </row>
    <row r="3320" spans="1:1" x14ac:dyDescent="0.25">
      <c r="A3320" t="s">
        <v>3747</v>
      </c>
    </row>
    <row r="3321" spans="1:1" x14ac:dyDescent="0.25">
      <c r="A3321" t="s">
        <v>3748</v>
      </c>
    </row>
    <row r="3322" spans="1:1" x14ac:dyDescent="0.25">
      <c r="A3322" t="s">
        <v>3749</v>
      </c>
    </row>
    <row r="3323" spans="1:1" x14ac:dyDescent="0.25">
      <c r="A3323" t="s">
        <v>3750</v>
      </c>
    </row>
    <row r="3324" spans="1:1" x14ac:dyDescent="0.25">
      <c r="A3324" t="s">
        <v>3751</v>
      </c>
    </row>
    <row r="3325" spans="1:1" x14ac:dyDescent="0.25">
      <c r="A3325" t="s">
        <v>3752</v>
      </c>
    </row>
    <row r="3326" spans="1:1" x14ac:dyDescent="0.25">
      <c r="A3326" t="s">
        <v>3753</v>
      </c>
    </row>
    <row r="3327" spans="1:1" x14ac:dyDescent="0.25">
      <c r="A3327" t="s">
        <v>3754</v>
      </c>
    </row>
    <row r="3328" spans="1:1" x14ac:dyDescent="0.25">
      <c r="A3328" t="s">
        <v>3755</v>
      </c>
    </row>
    <row r="3329" spans="1:1" x14ac:dyDescent="0.25">
      <c r="A3329" t="s">
        <v>3756</v>
      </c>
    </row>
    <row r="3330" spans="1:1" x14ac:dyDescent="0.25">
      <c r="A3330" t="s">
        <v>3757</v>
      </c>
    </row>
    <row r="3331" spans="1:1" x14ac:dyDescent="0.25">
      <c r="A3331" t="s">
        <v>3758</v>
      </c>
    </row>
    <row r="3332" spans="1:1" x14ac:dyDescent="0.25">
      <c r="A3332" t="s">
        <v>3759</v>
      </c>
    </row>
    <row r="3333" spans="1:1" x14ac:dyDescent="0.25">
      <c r="A3333" t="s">
        <v>3760</v>
      </c>
    </row>
    <row r="3334" spans="1:1" x14ac:dyDescent="0.25">
      <c r="A3334" t="s">
        <v>3761</v>
      </c>
    </row>
    <row r="3335" spans="1:1" x14ac:dyDescent="0.25">
      <c r="A3335" t="s">
        <v>3762</v>
      </c>
    </row>
    <row r="3336" spans="1:1" x14ac:dyDescent="0.25">
      <c r="A3336" t="s">
        <v>3763</v>
      </c>
    </row>
    <row r="3337" spans="1:1" x14ac:dyDescent="0.25">
      <c r="A3337" t="s">
        <v>3764</v>
      </c>
    </row>
    <row r="3338" spans="1:1" x14ac:dyDescent="0.25">
      <c r="A3338" t="s">
        <v>3765</v>
      </c>
    </row>
    <row r="3339" spans="1:1" x14ac:dyDescent="0.25">
      <c r="A3339" t="s">
        <v>3766</v>
      </c>
    </row>
    <row r="3340" spans="1:1" x14ac:dyDescent="0.25">
      <c r="A3340" t="s">
        <v>3767</v>
      </c>
    </row>
    <row r="3341" spans="1:1" x14ac:dyDescent="0.25">
      <c r="A3341" t="s">
        <v>3768</v>
      </c>
    </row>
    <row r="3342" spans="1:1" x14ac:dyDescent="0.25">
      <c r="A3342" t="s">
        <v>3769</v>
      </c>
    </row>
    <row r="3343" spans="1:1" x14ac:dyDescent="0.25">
      <c r="A3343" t="s">
        <v>3770</v>
      </c>
    </row>
    <row r="3344" spans="1:1" x14ac:dyDescent="0.25">
      <c r="A3344" t="s">
        <v>3771</v>
      </c>
    </row>
    <row r="3345" spans="1:1" x14ac:dyDescent="0.25">
      <c r="A3345" t="s">
        <v>3772</v>
      </c>
    </row>
    <row r="3346" spans="1:1" x14ac:dyDescent="0.25">
      <c r="A3346" t="s">
        <v>3773</v>
      </c>
    </row>
    <row r="3347" spans="1:1" x14ac:dyDescent="0.25">
      <c r="A3347" t="s">
        <v>3774</v>
      </c>
    </row>
    <row r="3348" spans="1:1" x14ac:dyDescent="0.25">
      <c r="A3348" t="s">
        <v>3775</v>
      </c>
    </row>
    <row r="3349" spans="1:1" x14ac:dyDescent="0.25">
      <c r="A3349" t="s">
        <v>3776</v>
      </c>
    </row>
    <row r="3350" spans="1:1" x14ac:dyDescent="0.25">
      <c r="A3350" t="s">
        <v>3777</v>
      </c>
    </row>
    <row r="3351" spans="1:1" x14ac:dyDescent="0.25">
      <c r="A3351" t="s">
        <v>3778</v>
      </c>
    </row>
    <row r="3352" spans="1:1" x14ac:dyDescent="0.25">
      <c r="A3352" t="s">
        <v>3779</v>
      </c>
    </row>
    <row r="3353" spans="1:1" x14ac:dyDescent="0.25">
      <c r="A3353" t="s">
        <v>3780</v>
      </c>
    </row>
    <row r="3354" spans="1:1" x14ac:dyDescent="0.25">
      <c r="A3354" t="s">
        <v>3781</v>
      </c>
    </row>
    <row r="3355" spans="1:1" x14ac:dyDescent="0.25">
      <c r="A3355" t="s">
        <v>3782</v>
      </c>
    </row>
    <row r="3356" spans="1:1" x14ac:dyDescent="0.25">
      <c r="A3356" t="s">
        <v>3783</v>
      </c>
    </row>
    <row r="3357" spans="1:1" x14ac:dyDescent="0.25">
      <c r="A3357" t="s">
        <v>3784</v>
      </c>
    </row>
    <row r="3358" spans="1:1" x14ac:dyDescent="0.25">
      <c r="A3358" t="s">
        <v>3785</v>
      </c>
    </row>
    <row r="3359" spans="1:1" x14ac:dyDescent="0.25">
      <c r="A3359" t="s">
        <v>3786</v>
      </c>
    </row>
    <row r="3360" spans="1:1" x14ac:dyDescent="0.25">
      <c r="A3360" t="s">
        <v>3787</v>
      </c>
    </row>
    <row r="3361" spans="1:1" x14ac:dyDescent="0.25">
      <c r="A3361" t="s">
        <v>3788</v>
      </c>
    </row>
    <row r="3362" spans="1:1" x14ac:dyDescent="0.25">
      <c r="A3362" t="s">
        <v>3789</v>
      </c>
    </row>
    <row r="3363" spans="1:1" x14ac:dyDescent="0.25">
      <c r="A3363" t="s">
        <v>3790</v>
      </c>
    </row>
    <row r="3364" spans="1:1" x14ac:dyDescent="0.25">
      <c r="A3364" t="s">
        <v>3791</v>
      </c>
    </row>
    <row r="3365" spans="1:1" x14ac:dyDescent="0.25">
      <c r="A3365" t="s">
        <v>3792</v>
      </c>
    </row>
    <row r="3366" spans="1:1" x14ac:dyDescent="0.25">
      <c r="A3366" t="s">
        <v>3793</v>
      </c>
    </row>
    <row r="3367" spans="1:1" x14ac:dyDescent="0.25">
      <c r="A3367" t="s">
        <v>3794</v>
      </c>
    </row>
    <row r="3368" spans="1:1" x14ac:dyDescent="0.25">
      <c r="A3368" t="s">
        <v>3795</v>
      </c>
    </row>
    <row r="3369" spans="1:1" x14ac:dyDescent="0.25">
      <c r="A3369" t="s">
        <v>3796</v>
      </c>
    </row>
    <row r="3370" spans="1:1" x14ac:dyDescent="0.25">
      <c r="A3370" t="s">
        <v>3797</v>
      </c>
    </row>
    <row r="3371" spans="1:1" x14ac:dyDescent="0.25">
      <c r="A3371" t="s">
        <v>3798</v>
      </c>
    </row>
    <row r="3372" spans="1:1" x14ac:dyDescent="0.25">
      <c r="A3372" t="s">
        <v>3799</v>
      </c>
    </row>
    <row r="3373" spans="1:1" x14ac:dyDescent="0.25">
      <c r="A3373" t="s">
        <v>3800</v>
      </c>
    </row>
    <row r="3374" spans="1:1" x14ac:dyDescent="0.25">
      <c r="A3374" t="s">
        <v>3801</v>
      </c>
    </row>
    <row r="3375" spans="1:1" x14ac:dyDescent="0.25">
      <c r="A3375" t="s">
        <v>3802</v>
      </c>
    </row>
    <row r="3376" spans="1:1" x14ac:dyDescent="0.25">
      <c r="A3376" t="s">
        <v>3803</v>
      </c>
    </row>
    <row r="3377" spans="1:1" x14ac:dyDescent="0.25">
      <c r="A3377" t="s">
        <v>3804</v>
      </c>
    </row>
    <row r="3378" spans="1:1" x14ac:dyDescent="0.25">
      <c r="A3378" t="s">
        <v>3805</v>
      </c>
    </row>
    <row r="3379" spans="1:1" x14ac:dyDescent="0.25">
      <c r="A3379" t="s">
        <v>3806</v>
      </c>
    </row>
    <row r="3380" spans="1:1" x14ac:dyDescent="0.25">
      <c r="A3380" t="s">
        <v>3807</v>
      </c>
    </row>
    <row r="3381" spans="1:1" x14ac:dyDescent="0.25">
      <c r="A3381" t="s">
        <v>3808</v>
      </c>
    </row>
    <row r="3382" spans="1:1" x14ac:dyDescent="0.25">
      <c r="A3382" t="s">
        <v>3809</v>
      </c>
    </row>
    <row r="3383" spans="1:1" x14ac:dyDescent="0.25">
      <c r="A3383" t="s">
        <v>3810</v>
      </c>
    </row>
    <row r="3384" spans="1:1" x14ac:dyDescent="0.25">
      <c r="A3384" t="s">
        <v>3811</v>
      </c>
    </row>
    <row r="3385" spans="1:1" x14ac:dyDescent="0.25">
      <c r="A3385" t="s">
        <v>3812</v>
      </c>
    </row>
    <row r="3386" spans="1:1" x14ac:dyDescent="0.25">
      <c r="A3386" t="s">
        <v>3813</v>
      </c>
    </row>
    <row r="3387" spans="1:1" x14ac:dyDescent="0.25">
      <c r="A3387" t="s">
        <v>3814</v>
      </c>
    </row>
    <row r="3388" spans="1:1" x14ac:dyDescent="0.25">
      <c r="A3388" t="s">
        <v>3815</v>
      </c>
    </row>
    <row r="3389" spans="1:1" x14ac:dyDescent="0.25">
      <c r="A3389" t="s">
        <v>3816</v>
      </c>
    </row>
    <row r="3390" spans="1:1" x14ac:dyDescent="0.25">
      <c r="A3390" t="s">
        <v>3817</v>
      </c>
    </row>
    <row r="3391" spans="1:1" x14ac:dyDescent="0.25">
      <c r="A3391" t="s">
        <v>3818</v>
      </c>
    </row>
    <row r="3392" spans="1:1" x14ac:dyDescent="0.25">
      <c r="A3392" t="s">
        <v>3819</v>
      </c>
    </row>
    <row r="3393" spans="1:1" x14ac:dyDescent="0.25">
      <c r="A3393" t="s">
        <v>3820</v>
      </c>
    </row>
    <row r="3394" spans="1:1" x14ac:dyDescent="0.25">
      <c r="A3394" t="s">
        <v>3821</v>
      </c>
    </row>
    <row r="3395" spans="1:1" x14ac:dyDescent="0.25">
      <c r="A3395" t="s">
        <v>3822</v>
      </c>
    </row>
    <row r="3396" spans="1:1" x14ac:dyDescent="0.25">
      <c r="A3396" t="s">
        <v>3823</v>
      </c>
    </row>
    <row r="3397" spans="1:1" x14ac:dyDescent="0.25">
      <c r="A3397" t="s">
        <v>3824</v>
      </c>
    </row>
    <row r="3398" spans="1:1" x14ac:dyDescent="0.25">
      <c r="A3398" t="s">
        <v>3825</v>
      </c>
    </row>
    <row r="3399" spans="1:1" x14ac:dyDescent="0.25">
      <c r="A3399" t="s">
        <v>3826</v>
      </c>
    </row>
    <row r="3400" spans="1:1" x14ac:dyDescent="0.25">
      <c r="A3400" t="s">
        <v>3827</v>
      </c>
    </row>
    <row r="3401" spans="1:1" x14ac:dyDescent="0.25">
      <c r="A3401" t="s">
        <v>3828</v>
      </c>
    </row>
    <row r="3402" spans="1:1" x14ac:dyDescent="0.25">
      <c r="A3402" t="s">
        <v>3829</v>
      </c>
    </row>
    <row r="3403" spans="1:1" x14ac:dyDescent="0.25">
      <c r="A3403" t="s">
        <v>3830</v>
      </c>
    </row>
    <row r="3404" spans="1:1" x14ac:dyDescent="0.25">
      <c r="A3404" t="s">
        <v>3831</v>
      </c>
    </row>
    <row r="3405" spans="1:1" x14ac:dyDescent="0.25">
      <c r="A3405" t="s">
        <v>3832</v>
      </c>
    </row>
    <row r="3406" spans="1:1" x14ac:dyDescent="0.25">
      <c r="A3406" t="s">
        <v>3833</v>
      </c>
    </row>
    <row r="3407" spans="1:1" x14ac:dyDescent="0.25">
      <c r="A3407" t="s">
        <v>3834</v>
      </c>
    </row>
    <row r="3408" spans="1:1" x14ac:dyDescent="0.25">
      <c r="A3408" t="s">
        <v>3835</v>
      </c>
    </row>
    <row r="3409" spans="1:1" x14ac:dyDescent="0.25">
      <c r="A3409" t="s">
        <v>3836</v>
      </c>
    </row>
    <row r="3410" spans="1:1" x14ac:dyDescent="0.25">
      <c r="A3410" t="s">
        <v>3837</v>
      </c>
    </row>
    <row r="3411" spans="1:1" x14ac:dyDescent="0.25">
      <c r="A3411" t="s">
        <v>3838</v>
      </c>
    </row>
    <row r="3412" spans="1:1" x14ac:dyDescent="0.25">
      <c r="A3412" t="s">
        <v>3839</v>
      </c>
    </row>
    <row r="3413" spans="1:1" x14ac:dyDescent="0.25">
      <c r="A3413" t="s">
        <v>3840</v>
      </c>
    </row>
    <row r="3414" spans="1:1" x14ac:dyDescent="0.25">
      <c r="A3414" t="s">
        <v>3841</v>
      </c>
    </row>
    <row r="3415" spans="1:1" x14ac:dyDescent="0.25">
      <c r="A3415" t="s">
        <v>3842</v>
      </c>
    </row>
    <row r="3416" spans="1:1" x14ac:dyDescent="0.25">
      <c r="A3416" t="s">
        <v>3843</v>
      </c>
    </row>
    <row r="3417" spans="1:1" x14ac:dyDescent="0.25">
      <c r="A3417" t="s">
        <v>3844</v>
      </c>
    </row>
    <row r="3418" spans="1:1" x14ac:dyDescent="0.25">
      <c r="A3418" t="s">
        <v>3845</v>
      </c>
    </row>
    <row r="3419" spans="1:1" x14ac:dyDescent="0.25">
      <c r="A3419" t="s">
        <v>3846</v>
      </c>
    </row>
    <row r="3420" spans="1:1" x14ac:dyDescent="0.25">
      <c r="A3420" t="s">
        <v>3847</v>
      </c>
    </row>
    <row r="3421" spans="1:1" x14ac:dyDescent="0.25">
      <c r="A3421" t="s">
        <v>3848</v>
      </c>
    </row>
    <row r="3422" spans="1:1" x14ac:dyDescent="0.25">
      <c r="A3422" t="s">
        <v>3849</v>
      </c>
    </row>
    <row r="3423" spans="1:1" x14ac:dyDescent="0.25">
      <c r="A3423" t="s">
        <v>3850</v>
      </c>
    </row>
    <row r="3424" spans="1:1" x14ac:dyDescent="0.25">
      <c r="A3424" t="s">
        <v>3851</v>
      </c>
    </row>
    <row r="3425" spans="1:1" x14ac:dyDescent="0.25">
      <c r="A3425" t="s">
        <v>3852</v>
      </c>
    </row>
    <row r="3426" spans="1:1" x14ac:dyDescent="0.25">
      <c r="A3426" t="s">
        <v>3853</v>
      </c>
    </row>
    <row r="3427" spans="1:1" x14ac:dyDescent="0.25">
      <c r="A3427" t="s">
        <v>3854</v>
      </c>
    </row>
    <row r="3428" spans="1:1" x14ac:dyDescent="0.25">
      <c r="A3428" t="s">
        <v>3855</v>
      </c>
    </row>
    <row r="3429" spans="1:1" x14ac:dyDescent="0.25">
      <c r="A3429" t="s">
        <v>3856</v>
      </c>
    </row>
    <row r="3430" spans="1:1" x14ac:dyDescent="0.25">
      <c r="A3430" t="s">
        <v>3857</v>
      </c>
    </row>
    <row r="3431" spans="1:1" x14ac:dyDescent="0.25">
      <c r="A3431" t="s">
        <v>3858</v>
      </c>
    </row>
    <row r="3432" spans="1:1" x14ac:dyDescent="0.25">
      <c r="A3432" t="s">
        <v>3859</v>
      </c>
    </row>
    <row r="3433" spans="1:1" x14ac:dyDescent="0.25">
      <c r="A3433" t="s">
        <v>3860</v>
      </c>
    </row>
    <row r="3434" spans="1:1" x14ac:dyDescent="0.25">
      <c r="A3434" t="s">
        <v>3861</v>
      </c>
    </row>
    <row r="3435" spans="1:1" x14ac:dyDescent="0.25">
      <c r="A3435" t="s">
        <v>3862</v>
      </c>
    </row>
    <row r="3436" spans="1:1" x14ac:dyDescent="0.25">
      <c r="A3436" t="s">
        <v>3863</v>
      </c>
    </row>
    <row r="3437" spans="1:1" x14ac:dyDescent="0.25">
      <c r="A3437" t="s">
        <v>3864</v>
      </c>
    </row>
    <row r="3438" spans="1:1" x14ac:dyDescent="0.25">
      <c r="A3438" t="s">
        <v>3865</v>
      </c>
    </row>
    <row r="3439" spans="1:1" x14ac:dyDescent="0.25">
      <c r="A3439" t="s">
        <v>3866</v>
      </c>
    </row>
    <row r="3440" spans="1:1" x14ac:dyDescent="0.25">
      <c r="A3440" t="s">
        <v>3867</v>
      </c>
    </row>
    <row r="3441" spans="1:1" x14ac:dyDescent="0.25">
      <c r="A3441" t="s">
        <v>3868</v>
      </c>
    </row>
    <row r="3442" spans="1:1" x14ac:dyDescent="0.25">
      <c r="A3442" t="s">
        <v>3869</v>
      </c>
    </row>
    <row r="3443" spans="1:1" x14ac:dyDescent="0.25">
      <c r="A3443" t="s">
        <v>3870</v>
      </c>
    </row>
    <row r="3444" spans="1:1" x14ac:dyDescent="0.25">
      <c r="A3444" t="s">
        <v>3871</v>
      </c>
    </row>
    <row r="3445" spans="1:1" x14ac:dyDescent="0.25">
      <c r="A3445" t="s">
        <v>3872</v>
      </c>
    </row>
    <row r="3446" spans="1:1" x14ac:dyDescent="0.25">
      <c r="A3446" t="s">
        <v>3873</v>
      </c>
    </row>
    <row r="3447" spans="1:1" x14ac:dyDescent="0.25">
      <c r="A3447" t="s">
        <v>3874</v>
      </c>
    </row>
    <row r="3448" spans="1:1" x14ac:dyDescent="0.25">
      <c r="A3448" t="s">
        <v>3875</v>
      </c>
    </row>
    <row r="3449" spans="1:1" x14ac:dyDescent="0.25">
      <c r="A3449" t="s">
        <v>3876</v>
      </c>
    </row>
    <row r="3450" spans="1:1" x14ac:dyDescent="0.25">
      <c r="A3450" t="s">
        <v>3877</v>
      </c>
    </row>
    <row r="3451" spans="1:1" x14ac:dyDescent="0.25">
      <c r="A3451" t="s">
        <v>3878</v>
      </c>
    </row>
    <row r="3452" spans="1:1" x14ac:dyDescent="0.25">
      <c r="A3452" t="s">
        <v>3879</v>
      </c>
    </row>
    <row r="3453" spans="1:1" x14ac:dyDescent="0.25">
      <c r="A3453" t="s">
        <v>3880</v>
      </c>
    </row>
    <row r="3454" spans="1:1" x14ac:dyDescent="0.25">
      <c r="A3454" t="s">
        <v>3881</v>
      </c>
    </row>
    <row r="3455" spans="1:1" x14ac:dyDescent="0.25">
      <c r="A3455" t="s">
        <v>3882</v>
      </c>
    </row>
    <row r="3456" spans="1:1" x14ac:dyDescent="0.25">
      <c r="A3456" t="s">
        <v>3883</v>
      </c>
    </row>
    <row r="3457" spans="1:1" x14ac:dyDescent="0.25">
      <c r="A3457" t="s">
        <v>3884</v>
      </c>
    </row>
    <row r="3458" spans="1:1" x14ac:dyDescent="0.25">
      <c r="A3458" t="s">
        <v>3885</v>
      </c>
    </row>
    <row r="3459" spans="1:1" x14ac:dyDescent="0.25">
      <c r="A3459" t="s">
        <v>3886</v>
      </c>
    </row>
    <row r="3460" spans="1:1" x14ac:dyDescent="0.25">
      <c r="A3460" t="s">
        <v>3887</v>
      </c>
    </row>
    <row r="3461" spans="1:1" x14ac:dyDescent="0.25">
      <c r="A3461" t="s">
        <v>3888</v>
      </c>
    </row>
    <row r="3462" spans="1:1" x14ac:dyDescent="0.25">
      <c r="A3462" t="s">
        <v>3889</v>
      </c>
    </row>
    <row r="3463" spans="1:1" x14ac:dyDescent="0.25">
      <c r="A3463" t="s">
        <v>3890</v>
      </c>
    </row>
    <row r="3464" spans="1:1" x14ac:dyDescent="0.25">
      <c r="A3464" t="s">
        <v>3891</v>
      </c>
    </row>
    <row r="3465" spans="1:1" x14ac:dyDescent="0.25">
      <c r="A3465" t="s">
        <v>3892</v>
      </c>
    </row>
    <row r="3466" spans="1:1" x14ac:dyDescent="0.25">
      <c r="A3466" t="s">
        <v>3893</v>
      </c>
    </row>
    <row r="3467" spans="1:1" x14ac:dyDescent="0.25">
      <c r="A3467" t="s">
        <v>3894</v>
      </c>
    </row>
    <row r="3468" spans="1:1" x14ac:dyDescent="0.25">
      <c r="A3468" t="s">
        <v>3895</v>
      </c>
    </row>
    <row r="3469" spans="1:1" x14ac:dyDescent="0.25">
      <c r="A3469" t="s">
        <v>3896</v>
      </c>
    </row>
    <row r="3470" spans="1:1" x14ac:dyDescent="0.25">
      <c r="A3470" t="s">
        <v>3897</v>
      </c>
    </row>
    <row r="3471" spans="1:1" x14ac:dyDescent="0.25">
      <c r="A3471" t="s">
        <v>3898</v>
      </c>
    </row>
    <row r="3472" spans="1:1" x14ac:dyDescent="0.25">
      <c r="A3472" t="s">
        <v>3899</v>
      </c>
    </row>
    <row r="3473" spans="1:1" x14ac:dyDescent="0.25">
      <c r="A3473" t="s">
        <v>3900</v>
      </c>
    </row>
    <row r="3474" spans="1:1" x14ac:dyDescent="0.25">
      <c r="A3474" t="s">
        <v>3901</v>
      </c>
    </row>
    <row r="3475" spans="1:1" x14ac:dyDescent="0.25">
      <c r="A3475" t="s">
        <v>3902</v>
      </c>
    </row>
    <row r="3476" spans="1:1" x14ac:dyDescent="0.25">
      <c r="A3476" t="s">
        <v>3903</v>
      </c>
    </row>
    <row r="3477" spans="1:1" x14ac:dyDescent="0.25">
      <c r="A3477" t="s">
        <v>3904</v>
      </c>
    </row>
    <row r="3478" spans="1:1" x14ac:dyDescent="0.25">
      <c r="A3478" t="s">
        <v>3905</v>
      </c>
    </row>
    <row r="3479" spans="1:1" x14ac:dyDescent="0.25">
      <c r="A3479" t="s">
        <v>3906</v>
      </c>
    </row>
    <row r="3480" spans="1:1" x14ac:dyDescent="0.25">
      <c r="A3480" t="s">
        <v>3907</v>
      </c>
    </row>
    <row r="3481" spans="1:1" x14ac:dyDescent="0.25">
      <c r="A3481" t="s">
        <v>3908</v>
      </c>
    </row>
    <row r="3482" spans="1:1" x14ac:dyDescent="0.25">
      <c r="A3482" t="s">
        <v>3909</v>
      </c>
    </row>
    <row r="3483" spans="1:1" x14ac:dyDescent="0.25">
      <c r="A3483" t="s">
        <v>3910</v>
      </c>
    </row>
    <row r="3484" spans="1:1" x14ac:dyDescent="0.25">
      <c r="A3484" t="s">
        <v>3911</v>
      </c>
    </row>
    <row r="3485" spans="1:1" x14ac:dyDescent="0.25">
      <c r="A3485" t="s">
        <v>3912</v>
      </c>
    </row>
    <row r="3486" spans="1:1" x14ac:dyDescent="0.25">
      <c r="A3486" t="s">
        <v>3913</v>
      </c>
    </row>
    <row r="3487" spans="1:1" x14ac:dyDescent="0.25">
      <c r="A3487" t="s">
        <v>3914</v>
      </c>
    </row>
    <row r="3488" spans="1:1" x14ac:dyDescent="0.25">
      <c r="A3488" t="s">
        <v>3915</v>
      </c>
    </row>
    <row r="3489" spans="1:1" x14ac:dyDescent="0.25">
      <c r="A3489" t="s">
        <v>3916</v>
      </c>
    </row>
    <row r="3490" spans="1:1" x14ac:dyDescent="0.25">
      <c r="A3490" t="s">
        <v>3917</v>
      </c>
    </row>
    <row r="3491" spans="1:1" x14ac:dyDescent="0.25">
      <c r="A3491" t="s">
        <v>3918</v>
      </c>
    </row>
    <row r="3492" spans="1:1" x14ac:dyDescent="0.25">
      <c r="A3492" t="s">
        <v>3919</v>
      </c>
    </row>
    <row r="3493" spans="1:1" x14ac:dyDescent="0.25">
      <c r="A3493" t="s">
        <v>3920</v>
      </c>
    </row>
    <row r="3494" spans="1:1" x14ac:dyDescent="0.25">
      <c r="A3494" t="s">
        <v>3921</v>
      </c>
    </row>
    <row r="3495" spans="1:1" x14ac:dyDescent="0.25">
      <c r="A3495" t="s">
        <v>3922</v>
      </c>
    </row>
    <row r="3496" spans="1:1" x14ac:dyDescent="0.25">
      <c r="A3496" t="s">
        <v>3923</v>
      </c>
    </row>
    <row r="3497" spans="1:1" x14ac:dyDescent="0.25">
      <c r="A3497" t="s">
        <v>3924</v>
      </c>
    </row>
    <row r="3498" spans="1:1" x14ac:dyDescent="0.25">
      <c r="A3498" t="s">
        <v>3925</v>
      </c>
    </row>
    <row r="3499" spans="1:1" x14ac:dyDescent="0.25">
      <c r="A3499" t="s">
        <v>3926</v>
      </c>
    </row>
    <row r="3500" spans="1:1" x14ac:dyDescent="0.25">
      <c r="A3500" t="s">
        <v>3927</v>
      </c>
    </row>
    <row r="3501" spans="1:1" x14ac:dyDescent="0.25">
      <c r="A3501" t="s">
        <v>3928</v>
      </c>
    </row>
    <row r="3502" spans="1:1" x14ac:dyDescent="0.25">
      <c r="A3502" t="s">
        <v>3929</v>
      </c>
    </row>
    <row r="3503" spans="1:1" x14ac:dyDescent="0.25">
      <c r="A3503" t="s">
        <v>3930</v>
      </c>
    </row>
    <row r="3504" spans="1:1" x14ac:dyDescent="0.25">
      <c r="A3504" t="s">
        <v>3931</v>
      </c>
    </row>
    <row r="3505" spans="1:1" x14ac:dyDescent="0.25">
      <c r="A3505" t="s">
        <v>3932</v>
      </c>
    </row>
    <row r="3506" spans="1:1" x14ac:dyDescent="0.25">
      <c r="A3506" t="s">
        <v>3933</v>
      </c>
    </row>
    <row r="3507" spans="1:1" x14ac:dyDescent="0.25">
      <c r="A3507" t="s">
        <v>3934</v>
      </c>
    </row>
    <row r="3508" spans="1:1" x14ac:dyDescent="0.25">
      <c r="A3508" t="s">
        <v>3935</v>
      </c>
    </row>
    <row r="3509" spans="1:1" x14ac:dyDescent="0.25">
      <c r="A3509" t="s">
        <v>3936</v>
      </c>
    </row>
    <row r="3510" spans="1:1" x14ac:dyDescent="0.25">
      <c r="A3510" t="s">
        <v>3937</v>
      </c>
    </row>
    <row r="3511" spans="1:1" x14ac:dyDescent="0.25">
      <c r="A3511" t="s">
        <v>3938</v>
      </c>
    </row>
    <row r="3512" spans="1:1" x14ac:dyDescent="0.25">
      <c r="A3512" t="s">
        <v>3939</v>
      </c>
    </row>
    <row r="3513" spans="1:1" x14ac:dyDescent="0.25">
      <c r="A3513" t="s">
        <v>3940</v>
      </c>
    </row>
    <row r="3514" spans="1:1" x14ac:dyDescent="0.25">
      <c r="A3514" t="s">
        <v>3941</v>
      </c>
    </row>
    <row r="3515" spans="1:1" x14ac:dyDescent="0.25">
      <c r="A3515" t="s">
        <v>3942</v>
      </c>
    </row>
    <row r="3516" spans="1:1" x14ac:dyDescent="0.25">
      <c r="A3516" t="s">
        <v>3943</v>
      </c>
    </row>
    <row r="3517" spans="1:1" x14ac:dyDescent="0.25">
      <c r="A3517" t="s">
        <v>3944</v>
      </c>
    </row>
    <row r="3518" spans="1:1" x14ac:dyDescent="0.25">
      <c r="A3518" t="s">
        <v>3945</v>
      </c>
    </row>
    <row r="3519" spans="1:1" x14ac:dyDescent="0.25">
      <c r="A3519" t="s">
        <v>3946</v>
      </c>
    </row>
    <row r="3520" spans="1:1" x14ac:dyDescent="0.25">
      <c r="A3520" t="s">
        <v>3947</v>
      </c>
    </row>
    <row r="3521" spans="1:1" x14ac:dyDescent="0.25">
      <c r="A3521" t="s">
        <v>3948</v>
      </c>
    </row>
    <row r="3522" spans="1:1" x14ac:dyDescent="0.25">
      <c r="A3522" t="s">
        <v>3949</v>
      </c>
    </row>
    <row r="3523" spans="1:1" x14ac:dyDescent="0.25">
      <c r="A3523" t="s">
        <v>3950</v>
      </c>
    </row>
    <row r="3524" spans="1:1" x14ac:dyDescent="0.25">
      <c r="A3524" t="s">
        <v>3951</v>
      </c>
    </row>
    <row r="3525" spans="1:1" x14ac:dyDescent="0.25">
      <c r="A3525" t="s">
        <v>3952</v>
      </c>
    </row>
    <row r="3526" spans="1:1" x14ac:dyDescent="0.25">
      <c r="A3526" t="s">
        <v>3953</v>
      </c>
    </row>
    <row r="3527" spans="1:1" x14ac:dyDescent="0.25">
      <c r="A3527" t="s">
        <v>3954</v>
      </c>
    </row>
    <row r="3528" spans="1:1" x14ac:dyDescent="0.25">
      <c r="A3528" t="s">
        <v>3955</v>
      </c>
    </row>
    <row r="3529" spans="1:1" x14ac:dyDescent="0.25">
      <c r="A3529" t="s">
        <v>3956</v>
      </c>
    </row>
    <row r="3530" spans="1:1" x14ac:dyDescent="0.25">
      <c r="A3530" t="s">
        <v>3957</v>
      </c>
    </row>
    <row r="3531" spans="1:1" x14ac:dyDescent="0.25">
      <c r="A3531" t="s">
        <v>3958</v>
      </c>
    </row>
    <row r="3532" spans="1:1" x14ac:dyDescent="0.25">
      <c r="A3532" t="s">
        <v>3959</v>
      </c>
    </row>
    <row r="3533" spans="1:1" x14ac:dyDescent="0.25">
      <c r="A3533" t="s">
        <v>3960</v>
      </c>
    </row>
    <row r="3534" spans="1:1" x14ac:dyDescent="0.25">
      <c r="A3534" t="s">
        <v>3961</v>
      </c>
    </row>
    <row r="3535" spans="1:1" x14ac:dyDescent="0.25">
      <c r="A3535" t="s">
        <v>3962</v>
      </c>
    </row>
    <row r="3536" spans="1:1" x14ac:dyDescent="0.25">
      <c r="A3536" t="s">
        <v>3963</v>
      </c>
    </row>
    <row r="3537" spans="1:1" x14ac:dyDescent="0.25">
      <c r="A3537" t="s">
        <v>3964</v>
      </c>
    </row>
    <row r="3538" spans="1:1" x14ac:dyDescent="0.25">
      <c r="A3538" t="s">
        <v>3965</v>
      </c>
    </row>
    <row r="3539" spans="1:1" x14ac:dyDescent="0.25">
      <c r="A3539" t="s">
        <v>3966</v>
      </c>
    </row>
    <row r="3540" spans="1:1" x14ac:dyDescent="0.25">
      <c r="A3540" t="s">
        <v>3967</v>
      </c>
    </row>
    <row r="3541" spans="1:1" x14ac:dyDescent="0.25">
      <c r="A3541" t="s">
        <v>3968</v>
      </c>
    </row>
    <row r="3542" spans="1:1" x14ac:dyDescent="0.25">
      <c r="A3542" t="s">
        <v>3969</v>
      </c>
    </row>
    <row r="3543" spans="1:1" x14ac:dyDescent="0.25">
      <c r="A3543" t="s">
        <v>3970</v>
      </c>
    </row>
    <row r="3544" spans="1:1" x14ac:dyDescent="0.25">
      <c r="A3544" t="s">
        <v>3971</v>
      </c>
    </row>
    <row r="3545" spans="1:1" x14ac:dyDescent="0.25">
      <c r="A3545" t="s">
        <v>3972</v>
      </c>
    </row>
    <row r="3546" spans="1:1" x14ac:dyDescent="0.25">
      <c r="A3546" t="s">
        <v>3973</v>
      </c>
    </row>
    <row r="3547" spans="1:1" x14ac:dyDescent="0.25">
      <c r="A3547" t="s">
        <v>3974</v>
      </c>
    </row>
    <row r="3548" spans="1:1" x14ac:dyDescent="0.25">
      <c r="A3548" t="s">
        <v>3975</v>
      </c>
    </row>
    <row r="3549" spans="1:1" x14ac:dyDescent="0.25">
      <c r="A3549" t="s">
        <v>3976</v>
      </c>
    </row>
    <row r="3550" spans="1:1" x14ac:dyDescent="0.25">
      <c r="A3550" t="s">
        <v>3977</v>
      </c>
    </row>
    <row r="3551" spans="1:1" x14ac:dyDescent="0.25">
      <c r="A3551" t="s">
        <v>3978</v>
      </c>
    </row>
    <row r="3552" spans="1:1" x14ac:dyDescent="0.25">
      <c r="A3552" t="s">
        <v>3979</v>
      </c>
    </row>
    <row r="3553" spans="1:1" x14ac:dyDescent="0.25">
      <c r="A3553" t="s">
        <v>3980</v>
      </c>
    </row>
    <row r="3554" spans="1:1" x14ac:dyDescent="0.25">
      <c r="A3554" t="s">
        <v>3981</v>
      </c>
    </row>
    <row r="3555" spans="1:1" x14ac:dyDescent="0.25">
      <c r="A3555" t="s">
        <v>3982</v>
      </c>
    </row>
    <row r="3556" spans="1:1" x14ac:dyDescent="0.25">
      <c r="A3556" t="s">
        <v>3983</v>
      </c>
    </row>
    <row r="3557" spans="1:1" x14ac:dyDescent="0.25">
      <c r="A3557" t="s">
        <v>3984</v>
      </c>
    </row>
    <row r="3558" spans="1:1" x14ac:dyDescent="0.25">
      <c r="A3558" t="s">
        <v>3985</v>
      </c>
    </row>
    <row r="3559" spans="1:1" x14ac:dyDescent="0.25">
      <c r="A3559" t="s">
        <v>3986</v>
      </c>
    </row>
    <row r="3560" spans="1:1" x14ac:dyDescent="0.25">
      <c r="A3560" t="s">
        <v>3987</v>
      </c>
    </row>
    <row r="3561" spans="1:1" x14ac:dyDescent="0.25">
      <c r="A3561" t="s">
        <v>3988</v>
      </c>
    </row>
    <row r="3562" spans="1:1" x14ac:dyDescent="0.25">
      <c r="A3562" t="s">
        <v>3989</v>
      </c>
    </row>
    <row r="3563" spans="1:1" x14ac:dyDescent="0.25">
      <c r="A3563" t="s">
        <v>3990</v>
      </c>
    </row>
    <row r="3564" spans="1:1" x14ac:dyDescent="0.25">
      <c r="A3564" t="s">
        <v>3991</v>
      </c>
    </row>
    <row r="3565" spans="1:1" x14ac:dyDescent="0.25">
      <c r="A3565" t="s">
        <v>3992</v>
      </c>
    </row>
    <row r="3566" spans="1:1" x14ac:dyDescent="0.25">
      <c r="A3566" t="s">
        <v>3993</v>
      </c>
    </row>
    <row r="3567" spans="1:1" x14ac:dyDescent="0.25">
      <c r="A3567" t="s">
        <v>3994</v>
      </c>
    </row>
    <row r="3568" spans="1:1" x14ac:dyDescent="0.25">
      <c r="A3568" t="s">
        <v>3995</v>
      </c>
    </row>
    <row r="3569" spans="1:1" x14ac:dyDescent="0.25">
      <c r="A3569" t="s">
        <v>3996</v>
      </c>
    </row>
    <row r="3570" spans="1:1" x14ac:dyDescent="0.25">
      <c r="A3570" t="s">
        <v>3997</v>
      </c>
    </row>
    <row r="3571" spans="1:1" x14ac:dyDescent="0.25">
      <c r="A3571" t="s">
        <v>3998</v>
      </c>
    </row>
    <row r="3572" spans="1:1" x14ac:dyDescent="0.25">
      <c r="A3572" t="s">
        <v>3999</v>
      </c>
    </row>
    <row r="3573" spans="1:1" x14ac:dyDescent="0.25">
      <c r="A3573" t="s">
        <v>4000</v>
      </c>
    </row>
    <row r="3574" spans="1:1" x14ac:dyDescent="0.25">
      <c r="A3574" t="s">
        <v>4001</v>
      </c>
    </row>
    <row r="3575" spans="1:1" x14ac:dyDescent="0.25">
      <c r="A3575" t="s">
        <v>4002</v>
      </c>
    </row>
    <row r="3576" spans="1:1" x14ac:dyDescent="0.25">
      <c r="A3576" t="s">
        <v>4003</v>
      </c>
    </row>
    <row r="3577" spans="1:1" x14ac:dyDescent="0.25">
      <c r="A3577" t="s">
        <v>4004</v>
      </c>
    </row>
    <row r="3578" spans="1:1" x14ac:dyDescent="0.25">
      <c r="A3578" t="s">
        <v>4005</v>
      </c>
    </row>
    <row r="3579" spans="1:1" x14ac:dyDescent="0.25">
      <c r="A3579" t="s">
        <v>4006</v>
      </c>
    </row>
    <row r="3580" spans="1:1" x14ac:dyDescent="0.25">
      <c r="A3580" t="s">
        <v>4007</v>
      </c>
    </row>
    <row r="3581" spans="1:1" x14ac:dyDescent="0.25">
      <c r="A3581" t="s">
        <v>4008</v>
      </c>
    </row>
    <row r="3582" spans="1:1" x14ac:dyDescent="0.25">
      <c r="A3582" t="s">
        <v>4009</v>
      </c>
    </row>
    <row r="3583" spans="1:1" x14ac:dyDescent="0.25">
      <c r="A3583" t="s">
        <v>4010</v>
      </c>
    </row>
    <row r="3584" spans="1:1" x14ac:dyDescent="0.25">
      <c r="A3584" t="s">
        <v>4011</v>
      </c>
    </row>
    <row r="3585" spans="1:1" x14ac:dyDescent="0.25">
      <c r="A3585" t="s">
        <v>4012</v>
      </c>
    </row>
    <row r="3586" spans="1:1" x14ac:dyDescent="0.25">
      <c r="A3586" t="s">
        <v>4013</v>
      </c>
    </row>
    <row r="3587" spans="1:1" x14ac:dyDescent="0.25">
      <c r="A3587" t="s">
        <v>4014</v>
      </c>
    </row>
    <row r="3588" spans="1:1" x14ac:dyDescent="0.25">
      <c r="A3588" t="s">
        <v>4015</v>
      </c>
    </row>
    <row r="3589" spans="1:1" x14ac:dyDescent="0.25">
      <c r="A3589" t="s">
        <v>4016</v>
      </c>
    </row>
    <row r="3590" spans="1:1" x14ac:dyDescent="0.25">
      <c r="A3590" t="s">
        <v>4017</v>
      </c>
    </row>
    <row r="3591" spans="1:1" x14ac:dyDescent="0.25">
      <c r="A3591" t="s">
        <v>4018</v>
      </c>
    </row>
    <row r="3592" spans="1:1" x14ac:dyDescent="0.25">
      <c r="A3592" t="s">
        <v>4019</v>
      </c>
    </row>
    <row r="3593" spans="1:1" x14ac:dyDescent="0.25">
      <c r="A3593" t="s">
        <v>4020</v>
      </c>
    </row>
    <row r="3594" spans="1:1" x14ac:dyDescent="0.25">
      <c r="A3594" t="s">
        <v>4021</v>
      </c>
    </row>
    <row r="3595" spans="1:1" x14ac:dyDescent="0.25">
      <c r="A3595" t="s">
        <v>4022</v>
      </c>
    </row>
    <row r="3596" spans="1:1" x14ac:dyDescent="0.25">
      <c r="A3596" t="s">
        <v>4023</v>
      </c>
    </row>
    <row r="3597" spans="1:1" x14ac:dyDescent="0.25">
      <c r="A3597" t="s">
        <v>4024</v>
      </c>
    </row>
    <row r="3598" spans="1:1" x14ac:dyDescent="0.25">
      <c r="A3598" t="s">
        <v>4025</v>
      </c>
    </row>
    <row r="3599" spans="1:1" x14ac:dyDescent="0.25">
      <c r="A3599" t="s">
        <v>4026</v>
      </c>
    </row>
    <row r="3600" spans="1:1" x14ac:dyDescent="0.25">
      <c r="A3600" t="s">
        <v>4027</v>
      </c>
    </row>
    <row r="3601" spans="1:1" x14ac:dyDescent="0.25">
      <c r="A3601" t="s">
        <v>4028</v>
      </c>
    </row>
    <row r="3602" spans="1:1" x14ac:dyDescent="0.25">
      <c r="A3602" t="s">
        <v>4029</v>
      </c>
    </row>
    <row r="3603" spans="1:1" x14ac:dyDescent="0.25">
      <c r="A3603" t="s">
        <v>4030</v>
      </c>
    </row>
    <row r="3604" spans="1:1" x14ac:dyDescent="0.25">
      <c r="A3604" t="s">
        <v>4031</v>
      </c>
    </row>
    <row r="3605" spans="1:1" x14ac:dyDescent="0.25">
      <c r="A3605" t="s">
        <v>4032</v>
      </c>
    </row>
    <row r="3606" spans="1:1" x14ac:dyDescent="0.25">
      <c r="A3606" t="s">
        <v>4033</v>
      </c>
    </row>
    <row r="3607" spans="1:1" x14ac:dyDescent="0.25">
      <c r="A3607" t="s">
        <v>4034</v>
      </c>
    </row>
    <row r="3608" spans="1:1" x14ac:dyDescent="0.25">
      <c r="A3608" t="s">
        <v>4035</v>
      </c>
    </row>
    <row r="3609" spans="1:1" x14ac:dyDescent="0.25">
      <c r="A3609" t="s">
        <v>4036</v>
      </c>
    </row>
    <row r="3610" spans="1:1" x14ac:dyDescent="0.25">
      <c r="A3610" t="s">
        <v>4037</v>
      </c>
    </row>
    <row r="3611" spans="1:1" x14ac:dyDescent="0.25">
      <c r="A3611" t="s">
        <v>4038</v>
      </c>
    </row>
    <row r="3612" spans="1:1" x14ac:dyDescent="0.25">
      <c r="A3612" t="s">
        <v>4039</v>
      </c>
    </row>
    <row r="3613" spans="1:1" x14ac:dyDescent="0.25">
      <c r="A3613" t="s">
        <v>4040</v>
      </c>
    </row>
    <row r="3614" spans="1:1" x14ac:dyDescent="0.25">
      <c r="A3614" t="s">
        <v>4041</v>
      </c>
    </row>
    <row r="3615" spans="1:1" x14ac:dyDescent="0.25">
      <c r="A3615" t="s">
        <v>4042</v>
      </c>
    </row>
    <row r="3616" spans="1:1" x14ac:dyDescent="0.25">
      <c r="A3616" t="s">
        <v>4043</v>
      </c>
    </row>
    <row r="3617" spans="1:1" x14ac:dyDescent="0.25">
      <c r="A3617" t="s">
        <v>4044</v>
      </c>
    </row>
    <row r="3618" spans="1:1" x14ac:dyDescent="0.25">
      <c r="A3618" t="s">
        <v>4045</v>
      </c>
    </row>
    <row r="3619" spans="1:1" x14ac:dyDescent="0.25">
      <c r="A3619" t="s">
        <v>4046</v>
      </c>
    </row>
    <row r="3620" spans="1:1" x14ac:dyDescent="0.25">
      <c r="A3620" t="s">
        <v>4047</v>
      </c>
    </row>
    <row r="3621" spans="1:1" x14ac:dyDescent="0.25">
      <c r="A3621" t="s">
        <v>4048</v>
      </c>
    </row>
    <row r="3622" spans="1:1" x14ac:dyDescent="0.25">
      <c r="A3622" t="s">
        <v>4049</v>
      </c>
    </row>
    <row r="3623" spans="1:1" x14ac:dyDescent="0.25">
      <c r="A3623" t="s">
        <v>4050</v>
      </c>
    </row>
    <row r="3624" spans="1:1" x14ac:dyDescent="0.25">
      <c r="A3624" t="s">
        <v>4051</v>
      </c>
    </row>
    <row r="3625" spans="1:1" x14ac:dyDescent="0.25">
      <c r="A3625" t="s">
        <v>4052</v>
      </c>
    </row>
    <row r="3626" spans="1:1" x14ac:dyDescent="0.25">
      <c r="A3626" t="s">
        <v>4053</v>
      </c>
    </row>
    <row r="3627" spans="1:1" x14ac:dyDescent="0.25">
      <c r="A3627" t="s">
        <v>4054</v>
      </c>
    </row>
    <row r="3628" spans="1:1" x14ac:dyDescent="0.25">
      <c r="A3628" t="s">
        <v>4055</v>
      </c>
    </row>
    <row r="3629" spans="1:1" x14ac:dyDescent="0.25">
      <c r="A3629" t="s">
        <v>4056</v>
      </c>
    </row>
    <row r="3630" spans="1:1" x14ac:dyDescent="0.25">
      <c r="A3630" t="s">
        <v>4057</v>
      </c>
    </row>
    <row r="3631" spans="1:1" x14ac:dyDescent="0.25">
      <c r="A3631" t="s">
        <v>4058</v>
      </c>
    </row>
    <row r="3632" spans="1:1" x14ac:dyDescent="0.25">
      <c r="A3632" t="s">
        <v>4059</v>
      </c>
    </row>
    <row r="3633" spans="1:1" x14ac:dyDescent="0.25">
      <c r="A3633" t="s">
        <v>4060</v>
      </c>
    </row>
    <row r="3634" spans="1:1" x14ac:dyDescent="0.25">
      <c r="A3634" t="s">
        <v>4061</v>
      </c>
    </row>
    <row r="3635" spans="1:1" x14ac:dyDescent="0.25">
      <c r="A3635" t="s">
        <v>4062</v>
      </c>
    </row>
    <row r="3636" spans="1:1" x14ac:dyDescent="0.25">
      <c r="A3636" t="s">
        <v>4063</v>
      </c>
    </row>
    <row r="3637" spans="1:1" x14ac:dyDescent="0.25">
      <c r="A3637" t="s">
        <v>4064</v>
      </c>
    </row>
    <row r="3638" spans="1:1" x14ac:dyDescent="0.25">
      <c r="A3638" t="s">
        <v>4065</v>
      </c>
    </row>
    <row r="3639" spans="1:1" x14ac:dyDescent="0.25">
      <c r="A3639" t="s">
        <v>4066</v>
      </c>
    </row>
    <row r="3640" spans="1:1" x14ac:dyDescent="0.25">
      <c r="A3640" t="s">
        <v>4067</v>
      </c>
    </row>
    <row r="3641" spans="1:1" x14ac:dyDescent="0.25">
      <c r="A3641" t="s">
        <v>4068</v>
      </c>
    </row>
    <row r="3642" spans="1:1" x14ac:dyDescent="0.25">
      <c r="A3642" t="s">
        <v>4069</v>
      </c>
    </row>
    <row r="3643" spans="1:1" x14ac:dyDescent="0.25">
      <c r="A3643" t="s">
        <v>4070</v>
      </c>
    </row>
    <row r="3644" spans="1:1" x14ac:dyDescent="0.25">
      <c r="A3644" t="s">
        <v>4071</v>
      </c>
    </row>
    <row r="3645" spans="1:1" x14ac:dyDescent="0.25">
      <c r="A3645" t="s">
        <v>4072</v>
      </c>
    </row>
    <row r="3646" spans="1:1" x14ac:dyDescent="0.25">
      <c r="A3646" t="s">
        <v>4073</v>
      </c>
    </row>
    <row r="3647" spans="1:1" x14ac:dyDescent="0.25">
      <c r="A3647" t="s">
        <v>4074</v>
      </c>
    </row>
    <row r="3648" spans="1:1" x14ac:dyDescent="0.25">
      <c r="A3648" t="s">
        <v>4075</v>
      </c>
    </row>
    <row r="3649" spans="1:1" x14ac:dyDescent="0.25">
      <c r="A3649" t="s">
        <v>4076</v>
      </c>
    </row>
    <row r="3650" spans="1:1" x14ac:dyDescent="0.25">
      <c r="A3650" t="s">
        <v>4077</v>
      </c>
    </row>
    <row r="3651" spans="1:1" x14ac:dyDescent="0.25">
      <c r="A3651" t="s">
        <v>4078</v>
      </c>
    </row>
    <row r="3652" spans="1:1" x14ac:dyDescent="0.25">
      <c r="A3652" t="s">
        <v>4079</v>
      </c>
    </row>
    <row r="3653" spans="1:1" x14ac:dyDescent="0.25">
      <c r="A3653" t="s">
        <v>4080</v>
      </c>
    </row>
    <row r="3654" spans="1:1" x14ac:dyDescent="0.25">
      <c r="A3654" t="s">
        <v>4081</v>
      </c>
    </row>
    <row r="3655" spans="1:1" x14ac:dyDescent="0.25">
      <c r="A3655" t="s">
        <v>4082</v>
      </c>
    </row>
    <row r="3656" spans="1:1" x14ac:dyDescent="0.25">
      <c r="A3656" t="s">
        <v>4083</v>
      </c>
    </row>
    <row r="3657" spans="1:1" x14ac:dyDescent="0.25">
      <c r="A3657" t="s">
        <v>4084</v>
      </c>
    </row>
    <row r="3658" spans="1:1" x14ac:dyDescent="0.25">
      <c r="A3658" t="s">
        <v>4085</v>
      </c>
    </row>
    <row r="3659" spans="1:1" x14ac:dyDescent="0.25">
      <c r="A3659" t="s">
        <v>4086</v>
      </c>
    </row>
    <row r="3660" spans="1:1" x14ac:dyDescent="0.25">
      <c r="A3660" t="s">
        <v>4087</v>
      </c>
    </row>
    <row r="3661" spans="1:1" x14ac:dyDescent="0.25">
      <c r="A3661" t="s">
        <v>4088</v>
      </c>
    </row>
    <row r="3662" spans="1:1" x14ac:dyDescent="0.25">
      <c r="A3662" t="s">
        <v>4089</v>
      </c>
    </row>
    <row r="3663" spans="1:1" x14ac:dyDescent="0.25">
      <c r="A3663" t="s">
        <v>4090</v>
      </c>
    </row>
    <row r="3664" spans="1:1" x14ac:dyDescent="0.25">
      <c r="A3664" t="s">
        <v>4091</v>
      </c>
    </row>
    <row r="3665" spans="1:1" x14ac:dyDescent="0.25">
      <c r="A3665" t="s">
        <v>4092</v>
      </c>
    </row>
    <row r="3666" spans="1:1" x14ac:dyDescent="0.25">
      <c r="A3666" t="s">
        <v>4093</v>
      </c>
    </row>
    <row r="3667" spans="1:1" x14ac:dyDescent="0.25">
      <c r="A3667" t="s">
        <v>4094</v>
      </c>
    </row>
    <row r="3668" spans="1:1" x14ac:dyDescent="0.25">
      <c r="A3668" t="s">
        <v>4095</v>
      </c>
    </row>
    <row r="3669" spans="1:1" x14ac:dyDescent="0.25">
      <c r="A3669" t="s">
        <v>4096</v>
      </c>
    </row>
    <row r="3670" spans="1:1" x14ac:dyDescent="0.25">
      <c r="A3670" t="s">
        <v>4097</v>
      </c>
    </row>
    <row r="3671" spans="1:1" x14ac:dyDescent="0.25">
      <c r="A3671" t="s">
        <v>4098</v>
      </c>
    </row>
    <row r="3672" spans="1:1" x14ac:dyDescent="0.25">
      <c r="A3672" t="s">
        <v>4099</v>
      </c>
    </row>
    <row r="3673" spans="1:1" x14ac:dyDescent="0.25">
      <c r="A3673" t="s">
        <v>4100</v>
      </c>
    </row>
    <row r="3674" spans="1:1" x14ac:dyDescent="0.25">
      <c r="A3674" t="s">
        <v>4101</v>
      </c>
    </row>
    <row r="3675" spans="1:1" x14ac:dyDescent="0.25">
      <c r="A3675" t="s">
        <v>4102</v>
      </c>
    </row>
    <row r="3676" spans="1:1" x14ac:dyDescent="0.25">
      <c r="A3676" t="s">
        <v>4103</v>
      </c>
    </row>
    <row r="3677" spans="1:1" x14ac:dyDescent="0.25">
      <c r="A3677" t="s">
        <v>4104</v>
      </c>
    </row>
    <row r="3678" spans="1:1" x14ac:dyDescent="0.25">
      <c r="A3678" t="s">
        <v>4105</v>
      </c>
    </row>
    <row r="3679" spans="1:1" x14ac:dyDescent="0.25">
      <c r="A3679" t="s">
        <v>4106</v>
      </c>
    </row>
    <row r="3680" spans="1:1" x14ac:dyDescent="0.25">
      <c r="A3680" t="s">
        <v>4107</v>
      </c>
    </row>
    <row r="3681" spans="1:1" x14ac:dyDescent="0.25">
      <c r="A3681" t="s">
        <v>4108</v>
      </c>
    </row>
    <row r="3682" spans="1:1" x14ac:dyDescent="0.25">
      <c r="A3682" t="s">
        <v>4109</v>
      </c>
    </row>
    <row r="3683" spans="1:1" x14ac:dyDescent="0.25">
      <c r="A3683" t="s">
        <v>4110</v>
      </c>
    </row>
    <row r="3684" spans="1:1" x14ac:dyDescent="0.25">
      <c r="A3684" t="s">
        <v>4111</v>
      </c>
    </row>
    <row r="3685" spans="1:1" x14ac:dyDescent="0.25">
      <c r="A3685" t="s">
        <v>4112</v>
      </c>
    </row>
    <row r="3686" spans="1:1" x14ac:dyDescent="0.25">
      <c r="A3686" t="s">
        <v>4113</v>
      </c>
    </row>
    <row r="3687" spans="1:1" x14ac:dyDescent="0.25">
      <c r="A3687" t="s">
        <v>4114</v>
      </c>
    </row>
    <row r="3688" spans="1:1" x14ac:dyDescent="0.25">
      <c r="A3688" t="s">
        <v>4115</v>
      </c>
    </row>
    <row r="3689" spans="1:1" x14ac:dyDescent="0.25">
      <c r="A3689" t="s">
        <v>4116</v>
      </c>
    </row>
    <row r="3690" spans="1:1" x14ac:dyDescent="0.25">
      <c r="A3690" t="s">
        <v>4117</v>
      </c>
    </row>
    <row r="3691" spans="1:1" x14ac:dyDescent="0.25">
      <c r="A3691" t="s">
        <v>4118</v>
      </c>
    </row>
    <row r="3692" spans="1:1" x14ac:dyDescent="0.25">
      <c r="A3692" t="s">
        <v>4119</v>
      </c>
    </row>
    <row r="3693" spans="1:1" x14ac:dyDescent="0.25">
      <c r="A3693" t="s">
        <v>4120</v>
      </c>
    </row>
    <row r="3694" spans="1:1" x14ac:dyDescent="0.25">
      <c r="A3694" t="s">
        <v>4121</v>
      </c>
    </row>
    <row r="3695" spans="1:1" x14ac:dyDescent="0.25">
      <c r="A3695" t="s">
        <v>4122</v>
      </c>
    </row>
    <row r="3696" spans="1:1" x14ac:dyDescent="0.25">
      <c r="A3696" t="s">
        <v>4123</v>
      </c>
    </row>
    <row r="3697" spans="1:1" x14ac:dyDescent="0.25">
      <c r="A3697" t="s">
        <v>4124</v>
      </c>
    </row>
    <row r="3698" spans="1:1" x14ac:dyDescent="0.25">
      <c r="A3698" t="s">
        <v>4125</v>
      </c>
    </row>
    <row r="3699" spans="1:1" x14ac:dyDescent="0.25">
      <c r="A3699" t="s">
        <v>4126</v>
      </c>
    </row>
    <row r="3700" spans="1:1" x14ac:dyDescent="0.25">
      <c r="A3700" t="s">
        <v>4127</v>
      </c>
    </row>
    <row r="3701" spans="1:1" x14ac:dyDescent="0.25">
      <c r="A3701" t="s">
        <v>4128</v>
      </c>
    </row>
    <row r="3702" spans="1:1" x14ac:dyDescent="0.25">
      <c r="A3702" t="s">
        <v>4129</v>
      </c>
    </row>
    <row r="3703" spans="1:1" x14ac:dyDescent="0.25">
      <c r="A3703" t="s">
        <v>4130</v>
      </c>
    </row>
    <row r="3704" spans="1:1" x14ac:dyDescent="0.25">
      <c r="A3704" t="s">
        <v>4131</v>
      </c>
    </row>
    <row r="3705" spans="1:1" x14ac:dyDescent="0.25">
      <c r="A3705" t="s">
        <v>4132</v>
      </c>
    </row>
    <row r="3706" spans="1:1" x14ac:dyDescent="0.25">
      <c r="A3706" t="s">
        <v>4133</v>
      </c>
    </row>
    <row r="3707" spans="1:1" x14ac:dyDescent="0.25">
      <c r="A3707" t="s">
        <v>4134</v>
      </c>
    </row>
    <row r="3708" spans="1:1" x14ac:dyDescent="0.25">
      <c r="A3708" t="s">
        <v>4135</v>
      </c>
    </row>
    <row r="3709" spans="1:1" x14ac:dyDescent="0.25">
      <c r="A3709" t="s">
        <v>4136</v>
      </c>
    </row>
    <row r="3710" spans="1:1" x14ac:dyDescent="0.25">
      <c r="A3710" t="s">
        <v>4137</v>
      </c>
    </row>
    <row r="3711" spans="1:1" x14ac:dyDescent="0.25">
      <c r="A3711" t="s">
        <v>4138</v>
      </c>
    </row>
    <row r="3712" spans="1:1" x14ac:dyDescent="0.25">
      <c r="A3712" t="s">
        <v>4139</v>
      </c>
    </row>
    <row r="3713" spans="1:1" x14ac:dyDescent="0.25">
      <c r="A3713" t="s">
        <v>4140</v>
      </c>
    </row>
    <row r="3714" spans="1:1" x14ac:dyDescent="0.25">
      <c r="A3714" t="s">
        <v>4141</v>
      </c>
    </row>
    <row r="3715" spans="1:1" x14ac:dyDescent="0.25">
      <c r="A3715" t="s">
        <v>4142</v>
      </c>
    </row>
    <row r="3716" spans="1:1" x14ac:dyDescent="0.25">
      <c r="A3716" t="s">
        <v>4143</v>
      </c>
    </row>
    <row r="3717" spans="1:1" x14ac:dyDescent="0.25">
      <c r="A3717" t="s">
        <v>4144</v>
      </c>
    </row>
    <row r="3718" spans="1:1" x14ac:dyDescent="0.25">
      <c r="A3718" t="s">
        <v>4145</v>
      </c>
    </row>
    <row r="3719" spans="1:1" x14ac:dyDescent="0.25">
      <c r="A3719" t="s">
        <v>4146</v>
      </c>
    </row>
    <row r="3720" spans="1:1" x14ac:dyDescent="0.25">
      <c r="A3720" t="s">
        <v>4147</v>
      </c>
    </row>
    <row r="3721" spans="1:1" x14ac:dyDescent="0.25">
      <c r="A3721" t="s">
        <v>4148</v>
      </c>
    </row>
    <row r="3722" spans="1:1" x14ac:dyDescent="0.25">
      <c r="A3722" t="s">
        <v>4149</v>
      </c>
    </row>
    <row r="3723" spans="1:1" x14ac:dyDescent="0.25">
      <c r="A3723" t="s">
        <v>4150</v>
      </c>
    </row>
    <row r="3724" spans="1:1" x14ac:dyDescent="0.25">
      <c r="A3724" t="s">
        <v>4151</v>
      </c>
    </row>
    <row r="3725" spans="1:1" x14ac:dyDescent="0.25">
      <c r="A3725" t="s">
        <v>4152</v>
      </c>
    </row>
    <row r="3726" spans="1:1" x14ac:dyDescent="0.25">
      <c r="A3726" t="s">
        <v>4153</v>
      </c>
    </row>
    <row r="3727" spans="1:1" x14ac:dyDescent="0.25">
      <c r="A3727" t="s">
        <v>4154</v>
      </c>
    </row>
    <row r="3728" spans="1:1" x14ac:dyDescent="0.25">
      <c r="A3728" t="s">
        <v>4155</v>
      </c>
    </row>
    <row r="3729" spans="1:1" x14ac:dyDescent="0.25">
      <c r="A3729" t="s">
        <v>4156</v>
      </c>
    </row>
    <row r="3730" spans="1:1" x14ac:dyDescent="0.25">
      <c r="A3730" t="s">
        <v>4157</v>
      </c>
    </row>
    <row r="3731" spans="1:1" x14ac:dyDescent="0.25">
      <c r="A3731" t="s">
        <v>4158</v>
      </c>
    </row>
    <row r="3732" spans="1:1" x14ac:dyDescent="0.25">
      <c r="A3732" t="s">
        <v>4159</v>
      </c>
    </row>
    <row r="3733" spans="1:1" x14ac:dyDescent="0.25">
      <c r="A3733" t="s">
        <v>4160</v>
      </c>
    </row>
    <row r="3734" spans="1:1" x14ac:dyDescent="0.25">
      <c r="A3734" t="s">
        <v>4161</v>
      </c>
    </row>
    <row r="3735" spans="1:1" x14ac:dyDescent="0.25">
      <c r="A3735" t="s">
        <v>4162</v>
      </c>
    </row>
    <row r="3736" spans="1:1" x14ac:dyDescent="0.25">
      <c r="A3736" t="s">
        <v>4163</v>
      </c>
    </row>
    <row r="3737" spans="1:1" x14ac:dyDescent="0.25">
      <c r="A3737" t="s">
        <v>4164</v>
      </c>
    </row>
    <row r="3738" spans="1:1" x14ac:dyDescent="0.25">
      <c r="A3738" t="s">
        <v>4165</v>
      </c>
    </row>
    <row r="3739" spans="1:1" x14ac:dyDescent="0.25">
      <c r="A3739" t="s">
        <v>4166</v>
      </c>
    </row>
    <row r="3740" spans="1:1" x14ac:dyDescent="0.25">
      <c r="A3740" t="s">
        <v>4167</v>
      </c>
    </row>
    <row r="3741" spans="1:1" x14ac:dyDescent="0.25">
      <c r="A3741" t="s">
        <v>4168</v>
      </c>
    </row>
    <row r="3742" spans="1:1" x14ac:dyDescent="0.25">
      <c r="A3742" t="s">
        <v>4169</v>
      </c>
    </row>
    <row r="3743" spans="1:1" x14ac:dyDescent="0.25">
      <c r="A3743" t="s">
        <v>4170</v>
      </c>
    </row>
    <row r="3744" spans="1:1" x14ac:dyDescent="0.25">
      <c r="A3744" t="s">
        <v>4171</v>
      </c>
    </row>
    <row r="3745" spans="1:1" x14ac:dyDescent="0.25">
      <c r="A3745" t="s">
        <v>4172</v>
      </c>
    </row>
    <row r="3746" spans="1:1" x14ac:dyDescent="0.25">
      <c r="A3746" t="s">
        <v>4173</v>
      </c>
    </row>
    <row r="3747" spans="1:1" x14ac:dyDescent="0.25">
      <c r="A3747" t="s">
        <v>4174</v>
      </c>
    </row>
    <row r="3748" spans="1:1" x14ac:dyDescent="0.25">
      <c r="A3748" t="s">
        <v>4175</v>
      </c>
    </row>
    <row r="3749" spans="1:1" x14ac:dyDescent="0.25">
      <c r="A3749" t="s">
        <v>4176</v>
      </c>
    </row>
    <row r="3750" spans="1:1" x14ac:dyDescent="0.25">
      <c r="A3750" t="s">
        <v>4177</v>
      </c>
    </row>
    <row r="3751" spans="1:1" x14ac:dyDescent="0.25">
      <c r="A3751" t="s">
        <v>4178</v>
      </c>
    </row>
    <row r="3752" spans="1:1" x14ac:dyDescent="0.25">
      <c r="A3752" t="s">
        <v>4179</v>
      </c>
    </row>
    <row r="3753" spans="1:1" x14ac:dyDescent="0.25">
      <c r="A3753" t="s">
        <v>4180</v>
      </c>
    </row>
    <row r="3754" spans="1:1" x14ac:dyDescent="0.25">
      <c r="A3754" t="s">
        <v>4181</v>
      </c>
    </row>
    <row r="3755" spans="1:1" x14ac:dyDescent="0.25">
      <c r="A3755" t="s">
        <v>4182</v>
      </c>
    </row>
    <row r="3756" spans="1:1" x14ac:dyDescent="0.25">
      <c r="A3756" t="s">
        <v>4183</v>
      </c>
    </row>
    <row r="3757" spans="1:1" x14ac:dyDescent="0.25">
      <c r="A3757" t="s">
        <v>4184</v>
      </c>
    </row>
    <row r="3758" spans="1:1" x14ac:dyDescent="0.25">
      <c r="A3758" t="s">
        <v>4185</v>
      </c>
    </row>
    <row r="3759" spans="1:1" x14ac:dyDescent="0.25">
      <c r="A3759" t="s">
        <v>4186</v>
      </c>
    </row>
    <row r="3760" spans="1:1" x14ac:dyDescent="0.25">
      <c r="A3760" t="s">
        <v>4187</v>
      </c>
    </row>
    <row r="3761" spans="1:1" x14ac:dyDescent="0.25">
      <c r="A3761" t="s">
        <v>4188</v>
      </c>
    </row>
    <row r="3762" spans="1:1" x14ac:dyDescent="0.25">
      <c r="A3762" t="s">
        <v>4189</v>
      </c>
    </row>
    <row r="3763" spans="1:1" x14ac:dyDescent="0.25">
      <c r="A3763" t="s">
        <v>4190</v>
      </c>
    </row>
    <row r="3764" spans="1:1" x14ac:dyDescent="0.25">
      <c r="A3764" t="s">
        <v>4191</v>
      </c>
    </row>
    <row r="3765" spans="1:1" x14ac:dyDescent="0.25">
      <c r="A3765" t="s">
        <v>4192</v>
      </c>
    </row>
    <row r="3766" spans="1:1" x14ac:dyDescent="0.25">
      <c r="A3766" t="s">
        <v>4193</v>
      </c>
    </row>
    <row r="3767" spans="1:1" x14ac:dyDescent="0.25">
      <c r="A3767" t="s">
        <v>4194</v>
      </c>
    </row>
    <row r="3768" spans="1:1" x14ac:dyDescent="0.25">
      <c r="A3768" t="s">
        <v>4195</v>
      </c>
    </row>
    <row r="3769" spans="1:1" x14ac:dyDescent="0.25">
      <c r="A3769" t="s">
        <v>4196</v>
      </c>
    </row>
    <row r="3770" spans="1:1" x14ac:dyDescent="0.25">
      <c r="A3770" t="s">
        <v>4197</v>
      </c>
    </row>
    <row r="3771" spans="1:1" x14ac:dyDescent="0.25">
      <c r="A3771" t="s">
        <v>4198</v>
      </c>
    </row>
    <row r="3772" spans="1:1" x14ac:dyDescent="0.25">
      <c r="A3772" t="s">
        <v>4199</v>
      </c>
    </row>
    <row r="3773" spans="1:1" x14ac:dyDescent="0.25">
      <c r="A3773" t="s">
        <v>4200</v>
      </c>
    </row>
    <row r="3774" spans="1:1" x14ac:dyDescent="0.25">
      <c r="A3774" t="s">
        <v>4201</v>
      </c>
    </row>
    <row r="3775" spans="1:1" x14ac:dyDescent="0.25">
      <c r="A3775" t="s">
        <v>4202</v>
      </c>
    </row>
    <row r="3776" spans="1:1" x14ac:dyDescent="0.25">
      <c r="A3776" t="s">
        <v>4203</v>
      </c>
    </row>
    <row r="3777" spans="1:1" x14ac:dyDescent="0.25">
      <c r="A3777" t="s">
        <v>4204</v>
      </c>
    </row>
    <row r="3778" spans="1:1" x14ac:dyDescent="0.25">
      <c r="A3778" t="s">
        <v>4205</v>
      </c>
    </row>
    <row r="3779" spans="1:1" x14ac:dyDescent="0.25">
      <c r="A3779" t="s">
        <v>4206</v>
      </c>
    </row>
    <row r="3780" spans="1:1" x14ac:dyDescent="0.25">
      <c r="A3780" t="s">
        <v>4207</v>
      </c>
    </row>
    <row r="3781" spans="1:1" x14ac:dyDescent="0.25">
      <c r="A3781" t="s">
        <v>4208</v>
      </c>
    </row>
    <row r="3782" spans="1:1" x14ac:dyDescent="0.25">
      <c r="A3782" t="s">
        <v>4209</v>
      </c>
    </row>
    <row r="3783" spans="1:1" x14ac:dyDescent="0.25">
      <c r="A3783" t="s">
        <v>4210</v>
      </c>
    </row>
    <row r="3784" spans="1:1" x14ac:dyDescent="0.25">
      <c r="A3784" t="s">
        <v>4211</v>
      </c>
    </row>
    <row r="3785" spans="1:1" x14ac:dyDescent="0.25">
      <c r="A3785" t="s">
        <v>4212</v>
      </c>
    </row>
    <row r="3786" spans="1:1" x14ac:dyDescent="0.25">
      <c r="A3786" t="s">
        <v>4213</v>
      </c>
    </row>
    <row r="3787" spans="1:1" x14ac:dyDescent="0.25">
      <c r="A3787" t="s">
        <v>4214</v>
      </c>
    </row>
    <row r="3788" spans="1:1" x14ac:dyDescent="0.25">
      <c r="A3788" t="s">
        <v>4215</v>
      </c>
    </row>
    <row r="3789" spans="1:1" x14ac:dyDescent="0.25">
      <c r="A3789" t="s">
        <v>4216</v>
      </c>
    </row>
    <row r="3790" spans="1:1" x14ac:dyDescent="0.25">
      <c r="A3790" t="s">
        <v>4217</v>
      </c>
    </row>
    <row r="3791" spans="1:1" x14ac:dyDescent="0.25">
      <c r="A3791" t="s">
        <v>4218</v>
      </c>
    </row>
    <row r="3792" spans="1:1" x14ac:dyDescent="0.25">
      <c r="A3792" t="s">
        <v>4219</v>
      </c>
    </row>
    <row r="3793" spans="1:1" x14ac:dyDescent="0.25">
      <c r="A3793" t="s">
        <v>4220</v>
      </c>
    </row>
    <row r="3794" spans="1:1" x14ac:dyDescent="0.25">
      <c r="A3794" t="s">
        <v>4221</v>
      </c>
    </row>
    <row r="3795" spans="1:1" x14ac:dyDescent="0.25">
      <c r="A3795" t="s">
        <v>4222</v>
      </c>
    </row>
    <row r="3796" spans="1:1" x14ac:dyDescent="0.25">
      <c r="A3796" t="s">
        <v>4223</v>
      </c>
    </row>
    <row r="3797" spans="1:1" x14ac:dyDescent="0.25">
      <c r="A3797" t="s">
        <v>4224</v>
      </c>
    </row>
    <row r="3798" spans="1:1" x14ac:dyDescent="0.25">
      <c r="A3798" t="s">
        <v>4225</v>
      </c>
    </row>
    <row r="3799" spans="1:1" x14ac:dyDescent="0.25">
      <c r="A3799" t="s">
        <v>4226</v>
      </c>
    </row>
    <row r="3800" spans="1:1" x14ac:dyDescent="0.25">
      <c r="A3800" t="s">
        <v>4227</v>
      </c>
    </row>
    <row r="3801" spans="1:1" x14ac:dyDescent="0.25">
      <c r="A3801" t="s">
        <v>4228</v>
      </c>
    </row>
    <row r="3802" spans="1:1" x14ac:dyDescent="0.25">
      <c r="A3802" t="s">
        <v>4229</v>
      </c>
    </row>
    <row r="3803" spans="1:1" x14ac:dyDescent="0.25">
      <c r="A3803" t="s">
        <v>4230</v>
      </c>
    </row>
    <row r="3804" spans="1:1" x14ac:dyDescent="0.25">
      <c r="A3804" t="s">
        <v>4231</v>
      </c>
    </row>
    <row r="3805" spans="1:1" x14ac:dyDescent="0.25">
      <c r="A3805" t="s">
        <v>4232</v>
      </c>
    </row>
    <row r="3806" spans="1:1" x14ac:dyDescent="0.25">
      <c r="A3806" t="s">
        <v>4233</v>
      </c>
    </row>
    <row r="3807" spans="1:1" x14ac:dyDescent="0.25">
      <c r="A3807" t="s">
        <v>4234</v>
      </c>
    </row>
    <row r="3808" spans="1:1" x14ac:dyDescent="0.25">
      <c r="A3808" t="s">
        <v>4235</v>
      </c>
    </row>
    <row r="3809" spans="1:1" x14ac:dyDescent="0.25">
      <c r="A3809" t="s">
        <v>4236</v>
      </c>
    </row>
    <row r="3810" spans="1:1" x14ac:dyDescent="0.25">
      <c r="A3810" t="s">
        <v>4237</v>
      </c>
    </row>
    <row r="3811" spans="1:1" x14ac:dyDescent="0.25">
      <c r="A3811" t="s">
        <v>4238</v>
      </c>
    </row>
    <row r="3812" spans="1:1" x14ac:dyDescent="0.25">
      <c r="A3812" t="s">
        <v>4239</v>
      </c>
    </row>
    <row r="3813" spans="1:1" x14ac:dyDescent="0.25">
      <c r="A3813" t="s">
        <v>4240</v>
      </c>
    </row>
    <row r="3814" spans="1:1" x14ac:dyDescent="0.25">
      <c r="A3814" t="s">
        <v>4241</v>
      </c>
    </row>
    <row r="3815" spans="1:1" x14ac:dyDescent="0.25">
      <c r="A3815" t="s">
        <v>4242</v>
      </c>
    </row>
    <row r="3816" spans="1:1" x14ac:dyDescent="0.25">
      <c r="A3816" t="s">
        <v>4243</v>
      </c>
    </row>
    <row r="3817" spans="1:1" x14ac:dyDescent="0.25">
      <c r="A3817" t="s">
        <v>4244</v>
      </c>
    </row>
    <row r="3818" spans="1:1" x14ac:dyDescent="0.25">
      <c r="A3818" t="s">
        <v>4245</v>
      </c>
    </row>
    <row r="3819" spans="1:1" x14ac:dyDescent="0.25">
      <c r="A3819" t="s">
        <v>4246</v>
      </c>
    </row>
    <row r="3820" spans="1:1" x14ac:dyDescent="0.25">
      <c r="A3820" t="s">
        <v>4247</v>
      </c>
    </row>
    <row r="3821" spans="1:1" x14ac:dyDescent="0.25">
      <c r="A3821" t="s">
        <v>4248</v>
      </c>
    </row>
    <row r="3822" spans="1:1" x14ac:dyDescent="0.25">
      <c r="A3822" t="s">
        <v>4249</v>
      </c>
    </row>
    <row r="3823" spans="1:1" x14ac:dyDescent="0.25">
      <c r="A3823" t="s">
        <v>4250</v>
      </c>
    </row>
    <row r="3824" spans="1:1" x14ac:dyDescent="0.25">
      <c r="A3824" t="s">
        <v>4251</v>
      </c>
    </row>
    <row r="3825" spans="1:1" x14ac:dyDescent="0.25">
      <c r="A3825" t="s">
        <v>4252</v>
      </c>
    </row>
    <row r="3826" spans="1:1" x14ac:dyDescent="0.25">
      <c r="A3826" t="s">
        <v>4253</v>
      </c>
    </row>
    <row r="3827" spans="1:1" x14ac:dyDescent="0.25">
      <c r="A3827" t="s">
        <v>4254</v>
      </c>
    </row>
    <row r="3828" spans="1:1" x14ac:dyDescent="0.25">
      <c r="A3828" t="s">
        <v>4255</v>
      </c>
    </row>
    <row r="3829" spans="1:1" x14ac:dyDescent="0.25">
      <c r="A3829" t="s">
        <v>4256</v>
      </c>
    </row>
    <row r="3830" spans="1:1" x14ac:dyDescent="0.25">
      <c r="A3830" t="s">
        <v>4257</v>
      </c>
    </row>
    <row r="3831" spans="1:1" x14ac:dyDescent="0.25">
      <c r="A3831" t="s">
        <v>4258</v>
      </c>
    </row>
    <row r="3832" spans="1:1" x14ac:dyDescent="0.25">
      <c r="A3832" t="s">
        <v>4259</v>
      </c>
    </row>
    <row r="3833" spans="1:1" x14ac:dyDescent="0.25">
      <c r="A3833" t="s">
        <v>4260</v>
      </c>
    </row>
    <row r="3834" spans="1:1" x14ac:dyDescent="0.25">
      <c r="A3834" t="s">
        <v>4261</v>
      </c>
    </row>
    <row r="3835" spans="1:1" x14ac:dyDescent="0.25">
      <c r="A3835" t="s">
        <v>4262</v>
      </c>
    </row>
    <row r="3836" spans="1:1" x14ac:dyDescent="0.25">
      <c r="A3836" t="s">
        <v>4263</v>
      </c>
    </row>
    <row r="3837" spans="1:1" x14ac:dyDescent="0.25">
      <c r="A3837" t="s">
        <v>4264</v>
      </c>
    </row>
    <row r="3838" spans="1:1" x14ac:dyDescent="0.25">
      <c r="A3838" t="s">
        <v>4265</v>
      </c>
    </row>
    <row r="3839" spans="1:1" x14ac:dyDescent="0.25">
      <c r="A3839" t="s">
        <v>4266</v>
      </c>
    </row>
    <row r="3840" spans="1:1" x14ac:dyDescent="0.25">
      <c r="A3840" t="s">
        <v>4267</v>
      </c>
    </row>
    <row r="3841" spans="1:1" x14ac:dyDescent="0.25">
      <c r="A3841" t="s">
        <v>4268</v>
      </c>
    </row>
    <row r="3842" spans="1:1" x14ac:dyDescent="0.25">
      <c r="A3842" t="s">
        <v>4269</v>
      </c>
    </row>
    <row r="3843" spans="1:1" x14ac:dyDescent="0.25">
      <c r="A3843" t="s">
        <v>4270</v>
      </c>
    </row>
    <row r="3844" spans="1:1" x14ac:dyDescent="0.25">
      <c r="A3844" t="s">
        <v>4271</v>
      </c>
    </row>
    <row r="3845" spans="1:1" x14ac:dyDescent="0.25">
      <c r="A3845" t="s">
        <v>4272</v>
      </c>
    </row>
    <row r="3846" spans="1:1" x14ac:dyDescent="0.25">
      <c r="A3846" t="s">
        <v>4273</v>
      </c>
    </row>
    <row r="3847" spans="1:1" x14ac:dyDescent="0.25">
      <c r="A3847" t="s">
        <v>4274</v>
      </c>
    </row>
    <row r="3848" spans="1:1" x14ac:dyDescent="0.25">
      <c r="A3848" t="s">
        <v>4275</v>
      </c>
    </row>
    <row r="3849" spans="1:1" x14ac:dyDescent="0.25">
      <c r="A3849" t="s">
        <v>4276</v>
      </c>
    </row>
    <row r="3850" spans="1:1" x14ac:dyDescent="0.25">
      <c r="A3850" t="s">
        <v>4277</v>
      </c>
    </row>
    <row r="3851" spans="1:1" x14ac:dyDescent="0.25">
      <c r="A3851" t="s">
        <v>4278</v>
      </c>
    </row>
    <row r="3852" spans="1:1" x14ac:dyDescent="0.25">
      <c r="A3852" t="s">
        <v>4279</v>
      </c>
    </row>
    <row r="3853" spans="1:1" x14ac:dyDescent="0.25">
      <c r="A3853" t="s">
        <v>4280</v>
      </c>
    </row>
    <row r="3854" spans="1:1" x14ac:dyDescent="0.25">
      <c r="A3854" t="s">
        <v>4281</v>
      </c>
    </row>
    <row r="3855" spans="1:1" x14ac:dyDescent="0.25">
      <c r="A3855" t="s">
        <v>4282</v>
      </c>
    </row>
    <row r="3856" spans="1:1" x14ac:dyDescent="0.25">
      <c r="A3856" t="s">
        <v>4283</v>
      </c>
    </row>
    <row r="3857" spans="1:1" x14ac:dyDescent="0.25">
      <c r="A3857" t="s">
        <v>4284</v>
      </c>
    </row>
    <row r="3858" spans="1:1" x14ac:dyDescent="0.25">
      <c r="A3858" t="s">
        <v>4285</v>
      </c>
    </row>
    <row r="3859" spans="1:1" x14ac:dyDescent="0.25">
      <c r="A3859" t="s">
        <v>4286</v>
      </c>
    </row>
    <row r="3860" spans="1:1" x14ac:dyDescent="0.25">
      <c r="A3860" t="s">
        <v>4287</v>
      </c>
    </row>
    <row r="3861" spans="1:1" x14ac:dyDescent="0.25">
      <c r="A3861" t="s">
        <v>4288</v>
      </c>
    </row>
    <row r="3862" spans="1:1" x14ac:dyDescent="0.25">
      <c r="A3862" t="s">
        <v>4289</v>
      </c>
    </row>
    <row r="3863" spans="1:1" x14ac:dyDescent="0.25">
      <c r="A3863" t="s">
        <v>4290</v>
      </c>
    </row>
    <row r="3864" spans="1:1" x14ac:dyDescent="0.25">
      <c r="A3864" t="s">
        <v>4291</v>
      </c>
    </row>
    <row r="3865" spans="1:1" x14ac:dyDescent="0.25">
      <c r="A3865" t="s">
        <v>4292</v>
      </c>
    </row>
    <row r="3866" spans="1:1" x14ac:dyDescent="0.25">
      <c r="A3866" t="s">
        <v>4293</v>
      </c>
    </row>
    <row r="3867" spans="1:1" x14ac:dyDescent="0.25">
      <c r="A3867" t="s">
        <v>4294</v>
      </c>
    </row>
    <row r="3868" spans="1:1" x14ac:dyDescent="0.25">
      <c r="A3868" t="s">
        <v>4295</v>
      </c>
    </row>
    <row r="3869" spans="1:1" x14ac:dyDescent="0.25">
      <c r="A3869" t="s">
        <v>4296</v>
      </c>
    </row>
    <row r="3870" spans="1:1" x14ac:dyDescent="0.25">
      <c r="A3870" t="s">
        <v>4297</v>
      </c>
    </row>
    <row r="3871" spans="1:1" x14ac:dyDescent="0.25">
      <c r="A3871" t="s">
        <v>4298</v>
      </c>
    </row>
    <row r="3872" spans="1:1" x14ac:dyDescent="0.25">
      <c r="A3872" t="s">
        <v>4299</v>
      </c>
    </row>
    <row r="3873" spans="1:1" x14ac:dyDescent="0.25">
      <c r="A3873" t="s">
        <v>4300</v>
      </c>
    </row>
    <row r="3874" spans="1:1" x14ac:dyDescent="0.25">
      <c r="A3874" t="s">
        <v>4301</v>
      </c>
    </row>
    <row r="3875" spans="1:1" x14ac:dyDescent="0.25">
      <c r="A3875" t="s">
        <v>4302</v>
      </c>
    </row>
    <row r="3876" spans="1:1" x14ac:dyDescent="0.25">
      <c r="A3876" t="s">
        <v>4303</v>
      </c>
    </row>
    <row r="3877" spans="1:1" x14ac:dyDescent="0.25">
      <c r="A3877" t="s">
        <v>4304</v>
      </c>
    </row>
    <row r="3878" spans="1:1" x14ac:dyDescent="0.25">
      <c r="A3878" t="s">
        <v>4305</v>
      </c>
    </row>
    <row r="3879" spans="1:1" x14ac:dyDescent="0.25">
      <c r="A3879" t="s">
        <v>4306</v>
      </c>
    </row>
    <row r="3880" spans="1:1" x14ac:dyDescent="0.25">
      <c r="A3880" t="s">
        <v>4307</v>
      </c>
    </row>
    <row r="3881" spans="1:1" x14ac:dyDescent="0.25">
      <c r="A3881" t="s">
        <v>4308</v>
      </c>
    </row>
    <row r="3882" spans="1:1" x14ac:dyDescent="0.25">
      <c r="A3882" t="s">
        <v>4309</v>
      </c>
    </row>
    <row r="3883" spans="1:1" x14ac:dyDescent="0.25">
      <c r="A3883" t="s">
        <v>4310</v>
      </c>
    </row>
    <row r="3884" spans="1:1" x14ac:dyDescent="0.25">
      <c r="A3884" t="s">
        <v>4311</v>
      </c>
    </row>
    <row r="3885" spans="1:1" x14ac:dyDescent="0.25">
      <c r="A3885" t="s">
        <v>4312</v>
      </c>
    </row>
    <row r="3886" spans="1:1" x14ac:dyDescent="0.25">
      <c r="A3886" t="s">
        <v>4313</v>
      </c>
    </row>
    <row r="3887" spans="1:1" x14ac:dyDescent="0.25">
      <c r="A3887" t="s">
        <v>4314</v>
      </c>
    </row>
    <row r="3888" spans="1:1" x14ac:dyDescent="0.25">
      <c r="A3888" t="s">
        <v>4315</v>
      </c>
    </row>
    <row r="3889" spans="1:1" x14ac:dyDescent="0.25">
      <c r="A3889" t="s">
        <v>4316</v>
      </c>
    </row>
    <row r="3890" spans="1:1" x14ac:dyDescent="0.25">
      <c r="A3890" t="s">
        <v>4317</v>
      </c>
    </row>
    <row r="3891" spans="1:1" x14ac:dyDescent="0.25">
      <c r="A3891" t="s">
        <v>4318</v>
      </c>
    </row>
    <row r="3892" spans="1:1" x14ac:dyDescent="0.25">
      <c r="A3892" t="s">
        <v>4319</v>
      </c>
    </row>
    <row r="3893" spans="1:1" x14ac:dyDescent="0.25">
      <c r="A3893" t="s">
        <v>4320</v>
      </c>
    </row>
    <row r="3894" spans="1:1" x14ac:dyDescent="0.25">
      <c r="A3894" t="s">
        <v>4321</v>
      </c>
    </row>
    <row r="3895" spans="1:1" x14ac:dyDescent="0.25">
      <c r="A3895" t="s">
        <v>4322</v>
      </c>
    </row>
    <row r="3896" spans="1:1" x14ac:dyDescent="0.25">
      <c r="A3896" t="s">
        <v>4323</v>
      </c>
    </row>
    <row r="3897" spans="1:1" x14ac:dyDescent="0.25">
      <c r="A3897" t="s">
        <v>4324</v>
      </c>
    </row>
    <row r="3898" spans="1:1" x14ac:dyDescent="0.25">
      <c r="A3898" t="s">
        <v>4325</v>
      </c>
    </row>
    <row r="3899" spans="1:1" x14ac:dyDescent="0.25">
      <c r="A3899" t="s">
        <v>4326</v>
      </c>
    </row>
    <row r="3900" spans="1:1" x14ac:dyDescent="0.25">
      <c r="A3900" t="s">
        <v>4327</v>
      </c>
    </row>
    <row r="3901" spans="1:1" x14ac:dyDescent="0.25">
      <c r="A3901" t="s">
        <v>4328</v>
      </c>
    </row>
    <row r="3902" spans="1:1" x14ac:dyDescent="0.25">
      <c r="A3902" t="s">
        <v>4329</v>
      </c>
    </row>
    <row r="3903" spans="1:1" x14ac:dyDescent="0.25">
      <c r="A3903" t="s">
        <v>4330</v>
      </c>
    </row>
    <row r="3904" spans="1:1" x14ac:dyDescent="0.25">
      <c r="A3904" t="s">
        <v>4331</v>
      </c>
    </row>
    <row r="3905" spans="1:1" x14ac:dyDescent="0.25">
      <c r="A3905" t="s">
        <v>4332</v>
      </c>
    </row>
    <row r="3906" spans="1:1" x14ac:dyDescent="0.25">
      <c r="A3906" t="s">
        <v>4333</v>
      </c>
    </row>
    <row r="3907" spans="1:1" x14ac:dyDescent="0.25">
      <c r="A3907" t="s">
        <v>4334</v>
      </c>
    </row>
    <row r="3908" spans="1:1" x14ac:dyDescent="0.25">
      <c r="A3908" t="s">
        <v>4335</v>
      </c>
    </row>
    <row r="3909" spans="1:1" x14ac:dyDescent="0.25">
      <c r="A3909" t="s">
        <v>4336</v>
      </c>
    </row>
    <row r="3910" spans="1:1" x14ac:dyDescent="0.25">
      <c r="A3910" t="s">
        <v>4337</v>
      </c>
    </row>
    <row r="3911" spans="1:1" x14ac:dyDescent="0.25">
      <c r="A3911" t="s">
        <v>4338</v>
      </c>
    </row>
    <row r="3912" spans="1:1" x14ac:dyDescent="0.25">
      <c r="A3912" t="s">
        <v>4339</v>
      </c>
    </row>
    <row r="3913" spans="1:1" x14ac:dyDescent="0.25">
      <c r="A3913" t="s">
        <v>4340</v>
      </c>
    </row>
    <row r="3914" spans="1:1" x14ac:dyDescent="0.25">
      <c r="A3914" t="s">
        <v>4341</v>
      </c>
    </row>
    <row r="3915" spans="1:1" x14ac:dyDescent="0.25">
      <c r="A3915" t="s">
        <v>4342</v>
      </c>
    </row>
    <row r="3916" spans="1:1" x14ac:dyDescent="0.25">
      <c r="A3916" t="s">
        <v>4343</v>
      </c>
    </row>
    <row r="3917" spans="1:1" x14ac:dyDescent="0.25">
      <c r="A3917" t="s">
        <v>4344</v>
      </c>
    </row>
    <row r="3918" spans="1:1" x14ac:dyDescent="0.25">
      <c r="A3918" t="s">
        <v>4345</v>
      </c>
    </row>
    <row r="3919" spans="1:1" x14ac:dyDescent="0.25">
      <c r="A3919" t="s">
        <v>4346</v>
      </c>
    </row>
    <row r="3920" spans="1:1" x14ac:dyDescent="0.25">
      <c r="A3920" t="s">
        <v>4347</v>
      </c>
    </row>
    <row r="3921" spans="1:1" x14ac:dyDescent="0.25">
      <c r="A3921" t="s">
        <v>4348</v>
      </c>
    </row>
    <row r="3922" spans="1:1" x14ac:dyDescent="0.25">
      <c r="A3922" t="s">
        <v>4349</v>
      </c>
    </row>
    <row r="3923" spans="1:1" x14ac:dyDescent="0.25">
      <c r="A3923" t="s">
        <v>4350</v>
      </c>
    </row>
    <row r="3924" spans="1:1" x14ac:dyDescent="0.25">
      <c r="A3924" t="s">
        <v>4351</v>
      </c>
    </row>
    <row r="3925" spans="1:1" x14ac:dyDescent="0.25">
      <c r="A3925" t="s">
        <v>4352</v>
      </c>
    </row>
    <row r="3926" spans="1:1" x14ac:dyDescent="0.25">
      <c r="A3926" t="s">
        <v>4353</v>
      </c>
    </row>
    <row r="3927" spans="1:1" x14ac:dyDescent="0.25">
      <c r="A3927" t="s">
        <v>4354</v>
      </c>
    </row>
    <row r="3928" spans="1:1" x14ac:dyDescent="0.25">
      <c r="A3928" t="s">
        <v>4355</v>
      </c>
    </row>
    <row r="3929" spans="1:1" x14ac:dyDescent="0.25">
      <c r="A3929" t="s">
        <v>4356</v>
      </c>
    </row>
    <row r="3930" spans="1:1" x14ac:dyDescent="0.25">
      <c r="A3930" t="s">
        <v>4357</v>
      </c>
    </row>
    <row r="3931" spans="1:1" x14ac:dyDescent="0.25">
      <c r="A3931" t="s">
        <v>4358</v>
      </c>
    </row>
    <row r="3932" spans="1:1" x14ac:dyDescent="0.25">
      <c r="A3932" t="s">
        <v>4359</v>
      </c>
    </row>
    <row r="3933" spans="1:1" x14ac:dyDescent="0.25">
      <c r="A3933" t="s">
        <v>4360</v>
      </c>
    </row>
    <row r="3934" spans="1:1" x14ac:dyDescent="0.25">
      <c r="A3934" t="s">
        <v>4361</v>
      </c>
    </row>
    <row r="3935" spans="1:1" x14ac:dyDescent="0.25">
      <c r="A3935" t="s">
        <v>4362</v>
      </c>
    </row>
    <row r="3936" spans="1:1" x14ac:dyDescent="0.25">
      <c r="A3936" t="s">
        <v>4363</v>
      </c>
    </row>
    <row r="3937" spans="1:1" x14ac:dyDescent="0.25">
      <c r="A3937" t="s">
        <v>4364</v>
      </c>
    </row>
    <row r="3938" spans="1:1" x14ac:dyDescent="0.25">
      <c r="A3938" t="s">
        <v>4365</v>
      </c>
    </row>
    <row r="3939" spans="1:1" x14ac:dyDescent="0.25">
      <c r="A3939" t="s">
        <v>4366</v>
      </c>
    </row>
    <row r="3940" spans="1:1" x14ac:dyDescent="0.25">
      <c r="A3940" t="s">
        <v>4367</v>
      </c>
    </row>
    <row r="3941" spans="1:1" x14ac:dyDescent="0.25">
      <c r="A3941" t="s">
        <v>4368</v>
      </c>
    </row>
    <row r="3942" spans="1:1" x14ac:dyDescent="0.25">
      <c r="A3942" t="s">
        <v>4369</v>
      </c>
    </row>
    <row r="3943" spans="1:1" x14ac:dyDescent="0.25">
      <c r="A3943" t="s">
        <v>4370</v>
      </c>
    </row>
    <row r="3944" spans="1:1" x14ac:dyDescent="0.25">
      <c r="A3944" t="s">
        <v>4371</v>
      </c>
    </row>
    <row r="3945" spans="1:1" x14ac:dyDescent="0.25">
      <c r="A3945" t="s">
        <v>4372</v>
      </c>
    </row>
    <row r="3946" spans="1:1" x14ac:dyDescent="0.25">
      <c r="A3946" t="s">
        <v>4373</v>
      </c>
    </row>
    <row r="3947" spans="1:1" x14ac:dyDescent="0.25">
      <c r="A3947" t="s">
        <v>4374</v>
      </c>
    </row>
    <row r="3948" spans="1:1" x14ac:dyDescent="0.25">
      <c r="A3948" t="s">
        <v>4375</v>
      </c>
    </row>
    <row r="3949" spans="1:1" x14ac:dyDescent="0.25">
      <c r="A3949" t="s">
        <v>4376</v>
      </c>
    </row>
    <row r="3950" spans="1:1" x14ac:dyDescent="0.25">
      <c r="A3950" t="s">
        <v>4377</v>
      </c>
    </row>
    <row r="3951" spans="1:1" x14ac:dyDescent="0.25">
      <c r="A3951" t="s">
        <v>4378</v>
      </c>
    </row>
    <row r="3952" spans="1:1" x14ac:dyDescent="0.25">
      <c r="A3952" t="s">
        <v>4379</v>
      </c>
    </row>
    <row r="3953" spans="1:1" x14ac:dyDescent="0.25">
      <c r="A3953" t="s">
        <v>4380</v>
      </c>
    </row>
    <row r="3954" spans="1:1" x14ac:dyDescent="0.25">
      <c r="A3954" t="s">
        <v>4381</v>
      </c>
    </row>
    <row r="3955" spans="1:1" x14ac:dyDescent="0.25">
      <c r="A3955" t="s">
        <v>4382</v>
      </c>
    </row>
    <row r="3956" spans="1:1" x14ac:dyDescent="0.25">
      <c r="A3956" t="s">
        <v>4383</v>
      </c>
    </row>
    <row r="3957" spans="1:1" x14ac:dyDescent="0.25">
      <c r="A3957" t="s">
        <v>4384</v>
      </c>
    </row>
    <row r="3958" spans="1:1" x14ac:dyDescent="0.25">
      <c r="A3958" t="s">
        <v>4385</v>
      </c>
    </row>
    <row r="3959" spans="1:1" x14ac:dyDescent="0.25">
      <c r="A3959" t="s">
        <v>4386</v>
      </c>
    </row>
    <row r="3960" spans="1:1" x14ac:dyDescent="0.25">
      <c r="A3960" t="s">
        <v>4387</v>
      </c>
    </row>
    <row r="3961" spans="1:1" x14ac:dyDescent="0.25">
      <c r="A3961" t="s">
        <v>4388</v>
      </c>
    </row>
    <row r="3962" spans="1:1" x14ac:dyDescent="0.25">
      <c r="A3962" t="s">
        <v>4389</v>
      </c>
    </row>
    <row r="3963" spans="1:1" x14ac:dyDescent="0.25">
      <c r="A3963" t="s">
        <v>4390</v>
      </c>
    </row>
    <row r="3964" spans="1:1" x14ac:dyDescent="0.25">
      <c r="A3964" t="s">
        <v>4391</v>
      </c>
    </row>
    <row r="3965" spans="1:1" x14ac:dyDescent="0.25">
      <c r="A3965" t="s">
        <v>4392</v>
      </c>
    </row>
    <row r="3966" spans="1:1" x14ac:dyDescent="0.25">
      <c r="A3966" t="s">
        <v>4393</v>
      </c>
    </row>
    <row r="3967" spans="1:1" x14ac:dyDescent="0.25">
      <c r="A3967" t="s">
        <v>4394</v>
      </c>
    </row>
    <row r="3968" spans="1:1" x14ac:dyDescent="0.25">
      <c r="A3968" t="s">
        <v>4395</v>
      </c>
    </row>
    <row r="3969" spans="1:1" x14ac:dyDescent="0.25">
      <c r="A3969" t="s">
        <v>4396</v>
      </c>
    </row>
    <row r="3970" spans="1:1" x14ac:dyDescent="0.25">
      <c r="A3970" t="s">
        <v>4397</v>
      </c>
    </row>
    <row r="3971" spans="1:1" x14ac:dyDescent="0.25">
      <c r="A3971" t="s">
        <v>4398</v>
      </c>
    </row>
    <row r="3972" spans="1:1" x14ac:dyDescent="0.25">
      <c r="A3972" t="s">
        <v>4399</v>
      </c>
    </row>
    <row r="3973" spans="1:1" x14ac:dyDescent="0.25">
      <c r="A3973" t="s">
        <v>4400</v>
      </c>
    </row>
    <row r="3974" spans="1:1" x14ac:dyDescent="0.25">
      <c r="A3974" t="s">
        <v>4401</v>
      </c>
    </row>
    <row r="3975" spans="1:1" x14ac:dyDescent="0.25">
      <c r="A3975" t="s">
        <v>4402</v>
      </c>
    </row>
    <row r="3976" spans="1:1" x14ac:dyDescent="0.25">
      <c r="A3976" t="s">
        <v>4403</v>
      </c>
    </row>
    <row r="3977" spans="1:1" x14ac:dyDescent="0.25">
      <c r="A3977" t="s">
        <v>4404</v>
      </c>
    </row>
    <row r="3978" spans="1:1" x14ac:dyDescent="0.25">
      <c r="A3978" t="s">
        <v>4405</v>
      </c>
    </row>
    <row r="3979" spans="1:1" x14ac:dyDescent="0.25">
      <c r="A3979" t="s">
        <v>4406</v>
      </c>
    </row>
    <row r="3980" spans="1:1" x14ac:dyDescent="0.25">
      <c r="A3980" t="s">
        <v>4407</v>
      </c>
    </row>
    <row r="3981" spans="1:1" x14ac:dyDescent="0.25">
      <c r="A3981" t="s">
        <v>4408</v>
      </c>
    </row>
    <row r="3982" spans="1:1" x14ac:dyDescent="0.25">
      <c r="A3982" t="s">
        <v>4409</v>
      </c>
    </row>
    <row r="3983" spans="1:1" x14ac:dyDescent="0.25">
      <c r="A3983" t="s">
        <v>4410</v>
      </c>
    </row>
    <row r="3984" spans="1:1" x14ac:dyDescent="0.25">
      <c r="A3984" t="s">
        <v>4411</v>
      </c>
    </row>
    <row r="3985" spans="1:1" x14ac:dyDescent="0.25">
      <c r="A3985" t="s">
        <v>4412</v>
      </c>
    </row>
    <row r="3986" spans="1:1" x14ac:dyDescent="0.25">
      <c r="A3986" t="s">
        <v>4413</v>
      </c>
    </row>
    <row r="3987" spans="1:1" x14ac:dyDescent="0.25">
      <c r="A3987" t="s">
        <v>4414</v>
      </c>
    </row>
    <row r="3988" spans="1:1" x14ac:dyDescent="0.25">
      <c r="A3988" t="s">
        <v>4415</v>
      </c>
    </row>
    <row r="3989" spans="1:1" x14ac:dyDescent="0.25">
      <c r="A3989" t="s">
        <v>4416</v>
      </c>
    </row>
    <row r="3990" spans="1:1" x14ac:dyDescent="0.25">
      <c r="A3990" t="s">
        <v>4417</v>
      </c>
    </row>
    <row r="3991" spans="1:1" x14ac:dyDescent="0.25">
      <c r="A3991" t="s">
        <v>4418</v>
      </c>
    </row>
    <row r="3992" spans="1:1" x14ac:dyDescent="0.25">
      <c r="A3992" t="s">
        <v>4419</v>
      </c>
    </row>
    <row r="3993" spans="1:1" x14ac:dyDescent="0.25">
      <c r="A3993" t="s">
        <v>4420</v>
      </c>
    </row>
    <row r="3994" spans="1:1" x14ac:dyDescent="0.25">
      <c r="A3994" t="s">
        <v>4421</v>
      </c>
    </row>
    <row r="3995" spans="1:1" x14ac:dyDescent="0.25">
      <c r="A3995" t="s">
        <v>4422</v>
      </c>
    </row>
    <row r="3996" spans="1:1" x14ac:dyDescent="0.25">
      <c r="A3996" t="s">
        <v>4423</v>
      </c>
    </row>
    <row r="3997" spans="1:1" x14ac:dyDescent="0.25">
      <c r="A3997" t="s">
        <v>4424</v>
      </c>
    </row>
    <row r="3998" spans="1:1" x14ac:dyDescent="0.25">
      <c r="A3998" t="s">
        <v>4425</v>
      </c>
    </row>
    <row r="3999" spans="1:1" x14ac:dyDescent="0.25">
      <c r="A3999" t="s">
        <v>4426</v>
      </c>
    </row>
    <row r="4000" spans="1:1" x14ac:dyDescent="0.25">
      <c r="A4000" t="s">
        <v>4427</v>
      </c>
    </row>
    <row r="4001" spans="1:1" x14ac:dyDescent="0.25">
      <c r="A4001" t="s">
        <v>4428</v>
      </c>
    </row>
    <row r="4002" spans="1:1" x14ac:dyDescent="0.25">
      <c r="A4002" t="s">
        <v>4429</v>
      </c>
    </row>
    <row r="4003" spans="1:1" x14ac:dyDescent="0.25">
      <c r="A4003" t="s">
        <v>4430</v>
      </c>
    </row>
    <row r="4004" spans="1:1" x14ac:dyDescent="0.25">
      <c r="A4004" t="s">
        <v>4431</v>
      </c>
    </row>
    <row r="4005" spans="1:1" x14ac:dyDescent="0.25">
      <c r="A4005" t="s">
        <v>4432</v>
      </c>
    </row>
    <row r="4006" spans="1:1" x14ac:dyDescent="0.25">
      <c r="A4006" t="s">
        <v>4433</v>
      </c>
    </row>
    <row r="4007" spans="1:1" x14ac:dyDescent="0.25">
      <c r="A4007" t="s">
        <v>4434</v>
      </c>
    </row>
    <row r="4008" spans="1:1" x14ac:dyDescent="0.25">
      <c r="A4008" t="s">
        <v>4435</v>
      </c>
    </row>
    <row r="4009" spans="1:1" x14ac:dyDescent="0.25">
      <c r="A4009" t="s">
        <v>4436</v>
      </c>
    </row>
    <row r="4010" spans="1:1" x14ac:dyDescent="0.25">
      <c r="A4010" t="s">
        <v>4437</v>
      </c>
    </row>
    <row r="4011" spans="1:1" x14ac:dyDescent="0.25">
      <c r="A4011" t="s">
        <v>4438</v>
      </c>
    </row>
    <row r="4012" spans="1:1" x14ac:dyDescent="0.25">
      <c r="A4012" t="s">
        <v>4439</v>
      </c>
    </row>
    <row r="4013" spans="1:1" x14ac:dyDescent="0.25">
      <c r="A4013" t="s">
        <v>4440</v>
      </c>
    </row>
    <row r="4014" spans="1:1" x14ac:dyDescent="0.25">
      <c r="A4014" t="s">
        <v>4441</v>
      </c>
    </row>
    <row r="4015" spans="1:1" x14ac:dyDescent="0.25">
      <c r="A4015" t="s">
        <v>4442</v>
      </c>
    </row>
    <row r="4016" spans="1:1" x14ac:dyDescent="0.25">
      <c r="A4016" t="s">
        <v>4443</v>
      </c>
    </row>
    <row r="4017" spans="1:1" x14ac:dyDescent="0.25">
      <c r="A4017" t="s">
        <v>4444</v>
      </c>
    </row>
    <row r="4018" spans="1:1" x14ac:dyDescent="0.25">
      <c r="A4018" t="s">
        <v>4445</v>
      </c>
    </row>
    <row r="4019" spans="1:1" x14ac:dyDescent="0.25">
      <c r="A4019" t="s">
        <v>4446</v>
      </c>
    </row>
    <row r="4020" spans="1:1" x14ac:dyDescent="0.25">
      <c r="A4020" t="s">
        <v>4447</v>
      </c>
    </row>
    <row r="4021" spans="1:1" x14ac:dyDescent="0.25">
      <c r="A4021" t="s">
        <v>4448</v>
      </c>
    </row>
    <row r="4022" spans="1:1" x14ac:dyDescent="0.25">
      <c r="A4022" t="s">
        <v>4449</v>
      </c>
    </row>
    <row r="4023" spans="1:1" x14ac:dyDescent="0.25">
      <c r="A4023" t="s">
        <v>4450</v>
      </c>
    </row>
    <row r="4024" spans="1:1" x14ac:dyDescent="0.25">
      <c r="A4024" t="s">
        <v>4451</v>
      </c>
    </row>
    <row r="4025" spans="1:1" x14ac:dyDescent="0.25">
      <c r="A4025" t="s">
        <v>4452</v>
      </c>
    </row>
    <row r="4026" spans="1:1" x14ac:dyDescent="0.25">
      <c r="A4026" t="s">
        <v>4453</v>
      </c>
    </row>
    <row r="4027" spans="1:1" x14ac:dyDescent="0.25">
      <c r="A4027" t="s">
        <v>4454</v>
      </c>
    </row>
    <row r="4028" spans="1:1" x14ac:dyDescent="0.25">
      <c r="A4028" t="s">
        <v>4455</v>
      </c>
    </row>
    <row r="4029" spans="1:1" x14ac:dyDescent="0.25">
      <c r="A4029" t="s">
        <v>4456</v>
      </c>
    </row>
    <row r="4030" spans="1:1" x14ac:dyDescent="0.25">
      <c r="A4030" t="s">
        <v>4457</v>
      </c>
    </row>
    <row r="4031" spans="1:1" x14ac:dyDescent="0.25">
      <c r="A4031" t="s">
        <v>4458</v>
      </c>
    </row>
    <row r="4032" spans="1:1" x14ac:dyDescent="0.25">
      <c r="A4032" t="s">
        <v>4459</v>
      </c>
    </row>
    <row r="4033" spans="1:1" x14ac:dyDescent="0.25">
      <c r="A4033" t="s">
        <v>4460</v>
      </c>
    </row>
    <row r="4034" spans="1:1" x14ac:dyDescent="0.25">
      <c r="A4034" t="s">
        <v>4461</v>
      </c>
    </row>
    <row r="4035" spans="1:1" x14ac:dyDescent="0.25">
      <c r="A4035" t="s">
        <v>4462</v>
      </c>
    </row>
    <row r="4036" spans="1:1" x14ac:dyDescent="0.25">
      <c r="A4036" t="s">
        <v>4463</v>
      </c>
    </row>
    <row r="4037" spans="1:1" x14ac:dyDescent="0.25">
      <c r="A4037" t="s">
        <v>4464</v>
      </c>
    </row>
    <row r="4038" spans="1:1" x14ac:dyDescent="0.25">
      <c r="A4038" t="s">
        <v>4465</v>
      </c>
    </row>
    <row r="4039" spans="1:1" x14ac:dyDescent="0.25">
      <c r="A4039" t="s">
        <v>4466</v>
      </c>
    </row>
    <row r="4040" spans="1:1" x14ac:dyDescent="0.25">
      <c r="A4040" t="s">
        <v>4467</v>
      </c>
    </row>
    <row r="4041" spans="1:1" x14ac:dyDescent="0.25">
      <c r="A4041" t="s">
        <v>4468</v>
      </c>
    </row>
    <row r="4042" spans="1:1" x14ac:dyDescent="0.25">
      <c r="A4042" t="s">
        <v>4469</v>
      </c>
    </row>
    <row r="4043" spans="1:1" x14ac:dyDescent="0.25">
      <c r="A4043" t="s">
        <v>4470</v>
      </c>
    </row>
    <row r="4044" spans="1:1" x14ac:dyDescent="0.25">
      <c r="A4044" t="s">
        <v>4471</v>
      </c>
    </row>
    <row r="4045" spans="1:1" x14ac:dyDescent="0.25">
      <c r="A4045" t="s">
        <v>4472</v>
      </c>
    </row>
    <row r="4046" spans="1:1" x14ac:dyDescent="0.25">
      <c r="A4046" t="s">
        <v>4473</v>
      </c>
    </row>
    <row r="4047" spans="1:1" x14ac:dyDescent="0.25">
      <c r="A4047" t="s">
        <v>4474</v>
      </c>
    </row>
    <row r="4048" spans="1:1" x14ac:dyDescent="0.25">
      <c r="A4048" t="s">
        <v>4475</v>
      </c>
    </row>
    <row r="4049" spans="1:1" x14ac:dyDescent="0.25">
      <c r="A4049" t="s">
        <v>4476</v>
      </c>
    </row>
    <row r="4050" spans="1:1" x14ac:dyDescent="0.25">
      <c r="A4050" t="s">
        <v>4477</v>
      </c>
    </row>
    <row r="4051" spans="1:1" x14ac:dyDescent="0.25">
      <c r="A4051" t="s">
        <v>4478</v>
      </c>
    </row>
    <row r="4052" spans="1:1" x14ac:dyDescent="0.25">
      <c r="A4052" t="s">
        <v>4479</v>
      </c>
    </row>
    <row r="4053" spans="1:1" x14ac:dyDescent="0.25">
      <c r="A4053" t="s">
        <v>4480</v>
      </c>
    </row>
    <row r="4054" spans="1:1" x14ac:dyDescent="0.25">
      <c r="A4054" t="s">
        <v>4481</v>
      </c>
    </row>
    <row r="4055" spans="1:1" x14ac:dyDescent="0.25">
      <c r="A4055" t="s">
        <v>4482</v>
      </c>
    </row>
    <row r="4056" spans="1:1" x14ac:dyDescent="0.25">
      <c r="A4056" t="s">
        <v>4483</v>
      </c>
    </row>
    <row r="4057" spans="1:1" x14ac:dyDescent="0.25">
      <c r="A4057" t="s">
        <v>4484</v>
      </c>
    </row>
    <row r="4058" spans="1:1" x14ac:dyDescent="0.25">
      <c r="A4058" t="s">
        <v>4485</v>
      </c>
    </row>
    <row r="4059" spans="1:1" x14ac:dyDescent="0.25">
      <c r="A4059" t="s">
        <v>4486</v>
      </c>
    </row>
    <row r="4060" spans="1:1" x14ac:dyDescent="0.25">
      <c r="A4060" t="s">
        <v>4487</v>
      </c>
    </row>
    <row r="4061" spans="1:1" x14ac:dyDescent="0.25">
      <c r="A4061" t="s">
        <v>4488</v>
      </c>
    </row>
    <row r="4062" spans="1:1" x14ac:dyDescent="0.25">
      <c r="A4062" t="s">
        <v>4489</v>
      </c>
    </row>
    <row r="4063" spans="1:1" x14ac:dyDescent="0.25">
      <c r="A4063" t="s">
        <v>4490</v>
      </c>
    </row>
    <row r="4064" spans="1:1" x14ac:dyDescent="0.25">
      <c r="A4064" t="s">
        <v>4491</v>
      </c>
    </row>
    <row r="4065" spans="1:1" x14ac:dyDescent="0.25">
      <c r="A4065" t="s">
        <v>4492</v>
      </c>
    </row>
    <row r="4066" spans="1:1" x14ac:dyDescent="0.25">
      <c r="A4066" t="s">
        <v>4493</v>
      </c>
    </row>
    <row r="4067" spans="1:1" x14ac:dyDescent="0.25">
      <c r="A4067" t="s">
        <v>4494</v>
      </c>
    </row>
    <row r="4068" spans="1:1" x14ac:dyDescent="0.25">
      <c r="A4068" t="s">
        <v>4495</v>
      </c>
    </row>
    <row r="4069" spans="1:1" x14ac:dyDescent="0.25">
      <c r="A4069" t="s">
        <v>4496</v>
      </c>
    </row>
    <row r="4070" spans="1:1" x14ac:dyDescent="0.25">
      <c r="A4070" t="s">
        <v>4497</v>
      </c>
    </row>
    <row r="4071" spans="1:1" x14ac:dyDescent="0.25">
      <c r="A4071" t="s">
        <v>4498</v>
      </c>
    </row>
    <row r="4072" spans="1:1" x14ac:dyDescent="0.25">
      <c r="A4072" t="s">
        <v>4499</v>
      </c>
    </row>
    <row r="4073" spans="1:1" x14ac:dyDescent="0.25">
      <c r="A4073" t="s">
        <v>4500</v>
      </c>
    </row>
    <row r="4074" spans="1:1" x14ac:dyDescent="0.25">
      <c r="A4074" t="s">
        <v>4501</v>
      </c>
    </row>
    <row r="4075" spans="1:1" x14ac:dyDescent="0.25">
      <c r="A4075" t="s">
        <v>4502</v>
      </c>
    </row>
    <row r="4076" spans="1:1" x14ac:dyDescent="0.25">
      <c r="A4076" t="s">
        <v>4503</v>
      </c>
    </row>
    <row r="4077" spans="1:1" x14ac:dyDescent="0.25">
      <c r="A4077" t="s">
        <v>4504</v>
      </c>
    </row>
    <row r="4078" spans="1:1" x14ac:dyDescent="0.25">
      <c r="A4078" t="s">
        <v>4505</v>
      </c>
    </row>
    <row r="4079" spans="1:1" x14ac:dyDescent="0.25">
      <c r="A4079" t="s">
        <v>4506</v>
      </c>
    </row>
    <row r="4080" spans="1:1" x14ac:dyDescent="0.25">
      <c r="A4080" t="s">
        <v>4507</v>
      </c>
    </row>
    <row r="4081" spans="1:1" x14ac:dyDescent="0.25">
      <c r="A4081" t="s">
        <v>4508</v>
      </c>
    </row>
    <row r="4082" spans="1:1" x14ac:dyDescent="0.25">
      <c r="A4082" t="s">
        <v>4509</v>
      </c>
    </row>
    <row r="4083" spans="1:1" x14ac:dyDescent="0.25">
      <c r="A4083" t="s">
        <v>4510</v>
      </c>
    </row>
    <row r="4084" spans="1:1" x14ac:dyDescent="0.25">
      <c r="A4084" t="s">
        <v>4511</v>
      </c>
    </row>
    <row r="4085" spans="1:1" x14ac:dyDescent="0.25">
      <c r="A4085" t="s">
        <v>4512</v>
      </c>
    </row>
    <row r="4086" spans="1:1" x14ac:dyDescent="0.25">
      <c r="A4086" t="s">
        <v>4513</v>
      </c>
    </row>
    <row r="4087" spans="1:1" x14ac:dyDescent="0.25">
      <c r="A4087" t="s">
        <v>4514</v>
      </c>
    </row>
    <row r="4088" spans="1:1" x14ac:dyDescent="0.25">
      <c r="A4088" t="s">
        <v>4515</v>
      </c>
    </row>
    <row r="4089" spans="1:1" x14ac:dyDescent="0.25">
      <c r="A4089" t="s">
        <v>4516</v>
      </c>
    </row>
    <row r="4090" spans="1:1" x14ac:dyDescent="0.25">
      <c r="A4090" t="s">
        <v>4517</v>
      </c>
    </row>
    <row r="4091" spans="1:1" x14ac:dyDescent="0.25">
      <c r="A4091" t="s">
        <v>4518</v>
      </c>
    </row>
    <row r="4092" spans="1:1" x14ac:dyDescent="0.25">
      <c r="A4092" t="s">
        <v>4519</v>
      </c>
    </row>
    <row r="4093" spans="1:1" x14ac:dyDescent="0.25">
      <c r="A4093" t="s">
        <v>4520</v>
      </c>
    </row>
    <row r="4094" spans="1:1" x14ac:dyDescent="0.25">
      <c r="A4094" t="s">
        <v>4521</v>
      </c>
    </row>
    <row r="4095" spans="1:1" x14ac:dyDescent="0.25">
      <c r="A4095" t="s">
        <v>4522</v>
      </c>
    </row>
    <row r="4096" spans="1:1" x14ac:dyDescent="0.25">
      <c r="A4096" t="s">
        <v>4523</v>
      </c>
    </row>
    <row r="4097" spans="1:1" x14ac:dyDescent="0.25">
      <c r="A4097" t="s">
        <v>4524</v>
      </c>
    </row>
    <row r="4098" spans="1:1" x14ac:dyDescent="0.25">
      <c r="A4098" t="s">
        <v>4525</v>
      </c>
    </row>
    <row r="4099" spans="1:1" x14ac:dyDescent="0.25">
      <c r="A4099" t="s">
        <v>4526</v>
      </c>
    </row>
    <row r="4100" spans="1:1" x14ac:dyDescent="0.25">
      <c r="A4100" t="s">
        <v>4527</v>
      </c>
    </row>
    <row r="4101" spans="1:1" x14ac:dyDescent="0.25">
      <c r="A4101" t="s">
        <v>4528</v>
      </c>
    </row>
    <row r="4102" spans="1:1" x14ac:dyDescent="0.25">
      <c r="A4102" t="s">
        <v>4529</v>
      </c>
    </row>
    <row r="4103" spans="1:1" x14ac:dyDescent="0.25">
      <c r="A4103" t="s">
        <v>4530</v>
      </c>
    </row>
    <row r="4104" spans="1:1" x14ac:dyDescent="0.25">
      <c r="A4104" t="s">
        <v>4531</v>
      </c>
    </row>
    <row r="4105" spans="1:1" x14ac:dyDescent="0.25">
      <c r="A4105" t="s">
        <v>4532</v>
      </c>
    </row>
    <row r="4106" spans="1:1" x14ac:dyDescent="0.25">
      <c r="A4106" t="s">
        <v>4533</v>
      </c>
    </row>
    <row r="4107" spans="1:1" x14ac:dyDescent="0.25">
      <c r="A4107" t="s">
        <v>4534</v>
      </c>
    </row>
    <row r="4108" spans="1:1" x14ac:dyDescent="0.25">
      <c r="A4108" t="s">
        <v>4535</v>
      </c>
    </row>
    <row r="4109" spans="1:1" x14ac:dyDescent="0.25">
      <c r="A4109" t="s">
        <v>4536</v>
      </c>
    </row>
    <row r="4110" spans="1:1" x14ac:dyDescent="0.25">
      <c r="A4110" t="s">
        <v>4537</v>
      </c>
    </row>
    <row r="4111" spans="1:1" x14ac:dyDescent="0.25">
      <c r="A4111" t="s">
        <v>4538</v>
      </c>
    </row>
    <row r="4112" spans="1:1" x14ac:dyDescent="0.25">
      <c r="A4112" t="s">
        <v>4539</v>
      </c>
    </row>
    <row r="4113" spans="1:1" x14ac:dyDescent="0.25">
      <c r="A4113" t="s">
        <v>4540</v>
      </c>
    </row>
    <row r="4114" spans="1:1" x14ac:dyDescent="0.25">
      <c r="A4114" t="s">
        <v>4541</v>
      </c>
    </row>
    <row r="4115" spans="1:1" x14ac:dyDescent="0.25">
      <c r="A4115" t="s">
        <v>4542</v>
      </c>
    </row>
    <row r="4116" spans="1:1" x14ac:dyDescent="0.25">
      <c r="A4116" t="s">
        <v>4543</v>
      </c>
    </row>
    <row r="4117" spans="1:1" x14ac:dyDescent="0.25">
      <c r="A4117" t="s">
        <v>4544</v>
      </c>
    </row>
    <row r="4118" spans="1:1" x14ac:dyDescent="0.25">
      <c r="A4118" t="s">
        <v>4545</v>
      </c>
    </row>
    <row r="4119" spans="1:1" x14ac:dyDescent="0.25">
      <c r="A4119" t="s">
        <v>4546</v>
      </c>
    </row>
    <row r="4120" spans="1:1" x14ac:dyDescent="0.25">
      <c r="A4120" t="s">
        <v>4547</v>
      </c>
    </row>
    <row r="4121" spans="1:1" x14ac:dyDescent="0.25">
      <c r="A4121" t="s">
        <v>4548</v>
      </c>
    </row>
    <row r="4122" spans="1:1" x14ac:dyDescent="0.25">
      <c r="A4122" t="s">
        <v>4549</v>
      </c>
    </row>
    <row r="4123" spans="1:1" x14ac:dyDescent="0.25">
      <c r="A4123" t="s">
        <v>4550</v>
      </c>
    </row>
    <row r="4124" spans="1:1" x14ac:dyDescent="0.25">
      <c r="A4124" t="s">
        <v>4551</v>
      </c>
    </row>
    <row r="4125" spans="1:1" x14ac:dyDescent="0.25">
      <c r="A4125" t="s">
        <v>4552</v>
      </c>
    </row>
    <row r="4126" spans="1:1" x14ac:dyDescent="0.25">
      <c r="A4126" t="s">
        <v>4553</v>
      </c>
    </row>
    <row r="4127" spans="1:1" x14ac:dyDescent="0.25">
      <c r="A4127" t="s">
        <v>4554</v>
      </c>
    </row>
    <row r="4128" spans="1:1" x14ac:dyDescent="0.25">
      <c r="A4128" t="s">
        <v>4555</v>
      </c>
    </row>
    <row r="4129" spans="1:1" x14ac:dyDescent="0.25">
      <c r="A4129" t="s">
        <v>4556</v>
      </c>
    </row>
    <row r="4130" spans="1:1" x14ac:dyDescent="0.25">
      <c r="A4130" t="s">
        <v>4557</v>
      </c>
    </row>
    <row r="4131" spans="1:1" x14ac:dyDescent="0.25">
      <c r="A4131" t="s">
        <v>4558</v>
      </c>
    </row>
    <row r="4132" spans="1:1" x14ac:dyDescent="0.25">
      <c r="A4132" t="s">
        <v>4559</v>
      </c>
    </row>
    <row r="4133" spans="1:1" x14ac:dyDescent="0.25">
      <c r="A4133" t="s">
        <v>4560</v>
      </c>
    </row>
    <row r="4134" spans="1:1" x14ac:dyDescent="0.25">
      <c r="A4134" t="s">
        <v>4561</v>
      </c>
    </row>
    <row r="4135" spans="1:1" x14ac:dyDescent="0.25">
      <c r="A4135" t="s">
        <v>4562</v>
      </c>
    </row>
    <row r="4136" spans="1:1" x14ac:dyDescent="0.25">
      <c r="A4136" t="s">
        <v>4563</v>
      </c>
    </row>
    <row r="4137" spans="1:1" x14ac:dyDescent="0.25">
      <c r="A4137" t="s">
        <v>4564</v>
      </c>
    </row>
    <row r="4138" spans="1:1" x14ac:dyDescent="0.25">
      <c r="A4138" t="s">
        <v>4565</v>
      </c>
    </row>
    <row r="4139" spans="1:1" x14ac:dyDescent="0.25">
      <c r="A4139" t="s">
        <v>4566</v>
      </c>
    </row>
    <row r="4140" spans="1:1" x14ac:dyDescent="0.25">
      <c r="A4140" t="s">
        <v>4567</v>
      </c>
    </row>
    <row r="4141" spans="1:1" x14ac:dyDescent="0.25">
      <c r="A4141" t="s">
        <v>4568</v>
      </c>
    </row>
    <row r="4142" spans="1:1" x14ac:dyDescent="0.25">
      <c r="A4142" t="s">
        <v>4569</v>
      </c>
    </row>
    <row r="4143" spans="1:1" x14ac:dyDescent="0.25">
      <c r="A4143" t="s">
        <v>4570</v>
      </c>
    </row>
    <row r="4144" spans="1:1" x14ac:dyDescent="0.25">
      <c r="A4144" t="s">
        <v>4571</v>
      </c>
    </row>
    <row r="4145" spans="1:1" x14ac:dyDescent="0.25">
      <c r="A4145" t="s">
        <v>4572</v>
      </c>
    </row>
    <row r="4146" spans="1:1" x14ac:dyDescent="0.25">
      <c r="A4146" t="s">
        <v>4573</v>
      </c>
    </row>
    <row r="4147" spans="1:1" x14ac:dyDescent="0.25">
      <c r="A4147" t="s">
        <v>4574</v>
      </c>
    </row>
    <row r="4148" spans="1:1" x14ac:dyDescent="0.25">
      <c r="A4148" t="s">
        <v>4575</v>
      </c>
    </row>
    <row r="4149" spans="1:1" x14ac:dyDescent="0.25">
      <c r="A4149" t="s">
        <v>4576</v>
      </c>
    </row>
    <row r="4150" spans="1:1" x14ac:dyDescent="0.25">
      <c r="A4150" t="s">
        <v>4577</v>
      </c>
    </row>
    <row r="4151" spans="1:1" x14ac:dyDescent="0.25">
      <c r="A4151" t="s">
        <v>4578</v>
      </c>
    </row>
    <row r="4152" spans="1:1" x14ac:dyDescent="0.25">
      <c r="A4152" t="s">
        <v>4579</v>
      </c>
    </row>
    <row r="4153" spans="1:1" x14ac:dyDescent="0.25">
      <c r="A4153" t="s">
        <v>4580</v>
      </c>
    </row>
    <row r="4154" spans="1:1" x14ac:dyDescent="0.25">
      <c r="A4154" t="s">
        <v>4581</v>
      </c>
    </row>
    <row r="4155" spans="1:1" x14ac:dyDescent="0.25">
      <c r="A4155" t="s">
        <v>4582</v>
      </c>
    </row>
    <row r="4156" spans="1:1" x14ac:dyDescent="0.25">
      <c r="A4156" t="s">
        <v>4583</v>
      </c>
    </row>
    <row r="4157" spans="1:1" x14ac:dyDescent="0.25">
      <c r="A4157" t="s">
        <v>4584</v>
      </c>
    </row>
    <row r="4158" spans="1:1" x14ac:dyDescent="0.25">
      <c r="A4158" t="s">
        <v>4585</v>
      </c>
    </row>
    <row r="4159" spans="1:1" x14ac:dyDescent="0.25">
      <c r="A4159" t="s">
        <v>4586</v>
      </c>
    </row>
    <row r="4160" spans="1:1" x14ac:dyDescent="0.25">
      <c r="A4160" t="s">
        <v>4587</v>
      </c>
    </row>
    <row r="4161" spans="1:1" x14ac:dyDescent="0.25">
      <c r="A4161" t="s">
        <v>4588</v>
      </c>
    </row>
    <row r="4162" spans="1:1" x14ac:dyDescent="0.25">
      <c r="A4162" t="s">
        <v>4589</v>
      </c>
    </row>
    <row r="4163" spans="1:1" x14ac:dyDescent="0.25">
      <c r="A4163" t="s">
        <v>4590</v>
      </c>
    </row>
    <row r="4164" spans="1:1" x14ac:dyDescent="0.25">
      <c r="A4164" t="s">
        <v>4591</v>
      </c>
    </row>
    <row r="4165" spans="1:1" x14ac:dyDescent="0.25">
      <c r="A4165" t="s">
        <v>4592</v>
      </c>
    </row>
    <row r="4166" spans="1:1" x14ac:dyDescent="0.25">
      <c r="A4166" t="s">
        <v>4593</v>
      </c>
    </row>
    <row r="4167" spans="1:1" x14ac:dyDescent="0.25">
      <c r="A4167" t="s">
        <v>4594</v>
      </c>
    </row>
    <row r="4168" spans="1:1" x14ac:dyDescent="0.25">
      <c r="A4168" t="s">
        <v>4595</v>
      </c>
    </row>
    <row r="4169" spans="1:1" x14ac:dyDescent="0.25">
      <c r="A4169" t="s">
        <v>4596</v>
      </c>
    </row>
    <row r="4170" spans="1:1" x14ac:dyDescent="0.25">
      <c r="A4170" t="s">
        <v>4597</v>
      </c>
    </row>
    <row r="4171" spans="1:1" x14ac:dyDescent="0.25">
      <c r="A4171" t="s">
        <v>4598</v>
      </c>
    </row>
    <row r="4172" spans="1:1" x14ac:dyDescent="0.25">
      <c r="A4172" t="s">
        <v>4599</v>
      </c>
    </row>
    <row r="4173" spans="1:1" x14ac:dyDescent="0.25">
      <c r="A4173" t="s">
        <v>4600</v>
      </c>
    </row>
    <row r="4174" spans="1:1" x14ac:dyDescent="0.25">
      <c r="A4174" t="s">
        <v>4601</v>
      </c>
    </row>
    <row r="4175" spans="1:1" x14ac:dyDescent="0.25">
      <c r="A4175" t="s">
        <v>4602</v>
      </c>
    </row>
    <row r="4176" spans="1:1" x14ac:dyDescent="0.25">
      <c r="A4176" t="s">
        <v>4603</v>
      </c>
    </row>
    <row r="4177" spans="1:1" x14ac:dyDescent="0.25">
      <c r="A4177" t="s">
        <v>4604</v>
      </c>
    </row>
    <row r="4178" spans="1:1" x14ac:dyDescent="0.25">
      <c r="A4178" t="s">
        <v>4605</v>
      </c>
    </row>
    <row r="4179" spans="1:1" x14ac:dyDescent="0.25">
      <c r="A4179" t="s">
        <v>4606</v>
      </c>
    </row>
    <row r="4180" spans="1:1" x14ac:dyDescent="0.25">
      <c r="A4180" t="s">
        <v>4607</v>
      </c>
    </row>
    <row r="4181" spans="1:1" x14ac:dyDescent="0.25">
      <c r="A4181" t="s">
        <v>4608</v>
      </c>
    </row>
    <row r="4182" spans="1:1" x14ac:dyDescent="0.25">
      <c r="A4182" t="s">
        <v>4609</v>
      </c>
    </row>
    <row r="4183" spans="1:1" x14ac:dyDescent="0.25">
      <c r="A4183" t="s">
        <v>4610</v>
      </c>
    </row>
    <row r="4184" spans="1:1" x14ac:dyDescent="0.25">
      <c r="A4184" t="s">
        <v>4611</v>
      </c>
    </row>
    <row r="4185" spans="1:1" x14ac:dyDescent="0.25">
      <c r="A4185" t="s">
        <v>4612</v>
      </c>
    </row>
    <row r="4186" spans="1:1" x14ac:dyDescent="0.25">
      <c r="A4186" t="s">
        <v>4613</v>
      </c>
    </row>
    <row r="4187" spans="1:1" x14ac:dyDescent="0.25">
      <c r="A4187" t="s">
        <v>4614</v>
      </c>
    </row>
    <row r="4188" spans="1:1" x14ac:dyDescent="0.25">
      <c r="A4188" t="s">
        <v>4615</v>
      </c>
    </row>
    <row r="4189" spans="1:1" x14ac:dyDescent="0.25">
      <c r="A4189" t="s">
        <v>4616</v>
      </c>
    </row>
    <row r="4190" spans="1:1" x14ac:dyDescent="0.25">
      <c r="A4190" t="s">
        <v>4617</v>
      </c>
    </row>
    <row r="4191" spans="1:1" x14ac:dyDescent="0.25">
      <c r="A4191" t="s">
        <v>4618</v>
      </c>
    </row>
    <row r="4192" spans="1:1" x14ac:dyDescent="0.25">
      <c r="A4192" t="s">
        <v>4619</v>
      </c>
    </row>
    <row r="4193" spans="1:1" x14ac:dyDescent="0.25">
      <c r="A4193" t="s">
        <v>4620</v>
      </c>
    </row>
    <row r="4194" spans="1:1" x14ac:dyDescent="0.25">
      <c r="A4194" t="s">
        <v>4621</v>
      </c>
    </row>
    <row r="4195" spans="1:1" x14ac:dyDescent="0.25">
      <c r="A4195" t="s">
        <v>4622</v>
      </c>
    </row>
    <row r="4196" spans="1:1" x14ac:dyDescent="0.25">
      <c r="A4196" t="s">
        <v>4623</v>
      </c>
    </row>
    <row r="4197" spans="1:1" x14ac:dyDescent="0.25">
      <c r="A4197" t="s">
        <v>4624</v>
      </c>
    </row>
    <row r="4198" spans="1:1" x14ac:dyDescent="0.25">
      <c r="A4198" t="s">
        <v>4625</v>
      </c>
    </row>
    <row r="4199" spans="1:1" x14ac:dyDescent="0.25">
      <c r="A4199" t="s">
        <v>4626</v>
      </c>
    </row>
    <row r="4200" spans="1:1" x14ac:dyDescent="0.25">
      <c r="A4200" t="s">
        <v>4627</v>
      </c>
    </row>
    <row r="4201" spans="1:1" x14ac:dyDescent="0.25">
      <c r="A4201" t="s">
        <v>4628</v>
      </c>
    </row>
    <row r="4202" spans="1:1" x14ac:dyDescent="0.25">
      <c r="A4202" t="s">
        <v>4629</v>
      </c>
    </row>
    <row r="4203" spans="1:1" x14ac:dyDescent="0.25">
      <c r="A4203" t="s">
        <v>4630</v>
      </c>
    </row>
    <row r="4204" spans="1:1" x14ac:dyDescent="0.25">
      <c r="A4204" t="s">
        <v>4631</v>
      </c>
    </row>
    <row r="4205" spans="1:1" x14ac:dyDescent="0.25">
      <c r="A4205" t="s">
        <v>4632</v>
      </c>
    </row>
    <row r="4206" spans="1:1" x14ac:dyDescent="0.25">
      <c r="A4206" t="s">
        <v>4633</v>
      </c>
    </row>
    <row r="4207" spans="1:1" x14ac:dyDescent="0.25">
      <c r="A4207" t="s">
        <v>4634</v>
      </c>
    </row>
    <row r="4208" spans="1:1" x14ac:dyDescent="0.25">
      <c r="A4208" t="s">
        <v>4635</v>
      </c>
    </row>
    <row r="4209" spans="1:1" x14ac:dyDescent="0.25">
      <c r="A4209" t="s">
        <v>4636</v>
      </c>
    </row>
    <row r="4210" spans="1:1" x14ac:dyDescent="0.25">
      <c r="A4210" t="s">
        <v>4637</v>
      </c>
    </row>
    <row r="4211" spans="1:1" x14ac:dyDescent="0.25">
      <c r="A4211" t="s">
        <v>4638</v>
      </c>
    </row>
    <row r="4212" spans="1:1" x14ac:dyDescent="0.25">
      <c r="A4212" t="s">
        <v>4639</v>
      </c>
    </row>
    <row r="4213" spans="1:1" x14ac:dyDescent="0.25">
      <c r="A4213" t="s">
        <v>4640</v>
      </c>
    </row>
    <row r="4214" spans="1:1" x14ac:dyDescent="0.25">
      <c r="A4214" t="s">
        <v>4641</v>
      </c>
    </row>
    <row r="4215" spans="1:1" x14ac:dyDescent="0.25">
      <c r="A4215" t="s">
        <v>4642</v>
      </c>
    </row>
    <row r="4216" spans="1:1" x14ac:dyDescent="0.25">
      <c r="A4216" t="s">
        <v>4643</v>
      </c>
    </row>
    <row r="4217" spans="1:1" x14ac:dyDescent="0.25">
      <c r="A4217" t="s">
        <v>4644</v>
      </c>
    </row>
    <row r="4218" spans="1:1" x14ac:dyDescent="0.25">
      <c r="A4218" t="s">
        <v>4645</v>
      </c>
    </row>
    <row r="4219" spans="1:1" x14ac:dyDescent="0.25">
      <c r="A4219" t="s">
        <v>4646</v>
      </c>
    </row>
    <row r="4220" spans="1:1" x14ac:dyDescent="0.25">
      <c r="A4220" t="s">
        <v>4647</v>
      </c>
    </row>
    <row r="4221" spans="1:1" x14ac:dyDescent="0.25">
      <c r="A4221" t="s">
        <v>4648</v>
      </c>
    </row>
    <row r="4222" spans="1:1" x14ac:dyDescent="0.25">
      <c r="A4222" t="s">
        <v>4649</v>
      </c>
    </row>
    <row r="4223" spans="1:1" x14ac:dyDescent="0.25">
      <c r="A4223" t="s">
        <v>4650</v>
      </c>
    </row>
    <row r="4224" spans="1:1" x14ac:dyDescent="0.25">
      <c r="A4224" t="s">
        <v>4651</v>
      </c>
    </row>
    <row r="4225" spans="1:1" x14ac:dyDescent="0.25">
      <c r="A4225" t="s">
        <v>4652</v>
      </c>
    </row>
    <row r="4226" spans="1:1" x14ac:dyDescent="0.25">
      <c r="A4226" t="s">
        <v>4653</v>
      </c>
    </row>
    <row r="4227" spans="1:1" x14ac:dyDescent="0.25">
      <c r="A4227" t="s">
        <v>4654</v>
      </c>
    </row>
    <row r="4228" spans="1:1" x14ac:dyDescent="0.25">
      <c r="A4228" t="s">
        <v>4655</v>
      </c>
    </row>
    <row r="4229" spans="1:1" x14ac:dyDescent="0.25">
      <c r="A4229" t="s">
        <v>4656</v>
      </c>
    </row>
    <row r="4230" spans="1:1" x14ac:dyDescent="0.25">
      <c r="A4230" t="s">
        <v>4657</v>
      </c>
    </row>
    <row r="4231" spans="1:1" x14ac:dyDescent="0.25">
      <c r="A4231" t="s">
        <v>4658</v>
      </c>
    </row>
    <row r="4232" spans="1:1" x14ac:dyDescent="0.25">
      <c r="A4232" t="s">
        <v>4659</v>
      </c>
    </row>
    <row r="4233" spans="1:1" x14ac:dyDescent="0.25">
      <c r="A4233" t="s">
        <v>4660</v>
      </c>
    </row>
    <row r="4234" spans="1:1" x14ac:dyDescent="0.25">
      <c r="A4234" t="s">
        <v>4661</v>
      </c>
    </row>
    <row r="4235" spans="1:1" x14ac:dyDescent="0.25">
      <c r="A4235" t="s">
        <v>4662</v>
      </c>
    </row>
    <row r="4236" spans="1:1" x14ac:dyDescent="0.25">
      <c r="A4236" t="s">
        <v>4663</v>
      </c>
    </row>
    <row r="4237" spans="1:1" x14ac:dyDescent="0.25">
      <c r="A4237" t="s">
        <v>4664</v>
      </c>
    </row>
    <row r="4238" spans="1:1" x14ac:dyDescent="0.25">
      <c r="A4238" t="s">
        <v>4665</v>
      </c>
    </row>
    <row r="4239" spans="1:1" x14ac:dyDescent="0.25">
      <c r="A4239" t="s">
        <v>4666</v>
      </c>
    </row>
    <row r="4240" spans="1:1" x14ac:dyDescent="0.25">
      <c r="A4240" t="s">
        <v>4667</v>
      </c>
    </row>
    <row r="4241" spans="1:1" x14ac:dyDescent="0.25">
      <c r="A4241" t="s">
        <v>4668</v>
      </c>
    </row>
    <row r="4242" spans="1:1" x14ac:dyDescent="0.25">
      <c r="A4242" t="s">
        <v>4669</v>
      </c>
    </row>
    <row r="4243" spans="1:1" x14ac:dyDescent="0.25">
      <c r="A4243" t="s">
        <v>4670</v>
      </c>
    </row>
    <row r="4244" spans="1:1" x14ac:dyDescent="0.25">
      <c r="A4244" t="s">
        <v>4671</v>
      </c>
    </row>
    <row r="4245" spans="1:1" x14ac:dyDescent="0.25">
      <c r="A4245" t="s">
        <v>4672</v>
      </c>
    </row>
    <row r="4246" spans="1:1" x14ac:dyDescent="0.25">
      <c r="A4246" t="s">
        <v>4673</v>
      </c>
    </row>
    <row r="4247" spans="1:1" x14ac:dyDescent="0.25">
      <c r="A4247" t="s">
        <v>4674</v>
      </c>
    </row>
    <row r="4248" spans="1:1" x14ac:dyDescent="0.25">
      <c r="A4248" t="s">
        <v>4675</v>
      </c>
    </row>
    <row r="4249" spans="1:1" x14ac:dyDescent="0.25">
      <c r="A4249" t="s">
        <v>4676</v>
      </c>
    </row>
    <row r="4250" spans="1:1" x14ac:dyDescent="0.25">
      <c r="A4250" t="s">
        <v>4677</v>
      </c>
    </row>
    <row r="4251" spans="1:1" x14ac:dyDescent="0.25">
      <c r="A4251" t="s">
        <v>4678</v>
      </c>
    </row>
    <row r="4252" spans="1:1" x14ac:dyDescent="0.25">
      <c r="A4252" t="s">
        <v>4679</v>
      </c>
    </row>
    <row r="4253" spans="1:1" x14ac:dyDescent="0.25">
      <c r="A4253" t="s">
        <v>4680</v>
      </c>
    </row>
    <row r="4254" spans="1:1" x14ac:dyDescent="0.25">
      <c r="A4254" t="s">
        <v>4681</v>
      </c>
    </row>
    <row r="4255" spans="1:1" x14ac:dyDescent="0.25">
      <c r="A4255" t="s">
        <v>4682</v>
      </c>
    </row>
    <row r="4256" spans="1:1" x14ac:dyDescent="0.25">
      <c r="A4256" t="s">
        <v>4683</v>
      </c>
    </row>
    <row r="4257" spans="1:1" x14ac:dyDescent="0.25">
      <c r="A4257" t="s">
        <v>4684</v>
      </c>
    </row>
    <row r="4258" spans="1:1" x14ac:dyDescent="0.25">
      <c r="A4258" t="s">
        <v>4685</v>
      </c>
    </row>
    <row r="4259" spans="1:1" x14ac:dyDescent="0.25">
      <c r="A4259" t="s">
        <v>4686</v>
      </c>
    </row>
    <row r="4260" spans="1:1" x14ac:dyDescent="0.25">
      <c r="A4260" t="s">
        <v>4687</v>
      </c>
    </row>
    <row r="4261" spans="1:1" x14ac:dyDescent="0.25">
      <c r="A4261" t="s">
        <v>4688</v>
      </c>
    </row>
    <row r="4262" spans="1:1" x14ac:dyDescent="0.25">
      <c r="A4262" t="s">
        <v>4689</v>
      </c>
    </row>
    <row r="4263" spans="1:1" x14ac:dyDescent="0.25">
      <c r="A4263" t="s">
        <v>4690</v>
      </c>
    </row>
    <row r="4264" spans="1:1" x14ac:dyDescent="0.25">
      <c r="A4264" t="s">
        <v>4691</v>
      </c>
    </row>
    <row r="4265" spans="1:1" x14ac:dyDescent="0.25">
      <c r="A4265" t="s">
        <v>4692</v>
      </c>
    </row>
    <row r="4266" spans="1:1" x14ac:dyDescent="0.25">
      <c r="A4266" t="s">
        <v>4693</v>
      </c>
    </row>
    <row r="4267" spans="1:1" x14ac:dyDescent="0.25">
      <c r="A4267" t="s">
        <v>4694</v>
      </c>
    </row>
    <row r="4268" spans="1:1" x14ac:dyDescent="0.25">
      <c r="A4268" t="s">
        <v>4695</v>
      </c>
    </row>
    <row r="4269" spans="1:1" x14ac:dyDescent="0.25">
      <c r="A4269" t="s">
        <v>4696</v>
      </c>
    </row>
    <row r="4270" spans="1:1" x14ac:dyDescent="0.25">
      <c r="A4270" t="s">
        <v>4697</v>
      </c>
    </row>
    <row r="4271" spans="1:1" x14ac:dyDescent="0.25">
      <c r="A4271" t="s">
        <v>4698</v>
      </c>
    </row>
    <row r="4272" spans="1:1" x14ac:dyDescent="0.25">
      <c r="A4272" t="s">
        <v>4699</v>
      </c>
    </row>
    <row r="4273" spans="1:1" x14ac:dyDescent="0.25">
      <c r="A4273" t="s">
        <v>4700</v>
      </c>
    </row>
    <row r="4274" spans="1:1" x14ac:dyDescent="0.25">
      <c r="A4274" t="s">
        <v>4701</v>
      </c>
    </row>
    <row r="4275" spans="1:1" x14ac:dyDescent="0.25">
      <c r="A4275" t="s">
        <v>4702</v>
      </c>
    </row>
    <row r="4276" spans="1:1" x14ac:dyDescent="0.25">
      <c r="A4276" t="s">
        <v>4703</v>
      </c>
    </row>
    <row r="4277" spans="1:1" x14ac:dyDescent="0.25">
      <c r="A4277" t="s">
        <v>4704</v>
      </c>
    </row>
    <row r="4278" spans="1:1" x14ac:dyDescent="0.25">
      <c r="A4278" t="s">
        <v>4705</v>
      </c>
    </row>
    <row r="4279" spans="1:1" x14ac:dyDescent="0.25">
      <c r="A4279" t="s">
        <v>4706</v>
      </c>
    </row>
    <row r="4280" spans="1:1" x14ac:dyDescent="0.25">
      <c r="A4280" t="s">
        <v>4707</v>
      </c>
    </row>
    <row r="4281" spans="1:1" x14ac:dyDescent="0.25">
      <c r="A4281" t="s">
        <v>4708</v>
      </c>
    </row>
    <row r="4282" spans="1:1" x14ac:dyDescent="0.25">
      <c r="A4282" t="s">
        <v>4709</v>
      </c>
    </row>
    <row r="4283" spans="1:1" x14ac:dyDescent="0.25">
      <c r="A4283" t="s">
        <v>4710</v>
      </c>
    </row>
    <row r="4284" spans="1:1" x14ac:dyDescent="0.25">
      <c r="A4284" t="s">
        <v>4711</v>
      </c>
    </row>
    <row r="4285" spans="1:1" x14ac:dyDescent="0.25">
      <c r="A4285" t="s">
        <v>4712</v>
      </c>
    </row>
    <row r="4286" spans="1:1" x14ac:dyDescent="0.25">
      <c r="A4286" t="s">
        <v>4713</v>
      </c>
    </row>
    <row r="4287" spans="1:1" x14ac:dyDescent="0.25">
      <c r="A4287" t="s">
        <v>4714</v>
      </c>
    </row>
    <row r="4288" spans="1:1" x14ac:dyDescent="0.25">
      <c r="A4288" t="s">
        <v>4715</v>
      </c>
    </row>
    <row r="4289" spans="1:1" x14ac:dyDescent="0.25">
      <c r="A4289" t="s">
        <v>4716</v>
      </c>
    </row>
    <row r="4290" spans="1:1" x14ac:dyDescent="0.25">
      <c r="A4290" t="s">
        <v>4717</v>
      </c>
    </row>
    <row r="4291" spans="1:1" x14ac:dyDescent="0.25">
      <c r="A4291" t="s">
        <v>4718</v>
      </c>
    </row>
    <row r="4292" spans="1:1" x14ac:dyDescent="0.25">
      <c r="A4292" t="s">
        <v>4719</v>
      </c>
    </row>
    <row r="4293" spans="1:1" x14ac:dyDescent="0.25">
      <c r="A4293" t="s">
        <v>4720</v>
      </c>
    </row>
    <row r="4294" spans="1:1" x14ac:dyDescent="0.25">
      <c r="A4294" t="s">
        <v>4721</v>
      </c>
    </row>
    <row r="4295" spans="1:1" x14ac:dyDescent="0.25">
      <c r="A4295" t="s">
        <v>4722</v>
      </c>
    </row>
    <row r="4296" spans="1:1" x14ac:dyDescent="0.25">
      <c r="A4296" t="s">
        <v>4723</v>
      </c>
    </row>
    <row r="4297" spans="1:1" x14ac:dyDescent="0.25">
      <c r="A4297" t="s">
        <v>4724</v>
      </c>
    </row>
    <row r="4298" spans="1:1" x14ac:dyDescent="0.25">
      <c r="A4298" t="s">
        <v>4725</v>
      </c>
    </row>
    <row r="4299" spans="1:1" x14ac:dyDescent="0.25">
      <c r="A4299" t="s">
        <v>4726</v>
      </c>
    </row>
    <row r="4300" spans="1:1" x14ac:dyDescent="0.25">
      <c r="A4300" t="s">
        <v>4727</v>
      </c>
    </row>
    <row r="4301" spans="1:1" x14ac:dyDescent="0.25">
      <c r="A4301" t="s">
        <v>4728</v>
      </c>
    </row>
    <row r="4302" spans="1:1" x14ac:dyDescent="0.25">
      <c r="A4302" t="s">
        <v>4729</v>
      </c>
    </row>
    <row r="4303" spans="1:1" x14ac:dyDescent="0.25">
      <c r="A4303" t="s">
        <v>4730</v>
      </c>
    </row>
    <row r="4304" spans="1:1" x14ac:dyDescent="0.25">
      <c r="A4304" t="s">
        <v>4731</v>
      </c>
    </row>
    <row r="4305" spans="1:1" x14ac:dyDescent="0.25">
      <c r="A4305" t="s">
        <v>4732</v>
      </c>
    </row>
    <row r="4306" spans="1:1" x14ac:dyDescent="0.25">
      <c r="A4306" t="s">
        <v>4733</v>
      </c>
    </row>
    <row r="4307" spans="1:1" x14ac:dyDescent="0.25">
      <c r="A4307" t="s">
        <v>4734</v>
      </c>
    </row>
    <row r="4308" spans="1:1" x14ac:dyDescent="0.25">
      <c r="A4308" t="s">
        <v>4735</v>
      </c>
    </row>
    <row r="4309" spans="1:1" x14ac:dyDescent="0.25">
      <c r="A4309" t="s">
        <v>4736</v>
      </c>
    </row>
    <row r="4310" spans="1:1" x14ac:dyDescent="0.25">
      <c r="A4310" t="s">
        <v>4737</v>
      </c>
    </row>
    <row r="4311" spans="1:1" x14ac:dyDescent="0.25">
      <c r="A4311" t="s">
        <v>4738</v>
      </c>
    </row>
    <row r="4312" spans="1:1" x14ac:dyDescent="0.25">
      <c r="A4312" t="s">
        <v>4739</v>
      </c>
    </row>
    <row r="4313" spans="1:1" x14ac:dyDescent="0.25">
      <c r="A4313" t="s">
        <v>4740</v>
      </c>
    </row>
    <row r="4314" spans="1:1" x14ac:dyDescent="0.25">
      <c r="A4314" t="s">
        <v>4741</v>
      </c>
    </row>
    <row r="4315" spans="1:1" x14ac:dyDescent="0.25">
      <c r="A4315" t="s">
        <v>4742</v>
      </c>
    </row>
    <row r="4316" spans="1:1" x14ac:dyDescent="0.25">
      <c r="A4316" t="s">
        <v>4743</v>
      </c>
    </row>
    <row r="4317" spans="1:1" x14ac:dyDescent="0.25">
      <c r="A4317" t="s">
        <v>4744</v>
      </c>
    </row>
    <row r="4318" spans="1:1" x14ac:dyDescent="0.25">
      <c r="A4318" t="s">
        <v>4745</v>
      </c>
    </row>
    <row r="4319" spans="1:1" x14ac:dyDescent="0.25">
      <c r="A4319" t="s">
        <v>4746</v>
      </c>
    </row>
    <row r="4320" spans="1:1" x14ac:dyDescent="0.25">
      <c r="A4320" t="s">
        <v>4747</v>
      </c>
    </row>
    <row r="4321" spans="1:1" x14ac:dyDescent="0.25">
      <c r="A4321" t="s">
        <v>4748</v>
      </c>
    </row>
    <row r="4322" spans="1:1" x14ac:dyDescent="0.25">
      <c r="A4322" t="s">
        <v>4749</v>
      </c>
    </row>
    <row r="4323" spans="1:1" x14ac:dyDescent="0.25">
      <c r="A4323" t="s">
        <v>4750</v>
      </c>
    </row>
    <row r="4324" spans="1:1" x14ac:dyDescent="0.25">
      <c r="A4324" t="s">
        <v>4751</v>
      </c>
    </row>
    <row r="4325" spans="1:1" x14ac:dyDescent="0.25">
      <c r="A4325" t="s">
        <v>4752</v>
      </c>
    </row>
    <row r="4326" spans="1:1" x14ac:dyDescent="0.25">
      <c r="A4326" t="s">
        <v>4753</v>
      </c>
    </row>
    <row r="4327" spans="1:1" x14ac:dyDescent="0.25">
      <c r="A4327" t="s">
        <v>4754</v>
      </c>
    </row>
    <row r="4328" spans="1:1" x14ac:dyDescent="0.25">
      <c r="A4328" t="s">
        <v>4755</v>
      </c>
    </row>
    <row r="4329" spans="1:1" x14ac:dyDescent="0.25">
      <c r="A4329" t="s">
        <v>4756</v>
      </c>
    </row>
    <row r="4330" spans="1:1" x14ac:dyDescent="0.25">
      <c r="A4330" t="s">
        <v>4757</v>
      </c>
    </row>
    <row r="4331" spans="1:1" x14ac:dyDescent="0.25">
      <c r="A4331" t="s">
        <v>4758</v>
      </c>
    </row>
    <row r="4332" spans="1:1" x14ac:dyDescent="0.25">
      <c r="A4332" t="s">
        <v>4759</v>
      </c>
    </row>
    <row r="4333" spans="1:1" x14ac:dyDescent="0.25">
      <c r="A4333" t="s">
        <v>4760</v>
      </c>
    </row>
    <row r="4334" spans="1:1" x14ac:dyDescent="0.25">
      <c r="A4334" t="s">
        <v>4761</v>
      </c>
    </row>
    <row r="4335" spans="1:1" x14ac:dyDescent="0.25">
      <c r="A4335" t="s">
        <v>4762</v>
      </c>
    </row>
    <row r="4336" spans="1:1" x14ac:dyDescent="0.25">
      <c r="A4336" t="s">
        <v>4763</v>
      </c>
    </row>
    <row r="4337" spans="1:1" x14ac:dyDescent="0.25">
      <c r="A4337" t="s">
        <v>4764</v>
      </c>
    </row>
    <row r="4338" spans="1:1" x14ac:dyDescent="0.25">
      <c r="A4338" t="s">
        <v>4765</v>
      </c>
    </row>
    <row r="4339" spans="1:1" x14ac:dyDescent="0.25">
      <c r="A4339" t="s">
        <v>4766</v>
      </c>
    </row>
    <row r="4340" spans="1:1" x14ac:dyDescent="0.25">
      <c r="A4340" t="s">
        <v>4767</v>
      </c>
    </row>
    <row r="4341" spans="1:1" x14ac:dyDescent="0.25">
      <c r="A4341" t="s">
        <v>4768</v>
      </c>
    </row>
    <row r="4342" spans="1:1" x14ac:dyDescent="0.25">
      <c r="A4342" t="s">
        <v>4769</v>
      </c>
    </row>
    <row r="4343" spans="1:1" x14ac:dyDescent="0.25">
      <c r="A4343" t="s">
        <v>4770</v>
      </c>
    </row>
    <row r="4344" spans="1:1" x14ac:dyDescent="0.25">
      <c r="A4344" t="s">
        <v>4771</v>
      </c>
    </row>
    <row r="4345" spans="1:1" x14ac:dyDescent="0.25">
      <c r="A4345" t="s">
        <v>4772</v>
      </c>
    </row>
    <row r="4346" spans="1:1" x14ac:dyDescent="0.25">
      <c r="A4346" t="s">
        <v>4773</v>
      </c>
    </row>
    <row r="4347" spans="1:1" x14ac:dyDescent="0.25">
      <c r="A4347" t="s">
        <v>4774</v>
      </c>
    </row>
    <row r="4348" spans="1:1" x14ac:dyDescent="0.25">
      <c r="A4348" t="s">
        <v>4775</v>
      </c>
    </row>
    <row r="4349" spans="1:1" x14ac:dyDescent="0.25">
      <c r="A4349" t="s">
        <v>4776</v>
      </c>
    </row>
    <row r="4350" spans="1:1" x14ac:dyDescent="0.25">
      <c r="A4350" t="s">
        <v>4777</v>
      </c>
    </row>
    <row r="4351" spans="1:1" x14ac:dyDescent="0.25">
      <c r="A4351" t="s">
        <v>4778</v>
      </c>
    </row>
    <row r="4352" spans="1:1" x14ac:dyDescent="0.25">
      <c r="A4352" t="s">
        <v>4779</v>
      </c>
    </row>
    <row r="4353" spans="1:1" x14ac:dyDescent="0.25">
      <c r="A4353" t="s">
        <v>4780</v>
      </c>
    </row>
    <row r="4354" spans="1:1" x14ac:dyDescent="0.25">
      <c r="A4354" t="s">
        <v>4781</v>
      </c>
    </row>
    <row r="4355" spans="1:1" x14ac:dyDescent="0.25">
      <c r="A4355" t="s">
        <v>4782</v>
      </c>
    </row>
    <row r="4356" spans="1:1" x14ac:dyDescent="0.25">
      <c r="A4356" t="s">
        <v>4783</v>
      </c>
    </row>
    <row r="4357" spans="1:1" x14ac:dyDescent="0.25">
      <c r="A4357" t="s">
        <v>4784</v>
      </c>
    </row>
    <row r="4358" spans="1:1" x14ac:dyDescent="0.25">
      <c r="A4358" t="s">
        <v>4785</v>
      </c>
    </row>
    <row r="4359" spans="1:1" x14ac:dyDescent="0.25">
      <c r="A4359" t="s">
        <v>4786</v>
      </c>
    </row>
    <row r="4360" spans="1:1" x14ac:dyDescent="0.25">
      <c r="A4360" t="s">
        <v>4787</v>
      </c>
    </row>
    <row r="4361" spans="1:1" x14ac:dyDescent="0.25">
      <c r="A4361" t="s">
        <v>4788</v>
      </c>
    </row>
    <row r="4362" spans="1:1" x14ac:dyDescent="0.25">
      <c r="A4362" t="s">
        <v>4789</v>
      </c>
    </row>
    <row r="4363" spans="1:1" x14ac:dyDescent="0.25">
      <c r="A4363" t="s">
        <v>4790</v>
      </c>
    </row>
    <row r="4364" spans="1:1" x14ac:dyDescent="0.25">
      <c r="A4364" t="s">
        <v>4791</v>
      </c>
    </row>
    <row r="4365" spans="1:1" x14ac:dyDescent="0.25">
      <c r="A4365" t="s">
        <v>4792</v>
      </c>
    </row>
    <row r="4366" spans="1:1" x14ac:dyDescent="0.25">
      <c r="A4366" t="s">
        <v>4793</v>
      </c>
    </row>
    <row r="4367" spans="1:1" x14ac:dyDescent="0.25">
      <c r="A4367" t="s">
        <v>4794</v>
      </c>
    </row>
    <row r="4368" spans="1:1" x14ac:dyDescent="0.25">
      <c r="A4368" t="s">
        <v>4795</v>
      </c>
    </row>
    <row r="4369" spans="1:1" x14ac:dyDescent="0.25">
      <c r="A4369" t="s">
        <v>4796</v>
      </c>
    </row>
    <row r="4370" spans="1:1" x14ac:dyDescent="0.25">
      <c r="A4370" t="s">
        <v>4797</v>
      </c>
    </row>
    <row r="4371" spans="1:1" x14ac:dyDescent="0.25">
      <c r="A4371" t="s">
        <v>4798</v>
      </c>
    </row>
    <row r="4372" spans="1:1" x14ac:dyDescent="0.25">
      <c r="A4372" t="s">
        <v>4799</v>
      </c>
    </row>
    <row r="4373" spans="1:1" x14ac:dyDescent="0.25">
      <c r="A4373" t="s">
        <v>4800</v>
      </c>
    </row>
    <row r="4374" spans="1:1" x14ac:dyDescent="0.25">
      <c r="A4374" t="s">
        <v>4801</v>
      </c>
    </row>
    <row r="4375" spans="1:1" x14ac:dyDescent="0.25">
      <c r="A4375" t="s">
        <v>4802</v>
      </c>
    </row>
    <row r="4376" spans="1:1" x14ac:dyDescent="0.25">
      <c r="A4376" t="s">
        <v>4803</v>
      </c>
    </row>
    <row r="4377" spans="1:1" x14ac:dyDescent="0.25">
      <c r="A4377" t="s">
        <v>4804</v>
      </c>
    </row>
    <row r="4378" spans="1:1" x14ac:dyDescent="0.25">
      <c r="A4378" t="s">
        <v>4805</v>
      </c>
    </row>
    <row r="4379" spans="1:1" x14ac:dyDescent="0.25">
      <c r="A4379" t="s">
        <v>4806</v>
      </c>
    </row>
    <row r="4380" spans="1:1" x14ac:dyDescent="0.25">
      <c r="A4380" t="s">
        <v>4807</v>
      </c>
    </row>
    <row r="4381" spans="1:1" x14ac:dyDescent="0.25">
      <c r="A4381" t="s">
        <v>4808</v>
      </c>
    </row>
    <row r="4382" spans="1:1" x14ac:dyDescent="0.25">
      <c r="A4382" t="s">
        <v>4809</v>
      </c>
    </row>
    <row r="4383" spans="1:1" x14ac:dyDescent="0.25">
      <c r="A4383" t="s">
        <v>4810</v>
      </c>
    </row>
    <row r="4384" spans="1:1" x14ac:dyDescent="0.25">
      <c r="A4384" t="s">
        <v>4811</v>
      </c>
    </row>
    <row r="4385" spans="1:1" x14ac:dyDescent="0.25">
      <c r="A4385" t="s">
        <v>4812</v>
      </c>
    </row>
    <row r="4386" spans="1:1" x14ac:dyDescent="0.25">
      <c r="A4386" t="s">
        <v>4813</v>
      </c>
    </row>
    <row r="4387" spans="1:1" x14ac:dyDescent="0.25">
      <c r="A4387" t="s">
        <v>4814</v>
      </c>
    </row>
    <row r="4388" spans="1:1" x14ac:dyDescent="0.25">
      <c r="A4388" t="s">
        <v>4815</v>
      </c>
    </row>
    <row r="4389" spans="1:1" x14ac:dyDescent="0.25">
      <c r="A4389" t="s">
        <v>4816</v>
      </c>
    </row>
    <row r="4390" spans="1:1" x14ac:dyDescent="0.25">
      <c r="A4390" t="s">
        <v>4817</v>
      </c>
    </row>
    <row r="4391" spans="1:1" x14ac:dyDescent="0.25">
      <c r="A4391" t="s">
        <v>4818</v>
      </c>
    </row>
    <row r="4392" spans="1:1" x14ac:dyDescent="0.25">
      <c r="A4392" t="s">
        <v>4819</v>
      </c>
    </row>
    <row r="4393" spans="1:1" x14ac:dyDescent="0.25">
      <c r="A4393" t="s">
        <v>4820</v>
      </c>
    </row>
    <row r="4394" spans="1:1" x14ac:dyDescent="0.25">
      <c r="A4394" t="s">
        <v>4821</v>
      </c>
    </row>
    <row r="4395" spans="1:1" x14ac:dyDescent="0.25">
      <c r="A4395" t="s">
        <v>4822</v>
      </c>
    </row>
    <row r="4396" spans="1:1" x14ac:dyDescent="0.25">
      <c r="A4396" t="s">
        <v>4823</v>
      </c>
    </row>
    <row r="4397" spans="1:1" x14ac:dyDescent="0.25">
      <c r="A4397" t="s">
        <v>4824</v>
      </c>
    </row>
    <row r="4398" spans="1:1" x14ac:dyDescent="0.25">
      <c r="A4398" t="s">
        <v>4825</v>
      </c>
    </row>
    <row r="4399" spans="1:1" x14ac:dyDescent="0.25">
      <c r="A4399" t="s">
        <v>4826</v>
      </c>
    </row>
    <row r="4400" spans="1:1" x14ac:dyDescent="0.25">
      <c r="A4400" t="s">
        <v>4827</v>
      </c>
    </row>
    <row r="4401" spans="1:1" x14ac:dyDescent="0.25">
      <c r="A4401" t="s">
        <v>4828</v>
      </c>
    </row>
    <row r="4402" spans="1:1" x14ac:dyDescent="0.25">
      <c r="A4402" t="s">
        <v>4829</v>
      </c>
    </row>
    <row r="4403" spans="1:1" x14ac:dyDescent="0.25">
      <c r="A4403" t="s">
        <v>4830</v>
      </c>
    </row>
    <row r="4404" spans="1:1" x14ac:dyDescent="0.25">
      <c r="A4404" t="s">
        <v>4831</v>
      </c>
    </row>
    <row r="4405" spans="1:1" x14ac:dyDescent="0.25">
      <c r="A4405" t="s">
        <v>4832</v>
      </c>
    </row>
    <row r="4406" spans="1:1" x14ac:dyDescent="0.25">
      <c r="A4406" t="s">
        <v>4833</v>
      </c>
    </row>
    <row r="4407" spans="1:1" x14ac:dyDescent="0.25">
      <c r="A4407" t="s">
        <v>4834</v>
      </c>
    </row>
    <row r="4408" spans="1:1" x14ac:dyDescent="0.25">
      <c r="A4408" t="s">
        <v>4835</v>
      </c>
    </row>
    <row r="4409" spans="1:1" x14ac:dyDescent="0.25">
      <c r="A4409" t="s">
        <v>4836</v>
      </c>
    </row>
    <row r="4410" spans="1:1" x14ac:dyDescent="0.25">
      <c r="A4410" t="s">
        <v>4837</v>
      </c>
    </row>
    <row r="4411" spans="1:1" x14ac:dyDescent="0.25">
      <c r="A4411" t="s">
        <v>4838</v>
      </c>
    </row>
    <row r="4412" spans="1:1" x14ac:dyDescent="0.25">
      <c r="A4412" t="s">
        <v>4839</v>
      </c>
    </row>
    <row r="4413" spans="1:1" x14ac:dyDescent="0.25">
      <c r="A4413" t="s">
        <v>4840</v>
      </c>
    </row>
    <row r="4414" spans="1:1" x14ac:dyDescent="0.25">
      <c r="A4414" t="s">
        <v>4841</v>
      </c>
    </row>
    <row r="4415" spans="1:1" x14ac:dyDescent="0.25">
      <c r="A4415" t="s">
        <v>4842</v>
      </c>
    </row>
    <row r="4416" spans="1:1" x14ac:dyDescent="0.25">
      <c r="A4416" t="s">
        <v>4843</v>
      </c>
    </row>
    <row r="4417" spans="1:1" x14ac:dyDescent="0.25">
      <c r="A4417" t="s">
        <v>4844</v>
      </c>
    </row>
    <row r="4418" spans="1:1" x14ac:dyDescent="0.25">
      <c r="A4418" t="s">
        <v>4845</v>
      </c>
    </row>
    <row r="4419" spans="1:1" x14ac:dyDescent="0.25">
      <c r="A4419" t="s">
        <v>4846</v>
      </c>
    </row>
    <row r="4420" spans="1:1" x14ac:dyDescent="0.25">
      <c r="A4420" t="s">
        <v>4847</v>
      </c>
    </row>
    <row r="4421" spans="1:1" x14ac:dyDescent="0.25">
      <c r="A4421" t="s">
        <v>4848</v>
      </c>
    </row>
    <row r="4422" spans="1:1" x14ac:dyDescent="0.25">
      <c r="A4422" t="s">
        <v>4849</v>
      </c>
    </row>
    <row r="4423" spans="1:1" x14ac:dyDescent="0.25">
      <c r="A4423" t="s">
        <v>4850</v>
      </c>
    </row>
    <row r="4424" spans="1:1" x14ac:dyDescent="0.25">
      <c r="A4424" t="s">
        <v>4851</v>
      </c>
    </row>
    <row r="4425" spans="1:1" x14ac:dyDescent="0.25">
      <c r="A4425" t="s">
        <v>4852</v>
      </c>
    </row>
    <row r="4426" spans="1:1" x14ac:dyDescent="0.25">
      <c r="A4426" t="s">
        <v>4853</v>
      </c>
    </row>
    <row r="4427" spans="1:1" x14ac:dyDescent="0.25">
      <c r="A4427" t="s">
        <v>4854</v>
      </c>
    </row>
    <row r="4428" spans="1:1" x14ac:dyDescent="0.25">
      <c r="A4428" t="s">
        <v>4855</v>
      </c>
    </row>
    <row r="4429" spans="1:1" x14ac:dyDescent="0.25">
      <c r="A4429" t="s">
        <v>4856</v>
      </c>
    </row>
    <row r="4430" spans="1:1" x14ac:dyDescent="0.25">
      <c r="A4430" t="s">
        <v>4857</v>
      </c>
    </row>
    <row r="4431" spans="1:1" x14ac:dyDescent="0.25">
      <c r="A4431" t="s">
        <v>4858</v>
      </c>
    </row>
    <row r="4432" spans="1:1" x14ac:dyDescent="0.25">
      <c r="A4432" t="s">
        <v>4859</v>
      </c>
    </row>
    <row r="4433" spans="1:1" x14ac:dyDescent="0.25">
      <c r="A4433" t="s">
        <v>4860</v>
      </c>
    </row>
    <row r="4434" spans="1:1" x14ac:dyDescent="0.25">
      <c r="A4434" t="s">
        <v>4861</v>
      </c>
    </row>
    <row r="4435" spans="1:1" x14ac:dyDescent="0.25">
      <c r="A4435" t="s">
        <v>4862</v>
      </c>
    </row>
    <row r="4436" spans="1:1" x14ac:dyDescent="0.25">
      <c r="A4436" t="s">
        <v>4863</v>
      </c>
    </row>
    <row r="4437" spans="1:1" x14ac:dyDescent="0.25">
      <c r="A4437" t="s">
        <v>4864</v>
      </c>
    </row>
    <row r="4438" spans="1:1" x14ac:dyDescent="0.25">
      <c r="A4438" t="s">
        <v>4865</v>
      </c>
    </row>
    <row r="4439" spans="1:1" x14ac:dyDescent="0.25">
      <c r="A4439" t="s">
        <v>4866</v>
      </c>
    </row>
    <row r="4440" spans="1:1" x14ac:dyDescent="0.25">
      <c r="A4440" t="s">
        <v>4867</v>
      </c>
    </row>
    <row r="4441" spans="1:1" x14ac:dyDescent="0.25">
      <c r="A4441" t="s">
        <v>4868</v>
      </c>
    </row>
    <row r="4442" spans="1:1" x14ac:dyDescent="0.25">
      <c r="A4442" t="s">
        <v>4869</v>
      </c>
    </row>
    <row r="4443" spans="1:1" x14ac:dyDescent="0.25">
      <c r="A4443" t="s">
        <v>4870</v>
      </c>
    </row>
    <row r="4444" spans="1:1" x14ac:dyDescent="0.25">
      <c r="A4444" t="s">
        <v>4871</v>
      </c>
    </row>
    <row r="4445" spans="1:1" x14ac:dyDescent="0.25">
      <c r="A4445" t="s">
        <v>4872</v>
      </c>
    </row>
    <row r="4446" spans="1:1" x14ac:dyDescent="0.25">
      <c r="A4446" t="s">
        <v>4873</v>
      </c>
    </row>
    <row r="4447" spans="1:1" x14ac:dyDescent="0.25">
      <c r="A4447" t="s">
        <v>4874</v>
      </c>
    </row>
    <row r="4448" spans="1:1" x14ac:dyDescent="0.25">
      <c r="A4448" t="s">
        <v>4875</v>
      </c>
    </row>
    <row r="4449" spans="1:1" x14ac:dyDescent="0.25">
      <c r="A4449" t="s">
        <v>4876</v>
      </c>
    </row>
    <row r="4450" spans="1:1" x14ac:dyDescent="0.25">
      <c r="A4450" t="s">
        <v>4877</v>
      </c>
    </row>
    <row r="4451" spans="1:1" x14ac:dyDescent="0.25">
      <c r="A4451" t="s">
        <v>4878</v>
      </c>
    </row>
    <row r="4452" spans="1:1" x14ac:dyDescent="0.25">
      <c r="A4452" t="s">
        <v>4879</v>
      </c>
    </row>
    <row r="4453" spans="1:1" x14ac:dyDescent="0.25">
      <c r="A4453" t="s">
        <v>4880</v>
      </c>
    </row>
    <row r="4454" spans="1:1" x14ac:dyDescent="0.25">
      <c r="A4454" t="s">
        <v>4881</v>
      </c>
    </row>
    <row r="4455" spans="1:1" x14ac:dyDescent="0.25">
      <c r="A4455" t="s">
        <v>4882</v>
      </c>
    </row>
    <row r="4456" spans="1:1" x14ac:dyDescent="0.25">
      <c r="A4456" t="s">
        <v>4883</v>
      </c>
    </row>
    <row r="4457" spans="1:1" x14ac:dyDescent="0.25">
      <c r="A4457" t="s">
        <v>4884</v>
      </c>
    </row>
    <row r="4458" spans="1:1" x14ac:dyDescent="0.25">
      <c r="A4458" t="s">
        <v>4885</v>
      </c>
    </row>
    <row r="4459" spans="1:1" x14ac:dyDescent="0.25">
      <c r="A4459" t="s">
        <v>4886</v>
      </c>
    </row>
    <row r="4460" spans="1:1" x14ac:dyDescent="0.25">
      <c r="A4460" t="s">
        <v>4887</v>
      </c>
    </row>
    <row r="4461" spans="1:1" x14ac:dyDescent="0.25">
      <c r="A4461" t="s">
        <v>4888</v>
      </c>
    </row>
    <row r="4462" spans="1:1" x14ac:dyDescent="0.25">
      <c r="A4462" t="s">
        <v>4889</v>
      </c>
    </row>
    <row r="4463" spans="1:1" x14ac:dyDescent="0.25">
      <c r="A4463" t="s">
        <v>4890</v>
      </c>
    </row>
    <row r="4464" spans="1:1" x14ac:dyDescent="0.25">
      <c r="A4464" t="s">
        <v>4891</v>
      </c>
    </row>
    <row r="4465" spans="1:1" x14ac:dyDescent="0.25">
      <c r="A4465" t="s">
        <v>4892</v>
      </c>
    </row>
    <row r="4466" spans="1:1" x14ac:dyDescent="0.25">
      <c r="A4466" t="s">
        <v>4893</v>
      </c>
    </row>
    <row r="4467" spans="1:1" x14ac:dyDescent="0.25">
      <c r="A4467" t="s">
        <v>4894</v>
      </c>
    </row>
    <row r="4468" spans="1:1" x14ac:dyDescent="0.25">
      <c r="A4468" t="s">
        <v>4895</v>
      </c>
    </row>
    <row r="4469" spans="1:1" x14ac:dyDescent="0.25">
      <c r="A4469" t="s">
        <v>4896</v>
      </c>
    </row>
    <row r="4470" spans="1:1" x14ac:dyDescent="0.25">
      <c r="A4470" t="s">
        <v>4897</v>
      </c>
    </row>
    <row r="4471" spans="1:1" x14ac:dyDescent="0.25">
      <c r="A4471" t="s">
        <v>4898</v>
      </c>
    </row>
    <row r="4472" spans="1:1" x14ac:dyDescent="0.25">
      <c r="A4472" t="s">
        <v>4899</v>
      </c>
    </row>
    <row r="4473" spans="1:1" x14ac:dyDescent="0.25">
      <c r="A4473" t="s">
        <v>4900</v>
      </c>
    </row>
    <row r="4474" spans="1:1" x14ac:dyDescent="0.25">
      <c r="A4474" t="s">
        <v>4901</v>
      </c>
    </row>
    <row r="4475" spans="1:1" x14ac:dyDescent="0.25">
      <c r="A4475" t="s">
        <v>4902</v>
      </c>
    </row>
    <row r="4476" spans="1:1" x14ac:dyDescent="0.25">
      <c r="A4476" t="s">
        <v>4903</v>
      </c>
    </row>
    <row r="4477" spans="1:1" x14ac:dyDescent="0.25">
      <c r="A4477" t="s">
        <v>4904</v>
      </c>
    </row>
    <row r="4478" spans="1:1" x14ac:dyDescent="0.25">
      <c r="A4478" t="s">
        <v>4905</v>
      </c>
    </row>
    <row r="4479" spans="1:1" x14ac:dyDescent="0.25">
      <c r="A4479" t="s">
        <v>4906</v>
      </c>
    </row>
    <row r="4480" spans="1:1" x14ac:dyDescent="0.25">
      <c r="A4480" t="s">
        <v>4907</v>
      </c>
    </row>
    <row r="4481" spans="1:1" x14ac:dyDescent="0.25">
      <c r="A4481" t="s">
        <v>4908</v>
      </c>
    </row>
    <row r="4482" spans="1:1" x14ac:dyDescent="0.25">
      <c r="A4482" t="s">
        <v>4909</v>
      </c>
    </row>
    <row r="4483" spans="1:1" x14ac:dyDescent="0.25">
      <c r="A4483" t="s">
        <v>4910</v>
      </c>
    </row>
    <row r="4484" spans="1:1" x14ac:dyDescent="0.25">
      <c r="A4484" t="s">
        <v>4911</v>
      </c>
    </row>
    <row r="4485" spans="1:1" x14ac:dyDescent="0.25">
      <c r="A4485" t="s">
        <v>4912</v>
      </c>
    </row>
    <row r="4486" spans="1:1" x14ac:dyDescent="0.25">
      <c r="A4486" t="s">
        <v>4913</v>
      </c>
    </row>
    <row r="4487" spans="1:1" x14ac:dyDescent="0.25">
      <c r="A4487" t="s">
        <v>4914</v>
      </c>
    </row>
    <row r="4488" spans="1:1" x14ac:dyDescent="0.25">
      <c r="A4488" t="s">
        <v>4915</v>
      </c>
    </row>
    <row r="4489" spans="1:1" x14ac:dyDescent="0.25">
      <c r="A4489" t="s">
        <v>4916</v>
      </c>
    </row>
    <row r="4490" spans="1:1" x14ac:dyDescent="0.25">
      <c r="A4490" t="s">
        <v>4917</v>
      </c>
    </row>
    <row r="4491" spans="1:1" x14ac:dyDescent="0.25">
      <c r="A4491" t="s">
        <v>4918</v>
      </c>
    </row>
    <row r="4492" spans="1:1" x14ac:dyDescent="0.25">
      <c r="A4492" t="s">
        <v>4919</v>
      </c>
    </row>
    <row r="4493" spans="1:1" x14ac:dyDescent="0.25">
      <c r="A4493" t="s">
        <v>4920</v>
      </c>
    </row>
    <row r="4494" spans="1:1" x14ac:dyDescent="0.25">
      <c r="A4494" t="s">
        <v>4921</v>
      </c>
    </row>
    <row r="4495" spans="1:1" x14ac:dyDescent="0.25">
      <c r="A4495" t="s">
        <v>4922</v>
      </c>
    </row>
    <row r="4496" spans="1:1" x14ac:dyDescent="0.25">
      <c r="A4496" t="s">
        <v>4923</v>
      </c>
    </row>
    <row r="4497" spans="1:1" x14ac:dyDescent="0.25">
      <c r="A4497" t="s">
        <v>4924</v>
      </c>
    </row>
    <row r="4498" spans="1:1" x14ac:dyDescent="0.25">
      <c r="A4498" t="s">
        <v>4925</v>
      </c>
    </row>
    <row r="4499" spans="1:1" x14ac:dyDescent="0.25">
      <c r="A4499" t="s">
        <v>4926</v>
      </c>
    </row>
    <row r="4500" spans="1:1" x14ac:dyDescent="0.25">
      <c r="A4500" t="s">
        <v>4927</v>
      </c>
    </row>
    <row r="4501" spans="1:1" x14ac:dyDescent="0.25">
      <c r="A4501" t="s">
        <v>4928</v>
      </c>
    </row>
    <row r="4502" spans="1:1" x14ac:dyDescent="0.25">
      <c r="A4502" t="s">
        <v>4929</v>
      </c>
    </row>
    <row r="4503" spans="1:1" x14ac:dyDescent="0.25">
      <c r="A4503" t="s">
        <v>4930</v>
      </c>
    </row>
    <row r="4504" spans="1:1" x14ac:dyDescent="0.25">
      <c r="A4504" t="s">
        <v>4931</v>
      </c>
    </row>
    <row r="4505" spans="1:1" x14ac:dyDescent="0.25">
      <c r="A4505" t="s">
        <v>4932</v>
      </c>
    </row>
    <row r="4506" spans="1:1" x14ac:dyDescent="0.25">
      <c r="A4506" t="s">
        <v>4933</v>
      </c>
    </row>
    <row r="4507" spans="1:1" x14ac:dyDescent="0.25">
      <c r="A4507" t="s">
        <v>4934</v>
      </c>
    </row>
    <row r="4508" spans="1:1" x14ac:dyDescent="0.25">
      <c r="A4508" t="s">
        <v>4935</v>
      </c>
    </row>
    <row r="4509" spans="1:1" x14ac:dyDescent="0.25">
      <c r="A4509" t="s">
        <v>4936</v>
      </c>
    </row>
    <row r="4510" spans="1:1" x14ac:dyDescent="0.25">
      <c r="A4510" t="s">
        <v>4937</v>
      </c>
    </row>
    <row r="4511" spans="1:1" x14ac:dyDescent="0.25">
      <c r="A4511" t="s">
        <v>4938</v>
      </c>
    </row>
    <row r="4512" spans="1:1" x14ac:dyDescent="0.25">
      <c r="A4512" t="s">
        <v>4939</v>
      </c>
    </row>
    <row r="4513" spans="1:1" x14ac:dyDescent="0.25">
      <c r="A4513" t="s">
        <v>4940</v>
      </c>
    </row>
    <row r="4514" spans="1:1" x14ac:dyDescent="0.25">
      <c r="A4514" t="s">
        <v>4941</v>
      </c>
    </row>
    <row r="4515" spans="1:1" x14ac:dyDescent="0.25">
      <c r="A4515" t="s">
        <v>4942</v>
      </c>
    </row>
    <row r="4516" spans="1:1" x14ac:dyDescent="0.25">
      <c r="A4516" t="s">
        <v>4943</v>
      </c>
    </row>
    <row r="4517" spans="1:1" x14ac:dyDescent="0.25">
      <c r="A4517" t="s">
        <v>4944</v>
      </c>
    </row>
    <row r="4518" spans="1:1" x14ac:dyDescent="0.25">
      <c r="A4518" t="s">
        <v>4945</v>
      </c>
    </row>
    <row r="4519" spans="1:1" x14ac:dyDescent="0.25">
      <c r="A4519" t="s">
        <v>4946</v>
      </c>
    </row>
    <row r="4520" spans="1:1" x14ac:dyDescent="0.25">
      <c r="A4520" t="s">
        <v>4947</v>
      </c>
    </row>
    <row r="4521" spans="1:1" x14ac:dyDescent="0.25">
      <c r="A4521" t="s">
        <v>4948</v>
      </c>
    </row>
    <row r="4522" spans="1:1" x14ac:dyDescent="0.25">
      <c r="A4522" t="s">
        <v>4949</v>
      </c>
    </row>
    <row r="4523" spans="1:1" x14ac:dyDescent="0.25">
      <c r="A4523" t="s">
        <v>4950</v>
      </c>
    </row>
    <row r="4524" spans="1:1" x14ac:dyDescent="0.25">
      <c r="A4524" t="s">
        <v>4951</v>
      </c>
    </row>
    <row r="4525" spans="1:1" x14ac:dyDescent="0.25">
      <c r="A4525" t="s">
        <v>4952</v>
      </c>
    </row>
    <row r="4526" spans="1:1" x14ac:dyDescent="0.25">
      <c r="A4526" t="s">
        <v>4953</v>
      </c>
    </row>
    <row r="4527" spans="1:1" x14ac:dyDescent="0.25">
      <c r="A4527" t="s">
        <v>4954</v>
      </c>
    </row>
    <row r="4528" spans="1:1" x14ac:dyDescent="0.25">
      <c r="A4528" t="s">
        <v>4955</v>
      </c>
    </row>
    <row r="4529" spans="1:1" x14ac:dyDescent="0.25">
      <c r="A4529" t="s">
        <v>4956</v>
      </c>
    </row>
    <row r="4530" spans="1:1" x14ac:dyDescent="0.25">
      <c r="A4530" t="s">
        <v>4957</v>
      </c>
    </row>
    <row r="4531" spans="1:1" x14ac:dyDescent="0.25">
      <c r="A4531" t="s">
        <v>4958</v>
      </c>
    </row>
    <row r="4532" spans="1:1" x14ac:dyDescent="0.25">
      <c r="A4532" t="s">
        <v>4959</v>
      </c>
    </row>
    <row r="4533" spans="1:1" x14ac:dyDescent="0.25">
      <c r="A4533" t="s">
        <v>4960</v>
      </c>
    </row>
    <row r="4534" spans="1:1" x14ac:dyDescent="0.25">
      <c r="A4534" t="s">
        <v>4961</v>
      </c>
    </row>
    <row r="4535" spans="1:1" x14ac:dyDescent="0.25">
      <c r="A4535" t="s">
        <v>4962</v>
      </c>
    </row>
    <row r="4536" spans="1:1" x14ac:dyDescent="0.25">
      <c r="A4536" t="s">
        <v>4963</v>
      </c>
    </row>
    <row r="4537" spans="1:1" x14ac:dyDescent="0.25">
      <c r="A4537" t="s">
        <v>4964</v>
      </c>
    </row>
    <row r="4538" spans="1:1" x14ac:dyDescent="0.25">
      <c r="A4538" t="s">
        <v>4965</v>
      </c>
    </row>
    <row r="4539" spans="1:1" x14ac:dyDescent="0.25">
      <c r="A4539" t="s">
        <v>4966</v>
      </c>
    </row>
    <row r="4540" spans="1:1" x14ac:dyDescent="0.25">
      <c r="A4540" t="s">
        <v>4967</v>
      </c>
    </row>
    <row r="4541" spans="1:1" x14ac:dyDescent="0.25">
      <c r="A4541" t="s">
        <v>4968</v>
      </c>
    </row>
    <row r="4542" spans="1:1" x14ac:dyDescent="0.25">
      <c r="A4542" t="s">
        <v>4969</v>
      </c>
    </row>
    <row r="4543" spans="1:1" x14ac:dyDescent="0.25">
      <c r="A4543" t="s">
        <v>4970</v>
      </c>
    </row>
    <row r="4544" spans="1:1" x14ac:dyDescent="0.25">
      <c r="A4544" t="s">
        <v>4971</v>
      </c>
    </row>
    <row r="4545" spans="1:1" x14ac:dyDescent="0.25">
      <c r="A4545" t="s">
        <v>4972</v>
      </c>
    </row>
    <row r="4546" spans="1:1" x14ac:dyDescent="0.25">
      <c r="A4546" t="s">
        <v>4973</v>
      </c>
    </row>
    <row r="4547" spans="1:1" x14ac:dyDescent="0.25">
      <c r="A4547" t="s">
        <v>4974</v>
      </c>
    </row>
    <row r="4548" spans="1:1" x14ac:dyDescent="0.25">
      <c r="A4548" t="s">
        <v>4975</v>
      </c>
    </row>
    <row r="4549" spans="1:1" x14ac:dyDescent="0.25">
      <c r="A4549" t="s">
        <v>4976</v>
      </c>
    </row>
    <row r="4550" spans="1:1" x14ac:dyDescent="0.25">
      <c r="A4550" t="s">
        <v>4977</v>
      </c>
    </row>
    <row r="4551" spans="1:1" x14ac:dyDescent="0.25">
      <c r="A4551" t="s">
        <v>4978</v>
      </c>
    </row>
    <row r="4552" spans="1:1" x14ac:dyDescent="0.25">
      <c r="A4552" t="s">
        <v>4979</v>
      </c>
    </row>
    <row r="4553" spans="1:1" x14ac:dyDescent="0.25">
      <c r="A4553" t="s">
        <v>4980</v>
      </c>
    </row>
    <row r="4554" spans="1:1" x14ac:dyDescent="0.25">
      <c r="A4554" t="s">
        <v>4981</v>
      </c>
    </row>
    <row r="4555" spans="1:1" x14ac:dyDescent="0.25">
      <c r="A4555" t="s">
        <v>4982</v>
      </c>
    </row>
    <row r="4556" spans="1:1" x14ac:dyDescent="0.25">
      <c r="A4556" t="s">
        <v>4983</v>
      </c>
    </row>
    <row r="4557" spans="1:1" x14ac:dyDescent="0.25">
      <c r="A4557" t="s">
        <v>4984</v>
      </c>
    </row>
    <row r="4558" spans="1:1" x14ac:dyDescent="0.25">
      <c r="A4558" t="s">
        <v>4985</v>
      </c>
    </row>
    <row r="4559" spans="1:1" x14ac:dyDescent="0.25">
      <c r="A4559" t="s">
        <v>4986</v>
      </c>
    </row>
    <row r="4560" spans="1:1" x14ac:dyDescent="0.25">
      <c r="A4560" t="s">
        <v>4987</v>
      </c>
    </row>
    <row r="4561" spans="1:1" x14ac:dyDescent="0.25">
      <c r="A4561" t="s">
        <v>4988</v>
      </c>
    </row>
    <row r="4562" spans="1:1" x14ac:dyDescent="0.25">
      <c r="A4562" t="s">
        <v>4989</v>
      </c>
    </row>
    <row r="4563" spans="1:1" x14ac:dyDescent="0.25">
      <c r="A4563" t="s">
        <v>4990</v>
      </c>
    </row>
    <row r="4564" spans="1:1" x14ac:dyDescent="0.25">
      <c r="A4564" t="s">
        <v>4991</v>
      </c>
    </row>
    <row r="4565" spans="1:1" x14ac:dyDescent="0.25">
      <c r="A4565" t="s">
        <v>4992</v>
      </c>
    </row>
    <row r="4566" spans="1:1" x14ac:dyDescent="0.25">
      <c r="A4566" t="s">
        <v>4993</v>
      </c>
    </row>
    <row r="4567" spans="1:1" x14ac:dyDescent="0.25">
      <c r="A4567" t="s">
        <v>4994</v>
      </c>
    </row>
    <row r="4568" spans="1:1" x14ac:dyDescent="0.25">
      <c r="A4568" t="s">
        <v>4995</v>
      </c>
    </row>
    <row r="4569" spans="1:1" x14ac:dyDescent="0.25">
      <c r="A4569" t="s">
        <v>4996</v>
      </c>
    </row>
    <row r="4570" spans="1:1" x14ac:dyDescent="0.25">
      <c r="A4570" t="s">
        <v>4997</v>
      </c>
    </row>
    <row r="4571" spans="1:1" x14ac:dyDescent="0.25">
      <c r="A4571" t="s">
        <v>4998</v>
      </c>
    </row>
    <row r="4572" spans="1:1" x14ac:dyDescent="0.25">
      <c r="A4572" t="s">
        <v>4999</v>
      </c>
    </row>
    <row r="4573" spans="1:1" x14ac:dyDescent="0.25">
      <c r="A4573" t="s">
        <v>5000</v>
      </c>
    </row>
    <row r="4574" spans="1:1" x14ac:dyDescent="0.25">
      <c r="A4574" t="s">
        <v>5001</v>
      </c>
    </row>
    <row r="4575" spans="1:1" x14ac:dyDescent="0.25">
      <c r="A4575" t="s">
        <v>5002</v>
      </c>
    </row>
    <row r="4576" spans="1:1" x14ac:dyDescent="0.25">
      <c r="A4576" t="s">
        <v>5003</v>
      </c>
    </row>
    <row r="4577" spans="1:1" x14ac:dyDescent="0.25">
      <c r="A4577" t="s">
        <v>5004</v>
      </c>
    </row>
    <row r="4578" spans="1:1" x14ac:dyDescent="0.25">
      <c r="A4578" t="s">
        <v>5005</v>
      </c>
    </row>
    <row r="4579" spans="1:1" x14ac:dyDescent="0.25">
      <c r="A4579" t="s">
        <v>5006</v>
      </c>
    </row>
    <row r="4580" spans="1:1" x14ac:dyDescent="0.25">
      <c r="A4580" t="s">
        <v>5007</v>
      </c>
    </row>
    <row r="4581" spans="1:1" x14ac:dyDescent="0.25">
      <c r="A4581" t="s">
        <v>5008</v>
      </c>
    </row>
    <row r="4582" spans="1:1" x14ac:dyDescent="0.25">
      <c r="A4582" t="s">
        <v>5009</v>
      </c>
    </row>
    <row r="4583" spans="1:1" x14ac:dyDescent="0.25">
      <c r="A4583" t="s">
        <v>5010</v>
      </c>
    </row>
    <row r="4584" spans="1:1" x14ac:dyDescent="0.25">
      <c r="A4584" t="s">
        <v>5011</v>
      </c>
    </row>
    <row r="4585" spans="1:1" x14ac:dyDescent="0.25">
      <c r="A4585" t="s">
        <v>5012</v>
      </c>
    </row>
    <row r="4586" spans="1:1" x14ac:dyDescent="0.25">
      <c r="A4586" t="s">
        <v>5013</v>
      </c>
    </row>
    <row r="4587" spans="1:1" x14ac:dyDescent="0.25">
      <c r="A4587" t="s">
        <v>5014</v>
      </c>
    </row>
    <row r="4588" spans="1:1" x14ac:dyDescent="0.25">
      <c r="A4588" t="s">
        <v>5015</v>
      </c>
    </row>
    <row r="4589" spans="1:1" x14ac:dyDescent="0.25">
      <c r="A4589" t="s">
        <v>5016</v>
      </c>
    </row>
    <row r="4590" spans="1:1" x14ac:dyDescent="0.25">
      <c r="A4590" t="s">
        <v>5017</v>
      </c>
    </row>
    <row r="4591" spans="1:1" x14ac:dyDescent="0.25">
      <c r="A4591" t="s">
        <v>5018</v>
      </c>
    </row>
    <row r="4592" spans="1:1" x14ac:dyDescent="0.25">
      <c r="A4592" t="s">
        <v>5019</v>
      </c>
    </row>
    <row r="4593" spans="1:1" x14ac:dyDescent="0.25">
      <c r="A4593" t="s">
        <v>5020</v>
      </c>
    </row>
    <row r="4594" spans="1:1" x14ac:dyDescent="0.25">
      <c r="A4594" t="s">
        <v>5021</v>
      </c>
    </row>
    <row r="4595" spans="1:1" x14ac:dyDescent="0.25">
      <c r="A4595" t="s">
        <v>5022</v>
      </c>
    </row>
    <row r="4596" spans="1:1" x14ac:dyDescent="0.25">
      <c r="A4596" t="s">
        <v>5023</v>
      </c>
    </row>
    <row r="4597" spans="1:1" x14ac:dyDescent="0.25">
      <c r="A4597" t="s">
        <v>5024</v>
      </c>
    </row>
    <row r="4598" spans="1:1" x14ac:dyDescent="0.25">
      <c r="A4598" t="s">
        <v>5025</v>
      </c>
    </row>
    <row r="4599" spans="1:1" x14ac:dyDescent="0.25">
      <c r="A4599" t="s">
        <v>5026</v>
      </c>
    </row>
    <row r="4600" spans="1:1" x14ac:dyDescent="0.25">
      <c r="A4600" t="s">
        <v>5027</v>
      </c>
    </row>
    <row r="4601" spans="1:1" x14ac:dyDescent="0.25">
      <c r="A4601" t="s">
        <v>5028</v>
      </c>
    </row>
    <row r="4602" spans="1:1" x14ac:dyDescent="0.25">
      <c r="A4602" t="s">
        <v>5029</v>
      </c>
    </row>
    <row r="4603" spans="1:1" x14ac:dyDescent="0.25">
      <c r="A4603" t="s">
        <v>5030</v>
      </c>
    </row>
    <row r="4604" spans="1:1" x14ac:dyDescent="0.25">
      <c r="A4604" t="s">
        <v>5031</v>
      </c>
    </row>
    <row r="4605" spans="1:1" x14ac:dyDescent="0.25">
      <c r="A4605" t="s">
        <v>5032</v>
      </c>
    </row>
    <row r="4606" spans="1:1" x14ac:dyDescent="0.25">
      <c r="A4606" t="s">
        <v>5033</v>
      </c>
    </row>
    <row r="4607" spans="1:1" x14ac:dyDescent="0.25">
      <c r="A4607" t="s">
        <v>5034</v>
      </c>
    </row>
    <row r="4608" spans="1:1" x14ac:dyDescent="0.25">
      <c r="A4608" t="s">
        <v>5035</v>
      </c>
    </row>
    <row r="4609" spans="1:1" x14ac:dyDescent="0.25">
      <c r="A4609" t="s">
        <v>5036</v>
      </c>
    </row>
    <row r="4610" spans="1:1" x14ac:dyDescent="0.25">
      <c r="A4610" t="s">
        <v>5037</v>
      </c>
    </row>
    <row r="4611" spans="1:1" x14ac:dyDescent="0.25">
      <c r="A4611" t="s">
        <v>5038</v>
      </c>
    </row>
    <row r="4612" spans="1:1" x14ac:dyDescent="0.25">
      <c r="A4612" t="s">
        <v>5039</v>
      </c>
    </row>
    <row r="4613" spans="1:1" x14ac:dyDescent="0.25">
      <c r="A4613" t="s">
        <v>5040</v>
      </c>
    </row>
    <row r="4614" spans="1:1" x14ac:dyDescent="0.25">
      <c r="A4614" t="s">
        <v>5041</v>
      </c>
    </row>
    <row r="4615" spans="1:1" x14ac:dyDescent="0.25">
      <c r="A4615" t="s">
        <v>5042</v>
      </c>
    </row>
    <row r="4616" spans="1:1" x14ac:dyDescent="0.25">
      <c r="A4616" t="s">
        <v>5043</v>
      </c>
    </row>
    <row r="4617" spans="1:1" x14ac:dyDescent="0.25">
      <c r="A4617" t="s">
        <v>5044</v>
      </c>
    </row>
    <row r="4618" spans="1:1" x14ac:dyDescent="0.25">
      <c r="A4618" t="s">
        <v>5045</v>
      </c>
    </row>
    <row r="4619" spans="1:1" x14ac:dyDescent="0.25">
      <c r="A4619" t="s">
        <v>5046</v>
      </c>
    </row>
    <row r="4620" spans="1:1" x14ac:dyDescent="0.25">
      <c r="A4620" t="s">
        <v>5047</v>
      </c>
    </row>
    <row r="4621" spans="1:1" x14ac:dyDescent="0.25">
      <c r="A4621" t="s">
        <v>5048</v>
      </c>
    </row>
    <row r="4622" spans="1:1" x14ac:dyDescent="0.25">
      <c r="A4622" t="s">
        <v>5049</v>
      </c>
    </row>
    <row r="4623" spans="1:1" x14ac:dyDescent="0.25">
      <c r="A4623" t="s">
        <v>5050</v>
      </c>
    </row>
    <row r="4624" spans="1:1" x14ac:dyDescent="0.25">
      <c r="A4624" t="s">
        <v>5051</v>
      </c>
    </row>
    <row r="4625" spans="1:1" x14ac:dyDescent="0.25">
      <c r="A4625" t="s">
        <v>5052</v>
      </c>
    </row>
    <row r="4626" spans="1:1" x14ac:dyDescent="0.25">
      <c r="A4626" t="s">
        <v>5053</v>
      </c>
    </row>
    <row r="4627" spans="1:1" x14ac:dyDescent="0.25">
      <c r="A4627" t="s">
        <v>5054</v>
      </c>
    </row>
    <row r="4628" spans="1:1" x14ac:dyDescent="0.25">
      <c r="A4628" t="s">
        <v>5055</v>
      </c>
    </row>
    <row r="4629" spans="1:1" x14ac:dyDescent="0.25">
      <c r="A4629" t="s">
        <v>5056</v>
      </c>
    </row>
    <row r="4630" spans="1:1" x14ac:dyDescent="0.25">
      <c r="A4630" t="s">
        <v>5057</v>
      </c>
    </row>
    <row r="4631" spans="1:1" x14ac:dyDescent="0.25">
      <c r="A4631" t="s">
        <v>5058</v>
      </c>
    </row>
    <row r="4632" spans="1:1" x14ac:dyDescent="0.25">
      <c r="A4632" t="s">
        <v>5059</v>
      </c>
    </row>
    <row r="4633" spans="1:1" x14ac:dyDescent="0.25">
      <c r="A4633" t="s">
        <v>5060</v>
      </c>
    </row>
    <row r="4634" spans="1:1" x14ac:dyDescent="0.25">
      <c r="A4634" t="s">
        <v>5061</v>
      </c>
    </row>
    <row r="4635" spans="1:1" x14ac:dyDescent="0.25">
      <c r="A4635" t="s">
        <v>5062</v>
      </c>
    </row>
    <row r="4636" spans="1:1" x14ac:dyDescent="0.25">
      <c r="A4636" t="s">
        <v>5063</v>
      </c>
    </row>
    <row r="4637" spans="1:1" x14ac:dyDescent="0.25">
      <c r="A4637" t="s">
        <v>5064</v>
      </c>
    </row>
    <row r="4638" spans="1:1" x14ac:dyDescent="0.25">
      <c r="A4638" t="s">
        <v>5065</v>
      </c>
    </row>
    <row r="4639" spans="1:1" x14ac:dyDescent="0.25">
      <c r="A4639" t="s">
        <v>5066</v>
      </c>
    </row>
    <row r="4640" spans="1:1" x14ac:dyDescent="0.25">
      <c r="A4640" t="s">
        <v>5067</v>
      </c>
    </row>
    <row r="4641" spans="1:1" x14ac:dyDescent="0.25">
      <c r="A4641" t="s">
        <v>5068</v>
      </c>
    </row>
    <row r="4642" spans="1:1" x14ac:dyDescent="0.25">
      <c r="A4642" t="s">
        <v>5069</v>
      </c>
    </row>
    <row r="4643" spans="1:1" x14ac:dyDescent="0.25">
      <c r="A4643" t="s">
        <v>5070</v>
      </c>
    </row>
    <row r="4644" spans="1:1" x14ac:dyDescent="0.25">
      <c r="A4644" t="s">
        <v>5071</v>
      </c>
    </row>
    <row r="4645" spans="1:1" x14ac:dyDescent="0.25">
      <c r="A4645" t="s">
        <v>5072</v>
      </c>
    </row>
    <row r="4646" spans="1:1" x14ac:dyDescent="0.25">
      <c r="A4646" t="s">
        <v>5073</v>
      </c>
    </row>
    <row r="4647" spans="1:1" x14ac:dyDescent="0.25">
      <c r="A4647" t="s">
        <v>5074</v>
      </c>
    </row>
    <row r="4648" spans="1:1" x14ac:dyDescent="0.25">
      <c r="A4648" t="s">
        <v>5075</v>
      </c>
    </row>
    <row r="4649" spans="1:1" x14ac:dyDescent="0.25">
      <c r="A4649" t="s">
        <v>5076</v>
      </c>
    </row>
    <row r="4650" spans="1:1" x14ac:dyDescent="0.25">
      <c r="A4650" t="s">
        <v>5077</v>
      </c>
    </row>
    <row r="4651" spans="1:1" x14ac:dyDescent="0.25">
      <c r="A4651" t="s">
        <v>5078</v>
      </c>
    </row>
    <row r="4652" spans="1:1" x14ac:dyDescent="0.25">
      <c r="A4652" t="s">
        <v>5079</v>
      </c>
    </row>
    <row r="4653" spans="1:1" x14ac:dyDescent="0.25">
      <c r="A4653" t="s">
        <v>5080</v>
      </c>
    </row>
    <row r="4654" spans="1:1" x14ac:dyDescent="0.25">
      <c r="A4654" t="s">
        <v>5081</v>
      </c>
    </row>
    <row r="4655" spans="1:1" x14ac:dyDescent="0.25">
      <c r="A4655" t="s">
        <v>5082</v>
      </c>
    </row>
    <row r="4656" spans="1:1" x14ac:dyDescent="0.25">
      <c r="A4656" t="s">
        <v>5083</v>
      </c>
    </row>
    <row r="4657" spans="1:1" x14ac:dyDescent="0.25">
      <c r="A4657" t="s">
        <v>5084</v>
      </c>
    </row>
    <row r="4658" spans="1:1" x14ac:dyDescent="0.25">
      <c r="A4658" t="s">
        <v>5085</v>
      </c>
    </row>
    <row r="4659" spans="1:1" x14ac:dyDescent="0.25">
      <c r="A4659" t="s">
        <v>5086</v>
      </c>
    </row>
    <row r="4660" spans="1:1" x14ac:dyDescent="0.25">
      <c r="A4660" t="s">
        <v>5087</v>
      </c>
    </row>
    <row r="4661" spans="1:1" x14ac:dyDescent="0.25">
      <c r="A4661" t="s">
        <v>5088</v>
      </c>
    </row>
    <row r="4662" spans="1:1" x14ac:dyDescent="0.25">
      <c r="A4662" t="s">
        <v>5089</v>
      </c>
    </row>
    <row r="4663" spans="1:1" x14ac:dyDescent="0.25">
      <c r="A4663" t="s">
        <v>5090</v>
      </c>
    </row>
    <row r="4664" spans="1:1" x14ac:dyDescent="0.25">
      <c r="A4664" t="s">
        <v>5091</v>
      </c>
    </row>
    <row r="4665" spans="1:1" x14ac:dyDescent="0.25">
      <c r="A4665" t="s">
        <v>5092</v>
      </c>
    </row>
    <row r="4666" spans="1:1" x14ac:dyDescent="0.25">
      <c r="A4666" t="s">
        <v>5093</v>
      </c>
    </row>
    <row r="4667" spans="1:1" x14ac:dyDescent="0.25">
      <c r="A4667" t="s">
        <v>5094</v>
      </c>
    </row>
    <row r="4668" spans="1:1" x14ac:dyDescent="0.25">
      <c r="A4668" t="s">
        <v>5095</v>
      </c>
    </row>
    <row r="4669" spans="1:1" x14ac:dyDescent="0.25">
      <c r="A4669" t="s">
        <v>5096</v>
      </c>
    </row>
    <row r="4670" spans="1:1" x14ac:dyDescent="0.25">
      <c r="A4670" t="s">
        <v>5097</v>
      </c>
    </row>
    <row r="4671" spans="1:1" x14ac:dyDescent="0.25">
      <c r="A4671" t="s">
        <v>5098</v>
      </c>
    </row>
    <row r="4672" spans="1:1" x14ac:dyDescent="0.25">
      <c r="A4672" t="s">
        <v>5099</v>
      </c>
    </row>
    <row r="4673" spans="1:1" x14ac:dyDescent="0.25">
      <c r="A4673" t="s">
        <v>5100</v>
      </c>
    </row>
    <row r="4674" spans="1:1" x14ac:dyDescent="0.25">
      <c r="A4674" t="s">
        <v>5101</v>
      </c>
    </row>
    <row r="4675" spans="1:1" x14ac:dyDescent="0.25">
      <c r="A4675" t="s">
        <v>5102</v>
      </c>
    </row>
    <row r="4676" spans="1:1" x14ac:dyDescent="0.25">
      <c r="A4676" t="s">
        <v>5103</v>
      </c>
    </row>
    <row r="4677" spans="1:1" x14ac:dyDescent="0.25">
      <c r="A4677" t="s">
        <v>5104</v>
      </c>
    </row>
    <row r="4678" spans="1:1" x14ac:dyDescent="0.25">
      <c r="A4678" t="s">
        <v>5105</v>
      </c>
    </row>
    <row r="4679" spans="1:1" x14ac:dyDescent="0.25">
      <c r="A4679" t="s">
        <v>5106</v>
      </c>
    </row>
    <row r="4680" spans="1:1" x14ac:dyDescent="0.25">
      <c r="A4680" t="s">
        <v>5107</v>
      </c>
    </row>
    <row r="4681" spans="1:1" x14ac:dyDescent="0.25">
      <c r="A4681" t="s">
        <v>5108</v>
      </c>
    </row>
    <row r="4682" spans="1:1" x14ac:dyDescent="0.25">
      <c r="A4682" t="s">
        <v>5109</v>
      </c>
    </row>
    <row r="4683" spans="1:1" x14ac:dyDescent="0.25">
      <c r="A4683" t="s">
        <v>5110</v>
      </c>
    </row>
    <row r="4684" spans="1:1" x14ac:dyDescent="0.25">
      <c r="A4684" t="s">
        <v>5111</v>
      </c>
    </row>
    <row r="4685" spans="1:1" x14ac:dyDescent="0.25">
      <c r="A4685" t="s">
        <v>5112</v>
      </c>
    </row>
    <row r="4686" spans="1:1" x14ac:dyDescent="0.25">
      <c r="A4686" t="s">
        <v>5113</v>
      </c>
    </row>
    <row r="4687" spans="1:1" x14ac:dyDescent="0.25">
      <c r="A4687" t="s">
        <v>5114</v>
      </c>
    </row>
    <row r="4688" spans="1:1" x14ac:dyDescent="0.25">
      <c r="A4688" t="s">
        <v>5115</v>
      </c>
    </row>
    <row r="4689" spans="1:1" x14ac:dyDescent="0.25">
      <c r="A4689" t="s">
        <v>5116</v>
      </c>
    </row>
    <row r="4690" spans="1:1" x14ac:dyDescent="0.25">
      <c r="A4690" t="s">
        <v>5117</v>
      </c>
    </row>
    <row r="4691" spans="1:1" x14ac:dyDescent="0.25">
      <c r="A4691" t="s">
        <v>5118</v>
      </c>
    </row>
    <row r="4692" spans="1:1" x14ac:dyDescent="0.25">
      <c r="A4692" t="s">
        <v>5119</v>
      </c>
    </row>
    <row r="4693" spans="1:1" x14ac:dyDescent="0.25">
      <c r="A4693" t="s">
        <v>5120</v>
      </c>
    </row>
    <row r="4694" spans="1:1" x14ac:dyDescent="0.25">
      <c r="A4694" t="s">
        <v>5121</v>
      </c>
    </row>
    <row r="4695" spans="1:1" x14ac:dyDescent="0.25">
      <c r="A4695" t="s">
        <v>5122</v>
      </c>
    </row>
    <row r="4696" spans="1:1" x14ac:dyDescent="0.25">
      <c r="A4696" t="s">
        <v>5123</v>
      </c>
    </row>
    <row r="4697" spans="1:1" x14ac:dyDescent="0.25">
      <c r="A4697" t="s">
        <v>5124</v>
      </c>
    </row>
    <row r="4698" spans="1:1" x14ac:dyDescent="0.25">
      <c r="A4698" t="s">
        <v>5125</v>
      </c>
    </row>
    <row r="4699" spans="1:1" x14ac:dyDescent="0.25">
      <c r="A4699" t="s">
        <v>5126</v>
      </c>
    </row>
    <row r="4700" spans="1:1" x14ac:dyDescent="0.25">
      <c r="A4700" t="s">
        <v>5127</v>
      </c>
    </row>
    <row r="4701" spans="1:1" x14ac:dyDescent="0.25">
      <c r="A4701" t="s">
        <v>5128</v>
      </c>
    </row>
    <row r="4702" spans="1:1" x14ac:dyDescent="0.25">
      <c r="A4702" t="s">
        <v>5129</v>
      </c>
    </row>
    <row r="4703" spans="1:1" x14ac:dyDescent="0.25">
      <c r="A4703" t="s">
        <v>5130</v>
      </c>
    </row>
    <row r="4704" spans="1:1" x14ac:dyDescent="0.25">
      <c r="A4704" t="s">
        <v>5131</v>
      </c>
    </row>
    <row r="4705" spans="1:1" x14ac:dyDescent="0.25">
      <c r="A4705" t="s">
        <v>5132</v>
      </c>
    </row>
    <row r="4706" spans="1:1" x14ac:dyDescent="0.25">
      <c r="A4706" t="s">
        <v>5133</v>
      </c>
    </row>
    <row r="4707" spans="1:1" x14ac:dyDescent="0.25">
      <c r="A4707" t="s">
        <v>5134</v>
      </c>
    </row>
    <row r="4708" spans="1:1" x14ac:dyDescent="0.25">
      <c r="A4708" t="s">
        <v>5135</v>
      </c>
    </row>
    <row r="4709" spans="1:1" x14ac:dyDescent="0.25">
      <c r="A4709" t="s">
        <v>5136</v>
      </c>
    </row>
    <row r="4710" spans="1:1" x14ac:dyDescent="0.25">
      <c r="A4710" t="s">
        <v>5137</v>
      </c>
    </row>
    <row r="4711" spans="1:1" x14ac:dyDescent="0.25">
      <c r="A4711" t="s">
        <v>5138</v>
      </c>
    </row>
    <row r="4712" spans="1:1" x14ac:dyDescent="0.25">
      <c r="A4712" t="s">
        <v>5139</v>
      </c>
    </row>
    <row r="4713" spans="1:1" x14ac:dyDescent="0.25">
      <c r="A4713" t="s">
        <v>5140</v>
      </c>
    </row>
    <row r="4714" spans="1:1" x14ac:dyDescent="0.25">
      <c r="A4714" t="s">
        <v>5141</v>
      </c>
    </row>
    <row r="4715" spans="1:1" x14ac:dyDescent="0.25">
      <c r="A4715" t="s">
        <v>5142</v>
      </c>
    </row>
    <row r="4716" spans="1:1" x14ac:dyDescent="0.25">
      <c r="A4716" t="s">
        <v>5143</v>
      </c>
    </row>
    <row r="4717" spans="1:1" x14ac:dyDescent="0.25">
      <c r="A4717" t="s">
        <v>5144</v>
      </c>
    </row>
    <row r="4718" spans="1:1" x14ac:dyDescent="0.25">
      <c r="A4718" t="s">
        <v>5145</v>
      </c>
    </row>
    <row r="4719" spans="1:1" x14ac:dyDescent="0.25">
      <c r="A4719" t="s">
        <v>5146</v>
      </c>
    </row>
    <row r="4720" spans="1:1" x14ac:dyDescent="0.25">
      <c r="A4720" t="s">
        <v>5147</v>
      </c>
    </row>
    <row r="4721" spans="1:1" x14ac:dyDescent="0.25">
      <c r="A4721" t="s">
        <v>5148</v>
      </c>
    </row>
    <row r="4722" spans="1:1" x14ac:dyDescent="0.25">
      <c r="A4722" t="s">
        <v>5149</v>
      </c>
    </row>
    <row r="4723" spans="1:1" x14ac:dyDescent="0.25">
      <c r="A4723" t="s">
        <v>5150</v>
      </c>
    </row>
    <row r="4724" spans="1:1" x14ac:dyDescent="0.25">
      <c r="A4724" t="s">
        <v>5151</v>
      </c>
    </row>
    <row r="4725" spans="1:1" x14ac:dyDescent="0.25">
      <c r="A4725" t="s">
        <v>5152</v>
      </c>
    </row>
    <row r="4726" spans="1:1" x14ac:dyDescent="0.25">
      <c r="A4726" t="s">
        <v>5153</v>
      </c>
    </row>
    <row r="4727" spans="1:1" x14ac:dyDescent="0.25">
      <c r="A4727" t="s">
        <v>5154</v>
      </c>
    </row>
    <row r="4728" spans="1:1" x14ac:dyDescent="0.25">
      <c r="A4728" t="s">
        <v>5155</v>
      </c>
    </row>
    <row r="4729" spans="1:1" x14ac:dyDescent="0.25">
      <c r="A4729" t="s">
        <v>5156</v>
      </c>
    </row>
    <row r="4730" spans="1:1" x14ac:dyDescent="0.25">
      <c r="A4730" t="s">
        <v>5157</v>
      </c>
    </row>
    <row r="4731" spans="1:1" x14ac:dyDescent="0.25">
      <c r="A4731" t="s">
        <v>5158</v>
      </c>
    </row>
    <row r="4732" spans="1:1" x14ac:dyDescent="0.25">
      <c r="A4732" t="s">
        <v>5159</v>
      </c>
    </row>
    <row r="4733" spans="1:1" x14ac:dyDescent="0.25">
      <c r="A4733" t="s">
        <v>5160</v>
      </c>
    </row>
    <row r="4734" spans="1:1" x14ac:dyDescent="0.25">
      <c r="A4734" t="s">
        <v>5161</v>
      </c>
    </row>
    <row r="4735" spans="1:1" x14ac:dyDescent="0.25">
      <c r="A4735" t="s">
        <v>5162</v>
      </c>
    </row>
    <row r="4736" spans="1:1" x14ac:dyDescent="0.25">
      <c r="A4736" t="s">
        <v>5163</v>
      </c>
    </row>
    <row r="4737" spans="1:1" x14ac:dyDescent="0.25">
      <c r="A4737" t="s">
        <v>5164</v>
      </c>
    </row>
    <row r="4738" spans="1:1" x14ac:dyDescent="0.25">
      <c r="A4738" t="s">
        <v>5165</v>
      </c>
    </row>
    <row r="4739" spans="1:1" x14ac:dyDescent="0.25">
      <c r="A4739" t="s">
        <v>5166</v>
      </c>
    </row>
    <row r="4740" spans="1:1" x14ac:dyDescent="0.25">
      <c r="A4740" t="s">
        <v>5167</v>
      </c>
    </row>
    <row r="4741" spans="1:1" x14ac:dyDescent="0.25">
      <c r="A4741" t="s">
        <v>5168</v>
      </c>
    </row>
    <row r="4742" spans="1:1" x14ac:dyDescent="0.25">
      <c r="A4742" t="s">
        <v>5169</v>
      </c>
    </row>
    <row r="4743" spans="1:1" x14ac:dyDescent="0.25">
      <c r="A4743" t="s">
        <v>5170</v>
      </c>
    </row>
    <row r="4744" spans="1:1" x14ac:dyDescent="0.25">
      <c r="A4744" t="s">
        <v>5171</v>
      </c>
    </row>
    <row r="4745" spans="1:1" x14ac:dyDescent="0.25">
      <c r="A4745" t="s">
        <v>5172</v>
      </c>
    </row>
    <row r="4746" spans="1:1" x14ac:dyDescent="0.25">
      <c r="A4746" t="s">
        <v>5173</v>
      </c>
    </row>
    <row r="4747" spans="1:1" x14ac:dyDescent="0.25">
      <c r="A4747" t="s">
        <v>5174</v>
      </c>
    </row>
    <row r="4748" spans="1:1" x14ac:dyDescent="0.25">
      <c r="A4748" t="s">
        <v>5175</v>
      </c>
    </row>
    <row r="4749" spans="1:1" x14ac:dyDescent="0.25">
      <c r="A4749" t="s">
        <v>5176</v>
      </c>
    </row>
    <row r="4750" spans="1:1" x14ac:dyDescent="0.25">
      <c r="A4750" t="s">
        <v>5177</v>
      </c>
    </row>
    <row r="4751" spans="1:1" x14ac:dyDescent="0.25">
      <c r="A4751" t="s">
        <v>5178</v>
      </c>
    </row>
    <row r="4752" spans="1:1" x14ac:dyDescent="0.25">
      <c r="A4752" t="s">
        <v>5179</v>
      </c>
    </row>
    <row r="4753" spans="1:1" x14ac:dyDescent="0.25">
      <c r="A4753" t="s">
        <v>5180</v>
      </c>
    </row>
    <row r="4754" spans="1:1" x14ac:dyDescent="0.25">
      <c r="A4754" t="s">
        <v>5181</v>
      </c>
    </row>
    <row r="4755" spans="1:1" x14ac:dyDescent="0.25">
      <c r="A4755" t="s">
        <v>5182</v>
      </c>
    </row>
    <row r="4756" spans="1:1" x14ac:dyDescent="0.25">
      <c r="A4756" t="s">
        <v>5183</v>
      </c>
    </row>
    <row r="4757" spans="1:1" x14ac:dyDescent="0.25">
      <c r="A4757" t="s">
        <v>5184</v>
      </c>
    </row>
    <row r="4758" spans="1:1" x14ac:dyDescent="0.25">
      <c r="A4758" t="s">
        <v>5185</v>
      </c>
    </row>
    <row r="4759" spans="1:1" x14ac:dyDescent="0.25">
      <c r="A4759" t="s">
        <v>5186</v>
      </c>
    </row>
    <row r="4760" spans="1:1" x14ac:dyDescent="0.25">
      <c r="A4760" t="s">
        <v>5187</v>
      </c>
    </row>
    <row r="4761" spans="1:1" x14ac:dyDescent="0.25">
      <c r="A4761" t="s">
        <v>5188</v>
      </c>
    </row>
    <row r="4762" spans="1:1" x14ac:dyDescent="0.25">
      <c r="A4762" t="s">
        <v>5189</v>
      </c>
    </row>
    <row r="4763" spans="1:1" x14ac:dyDescent="0.25">
      <c r="A4763" t="s">
        <v>5190</v>
      </c>
    </row>
    <row r="4764" spans="1:1" x14ac:dyDescent="0.25">
      <c r="A4764" t="s">
        <v>5191</v>
      </c>
    </row>
    <row r="4765" spans="1:1" x14ac:dyDescent="0.25">
      <c r="A4765" t="s">
        <v>5192</v>
      </c>
    </row>
    <row r="4766" spans="1:1" x14ac:dyDescent="0.25">
      <c r="A4766" t="s">
        <v>5193</v>
      </c>
    </row>
    <row r="4767" spans="1:1" x14ac:dyDescent="0.25">
      <c r="A4767" t="s">
        <v>5194</v>
      </c>
    </row>
    <row r="4768" spans="1:1" x14ac:dyDescent="0.25">
      <c r="A4768" t="s">
        <v>5195</v>
      </c>
    </row>
    <row r="4769" spans="1:1" x14ac:dyDescent="0.25">
      <c r="A4769" t="s">
        <v>5196</v>
      </c>
    </row>
    <row r="4770" spans="1:1" x14ac:dyDescent="0.25">
      <c r="A4770" t="s">
        <v>5197</v>
      </c>
    </row>
    <row r="4771" spans="1:1" x14ac:dyDescent="0.25">
      <c r="A4771" t="s">
        <v>5198</v>
      </c>
    </row>
    <row r="4772" spans="1:1" x14ac:dyDescent="0.25">
      <c r="A4772" t="s">
        <v>5199</v>
      </c>
    </row>
    <row r="4773" spans="1:1" x14ac:dyDescent="0.25">
      <c r="A4773" t="s">
        <v>5200</v>
      </c>
    </row>
    <row r="4774" spans="1:1" x14ac:dyDescent="0.25">
      <c r="A4774" t="s">
        <v>5201</v>
      </c>
    </row>
    <row r="4775" spans="1:1" x14ac:dyDescent="0.25">
      <c r="A4775" t="s">
        <v>5202</v>
      </c>
    </row>
    <row r="4776" spans="1:1" x14ac:dyDescent="0.25">
      <c r="A4776" t="s">
        <v>5203</v>
      </c>
    </row>
    <row r="4777" spans="1:1" x14ac:dyDescent="0.25">
      <c r="A4777" t="s">
        <v>5204</v>
      </c>
    </row>
    <row r="4778" spans="1:1" x14ac:dyDescent="0.25">
      <c r="A4778" t="s">
        <v>5205</v>
      </c>
    </row>
    <row r="4779" spans="1:1" x14ac:dyDescent="0.25">
      <c r="A4779" t="s">
        <v>5206</v>
      </c>
    </row>
    <row r="4780" spans="1:1" x14ac:dyDescent="0.25">
      <c r="A4780" t="s">
        <v>5207</v>
      </c>
    </row>
    <row r="4781" spans="1:1" x14ac:dyDescent="0.25">
      <c r="A4781" t="s">
        <v>5208</v>
      </c>
    </row>
    <row r="4782" spans="1:1" x14ac:dyDescent="0.25">
      <c r="A4782" t="s">
        <v>5209</v>
      </c>
    </row>
    <row r="4783" spans="1:1" x14ac:dyDescent="0.25">
      <c r="A4783" t="s">
        <v>5210</v>
      </c>
    </row>
    <row r="4784" spans="1:1" x14ac:dyDescent="0.25">
      <c r="A4784" t="s">
        <v>5211</v>
      </c>
    </row>
    <row r="4785" spans="1:1" x14ac:dyDescent="0.25">
      <c r="A4785" t="s">
        <v>5212</v>
      </c>
    </row>
    <row r="4786" spans="1:1" x14ac:dyDescent="0.25">
      <c r="A4786" t="s">
        <v>5213</v>
      </c>
    </row>
    <row r="4787" spans="1:1" x14ac:dyDescent="0.25">
      <c r="A4787" t="s">
        <v>5214</v>
      </c>
    </row>
    <row r="4788" spans="1:1" x14ac:dyDescent="0.25">
      <c r="A4788" t="s">
        <v>5215</v>
      </c>
    </row>
    <row r="4789" spans="1:1" x14ac:dyDescent="0.25">
      <c r="A4789" t="s">
        <v>5216</v>
      </c>
    </row>
    <row r="4790" spans="1:1" x14ac:dyDescent="0.25">
      <c r="A4790" t="s">
        <v>5217</v>
      </c>
    </row>
    <row r="4791" spans="1:1" x14ac:dyDescent="0.25">
      <c r="A4791" t="s">
        <v>5218</v>
      </c>
    </row>
    <row r="4792" spans="1:1" x14ac:dyDescent="0.25">
      <c r="A4792" t="s">
        <v>5219</v>
      </c>
    </row>
    <row r="4793" spans="1:1" x14ac:dyDescent="0.25">
      <c r="A4793" t="s">
        <v>5220</v>
      </c>
    </row>
    <row r="4794" spans="1:1" x14ac:dyDescent="0.25">
      <c r="A4794" t="s">
        <v>5221</v>
      </c>
    </row>
    <row r="4795" spans="1:1" x14ac:dyDescent="0.25">
      <c r="A4795" t="s">
        <v>5222</v>
      </c>
    </row>
    <row r="4796" spans="1:1" x14ac:dyDescent="0.25">
      <c r="A4796" t="s">
        <v>5223</v>
      </c>
    </row>
    <row r="4797" spans="1:1" x14ac:dyDescent="0.25">
      <c r="A4797" t="s">
        <v>5224</v>
      </c>
    </row>
    <row r="4798" spans="1:1" x14ac:dyDescent="0.25">
      <c r="A4798" t="s">
        <v>5225</v>
      </c>
    </row>
    <row r="4799" spans="1:1" x14ac:dyDescent="0.25">
      <c r="A4799" t="s">
        <v>5226</v>
      </c>
    </row>
    <row r="4800" spans="1:1" x14ac:dyDescent="0.25">
      <c r="A4800" t="s">
        <v>5227</v>
      </c>
    </row>
    <row r="4801" spans="1:1" x14ac:dyDescent="0.25">
      <c r="A4801" t="s">
        <v>5228</v>
      </c>
    </row>
    <row r="4802" spans="1:1" x14ac:dyDescent="0.25">
      <c r="A4802" t="s">
        <v>5229</v>
      </c>
    </row>
    <row r="4803" spans="1:1" x14ac:dyDescent="0.25">
      <c r="A4803" t="s">
        <v>5230</v>
      </c>
    </row>
    <row r="4804" spans="1:1" x14ac:dyDescent="0.25">
      <c r="A4804" t="s">
        <v>5231</v>
      </c>
    </row>
    <row r="4805" spans="1:1" x14ac:dyDescent="0.25">
      <c r="A4805" t="s">
        <v>5232</v>
      </c>
    </row>
    <row r="4806" spans="1:1" x14ac:dyDescent="0.25">
      <c r="A4806" t="s">
        <v>5233</v>
      </c>
    </row>
    <row r="4807" spans="1:1" x14ac:dyDescent="0.25">
      <c r="A4807" t="s">
        <v>5234</v>
      </c>
    </row>
    <row r="4808" spans="1:1" x14ac:dyDescent="0.25">
      <c r="A4808" t="s">
        <v>5235</v>
      </c>
    </row>
    <row r="4809" spans="1:1" x14ac:dyDescent="0.25">
      <c r="A4809" t="s">
        <v>5236</v>
      </c>
    </row>
    <row r="4810" spans="1:1" x14ac:dyDescent="0.25">
      <c r="A4810" t="s">
        <v>5237</v>
      </c>
    </row>
    <row r="4811" spans="1:1" x14ac:dyDescent="0.25">
      <c r="A4811" t="s">
        <v>5238</v>
      </c>
    </row>
    <row r="4812" spans="1:1" x14ac:dyDescent="0.25">
      <c r="A4812" t="s">
        <v>5239</v>
      </c>
    </row>
    <row r="4813" spans="1:1" x14ac:dyDescent="0.25">
      <c r="A4813" t="s">
        <v>5240</v>
      </c>
    </row>
    <row r="4814" spans="1:1" x14ac:dyDescent="0.25">
      <c r="A4814" t="s">
        <v>5241</v>
      </c>
    </row>
    <row r="4815" spans="1:1" x14ac:dyDescent="0.25">
      <c r="A4815" t="s">
        <v>5242</v>
      </c>
    </row>
    <row r="4816" spans="1:1" x14ac:dyDescent="0.25">
      <c r="A4816" t="s">
        <v>5243</v>
      </c>
    </row>
    <row r="4817" spans="1:1" x14ac:dyDescent="0.25">
      <c r="A4817" t="s">
        <v>5244</v>
      </c>
    </row>
    <row r="4818" spans="1:1" x14ac:dyDescent="0.25">
      <c r="A4818" t="s">
        <v>5245</v>
      </c>
    </row>
    <row r="4819" spans="1:1" x14ac:dyDescent="0.25">
      <c r="A4819" t="s">
        <v>5246</v>
      </c>
    </row>
    <row r="4820" spans="1:1" x14ac:dyDescent="0.25">
      <c r="A4820" t="s">
        <v>5247</v>
      </c>
    </row>
    <row r="4821" spans="1:1" x14ac:dyDescent="0.25">
      <c r="A4821" t="s">
        <v>5248</v>
      </c>
    </row>
    <row r="4822" spans="1:1" x14ac:dyDescent="0.25">
      <c r="A4822" t="s">
        <v>5249</v>
      </c>
    </row>
    <row r="4823" spans="1:1" x14ac:dyDescent="0.25">
      <c r="A4823" t="s">
        <v>5250</v>
      </c>
    </row>
    <row r="4824" spans="1:1" x14ac:dyDescent="0.25">
      <c r="A4824" t="s">
        <v>5251</v>
      </c>
    </row>
    <row r="4825" spans="1:1" x14ac:dyDescent="0.25">
      <c r="A4825" t="s">
        <v>5252</v>
      </c>
    </row>
    <row r="4826" spans="1:1" x14ac:dyDescent="0.25">
      <c r="A4826" t="s">
        <v>5253</v>
      </c>
    </row>
    <row r="4827" spans="1:1" x14ac:dyDescent="0.25">
      <c r="A4827" t="s">
        <v>5254</v>
      </c>
    </row>
    <row r="4828" spans="1:1" x14ac:dyDescent="0.25">
      <c r="A4828" t="s">
        <v>5255</v>
      </c>
    </row>
    <row r="4829" spans="1:1" x14ac:dyDescent="0.25">
      <c r="A4829" t="s">
        <v>5256</v>
      </c>
    </row>
    <row r="4830" spans="1:1" x14ac:dyDescent="0.25">
      <c r="A4830" t="s">
        <v>5257</v>
      </c>
    </row>
    <row r="4831" spans="1:1" x14ac:dyDescent="0.25">
      <c r="A4831" t="s">
        <v>5258</v>
      </c>
    </row>
    <row r="4832" spans="1:1" x14ac:dyDescent="0.25">
      <c r="A4832" t="s">
        <v>5259</v>
      </c>
    </row>
    <row r="4833" spans="1:1" x14ac:dyDescent="0.25">
      <c r="A4833" t="s">
        <v>5260</v>
      </c>
    </row>
    <row r="4834" spans="1:1" x14ac:dyDescent="0.25">
      <c r="A4834" t="s">
        <v>5261</v>
      </c>
    </row>
    <row r="4835" spans="1:1" x14ac:dyDescent="0.25">
      <c r="A4835" t="s">
        <v>5262</v>
      </c>
    </row>
    <row r="4836" spans="1:1" x14ac:dyDescent="0.25">
      <c r="A4836" t="s">
        <v>5263</v>
      </c>
    </row>
    <row r="4837" spans="1:1" x14ac:dyDescent="0.25">
      <c r="A4837" t="s">
        <v>5264</v>
      </c>
    </row>
    <row r="4838" spans="1:1" x14ac:dyDescent="0.25">
      <c r="A4838" t="s">
        <v>5265</v>
      </c>
    </row>
    <row r="4839" spans="1:1" x14ac:dyDescent="0.25">
      <c r="A4839" t="s">
        <v>5266</v>
      </c>
    </row>
    <row r="4840" spans="1:1" x14ac:dyDescent="0.25">
      <c r="A4840" t="s">
        <v>5267</v>
      </c>
    </row>
    <row r="4841" spans="1:1" x14ac:dyDescent="0.25">
      <c r="A4841" t="s">
        <v>5268</v>
      </c>
    </row>
    <row r="4842" spans="1:1" x14ac:dyDescent="0.25">
      <c r="A4842" t="s">
        <v>5269</v>
      </c>
    </row>
    <row r="4843" spans="1:1" x14ac:dyDescent="0.25">
      <c r="A4843" t="s">
        <v>5270</v>
      </c>
    </row>
    <row r="4844" spans="1:1" x14ac:dyDescent="0.25">
      <c r="A4844" t="s">
        <v>5271</v>
      </c>
    </row>
    <row r="4845" spans="1:1" x14ac:dyDescent="0.25">
      <c r="A4845" t="s">
        <v>5272</v>
      </c>
    </row>
    <row r="4846" spans="1:1" x14ac:dyDescent="0.25">
      <c r="A4846" t="s">
        <v>5273</v>
      </c>
    </row>
    <row r="4847" spans="1:1" x14ac:dyDescent="0.25">
      <c r="A4847" t="s">
        <v>5274</v>
      </c>
    </row>
    <row r="4848" spans="1:1" x14ac:dyDescent="0.25">
      <c r="A4848" t="s">
        <v>5275</v>
      </c>
    </row>
    <row r="4849" spans="1:1" x14ac:dyDescent="0.25">
      <c r="A4849" t="s">
        <v>5276</v>
      </c>
    </row>
    <row r="4850" spans="1:1" x14ac:dyDescent="0.25">
      <c r="A4850" t="s">
        <v>5277</v>
      </c>
    </row>
    <row r="4851" spans="1:1" x14ac:dyDescent="0.25">
      <c r="A4851" t="s">
        <v>5278</v>
      </c>
    </row>
    <row r="4852" spans="1:1" x14ac:dyDescent="0.25">
      <c r="A4852" t="s">
        <v>5279</v>
      </c>
    </row>
    <row r="4853" spans="1:1" x14ac:dyDescent="0.25">
      <c r="A4853" t="s">
        <v>5280</v>
      </c>
    </row>
    <row r="4854" spans="1:1" x14ac:dyDescent="0.25">
      <c r="A4854" t="s">
        <v>5281</v>
      </c>
    </row>
    <row r="4855" spans="1:1" x14ac:dyDescent="0.25">
      <c r="A4855" t="s">
        <v>5282</v>
      </c>
    </row>
    <row r="4856" spans="1:1" x14ac:dyDescent="0.25">
      <c r="A4856" t="s">
        <v>5283</v>
      </c>
    </row>
    <row r="4857" spans="1:1" x14ac:dyDescent="0.25">
      <c r="A4857" t="s">
        <v>5284</v>
      </c>
    </row>
    <row r="4858" spans="1:1" x14ac:dyDescent="0.25">
      <c r="A4858" t="s">
        <v>5285</v>
      </c>
    </row>
    <row r="4859" spans="1:1" x14ac:dyDescent="0.25">
      <c r="A4859" t="s">
        <v>5286</v>
      </c>
    </row>
    <row r="4860" spans="1:1" x14ac:dyDescent="0.25">
      <c r="A4860" t="s">
        <v>5287</v>
      </c>
    </row>
    <row r="4861" spans="1:1" x14ac:dyDescent="0.25">
      <c r="A4861" t="s">
        <v>5288</v>
      </c>
    </row>
    <row r="4862" spans="1:1" x14ac:dyDescent="0.25">
      <c r="A4862" t="s">
        <v>5289</v>
      </c>
    </row>
    <row r="4863" spans="1:1" x14ac:dyDescent="0.25">
      <c r="A4863" t="s">
        <v>5290</v>
      </c>
    </row>
    <row r="4864" spans="1:1" x14ac:dyDescent="0.25">
      <c r="A4864" t="s">
        <v>5291</v>
      </c>
    </row>
    <row r="4865" spans="1:1" x14ac:dyDescent="0.25">
      <c r="A4865" t="s">
        <v>5292</v>
      </c>
    </row>
    <row r="4866" spans="1:1" x14ac:dyDescent="0.25">
      <c r="A4866" t="s">
        <v>5293</v>
      </c>
    </row>
    <row r="4867" spans="1:1" x14ac:dyDescent="0.25">
      <c r="A4867" t="s">
        <v>5294</v>
      </c>
    </row>
    <row r="4868" spans="1:1" x14ac:dyDescent="0.25">
      <c r="A4868" t="s">
        <v>5295</v>
      </c>
    </row>
    <row r="4869" spans="1:1" x14ac:dyDescent="0.25">
      <c r="A4869" t="s">
        <v>5296</v>
      </c>
    </row>
    <row r="4870" spans="1:1" x14ac:dyDescent="0.25">
      <c r="A4870" t="s">
        <v>5297</v>
      </c>
    </row>
    <row r="4871" spans="1:1" x14ac:dyDescent="0.25">
      <c r="A4871" t="s">
        <v>5298</v>
      </c>
    </row>
    <row r="4872" spans="1:1" x14ac:dyDescent="0.25">
      <c r="A4872" t="s">
        <v>5299</v>
      </c>
    </row>
    <row r="4873" spans="1:1" x14ac:dyDescent="0.25">
      <c r="A4873" t="s">
        <v>5300</v>
      </c>
    </row>
    <row r="4874" spans="1:1" x14ac:dyDescent="0.25">
      <c r="A4874" t="s">
        <v>5301</v>
      </c>
    </row>
    <row r="4875" spans="1:1" x14ac:dyDescent="0.25">
      <c r="A4875" t="s">
        <v>5302</v>
      </c>
    </row>
    <row r="4876" spans="1:1" x14ac:dyDescent="0.25">
      <c r="A4876" t="s">
        <v>5303</v>
      </c>
    </row>
    <row r="4877" spans="1:1" x14ac:dyDescent="0.25">
      <c r="A4877" t="s">
        <v>5304</v>
      </c>
    </row>
    <row r="4878" spans="1:1" x14ac:dyDescent="0.25">
      <c r="A4878" t="s">
        <v>5305</v>
      </c>
    </row>
    <row r="4879" spans="1:1" x14ac:dyDescent="0.25">
      <c r="A4879" t="s">
        <v>5306</v>
      </c>
    </row>
    <row r="4880" spans="1:1" x14ac:dyDescent="0.25">
      <c r="A4880" t="s">
        <v>5307</v>
      </c>
    </row>
    <row r="4881" spans="1:1" x14ac:dyDescent="0.25">
      <c r="A4881" t="s">
        <v>5308</v>
      </c>
    </row>
    <row r="4882" spans="1:1" x14ac:dyDescent="0.25">
      <c r="A4882" t="s">
        <v>5309</v>
      </c>
    </row>
    <row r="4883" spans="1:1" x14ac:dyDescent="0.25">
      <c r="A4883" t="s">
        <v>5310</v>
      </c>
    </row>
    <row r="4884" spans="1:1" x14ac:dyDescent="0.25">
      <c r="A4884" t="s">
        <v>5311</v>
      </c>
    </row>
    <row r="4885" spans="1:1" x14ac:dyDescent="0.25">
      <c r="A4885" t="s">
        <v>5312</v>
      </c>
    </row>
    <row r="4886" spans="1:1" x14ac:dyDescent="0.25">
      <c r="A4886" t="s">
        <v>5313</v>
      </c>
    </row>
    <row r="4887" spans="1:1" x14ac:dyDescent="0.25">
      <c r="A4887" t="s">
        <v>5314</v>
      </c>
    </row>
    <row r="4888" spans="1:1" x14ac:dyDescent="0.25">
      <c r="A4888" t="s">
        <v>5315</v>
      </c>
    </row>
    <row r="4889" spans="1:1" x14ac:dyDescent="0.25">
      <c r="A4889" t="s">
        <v>5316</v>
      </c>
    </row>
    <row r="4890" spans="1:1" x14ac:dyDescent="0.25">
      <c r="A4890" t="s">
        <v>5317</v>
      </c>
    </row>
    <row r="4891" spans="1:1" x14ac:dyDescent="0.25">
      <c r="A4891" t="s">
        <v>5318</v>
      </c>
    </row>
    <row r="4892" spans="1:1" x14ac:dyDescent="0.25">
      <c r="A4892" t="s">
        <v>5319</v>
      </c>
    </row>
    <row r="4893" spans="1:1" x14ac:dyDescent="0.25">
      <c r="A4893" t="s">
        <v>5320</v>
      </c>
    </row>
    <row r="4894" spans="1:1" x14ac:dyDescent="0.25">
      <c r="A4894" t="s">
        <v>5321</v>
      </c>
    </row>
    <row r="4895" spans="1:1" x14ac:dyDescent="0.25">
      <c r="A4895" t="s">
        <v>5322</v>
      </c>
    </row>
    <row r="4896" spans="1:1" x14ac:dyDescent="0.25">
      <c r="A4896" t="s">
        <v>5323</v>
      </c>
    </row>
    <row r="4897" spans="1:1" x14ac:dyDescent="0.25">
      <c r="A4897" t="s">
        <v>5324</v>
      </c>
    </row>
    <row r="4898" spans="1:1" x14ac:dyDescent="0.25">
      <c r="A4898" t="s">
        <v>5325</v>
      </c>
    </row>
    <row r="4899" spans="1:1" x14ac:dyDescent="0.25">
      <c r="A4899" t="s">
        <v>5326</v>
      </c>
    </row>
    <row r="4900" spans="1:1" x14ac:dyDescent="0.25">
      <c r="A4900" t="s">
        <v>5327</v>
      </c>
    </row>
    <row r="4901" spans="1:1" x14ac:dyDescent="0.25">
      <c r="A4901" t="s">
        <v>5328</v>
      </c>
    </row>
    <row r="4902" spans="1:1" x14ac:dyDescent="0.25">
      <c r="A4902" t="s">
        <v>5329</v>
      </c>
    </row>
    <row r="4903" spans="1:1" x14ac:dyDescent="0.25">
      <c r="A4903" t="s">
        <v>5330</v>
      </c>
    </row>
    <row r="4904" spans="1:1" x14ac:dyDescent="0.25">
      <c r="A4904" t="s">
        <v>5331</v>
      </c>
    </row>
    <row r="4905" spans="1:1" x14ac:dyDescent="0.25">
      <c r="A4905" t="s">
        <v>5332</v>
      </c>
    </row>
    <row r="4906" spans="1:1" x14ac:dyDescent="0.25">
      <c r="A4906" t="s">
        <v>5333</v>
      </c>
    </row>
    <row r="4907" spans="1:1" x14ac:dyDescent="0.25">
      <c r="A4907" t="s">
        <v>5334</v>
      </c>
    </row>
    <row r="4908" spans="1:1" x14ac:dyDescent="0.25">
      <c r="A4908" t="s">
        <v>5335</v>
      </c>
    </row>
    <row r="4909" spans="1:1" x14ac:dyDescent="0.25">
      <c r="A4909" t="s">
        <v>5336</v>
      </c>
    </row>
    <row r="4910" spans="1:1" x14ac:dyDescent="0.25">
      <c r="A4910" t="s">
        <v>5337</v>
      </c>
    </row>
    <row r="4911" spans="1:1" x14ac:dyDescent="0.25">
      <c r="A4911" t="s">
        <v>5338</v>
      </c>
    </row>
    <row r="4912" spans="1:1" x14ac:dyDescent="0.25">
      <c r="A4912" t="s">
        <v>5339</v>
      </c>
    </row>
    <row r="4913" spans="1:1" x14ac:dyDescent="0.25">
      <c r="A4913" t="s">
        <v>5340</v>
      </c>
    </row>
    <row r="4914" spans="1:1" x14ac:dyDescent="0.25">
      <c r="A4914" t="s">
        <v>5341</v>
      </c>
    </row>
    <row r="4915" spans="1:1" x14ac:dyDescent="0.25">
      <c r="A4915" t="s">
        <v>5342</v>
      </c>
    </row>
    <row r="4916" spans="1:1" x14ac:dyDescent="0.25">
      <c r="A4916" t="s">
        <v>5343</v>
      </c>
    </row>
    <row r="4917" spans="1:1" x14ac:dyDescent="0.25">
      <c r="A4917" t="s">
        <v>5344</v>
      </c>
    </row>
    <row r="4918" spans="1:1" x14ac:dyDescent="0.25">
      <c r="A4918" t="s">
        <v>5345</v>
      </c>
    </row>
    <row r="4919" spans="1:1" x14ac:dyDescent="0.25">
      <c r="A4919" t="s">
        <v>5346</v>
      </c>
    </row>
    <row r="4920" spans="1:1" x14ac:dyDescent="0.25">
      <c r="A4920" t="s">
        <v>5347</v>
      </c>
    </row>
    <row r="4921" spans="1:1" x14ac:dyDescent="0.25">
      <c r="A4921" t="s">
        <v>5348</v>
      </c>
    </row>
    <row r="4922" spans="1:1" x14ac:dyDescent="0.25">
      <c r="A4922" t="s">
        <v>5349</v>
      </c>
    </row>
    <row r="4923" spans="1:1" x14ac:dyDescent="0.25">
      <c r="A4923" t="s">
        <v>5350</v>
      </c>
    </row>
    <row r="4924" spans="1:1" x14ac:dyDescent="0.25">
      <c r="A4924" t="s">
        <v>5351</v>
      </c>
    </row>
    <row r="4925" spans="1:1" x14ac:dyDescent="0.25">
      <c r="A4925" t="s">
        <v>5352</v>
      </c>
    </row>
    <row r="4926" spans="1:1" x14ac:dyDescent="0.25">
      <c r="A4926" t="s">
        <v>5353</v>
      </c>
    </row>
    <row r="4927" spans="1:1" x14ac:dyDescent="0.25">
      <c r="A4927" t="s">
        <v>5354</v>
      </c>
    </row>
    <row r="4928" spans="1:1" x14ac:dyDescent="0.25">
      <c r="A4928" t="s">
        <v>5355</v>
      </c>
    </row>
    <row r="4929" spans="1:1" x14ac:dyDescent="0.25">
      <c r="A4929" t="s">
        <v>5356</v>
      </c>
    </row>
    <row r="4930" spans="1:1" x14ac:dyDescent="0.25">
      <c r="A4930" t="s">
        <v>5357</v>
      </c>
    </row>
    <row r="4931" spans="1:1" x14ac:dyDescent="0.25">
      <c r="A4931" t="s">
        <v>5358</v>
      </c>
    </row>
    <row r="4932" spans="1:1" x14ac:dyDescent="0.25">
      <c r="A4932" t="s">
        <v>5359</v>
      </c>
    </row>
    <row r="4933" spans="1:1" x14ac:dyDescent="0.25">
      <c r="A4933" t="s">
        <v>5360</v>
      </c>
    </row>
    <row r="4934" spans="1:1" x14ac:dyDescent="0.25">
      <c r="A4934" t="s">
        <v>5361</v>
      </c>
    </row>
    <row r="4935" spans="1:1" x14ac:dyDescent="0.25">
      <c r="A4935" t="s">
        <v>5362</v>
      </c>
    </row>
    <row r="4936" spans="1:1" x14ac:dyDescent="0.25">
      <c r="A4936" t="s">
        <v>5363</v>
      </c>
    </row>
    <row r="4937" spans="1:1" x14ac:dyDescent="0.25">
      <c r="A4937" t="s">
        <v>5364</v>
      </c>
    </row>
    <row r="4938" spans="1:1" x14ac:dyDescent="0.25">
      <c r="A4938" t="s">
        <v>5365</v>
      </c>
    </row>
    <row r="4939" spans="1:1" x14ac:dyDescent="0.25">
      <c r="A4939" t="s">
        <v>5366</v>
      </c>
    </row>
    <row r="4940" spans="1:1" x14ac:dyDescent="0.25">
      <c r="A4940" t="s">
        <v>5367</v>
      </c>
    </row>
    <row r="4941" spans="1:1" x14ac:dyDescent="0.25">
      <c r="A4941" t="s">
        <v>5368</v>
      </c>
    </row>
    <row r="4942" spans="1:1" x14ac:dyDescent="0.25">
      <c r="A4942" t="s">
        <v>5369</v>
      </c>
    </row>
    <row r="4943" spans="1:1" x14ac:dyDescent="0.25">
      <c r="A4943" t="s">
        <v>5370</v>
      </c>
    </row>
    <row r="4944" spans="1:1" x14ac:dyDescent="0.25">
      <c r="A4944" t="s">
        <v>5371</v>
      </c>
    </row>
    <row r="4945" spans="1:1" x14ac:dyDescent="0.25">
      <c r="A4945" t="s">
        <v>5372</v>
      </c>
    </row>
    <row r="4946" spans="1:1" x14ac:dyDescent="0.25">
      <c r="A4946" t="s">
        <v>5373</v>
      </c>
    </row>
    <row r="4947" spans="1:1" x14ac:dyDescent="0.25">
      <c r="A4947" t="s">
        <v>5374</v>
      </c>
    </row>
    <row r="4948" spans="1:1" x14ac:dyDescent="0.25">
      <c r="A4948" t="s">
        <v>5375</v>
      </c>
    </row>
    <row r="4949" spans="1:1" x14ac:dyDescent="0.25">
      <c r="A4949" t="s">
        <v>5376</v>
      </c>
    </row>
    <row r="4950" spans="1:1" x14ac:dyDescent="0.25">
      <c r="A4950" t="s">
        <v>5377</v>
      </c>
    </row>
    <row r="4951" spans="1:1" x14ac:dyDescent="0.25">
      <c r="A4951" t="s">
        <v>5378</v>
      </c>
    </row>
    <row r="4952" spans="1:1" x14ac:dyDescent="0.25">
      <c r="A4952" t="s">
        <v>5379</v>
      </c>
    </row>
    <row r="4953" spans="1:1" x14ac:dyDescent="0.25">
      <c r="A4953" t="s">
        <v>5380</v>
      </c>
    </row>
    <row r="4954" spans="1:1" x14ac:dyDescent="0.25">
      <c r="A4954" t="s">
        <v>5381</v>
      </c>
    </row>
    <row r="4955" spans="1:1" x14ac:dyDescent="0.25">
      <c r="A4955" t="s">
        <v>5382</v>
      </c>
    </row>
    <row r="4956" spans="1:1" x14ac:dyDescent="0.25">
      <c r="A4956" t="s">
        <v>5383</v>
      </c>
    </row>
    <row r="4957" spans="1:1" x14ac:dyDescent="0.25">
      <c r="A4957" t="s">
        <v>5384</v>
      </c>
    </row>
    <row r="4958" spans="1:1" x14ac:dyDescent="0.25">
      <c r="A4958" t="s">
        <v>5385</v>
      </c>
    </row>
    <row r="4959" spans="1:1" x14ac:dyDescent="0.25">
      <c r="A4959" t="s">
        <v>5386</v>
      </c>
    </row>
    <row r="4960" spans="1:1" x14ac:dyDescent="0.25">
      <c r="A4960" t="s">
        <v>5387</v>
      </c>
    </row>
    <row r="4961" spans="1:1" x14ac:dyDescent="0.25">
      <c r="A4961" t="s">
        <v>5388</v>
      </c>
    </row>
    <row r="4962" spans="1:1" x14ac:dyDescent="0.25">
      <c r="A4962" t="s">
        <v>5389</v>
      </c>
    </row>
    <row r="4963" spans="1:1" x14ac:dyDescent="0.25">
      <c r="A4963" t="s">
        <v>5390</v>
      </c>
    </row>
    <row r="4964" spans="1:1" x14ac:dyDescent="0.25">
      <c r="A4964" t="s">
        <v>5391</v>
      </c>
    </row>
    <row r="4965" spans="1:1" x14ac:dyDescent="0.25">
      <c r="A4965" t="s">
        <v>5392</v>
      </c>
    </row>
    <row r="4966" spans="1:1" x14ac:dyDescent="0.25">
      <c r="A4966" t="s">
        <v>5393</v>
      </c>
    </row>
    <row r="4967" spans="1:1" x14ac:dyDescent="0.25">
      <c r="A4967" t="s">
        <v>5394</v>
      </c>
    </row>
    <row r="4968" spans="1:1" x14ac:dyDescent="0.25">
      <c r="A4968" t="s">
        <v>5395</v>
      </c>
    </row>
    <row r="4969" spans="1:1" x14ac:dyDescent="0.25">
      <c r="A4969" t="s">
        <v>5396</v>
      </c>
    </row>
    <row r="4970" spans="1:1" x14ac:dyDescent="0.25">
      <c r="A4970" t="s">
        <v>5397</v>
      </c>
    </row>
    <row r="4971" spans="1:1" x14ac:dyDescent="0.25">
      <c r="A4971" t="s">
        <v>5398</v>
      </c>
    </row>
    <row r="4972" spans="1:1" x14ac:dyDescent="0.25">
      <c r="A4972" t="s">
        <v>5399</v>
      </c>
    </row>
    <row r="4973" spans="1:1" x14ac:dyDescent="0.25">
      <c r="A4973" t="s">
        <v>5400</v>
      </c>
    </row>
    <row r="4974" spans="1:1" x14ac:dyDescent="0.25">
      <c r="A4974" t="s">
        <v>5401</v>
      </c>
    </row>
    <row r="4975" spans="1:1" x14ac:dyDescent="0.25">
      <c r="A4975" t="s">
        <v>5402</v>
      </c>
    </row>
    <row r="4976" spans="1:1" x14ac:dyDescent="0.25">
      <c r="A4976" t="s">
        <v>5403</v>
      </c>
    </row>
    <row r="4977" spans="1:1" x14ac:dyDescent="0.25">
      <c r="A4977" t="s">
        <v>5404</v>
      </c>
    </row>
    <row r="4978" spans="1:1" x14ac:dyDescent="0.25">
      <c r="A4978" t="s">
        <v>5405</v>
      </c>
    </row>
    <row r="4979" spans="1:1" x14ac:dyDescent="0.25">
      <c r="A4979" t="s">
        <v>5406</v>
      </c>
    </row>
    <row r="4980" spans="1:1" x14ac:dyDescent="0.25">
      <c r="A4980" t="s">
        <v>5407</v>
      </c>
    </row>
    <row r="4981" spans="1:1" x14ac:dyDescent="0.25">
      <c r="A4981" t="s">
        <v>5408</v>
      </c>
    </row>
    <row r="4982" spans="1:1" x14ac:dyDescent="0.25">
      <c r="A4982" t="s">
        <v>5409</v>
      </c>
    </row>
    <row r="4983" spans="1:1" x14ac:dyDescent="0.25">
      <c r="A4983" t="s">
        <v>5410</v>
      </c>
    </row>
    <row r="4984" spans="1:1" x14ac:dyDescent="0.25">
      <c r="A4984" t="s">
        <v>5411</v>
      </c>
    </row>
    <row r="4985" spans="1:1" x14ac:dyDescent="0.25">
      <c r="A4985" t="s">
        <v>5412</v>
      </c>
    </row>
    <row r="4986" spans="1:1" x14ac:dyDescent="0.25">
      <c r="A4986" t="s">
        <v>5413</v>
      </c>
    </row>
    <row r="4987" spans="1:1" x14ac:dyDescent="0.25">
      <c r="A4987" t="s">
        <v>5414</v>
      </c>
    </row>
    <row r="4988" spans="1:1" x14ac:dyDescent="0.25">
      <c r="A4988" t="s">
        <v>5415</v>
      </c>
    </row>
    <row r="4989" spans="1:1" x14ac:dyDescent="0.25">
      <c r="A4989" t="s">
        <v>5416</v>
      </c>
    </row>
    <row r="4990" spans="1:1" x14ac:dyDescent="0.25">
      <c r="A4990" t="s">
        <v>5417</v>
      </c>
    </row>
    <row r="4991" spans="1:1" x14ac:dyDescent="0.25">
      <c r="A4991" t="s">
        <v>5418</v>
      </c>
    </row>
    <row r="4992" spans="1:1" x14ac:dyDescent="0.25">
      <c r="A4992" t="s">
        <v>5419</v>
      </c>
    </row>
    <row r="4993" spans="1:1" x14ac:dyDescent="0.25">
      <c r="A4993" t="s">
        <v>5420</v>
      </c>
    </row>
    <row r="4994" spans="1:1" x14ac:dyDescent="0.25">
      <c r="A4994" t="s">
        <v>5421</v>
      </c>
    </row>
    <row r="4995" spans="1:1" x14ac:dyDescent="0.25">
      <c r="A4995" t="s">
        <v>5422</v>
      </c>
    </row>
    <row r="4996" spans="1:1" x14ac:dyDescent="0.25">
      <c r="A4996" t="s">
        <v>5423</v>
      </c>
    </row>
    <row r="4997" spans="1:1" x14ac:dyDescent="0.25">
      <c r="A4997" t="s">
        <v>5424</v>
      </c>
    </row>
    <row r="4998" spans="1:1" x14ac:dyDescent="0.25">
      <c r="A4998" t="s">
        <v>5425</v>
      </c>
    </row>
    <row r="4999" spans="1:1" x14ac:dyDescent="0.25">
      <c r="A4999" t="s">
        <v>5426</v>
      </c>
    </row>
    <row r="5000" spans="1:1" x14ac:dyDescent="0.25">
      <c r="A5000" t="s">
        <v>5427</v>
      </c>
    </row>
    <row r="5001" spans="1:1" x14ac:dyDescent="0.25">
      <c r="A5001" t="s">
        <v>5428</v>
      </c>
    </row>
    <row r="5002" spans="1:1" x14ac:dyDescent="0.25">
      <c r="A5002" t="s">
        <v>5429</v>
      </c>
    </row>
    <row r="5003" spans="1:1" x14ac:dyDescent="0.25">
      <c r="A5003" t="s">
        <v>5430</v>
      </c>
    </row>
    <row r="5004" spans="1:1" x14ac:dyDescent="0.25">
      <c r="A5004" t="s">
        <v>5431</v>
      </c>
    </row>
    <row r="5005" spans="1:1" x14ac:dyDescent="0.25">
      <c r="A5005" t="s">
        <v>5432</v>
      </c>
    </row>
    <row r="5006" spans="1:1" x14ac:dyDescent="0.25">
      <c r="A5006" t="s">
        <v>5433</v>
      </c>
    </row>
    <row r="5007" spans="1:1" x14ac:dyDescent="0.25">
      <c r="A5007" t="s">
        <v>5434</v>
      </c>
    </row>
    <row r="5008" spans="1:1" x14ac:dyDescent="0.25">
      <c r="A5008" t="s">
        <v>5435</v>
      </c>
    </row>
    <row r="5009" spans="1:1" x14ac:dyDescent="0.25">
      <c r="A5009" t="s">
        <v>5436</v>
      </c>
    </row>
    <row r="5010" spans="1:1" x14ac:dyDescent="0.25">
      <c r="A5010" t="s">
        <v>5437</v>
      </c>
    </row>
    <row r="5011" spans="1:1" x14ac:dyDescent="0.25">
      <c r="A5011" t="s">
        <v>5438</v>
      </c>
    </row>
    <row r="5012" spans="1:1" x14ac:dyDescent="0.25">
      <c r="A5012" t="s">
        <v>5439</v>
      </c>
    </row>
    <row r="5013" spans="1:1" x14ac:dyDescent="0.25">
      <c r="A5013" t="s">
        <v>5440</v>
      </c>
    </row>
    <row r="5014" spans="1:1" x14ac:dyDescent="0.25">
      <c r="A5014" t="s">
        <v>5441</v>
      </c>
    </row>
    <row r="5015" spans="1:1" x14ac:dyDescent="0.25">
      <c r="A5015" t="s">
        <v>5442</v>
      </c>
    </row>
    <row r="5016" spans="1:1" x14ac:dyDescent="0.25">
      <c r="A5016" t="s">
        <v>5443</v>
      </c>
    </row>
    <row r="5017" spans="1:1" x14ac:dyDescent="0.25">
      <c r="A5017" t="s">
        <v>5444</v>
      </c>
    </row>
    <row r="5018" spans="1:1" x14ac:dyDescent="0.25">
      <c r="A5018" t="s">
        <v>5445</v>
      </c>
    </row>
    <row r="5019" spans="1:1" x14ac:dyDescent="0.25">
      <c r="A5019" t="s">
        <v>5446</v>
      </c>
    </row>
    <row r="5020" spans="1:1" x14ac:dyDescent="0.25">
      <c r="A5020" t="s">
        <v>5447</v>
      </c>
    </row>
    <row r="5021" spans="1:1" x14ac:dyDescent="0.25">
      <c r="A5021" t="s">
        <v>5448</v>
      </c>
    </row>
    <row r="5022" spans="1:1" x14ac:dyDescent="0.25">
      <c r="A5022" t="s">
        <v>5449</v>
      </c>
    </row>
    <row r="5023" spans="1:1" x14ac:dyDescent="0.25">
      <c r="A5023" t="s">
        <v>5450</v>
      </c>
    </row>
    <row r="5024" spans="1:1" x14ac:dyDescent="0.25">
      <c r="A5024" t="s">
        <v>5451</v>
      </c>
    </row>
    <row r="5025" spans="1:1" x14ac:dyDescent="0.25">
      <c r="A5025" t="s">
        <v>5452</v>
      </c>
    </row>
    <row r="5026" spans="1:1" x14ac:dyDescent="0.25">
      <c r="A5026" t="s">
        <v>5453</v>
      </c>
    </row>
    <row r="5027" spans="1:1" x14ac:dyDescent="0.25">
      <c r="A5027" t="s">
        <v>5454</v>
      </c>
    </row>
    <row r="5028" spans="1:1" x14ac:dyDescent="0.25">
      <c r="A5028" t="s">
        <v>5455</v>
      </c>
    </row>
    <row r="5029" spans="1:1" x14ac:dyDescent="0.25">
      <c r="A5029" t="s">
        <v>5456</v>
      </c>
    </row>
    <row r="5030" spans="1:1" x14ac:dyDescent="0.25">
      <c r="A5030" t="s">
        <v>5457</v>
      </c>
    </row>
    <row r="5031" spans="1:1" x14ac:dyDescent="0.25">
      <c r="A5031" t="s">
        <v>5458</v>
      </c>
    </row>
    <row r="5032" spans="1:1" x14ac:dyDescent="0.25">
      <c r="A5032" t="s">
        <v>5459</v>
      </c>
    </row>
    <row r="5033" spans="1:1" x14ac:dyDescent="0.25">
      <c r="A5033" t="s">
        <v>5460</v>
      </c>
    </row>
    <row r="5034" spans="1:1" x14ac:dyDescent="0.25">
      <c r="A5034" t="s">
        <v>5461</v>
      </c>
    </row>
    <row r="5035" spans="1:1" x14ac:dyDescent="0.25">
      <c r="A5035" t="s">
        <v>5462</v>
      </c>
    </row>
    <row r="5036" spans="1:1" x14ac:dyDescent="0.25">
      <c r="A5036" t="s">
        <v>5463</v>
      </c>
    </row>
    <row r="5037" spans="1:1" x14ac:dyDescent="0.25">
      <c r="A5037" t="s">
        <v>5464</v>
      </c>
    </row>
    <row r="5038" spans="1:1" x14ac:dyDescent="0.25">
      <c r="A5038" t="s">
        <v>5465</v>
      </c>
    </row>
    <row r="5039" spans="1:1" x14ac:dyDescent="0.25">
      <c r="A5039" t="s">
        <v>5466</v>
      </c>
    </row>
    <row r="5040" spans="1:1" x14ac:dyDescent="0.25">
      <c r="A5040" t="s">
        <v>5467</v>
      </c>
    </row>
    <row r="5041" spans="1:1" x14ac:dyDescent="0.25">
      <c r="A5041" t="s">
        <v>5468</v>
      </c>
    </row>
    <row r="5042" spans="1:1" x14ac:dyDescent="0.25">
      <c r="A5042" t="s">
        <v>5469</v>
      </c>
    </row>
    <row r="5043" spans="1:1" x14ac:dyDescent="0.25">
      <c r="A5043" t="s">
        <v>5470</v>
      </c>
    </row>
    <row r="5044" spans="1:1" x14ac:dyDescent="0.25">
      <c r="A5044" t="s">
        <v>5471</v>
      </c>
    </row>
    <row r="5045" spans="1:1" x14ac:dyDescent="0.25">
      <c r="A5045" t="s">
        <v>5472</v>
      </c>
    </row>
    <row r="5046" spans="1:1" x14ac:dyDescent="0.25">
      <c r="A5046" t="s">
        <v>5473</v>
      </c>
    </row>
    <row r="5047" spans="1:1" x14ac:dyDescent="0.25">
      <c r="A5047" t="s">
        <v>5474</v>
      </c>
    </row>
    <row r="5048" spans="1:1" x14ac:dyDescent="0.25">
      <c r="A5048" t="s">
        <v>5475</v>
      </c>
    </row>
    <row r="5049" spans="1:1" x14ac:dyDescent="0.25">
      <c r="A5049" t="s">
        <v>5476</v>
      </c>
    </row>
    <row r="5050" spans="1:1" x14ac:dyDescent="0.25">
      <c r="A5050" t="s">
        <v>5477</v>
      </c>
    </row>
    <row r="5051" spans="1:1" x14ac:dyDescent="0.25">
      <c r="A5051" t="s">
        <v>5478</v>
      </c>
    </row>
    <row r="5052" spans="1:1" x14ac:dyDescent="0.25">
      <c r="A5052" t="s">
        <v>5479</v>
      </c>
    </row>
    <row r="5053" spans="1:1" x14ac:dyDescent="0.25">
      <c r="A5053" t="s">
        <v>5480</v>
      </c>
    </row>
    <row r="5054" spans="1:1" x14ac:dyDescent="0.25">
      <c r="A5054" t="s">
        <v>5481</v>
      </c>
    </row>
    <row r="5055" spans="1:1" x14ac:dyDescent="0.25">
      <c r="A5055" t="s">
        <v>5482</v>
      </c>
    </row>
    <row r="5056" spans="1:1" x14ac:dyDescent="0.25">
      <c r="A5056" t="s">
        <v>5483</v>
      </c>
    </row>
    <row r="5057" spans="1:1" x14ac:dyDescent="0.25">
      <c r="A5057" t="s">
        <v>5484</v>
      </c>
    </row>
    <row r="5058" spans="1:1" x14ac:dyDescent="0.25">
      <c r="A5058" t="s">
        <v>5485</v>
      </c>
    </row>
    <row r="5059" spans="1:1" x14ac:dyDescent="0.25">
      <c r="A5059" t="s">
        <v>5486</v>
      </c>
    </row>
    <row r="5060" spans="1:1" x14ac:dyDescent="0.25">
      <c r="A5060" t="s">
        <v>5487</v>
      </c>
    </row>
    <row r="5061" spans="1:1" x14ac:dyDescent="0.25">
      <c r="A5061" t="s">
        <v>5488</v>
      </c>
    </row>
    <row r="5062" spans="1:1" x14ac:dyDescent="0.25">
      <c r="A5062" t="s">
        <v>5489</v>
      </c>
    </row>
    <row r="5063" spans="1:1" x14ac:dyDescent="0.25">
      <c r="A5063" t="s">
        <v>5490</v>
      </c>
    </row>
    <row r="5064" spans="1:1" x14ac:dyDescent="0.25">
      <c r="A5064" t="s">
        <v>5491</v>
      </c>
    </row>
    <row r="5065" spans="1:1" x14ac:dyDescent="0.25">
      <c r="A5065" t="s">
        <v>5492</v>
      </c>
    </row>
    <row r="5066" spans="1:1" x14ac:dyDescent="0.25">
      <c r="A5066" t="s">
        <v>5493</v>
      </c>
    </row>
    <row r="5067" spans="1:1" x14ac:dyDescent="0.25">
      <c r="A5067" t="s">
        <v>5494</v>
      </c>
    </row>
    <row r="5068" spans="1:1" x14ac:dyDescent="0.25">
      <c r="A5068" t="s">
        <v>5495</v>
      </c>
    </row>
    <row r="5069" spans="1:1" x14ac:dyDescent="0.25">
      <c r="A5069" t="s">
        <v>5496</v>
      </c>
    </row>
    <row r="5070" spans="1:1" x14ac:dyDescent="0.25">
      <c r="A5070" t="s">
        <v>5497</v>
      </c>
    </row>
    <row r="5071" spans="1:1" x14ac:dyDescent="0.25">
      <c r="A5071" t="s">
        <v>5498</v>
      </c>
    </row>
    <row r="5072" spans="1:1" x14ac:dyDescent="0.25">
      <c r="A5072" t="s">
        <v>5499</v>
      </c>
    </row>
    <row r="5073" spans="1:1" x14ac:dyDescent="0.25">
      <c r="A5073" t="s">
        <v>5500</v>
      </c>
    </row>
    <row r="5074" spans="1:1" x14ac:dyDescent="0.25">
      <c r="A5074" t="s">
        <v>5501</v>
      </c>
    </row>
    <row r="5075" spans="1:1" x14ac:dyDescent="0.25">
      <c r="A5075" t="s">
        <v>5502</v>
      </c>
    </row>
    <row r="5076" spans="1:1" x14ac:dyDescent="0.25">
      <c r="A5076" t="s">
        <v>5503</v>
      </c>
    </row>
    <row r="5077" spans="1:1" x14ac:dyDescent="0.25">
      <c r="A5077" t="s">
        <v>5504</v>
      </c>
    </row>
    <row r="5078" spans="1:1" x14ac:dyDescent="0.25">
      <c r="A5078" t="s">
        <v>5505</v>
      </c>
    </row>
    <row r="5079" spans="1:1" x14ac:dyDescent="0.25">
      <c r="A5079" t="s">
        <v>5506</v>
      </c>
    </row>
    <row r="5080" spans="1:1" x14ac:dyDescent="0.25">
      <c r="A5080" t="s">
        <v>5507</v>
      </c>
    </row>
    <row r="5081" spans="1:1" x14ac:dyDescent="0.25">
      <c r="A5081" t="s">
        <v>5508</v>
      </c>
    </row>
    <row r="5082" spans="1:1" x14ac:dyDescent="0.25">
      <c r="A5082" t="s">
        <v>5509</v>
      </c>
    </row>
    <row r="5083" spans="1:1" x14ac:dyDescent="0.25">
      <c r="A5083" t="s">
        <v>5510</v>
      </c>
    </row>
    <row r="5084" spans="1:1" x14ac:dyDescent="0.25">
      <c r="A5084" t="s">
        <v>5511</v>
      </c>
    </row>
    <row r="5085" spans="1:1" x14ac:dyDescent="0.25">
      <c r="A5085" t="s">
        <v>5512</v>
      </c>
    </row>
    <row r="5086" spans="1:1" x14ac:dyDescent="0.25">
      <c r="A5086" t="s">
        <v>5513</v>
      </c>
    </row>
    <row r="5087" spans="1:1" x14ac:dyDescent="0.25">
      <c r="A5087" t="s">
        <v>5514</v>
      </c>
    </row>
    <row r="5088" spans="1:1" x14ac:dyDescent="0.25">
      <c r="A5088" t="s">
        <v>5515</v>
      </c>
    </row>
    <row r="5089" spans="1:1" x14ac:dyDescent="0.25">
      <c r="A5089" t="s">
        <v>5516</v>
      </c>
    </row>
    <row r="5090" spans="1:1" x14ac:dyDescent="0.25">
      <c r="A5090" t="s">
        <v>5517</v>
      </c>
    </row>
    <row r="5091" spans="1:1" x14ac:dyDescent="0.25">
      <c r="A5091" t="s">
        <v>5518</v>
      </c>
    </row>
    <row r="5092" spans="1:1" x14ac:dyDescent="0.25">
      <c r="A5092" t="s">
        <v>5519</v>
      </c>
    </row>
    <row r="5093" spans="1:1" x14ac:dyDescent="0.25">
      <c r="A5093" t="s">
        <v>5520</v>
      </c>
    </row>
    <row r="5094" spans="1:1" x14ac:dyDescent="0.25">
      <c r="A5094" t="s">
        <v>5521</v>
      </c>
    </row>
    <row r="5095" spans="1:1" x14ac:dyDescent="0.25">
      <c r="A5095" t="s">
        <v>5522</v>
      </c>
    </row>
    <row r="5096" spans="1:1" x14ac:dyDescent="0.25">
      <c r="A5096" t="s">
        <v>5523</v>
      </c>
    </row>
    <row r="5097" spans="1:1" x14ac:dyDescent="0.25">
      <c r="A5097" t="s">
        <v>5524</v>
      </c>
    </row>
    <row r="5098" spans="1:1" x14ac:dyDescent="0.25">
      <c r="A5098" t="s">
        <v>5525</v>
      </c>
    </row>
    <row r="5099" spans="1:1" x14ac:dyDescent="0.25">
      <c r="A5099" t="s">
        <v>5526</v>
      </c>
    </row>
    <row r="5100" spans="1:1" x14ac:dyDescent="0.25">
      <c r="A5100" t="s">
        <v>5527</v>
      </c>
    </row>
    <row r="5101" spans="1:1" x14ac:dyDescent="0.25">
      <c r="A5101" t="s">
        <v>5528</v>
      </c>
    </row>
    <row r="5102" spans="1:1" x14ac:dyDescent="0.25">
      <c r="A5102" t="s">
        <v>5529</v>
      </c>
    </row>
    <row r="5103" spans="1:1" x14ac:dyDescent="0.25">
      <c r="A5103" t="s">
        <v>5530</v>
      </c>
    </row>
    <row r="5104" spans="1:1" x14ac:dyDescent="0.25">
      <c r="A5104" t="s">
        <v>5531</v>
      </c>
    </row>
    <row r="5105" spans="1:1" x14ac:dyDescent="0.25">
      <c r="A5105" t="s">
        <v>5532</v>
      </c>
    </row>
    <row r="5106" spans="1:1" x14ac:dyDescent="0.25">
      <c r="A5106" t="s">
        <v>5533</v>
      </c>
    </row>
    <row r="5107" spans="1:1" x14ac:dyDescent="0.25">
      <c r="A5107" t="s">
        <v>5534</v>
      </c>
    </row>
    <row r="5108" spans="1:1" x14ac:dyDescent="0.25">
      <c r="A5108" t="s">
        <v>5535</v>
      </c>
    </row>
    <row r="5109" spans="1:1" x14ac:dyDescent="0.25">
      <c r="A5109" t="s">
        <v>5536</v>
      </c>
    </row>
    <row r="5110" spans="1:1" x14ac:dyDescent="0.25">
      <c r="A5110" t="s">
        <v>5537</v>
      </c>
    </row>
    <row r="5111" spans="1:1" x14ac:dyDescent="0.25">
      <c r="A5111" t="s">
        <v>5538</v>
      </c>
    </row>
    <row r="5112" spans="1:1" x14ac:dyDescent="0.25">
      <c r="A5112" t="s">
        <v>5539</v>
      </c>
    </row>
    <row r="5113" spans="1:1" x14ac:dyDescent="0.25">
      <c r="A5113" t="s">
        <v>5540</v>
      </c>
    </row>
    <row r="5114" spans="1:1" x14ac:dyDescent="0.25">
      <c r="A5114" t="s">
        <v>5541</v>
      </c>
    </row>
    <row r="5115" spans="1:1" x14ac:dyDescent="0.25">
      <c r="A5115" t="s">
        <v>5542</v>
      </c>
    </row>
    <row r="5116" spans="1:1" x14ac:dyDescent="0.25">
      <c r="A5116" t="s">
        <v>5543</v>
      </c>
    </row>
    <row r="5117" spans="1:1" x14ac:dyDescent="0.25">
      <c r="A5117" t="s">
        <v>5544</v>
      </c>
    </row>
    <row r="5118" spans="1:1" x14ac:dyDescent="0.25">
      <c r="A5118" t="s">
        <v>5545</v>
      </c>
    </row>
    <row r="5119" spans="1:1" x14ac:dyDescent="0.25">
      <c r="A5119" t="s">
        <v>5546</v>
      </c>
    </row>
    <row r="5120" spans="1:1" x14ac:dyDescent="0.25">
      <c r="A5120" t="s">
        <v>5547</v>
      </c>
    </row>
    <row r="5121" spans="1:1" x14ac:dyDescent="0.25">
      <c r="A5121" t="s">
        <v>5548</v>
      </c>
    </row>
    <row r="5122" spans="1:1" x14ac:dyDescent="0.25">
      <c r="A5122" t="s">
        <v>5549</v>
      </c>
    </row>
    <row r="5123" spans="1:1" x14ac:dyDescent="0.25">
      <c r="A5123" t="s">
        <v>5550</v>
      </c>
    </row>
    <row r="5124" spans="1:1" x14ac:dyDescent="0.25">
      <c r="A5124" t="s">
        <v>5551</v>
      </c>
    </row>
    <row r="5125" spans="1:1" x14ac:dyDescent="0.25">
      <c r="A5125" t="s">
        <v>5552</v>
      </c>
    </row>
    <row r="5126" spans="1:1" x14ac:dyDescent="0.25">
      <c r="A5126" t="s">
        <v>5553</v>
      </c>
    </row>
    <row r="5127" spans="1:1" x14ac:dyDescent="0.25">
      <c r="A5127" t="s">
        <v>5554</v>
      </c>
    </row>
    <row r="5128" spans="1:1" x14ac:dyDescent="0.25">
      <c r="A5128" t="s">
        <v>5555</v>
      </c>
    </row>
    <row r="5129" spans="1:1" x14ac:dyDescent="0.25">
      <c r="A5129" t="s">
        <v>5556</v>
      </c>
    </row>
    <row r="5130" spans="1:1" x14ac:dyDescent="0.25">
      <c r="A5130" t="s">
        <v>5557</v>
      </c>
    </row>
    <row r="5131" spans="1:1" x14ac:dyDescent="0.25">
      <c r="A5131" t="s">
        <v>5558</v>
      </c>
    </row>
    <row r="5132" spans="1:1" x14ac:dyDescent="0.25">
      <c r="A5132" t="s">
        <v>5559</v>
      </c>
    </row>
    <row r="5133" spans="1:1" x14ac:dyDescent="0.25">
      <c r="A5133" t="s">
        <v>5560</v>
      </c>
    </row>
    <row r="5134" spans="1:1" x14ac:dyDescent="0.25">
      <c r="A5134" t="s">
        <v>5561</v>
      </c>
    </row>
    <row r="5135" spans="1:1" x14ac:dyDescent="0.25">
      <c r="A5135" t="s">
        <v>5562</v>
      </c>
    </row>
    <row r="5136" spans="1:1" x14ac:dyDescent="0.25">
      <c r="A5136" t="s">
        <v>5563</v>
      </c>
    </row>
    <row r="5137" spans="1:1" x14ac:dyDescent="0.25">
      <c r="A5137" t="s">
        <v>5564</v>
      </c>
    </row>
    <row r="5138" spans="1:1" x14ac:dyDescent="0.25">
      <c r="A5138" t="s">
        <v>5565</v>
      </c>
    </row>
    <row r="5139" spans="1:1" x14ac:dyDescent="0.25">
      <c r="A5139" t="s">
        <v>5566</v>
      </c>
    </row>
    <row r="5140" spans="1:1" x14ac:dyDescent="0.25">
      <c r="A5140" t="s">
        <v>5567</v>
      </c>
    </row>
    <row r="5141" spans="1:1" x14ac:dyDescent="0.25">
      <c r="A5141" t="s">
        <v>5568</v>
      </c>
    </row>
    <row r="5142" spans="1:1" x14ac:dyDescent="0.25">
      <c r="A5142" t="s">
        <v>5569</v>
      </c>
    </row>
    <row r="5143" spans="1:1" x14ac:dyDescent="0.25">
      <c r="A5143" t="s">
        <v>5570</v>
      </c>
    </row>
    <row r="5144" spans="1:1" x14ac:dyDescent="0.25">
      <c r="A5144" t="s">
        <v>5571</v>
      </c>
    </row>
    <row r="5145" spans="1:1" x14ac:dyDescent="0.25">
      <c r="A5145" t="s">
        <v>5572</v>
      </c>
    </row>
    <row r="5146" spans="1:1" x14ac:dyDescent="0.25">
      <c r="A5146" t="s">
        <v>5573</v>
      </c>
    </row>
    <row r="5147" spans="1:1" x14ac:dyDescent="0.25">
      <c r="A5147" t="s">
        <v>5574</v>
      </c>
    </row>
    <row r="5148" spans="1:1" x14ac:dyDescent="0.25">
      <c r="A5148" t="s">
        <v>5575</v>
      </c>
    </row>
    <row r="5149" spans="1:1" x14ac:dyDescent="0.25">
      <c r="A5149" t="s">
        <v>5576</v>
      </c>
    </row>
    <row r="5150" spans="1:1" x14ac:dyDescent="0.25">
      <c r="A5150" t="s">
        <v>5577</v>
      </c>
    </row>
    <row r="5151" spans="1:1" x14ac:dyDescent="0.25">
      <c r="A5151" t="s">
        <v>5578</v>
      </c>
    </row>
    <row r="5152" spans="1:1" x14ac:dyDescent="0.25">
      <c r="A5152" t="s">
        <v>5579</v>
      </c>
    </row>
    <row r="5153" spans="1:1" x14ac:dyDescent="0.25">
      <c r="A5153" t="s">
        <v>5580</v>
      </c>
    </row>
    <row r="5154" spans="1:1" x14ac:dyDescent="0.25">
      <c r="A5154" t="s">
        <v>5581</v>
      </c>
    </row>
    <row r="5155" spans="1:1" x14ac:dyDescent="0.25">
      <c r="A5155" t="s">
        <v>5582</v>
      </c>
    </row>
    <row r="5156" spans="1:1" x14ac:dyDescent="0.25">
      <c r="A5156" t="s">
        <v>5583</v>
      </c>
    </row>
    <row r="5157" spans="1:1" x14ac:dyDescent="0.25">
      <c r="A5157" t="s">
        <v>5584</v>
      </c>
    </row>
    <row r="5158" spans="1:1" x14ac:dyDescent="0.25">
      <c r="A5158" t="s">
        <v>5585</v>
      </c>
    </row>
    <row r="5159" spans="1:1" x14ac:dyDescent="0.25">
      <c r="A5159" t="s">
        <v>5586</v>
      </c>
    </row>
    <row r="5160" spans="1:1" x14ac:dyDescent="0.25">
      <c r="A5160" t="s">
        <v>5587</v>
      </c>
    </row>
    <row r="5161" spans="1:1" x14ac:dyDescent="0.25">
      <c r="A5161" t="s">
        <v>5588</v>
      </c>
    </row>
    <row r="5162" spans="1:1" x14ac:dyDescent="0.25">
      <c r="A5162" t="s">
        <v>5589</v>
      </c>
    </row>
    <row r="5163" spans="1:1" x14ac:dyDescent="0.25">
      <c r="A5163" t="s">
        <v>5590</v>
      </c>
    </row>
    <row r="5164" spans="1:1" x14ac:dyDescent="0.25">
      <c r="A5164" t="s">
        <v>5591</v>
      </c>
    </row>
    <row r="5165" spans="1:1" x14ac:dyDescent="0.25">
      <c r="A5165" t="s">
        <v>5592</v>
      </c>
    </row>
    <row r="5166" spans="1:1" x14ac:dyDescent="0.25">
      <c r="A5166" t="s">
        <v>5593</v>
      </c>
    </row>
    <row r="5167" spans="1:1" x14ac:dyDescent="0.25">
      <c r="A5167" t="s">
        <v>5594</v>
      </c>
    </row>
    <row r="5168" spans="1:1" x14ac:dyDescent="0.25">
      <c r="A5168" t="s">
        <v>5595</v>
      </c>
    </row>
    <row r="5169" spans="1:1" x14ac:dyDescent="0.25">
      <c r="A5169" t="s">
        <v>5596</v>
      </c>
    </row>
    <row r="5170" spans="1:1" x14ac:dyDescent="0.25">
      <c r="A5170" t="s">
        <v>5597</v>
      </c>
    </row>
    <row r="5171" spans="1:1" x14ac:dyDescent="0.25">
      <c r="A5171" t="s">
        <v>5598</v>
      </c>
    </row>
    <row r="5172" spans="1:1" x14ac:dyDescent="0.25">
      <c r="A5172" t="s">
        <v>5599</v>
      </c>
    </row>
    <row r="5173" spans="1:1" x14ac:dyDescent="0.25">
      <c r="A5173" t="s">
        <v>5600</v>
      </c>
    </row>
    <row r="5174" spans="1:1" x14ac:dyDescent="0.25">
      <c r="A5174" t="s">
        <v>5601</v>
      </c>
    </row>
    <row r="5175" spans="1:1" x14ac:dyDescent="0.25">
      <c r="A5175" t="s">
        <v>5602</v>
      </c>
    </row>
    <row r="5176" spans="1:1" x14ac:dyDescent="0.25">
      <c r="A5176" t="s">
        <v>5603</v>
      </c>
    </row>
    <row r="5177" spans="1:1" x14ac:dyDescent="0.25">
      <c r="A5177" t="s">
        <v>5604</v>
      </c>
    </row>
    <row r="5178" spans="1:1" x14ac:dyDescent="0.25">
      <c r="A5178" t="s">
        <v>5605</v>
      </c>
    </row>
    <row r="5179" spans="1:1" x14ac:dyDescent="0.25">
      <c r="A5179" t="s">
        <v>5606</v>
      </c>
    </row>
    <row r="5180" spans="1:1" x14ac:dyDescent="0.25">
      <c r="A5180" t="s">
        <v>5607</v>
      </c>
    </row>
    <row r="5181" spans="1:1" x14ac:dyDescent="0.25">
      <c r="A5181" t="s">
        <v>5608</v>
      </c>
    </row>
    <row r="5182" spans="1:1" x14ac:dyDescent="0.25">
      <c r="A5182" t="s">
        <v>5609</v>
      </c>
    </row>
    <row r="5183" spans="1:1" x14ac:dyDescent="0.25">
      <c r="A5183" t="s">
        <v>5610</v>
      </c>
    </row>
    <row r="5184" spans="1:1" x14ac:dyDescent="0.25">
      <c r="A5184" t="s">
        <v>5611</v>
      </c>
    </row>
    <row r="5185" spans="1:1" x14ac:dyDescent="0.25">
      <c r="A5185" t="s">
        <v>5612</v>
      </c>
    </row>
    <row r="5186" spans="1:1" x14ac:dyDescent="0.25">
      <c r="A5186" t="s">
        <v>5613</v>
      </c>
    </row>
    <row r="5187" spans="1:1" x14ac:dyDescent="0.25">
      <c r="A5187" t="s">
        <v>5614</v>
      </c>
    </row>
    <row r="5188" spans="1:1" x14ac:dyDescent="0.25">
      <c r="A5188" t="s">
        <v>5615</v>
      </c>
    </row>
    <row r="5189" spans="1:1" x14ac:dyDescent="0.25">
      <c r="A5189" t="s">
        <v>5616</v>
      </c>
    </row>
    <row r="5190" spans="1:1" x14ac:dyDescent="0.25">
      <c r="A5190" t="s">
        <v>5617</v>
      </c>
    </row>
    <row r="5191" spans="1:1" x14ac:dyDescent="0.25">
      <c r="A5191" t="s">
        <v>5618</v>
      </c>
    </row>
    <row r="5192" spans="1:1" x14ac:dyDescent="0.25">
      <c r="A5192" t="s">
        <v>5619</v>
      </c>
    </row>
    <row r="5193" spans="1:1" x14ac:dyDescent="0.25">
      <c r="A5193" t="s">
        <v>5620</v>
      </c>
    </row>
    <row r="5194" spans="1:1" x14ac:dyDescent="0.25">
      <c r="A5194" t="s">
        <v>5621</v>
      </c>
    </row>
    <row r="5195" spans="1:1" x14ac:dyDescent="0.25">
      <c r="A5195" t="s">
        <v>5622</v>
      </c>
    </row>
    <row r="5196" spans="1:1" x14ac:dyDescent="0.25">
      <c r="A5196" t="s">
        <v>5623</v>
      </c>
    </row>
    <row r="5197" spans="1:1" x14ac:dyDescent="0.25">
      <c r="A5197" t="s">
        <v>5624</v>
      </c>
    </row>
    <row r="5198" spans="1:1" x14ac:dyDescent="0.25">
      <c r="A5198" t="s">
        <v>5625</v>
      </c>
    </row>
    <row r="5199" spans="1:1" x14ac:dyDescent="0.25">
      <c r="A5199" t="s">
        <v>5626</v>
      </c>
    </row>
    <row r="5200" spans="1:1" x14ac:dyDescent="0.25">
      <c r="A5200" t="s">
        <v>5627</v>
      </c>
    </row>
    <row r="5201" spans="1:1" x14ac:dyDescent="0.25">
      <c r="A5201" t="s">
        <v>5628</v>
      </c>
    </row>
    <row r="5202" spans="1:1" x14ac:dyDescent="0.25">
      <c r="A5202" t="s">
        <v>5629</v>
      </c>
    </row>
    <row r="5203" spans="1:1" x14ac:dyDescent="0.25">
      <c r="A5203" t="s">
        <v>5630</v>
      </c>
    </row>
    <row r="5204" spans="1:1" x14ac:dyDescent="0.25">
      <c r="A5204" t="s">
        <v>5631</v>
      </c>
    </row>
    <row r="5205" spans="1:1" x14ac:dyDescent="0.25">
      <c r="A5205" t="s">
        <v>5632</v>
      </c>
    </row>
    <row r="5206" spans="1:1" x14ac:dyDescent="0.25">
      <c r="A5206" t="s">
        <v>5633</v>
      </c>
    </row>
    <row r="5207" spans="1:1" x14ac:dyDescent="0.25">
      <c r="A5207" t="s">
        <v>5634</v>
      </c>
    </row>
    <row r="5208" spans="1:1" x14ac:dyDescent="0.25">
      <c r="A5208" t="s">
        <v>5635</v>
      </c>
    </row>
    <row r="5209" spans="1:1" x14ac:dyDescent="0.25">
      <c r="A5209" t="s">
        <v>5636</v>
      </c>
    </row>
    <row r="5210" spans="1:1" x14ac:dyDescent="0.25">
      <c r="A5210" t="s">
        <v>5637</v>
      </c>
    </row>
    <row r="5211" spans="1:1" x14ac:dyDescent="0.25">
      <c r="A5211" t="s">
        <v>5638</v>
      </c>
    </row>
    <row r="5212" spans="1:1" x14ac:dyDescent="0.25">
      <c r="A5212" t="s">
        <v>5639</v>
      </c>
    </row>
    <row r="5213" spans="1:1" x14ac:dyDescent="0.25">
      <c r="A5213" t="s">
        <v>5640</v>
      </c>
    </row>
    <row r="5214" spans="1:1" x14ac:dyDescent="0.25">
      <c r="A5214" t="s">
        <v>5641</v>
      </c>
    </row>
    <row r="5215" spans="1:1" x14ac:dyDescent="0.25">
      <c r="A5215" t="s">
        <v>5642</v>
      </c>
    </row>
    <row r="5216" spans="1:1" x14ac:dyDescent="0.25">
      <c r="A5216" t="s">
        <v>5643</v>
      </c>
    </row>
    <row r="5217" spans="1:1" x14ac:dyDescent="0.25">
      <c r="A5217" t="s">
        <v>5644</v>
      </c>
    </row>
    <row r="5218" spans="1:1" x14ac:dyDescent="0.25">
      <c r="A5218" t="s">
        <v>5645</v>
      </c>
    </row>
    <row r="5219" spans="1:1" x14ac:dyDescent="0.25">
      <c r="A5219" t="s">
        <v>5646</v>
      </c>
    </row>
    <row r="5220" spans="1:1" x14ac:dyDescent="0.25">
      <c r="A5220" t="s">
        <v>5647</v>
      </c>
    </row>
    <row r="5221" spans="1:1" x14ac:dyDescent="0.25">
      <c r="A5221" t="s">
        <v>5648</v>
      </c>
    </row>
    <row r="5222" spans="1:1" x14ac:dyDescent="0.25">
      <c r="A5222" t="s">
        <v>5649</v>
      </c>
    </row>
    <row r="5223" spans="1:1" x14ac:dyDescent="0.25">
      <c r="A5223" t="s">
        <v>5650</v>
      </c>
    </row>
    <row r="5224" spans="1:1" x14ac:dyDescent="0.25">
      <c r="A5224" t="s">
        <v>5651</v>
      </c>
    </row>
    <row r="5225" spans="1:1" x14ac:dyDescent="0.25">
      <c r="A5225" t="s">
        <v>5652</v>
      </c>
    </row>
    <row r="5226" spans="1:1" x14ac:dyDescent="0.25">
      <c r="A5226" t="s">
        <v>5653</v>
      </c>
    </row>
    <row r="5227" spans="1:1" x14ac:dyDescent="0.25">
      <c r="A5227" t="s">
        <v>5654</v>
      </c>
    </row>
    <row r="5228" spans="1:1" x14ac:dyDescent="0.25">
      <c r="A5228" t="s">
        <v>5655</v>
      </c>
    </row>
    <row r="5229" spans="1:1" x14ac:dyDescent="0.25">
      <c r="A5229" t="s">
        <v>5656</v>
      </c>
    </row>
    <row r="5230" spans="1:1" x14ac:dyDescent="0.25">
      <c r="A5230" t="s">
        <v>5657</v>
      </c>
    </row>
    <row r="5231" spans="1:1" x14ac:dyDescent="0.25">
      <c r="A5231" t="s">
        <v>5658</v>
      </c>
    </row>
    <row r="5232" spans="1:1" x14ac:dyDescent="0.25">
      <c r="A5232" t="s">
        <v>5659</v>
      </c>
    </row>
    <row r="5233" spans="1:1" x14ac:dyDescent="0.25">
      <c r="A5233" t="s">
        <v>5660</v>
      </c>
    </row>
    <row r="5234" spans="1:1" x14ac:dyDescent="0.25">
      <c r="A5234" t="s">
        <v>5661</v>
      </c>
    </row>
    <row r="5235" spans="1:1" x14ac:dyDescent="0.25">
      <c r="A5235" t="s">
        <v>5662</v>
      </c>
    </row>
    <row r="5236" spans="1:1" x14ac:dyDescent="0.25">
      <c r="A5236" t="s">
        <v>5663</v>
      </c>
    </row>
    <row r="5237" spans="1:1" x14ac:dyDescent="0.25">
      <c r="A5237" t="s">
        <v>5664</v>
      </c>
    </row>
    <row r="5238" spans="1:1" x14ac:dyDescent="0.25">
      <c r="A5238" t="s">
        <v>5665</v>
      </c>
    </row>
    <row r="5239" spans="1:1" x14ac:dyDescent="0.25">
      <c r="A5239" t="s">
        <v>5666</v>
      </c>
    </row>
    <row r="5240" spans="1:1" x14ac:dyDescent="0.25">
      <c r="A5240" t="s">
        <v>5667</v>
      </c>
    </row>
    <row r="5241" spans="1:1" x14ac:dyDescent="0.25">
      <c r="A5241" t="s">
        <v>5668</v>
      </c>
    </row>
    <row r="5242" spans="1:1" x14ac:dyDescent="0.25">
      <c r="A5242" t="s">
        <v>5669</v>
      </c>
    </row>
    <row r="5243" spans="1:1" x14ac:dyDescent="0.25">
      <c r="A5243" t="s">
        <v>5670</v>
      </c>
    </row>
    <row r="5244" spans="1:1" x14ac:dyDescent="0.25">
      <c r="A5244" t="s">
        <v>5671</v>
      </c>
    </row>
    <row r="5245" spans="1:1" x14ac:dyDescent="0.25">
      <c r="A5245" t="s">
        <v>5672</v>
      </c>
    </row>
    <row r="5246" spans="1:1" x14ac:dyDescent="0.25">
      <c r="A5246" t="s">
        <v>5673</v>
      </c>
    </row>
    <row r="5247" spans="1:1" x14ac:dyDescent="0.25">
      <c r="A5247" t="s">
        <v>5674</v>
      </c>
    </row>
    <row r="5248" spans="1:1" x14ac:dyDescent="0.25">
      <c r="A5248" t="s">
        <v>5675</v>
      </c>
    </row>
    <row r="5249" spans="1:1" x14ac:dyDescent="0.25">
      <c r="A5249" t="s">
        <v>5676</v>
      </c>
    </row>
    <row r="5250" spans="1:1" x14ac:dyDescent="0.25">
      <c r="A5250" t="s">
        <v>5677</v>
      </c>
    </row>
    <row r="5251" spans="1:1" x14ac:dyDescent="0.25">
      <c r="A5251" t="s">
        <v>5678</v>
      </c>
    </row>
    <row r="5252" spans="1:1" x14ac:dyDescent="0.25">
      <c r="A5252" t="s">
        <v>5679</v>
      </c>
    </row>
    <row r="5253" spans="1:1" x14ac:dyDescent="0.25">
      <c r="A5253" t="s">
        <v>5680</v>
      </c>
    </row>
    <row r="5254" spans="1:1" x14ac:dyDescent="0.25">
      <c r="A5254" t="s">
        <v>5681</v>
      </c>
    </row>
    <row r="5255" spans="1:1" x14ac:dyDescent="0.25">
      <c r="A5255" t="s">
        <v>5682</v>
      </c>
    </row>
    <row r="5256" spans="1:1" x14ac:dyDescent="0.25">
      <c r="A5256" t="s">
        <v>5683</v>
      </c>
    </row>
    <row r="5257" spans="1:1" x14ac:dyDescent="0.25">
      <c r="A5257" t="s">
        <v>5684</v>
      </c>
    </row>
    <row r="5258" spans="1:1" x14ac:dyDescent="0.25">
      <c r="A5258" t="s">
        <v>5685</v>
      </c>
    </row>
    <row r="5259" spans="1:1" x14ac:dyDescent="0.25">
      <c r="A5259" t="s">
        <v>5686</v>
      </c>
    </row>
    <row r="5260" spans="1:1" x14ac:dyDescent="0.25">
      <c r="A5260" t="s">
        <v>5687</v>
      </c>
    </row>
    <row r="5261" spans="1:1" x14ac:dyDescent="0.25">
      <c r="A5261" t="s">
        <v>5688</v>
      </c>
    </row>
    <row r="5262" spans="1:1" x14ac:dyDescent="0.25">
      <c r="A5262" t="s">
        <v>5689</v>
      </c>
    </row>
    <row r="5263" spans="1:1" x14ac:dyDescent="0.25">
      <c r="A5263" t="s">
        <v>5690</v>
      </c>
    </row>
    <row r="5264" spans="1:1" x14ac:dyDescent="0.25">
      <c r="A5264" t="s">
        <v>5691</v>
      </c>
    </row>
    <row r="5265" spans="1:1" x14ac:dyDescent="0.25">
      <c r="A5265" t="s">
        <v>5692</v>
      </c>
    </row>
    <row r="5266" spans="1:1" x14ac:dyDescent="0.25">
      <c r="A5266" t="s">
        <v>5693</v>
      </c>
    </row>
    <row r="5267" spans="1:1" x14ac:dyDescent="0.25">
      <c r="A5267" t="s">
        <v>5694</v>
      </c>
    </row>
    <row r="5268" spans="1:1" x14ac:dyDescent="0.25">
      <c r="A5268" t="s">
        <v>5695</v>
      </c>
    </row>
    <row r="5269" spans="1:1" x14ac:dyDescent="0.25">
      <c r="A5269" t="s">
        <v>5696</v>
      </c>
    </row>
    <row r="5270" spans="1:1" x14ac:dyDescent="0.25">
      <c r="A5270" t="s">
        <v>5697</v>
      </c>
    </row>
    <row r="5271" spans="1:1" x14ac:dyDescent="0.25">
      <c r="A5271" t="s">
        <v>5698</v>
      </c>
    </row>
    <row r="5272" spans="1:1" x14ac:dyDescent="0.25">
      <c r="A5272" t="s">
        <v>5699</v>
      </c>
    </row>
    <row r="5273" spans="1:1" x14ac:dyDescent="0.25">
      <c r="A5273" t="s">
        <v>5700</v>
      </c>
    </row>
    <row r="5274" spans="1:1" x14ac:dyDescent="0.25">
      <c r="A5274" t="s">
        <v>5701</v>
      </c>
    </row>
    <row r="5275" spans="1:1" x14ac:dyDescent="0.25">
      <c r="A5275" t="s">
        <v>5702</v>
      </c>
    </row>
    <row r="5276" spans="1:1" x14ac:dyDescent="0.25">
      <c r="A5276" t="s">
        <v>5703</v>
      </c>
    </row>
    <row r="5277" spans="1:1" x14ac:dyDescent="0.25">
      <c r="A5277" t="s">
        <v>5704</v>
      </c>
    </row>
    <row r="5278" spans="1:1" x14ac:dyDescent="0.25">
      <c r="A5278" t="s">
        <v>5705</v>
      </c>
    </row>
    <row r="5279" spans="1:1" x14ac:dyDescent="0.25">
      <c r="A5279" t="s">
        <v>5706</v>
      </c>
    </row>
    <row r="5280" spans="1:1" x14ac:dyDescent="0.25">
      <c r="A5280" t="s">
        <v>5707</v>
      </c>
    </row>
    <row r="5281" spans="1:1" x14ac:dyDescent="0.25">
      <c r="A5281" t="s">
        <v>5708</v>
      </c>
    </row>
    <row r="5282" spans="1:1" x14ac:dyDescent="0.25">
      <c r="A5282" t="s">
        <v>5709</v>
      </c>
    </row>
    <row r="5283" spans="1:1" x14ac:dyDescent="0.25">
      <c r="A5283" t="s">
        <v>5710</v>
      </c>
    </row>
    <row r="5284" spans="1:1" x14ac:dyDescent="0.25">
      <c r="A5284" t="s">
        <v>5711</v>
      </c>
    </row>
    <row r="5285" spans="1:1" x14ac:dyDescent="0.25">
      <c r="A5285" t="s">
        <v>5712</v>
      </c>
    </row>
    <row r="5286" spans="1:1" x14ac:dyDescent="0.25">
      <c r="A5286" t="s">
        <v>5713</v>
      </c>
    </row>
    <row r="5287" spans="1:1" x14ac:dyDescent="0.25">
      <c r="A5287" t="s">
        <v>5714</v>
      </c>
    </row>
    <row r="5288" spans="1:1" x14ac:dyDescent="0.25">
      <c r="A5288" t="s">
        <v>5715</v>
      </c>
    </row>
    <row r="5289" spans="1:1" x14ac:dyDescent="0.25">
      <c r="A5289" t="s">
        <v>5716</v>
      </c>
    </row>
    <row r="5290" spans="1:1" x14ac:dyDescent="0.25">
      <c r="A5290" t="s">
        <v>5717</v>
      </c>
    </row>
    <row r="5291" spans="1:1" x14ac:dyDescent="0.25">
      <c r="A5291" t="s">
        <v>5718</v>
      </c>
    </row>
    <row r="5292" spans="1:1" x14ac:dyDescent="0.25">
      <c r="A5292" t="s">
        <v>5719</v>
      </c>
    </row>
    <row r="5293" spans="1:1" x14ac:dyDescent="0.25">
      <c r="A5293" t="s">
        <v>5720</v>
      </c>
    </row>
    <row r="5294" spans="1:1" x14ac:dyDescent="0.25">
      <c r="A5294" t="s">
        <v>5721</v>
      </c>
    </row>
    <row r="5295" spans="1:1" x14ac:dyDescent="0.25">
      <c r="A5295" t="s">
        <v>5722</v>
      </c>
    </row>
    <row r="5296" spans="1:1" x14ac:dyDescent="0.25">
      <c r="A5296" t="s">
        <v>5723</v>
      </c>
    </row>
    <row r="5297" spans="1:1" x14ac:dyDescent="0.25">
      <c r="A5297" t="s">
        <v>5724</v>
      </c>
    </row>
    <row r="5298" spans="1:1" x14ac:dyDescent="0.25">
      <c r="A5298" t="s">
        <v>5725</v>
      </c>
    </row>
    <row r="5299" spans="1:1" x14ac:dyDescent="0.25">
      <c r="A5299" t="s">
        <v>5726</v>
      </c>
    </row>
    <row r="5300" spans="1:1" x14ac:dyDescent="0.25">
      <c r="A5300" t="s">
        <v>5727</v>
      </c>
    </row>
    <row r="5301" spans="1:1" x14ac:dyDescent="0.25">
      <c r="A5301" t="s">
        <v>5728</v>
      </c>
    </row>
    <row r="5302" spans="1:1" x14ac:dyDescent="0.25">
      <c r="A5302" t="s">
        <v>5729</v>
      </c>
    </row>
    <row r="5303" spans="1:1" x14ac:dyDescent="0.25">
      <c r="A5303" t="s">
        <v>5730</v>
      </c>
    </row>
    <row r="5304" spans="1:1" x14ac:dyDescent="0.25">
      <c r="A5304" t="s">
        <v>5731</v>
      </c>
    </row>
    <row r="5305" spans="1:1" x14ac:dyDescent="0.25">
      <c r="A5305" t="s">
        <v>5732</v>
      </c>
    </row>
    <row r="5306" spans="1:1" x14ac:dyDescent="0.25">
      <c r="A5306" t="s">
        <v>5733</v>
      </c>
    </row>
    <row r="5307" spans="1:1" x14ac:dyDescent="0.25">
      <c r="A5307" t="s">
        <v>5734</v>
      </c>
    </row>
    <row r="5308" spans="1:1" x14ac:dyDescent="0.25">
      <c r="A5308" t="s">
        <v>5735</v>
      </c>
    </row>
    <row r="5309" spans="1:1" x14ac:dyDescent="0.25">
      <c r="A5309" t="s">
        <v>5736</v>
      </c>
    </row>
    <row r="5310" spans="1:1" x14ac:dyDescent="0.25">
      <c r="A5310" t="s">
        <v>5737</v>
      </c>
    </row>
    <row r="5311" spans="1:1" x14ac:dyDescent="0.25">
      <c r="A5311" t="s">
        <v>5738</v>
      </c>
    </row>
    <row r="5312" spans="1:1" x14ac:dyDescent="0.25">
      <c r="A5312" t="s">
        <v>5739</v>
      </c>
    </row>
    <row r="5313" spans="1:1" x14ac:dyDescent="0.25">
      <c r="A5313" t="s">
        <v>5740</v>
      </c>
    </row>
    <row r="5314" spans="1:1" x14ac:dyDescent="0.25">
      <c r="A5314" t="s">
        <v>5741</v>
      </c>
    </row>
    <row r="5315" spans="1:1" x14ac:dyDescent="0.25">
      <c r="A5315" t="s">
        <v>5742</v>
      </c>
    </row>
    <row r="5316" spans="1:1" x14ac:dyDescent="0.25">
      <c r="A5316" t="s">
        <v>5743</v>
      </c>
    </row>
    <row r="5317" spans="1:1" x14ac:dyDescent="0.25">
      <c r="A5317" t="s">
        <v>5744</v>
      </c>
    </row>
    <row r="5318" spans="1:1" x14ac:dyDescent="0.25">
      <c r="A5318" t="s">
        <v>5745</v>
      </c>
    </row>
    <row r="5319" spans="1:1" x14ac:dyDescent="0.25">
      <c r="A5319" t="s">
        <v>5746</v>
      </c>
    </row>
    <row r="5320" spans="1:1" x14ac:dyDescent="0.25">
      <c r="A5320" t="s">
        <v>5747</v>
      </c>
    </row>
    <row r="5321" spans="1:1" x14ac:dyDescent="0.25">
      <c r="A5321" t="s">
        <v>5748</v>
      </c>
    </row>
    <row r="5322" spans="1:1" x14ac:dyDescent="0.25">
      <c r="A5322" t="s">
        <v>5749</v>
      </c>
    </row>
    <row r="5323" spans="1:1" x14ac:dyDescent="0.25">
      <c r="A5323" t="s">
        <v>5750</v>
      </c>
    </row>
    <row r="5324" spans="1:1" x14ac:dyDescent="0.25">
      <c r="A5324" t="s">
        <v>5751</v>
      </c>
    </row>
    <row r="5325" spans="1:1" x14ac:dyDescent="0.25">
      <c r="A5325" t="s">
        <v>5752</v>
      </c>
    </row>
    <row r="5326" spans="1:1" x14ac:dyDescent="0.25">
      <c r="A5326" t="s">
        <v>5753</v>
      </c>
    </row>
    <row r="5327" spans="1:1" x14ac:dyDescent="0.25">
      <c r="A5327" t="s">
        <v>5754</v>
      </c>
    </row>
    <row r="5328" spans="1:1" x14ac:dyDescent="0.25">
      <c r="A5328" t="s">
        <v>5755</v>
      </c>
    </row>
    <row r="5329" spans="1:1" x14ac:dyDescent="0.25">
      <c r="A5329" t="s">
        <v>5756</v>
      </c>
    </row>
    <row r="5330" spans="1:1" x14ac:dyDescent="0.25">
      <c r="A5330" t="s">
        <v>5757</v>
      </c>
    </row>
    <row r="5331" spans="1:1" x14ac:dyDescent="0.25">
      <c r="A5331" t="s">
        <v>5758</v>
      </c>
    </row>
    <row r="5332" spans="1:1" x14ac:dyDescent="0.25">
      <c r="A5332" t="s">
        <v>5759</v>
      </c>
    </row>
    <row r="5333" spans="1:1" x14ac:dyDescent="0.25">
      <c r="A5333" t="s">
        <v>5760</v>
      </c>
    </row>
    <row r="5334" spans="1:1" x14ac:dyDescent="0.25">
      <c r="A5334" t="s">
        <v>5761</v>
      </c>
    </row>
    <row r="5335" spans="1:1" x14ac:dyDescent="0.25">
      <c r="A5335" t="s">
        <v>5762</v>
      </c>
    </row>
    <row r="5336" spans="1:1" x14ac:dyDescent="0.25">
      <c r="A5336" t="s">
        <v>5763</v>
      </c>
    </row>
    <row r="5337" spans="1:1" x14ac:dyDescent="0.25">
      <c r="A5337" t="s">
        <v>5764</v>
      </c>
    </row>
    <row r="5338" spans="1:1" x14ac:dyDescent="0.25">
      <c r="A5338" t="s">
        <v>5765</v>
      </c>
    </row>
    <row r="5339" spans="1:1" x14ac:dyDescent="0.25">
      <c r="A5339" t="s">
        <v>5766</v>
      </c>
    </row>
    <row r="5340" spans="1:1" x14ac:dyDescent="0.25">
      <c r="A5340" t="s">
        <v>5767</v>
      </c>
    </row>
    <row r="5341" spans="1:1" x14ac:dyDescent="0.25">
      <c r="A5341" t="s">
        <v>5768</v>
      </c>
    </row>
    <row r="5342" spans="1:1" x14ac:dyDescent="0.25">
      <c r="A5342" t="s">
        <v>5769</v>
      </c>
    </row>
    <row r="5343" spans="1:1" x14ac:dyDescent="0.25">
      <c r="A5343" t="s">
        <v>5770</v>
      </c>
    </row>
    <row r="5344" spans="1:1" x14ac:dyDescent="0.25">
      <c r="A5344" t="s">
        <v>5771</v>
      </c>
    </row>
    <row r="5345" spans="1:1" x14ac:dyDescent="0.25">
      <c r="A5345" t="s">
        <v>5772</v>
      </c>
    </row>
    <row r="5346" spans="1:1" x14ac:dyDescent="0.25">
      <c r="A5346" t="s">
        <v>5773</v>
      </c>
    </row>
    <row r="5347" spans="1:1" x14ac:dyDescent="0.25">
      <c r="A5347" t="s">
        <v>5774</v>
      </c>
    </row>
    <row r="5348" spans="1:1" x14ac:dyDescent="0.25">
      <c r="A5348" t="s">
        <v>5775</v>
      </c>
    </row>
    <row r="5349" spans="1:1" x14ac:dyDescent="0.25">
      <c r="A5349" t="s">
        <v>5776</v>
      </c>
    </row>
    <row r="5350" spans="1:1" x14ac:dyDescent="0.25">
      <c r="A5350" t="s">
        <v>5777</v>
      </c>
    </row>
    <row r="5351" spans="1:1" x14ac:dyDescent="0.25">
      <c r="A5351" t="s">
        <v>5778</v>
      </c>
    </row>
    <row r="5352" spans="1:1" x14ac:dyDescent="0.25">
      <c r="A5352" t="s">
        <v>5779</v>
      </c>
    </row>
    <row r="5353" spans="1:1" x14ac:dyDescent="0.25">
      <c r="A5353" t="s">
        <v>5780</v>
      </c>
    </row>
    <row r="5354" spans="1:1" x14ac:dyDescent="0.25">
      <c r="A5354" t="s">
        <v>5781</v>
      </c>
    </row>
    <row r="5355" spans="1:1" x14ac:dyDescent="0.25">
      <c r="A5355" t="s">
        <v>5782</v>
      </c>
    </row>
    <row r="5356" spans="1:1" x14ac:dyDescent="0.25">
      <c r="A5356" t="s">
        <v>5783</v>
      </c>
    </row>
    <row r="5357" spans="1:1" x14ac:dyDescent="0.25">
      <c r="A5357" t="s">
        <v>5784</v>
      </c>
    </row>
    <row r="5358" spans="1:1" x14ac:dyDescent="0.25">
      <c r="A5358" t="s">
        <v>5785</v>
      </c>
    </row>
    <row r="5359" spans="1:1" x14ac:dyDescent="0.25">
      <c r="A5359" t="s">
        <v>5786</v>
      </c>
    </row>
    <row r="5360" spans="1:1" x14ac:dyDescent="0.25">
      <c r="A5360" t="s">
        <v>5787</v>
      </c>
    </row>
    <row r="5361" spans="1:1" x14ac:dyDescent="0.25">
      <c r="A5361" t="s">
        <v>5788</v>
      </c>
    </row>
    <row r="5362" spans="1:1" x14ac:dyDescent="0.25">
      <c r="A5362" t="s">
        <v>5789</v>
      </c>
    </row>
    <row r="5363" spans="1:1" x14ac:dyDescent="0.25">
      <c r="A5363" t="s">
        <v>5790</v>
      </c>
    </row>
    <row r="5364" spans="1:1" x14ac:dyDescent="0.25">
      <c r="A5364" t="s">
        <v>5791</v>
      </c>
    </row>
    <row r="5365" spans="1:1" x14ac:dyDescent="0.25">
      <c r="A5365" t="s">
        <v>5792</v>
      </c>
    </row>
    <row r="5366" spans="1:1" x14ac:dyDescent="0.25">
      <c r="A5366" t="s">
        <v>5793</v>
      </c>
    </row>
    <row r="5367" spans="1:1" x14ac:dyDescent="0.25">
      <c r="A5367" t="s">
        <v>5794</v>
      </c>
    </row>
    <row r="5368" spans="1:1" x14ac:dyDescent="0.25">
      <c r="A5368" t="s">
        <v>5795</v>
      </c>
    </row>
    <row r="5369" spans="1:1" x14ac:dyDescent="0.25">
      <c r="A5369" t="s">
        <v>5796</v>
      </c>
    </row>
    <row r="5370" spans="1:1" x14ac:dyDescent="0.25">
      <c r="A5370" t="s">
        <v>5797</v>
      </c>
    </row>
    <row r="5371" spans="1:1" x14ac:dyDescent="0.25">
      <c r="A5371" t="s">
        <v>5798</v>
      </c>
    </row>
    <row r="5372" spans="1:1" x14ac:dyDescent="0.25">
      <c r="A5372" t="s">
        <v>5799</v>
      </c>
    </row>
    <row r="5373" spans="1:1" x14ac:dyDescent="0.25">
      <c r="A5373" t="s">
        <v>5800</v>
      </c>
    </row>
    <row r="5374" spans="1:1" x14ac:dyDescent="0.25">
      <c r="A5374" t="s">
        <v>5801</v>
      </c>
    </row>
    <row r="5375" spans="1:1" x14ac:dyDescent="0.25">
      <c r="A5375" t="s">
        <v>5802</v>
      </c>
    </row>
    <row r="5376" spans="1:1" x14ac:dyDescent="0.25">
      <c r="A5376" t="s">
        <v>5803</v>
      </c>
    </row>
    <row r="5377" spans="1:1" x14ac:dyDescent="0.25">
      <c r="A5377" t="s">
        <v>5804</v>
      </c>
    </row>
    <row r="5378" spans="1:1" x14ac:dyDescent="0.25">
      <c r="A5378" t="s">
        <v>5805</v>
      </c>
    </row>
    <row r="5379" spans="1:1" x14ac:dyDescent="0.25">
      <c r="A5379" t="s">
        <v>5806</v>
      </c>
    </row>
    <row r="5380" spans="1:1" x14ac:dyDescent="0.25">
      <c r="A5380" t="s">
        <v>5807</v>
      </c>
    </row>
    <row r="5381" spans="1:1" x14ac:dyDescent="0.25">
      <c r="A5381" t="s">
        <v>5808</v>
      </c>
    </row>
    <row r="5382" spans="1:1" x14ac:dyDescent="0.25">
      <c r="A5382" t="s">
        <v>5809</v>
      </c>
    </row>
    <row r="5383" spans="1:1" x14ac:dyDescent="0.25">
      <c r="A5383" t="s">
        <v>5810</v>
      </c>
    </row>
    <row r="5384" spans="1:1" x14ac:dyDescent="0.25">
      <c r="A5384" t="s">
        <v>5811</v>
      </c>
    </row>
    <row r="5385" spans="1:1" x14ac:dyDescent="0.25">
      <c r="A5385" t="s">
        <v>5812</v>
      </c>
    </row>
    <row r="5386" spans="1:1" x14ac:dyDescent="0.25">
      <c r="A5386" t="s">
        <v>5813</v>
      </c>
    </row>
    <row r="5387" spans="1:1" x14ac:dyDescent="0.25">
      <c r="A5387" t="s">
        <v>5814</v>
      </c>
    </row>
    <row r="5388" spans="1:1" x14ac:dyDescent="0.25">
      <c r="A5388" t="s">
        <v>5815</v>
      </c>
    </row>
    <row r="5389" spans="1:1" x14ac:dyDescent="0.25">
      <c r="A5389" t="s">
        <v>5816</v>
      </c>
    </row>
    <row r="5390" spans="1:1" x14ac:dyDescent="0.25">
      <c r="A5390" t="s">
        <v>5817</v>
      </c>
    </row>
    <row r="5391" spans="1:1" x14ac:dyDescent="0.25">
      <c r="A5391" t="s">
        <v>5818</v>
      </c>
    </row>
    <row r="5392" spans="1:1" x14ac:dyDescent="0.25">
      <c r="A5392" t="s">
        <v>5819</v>
      </c>
    </row>
    <row r="5393" spans="1:1" x14ac:dyDescent="0.25">
      <c r="A5393" t="s">
        <v>5820</v>
      </c>
    </row>
    <row r="5394" spans="1:1" x14ac:dyDescent="0.25">
      <c r="A5394" t="s">
        <v>5821</v>
      </c>
    </row>
    <row r="5395" spans="1:1" x14ac:dyDescent="0.25">
      <c r="A5395" t="s">
        <v>5822</v>
      </c>
    </row>
    <row r="5396" spans="1:1" x14ac:dyDescent="0.25">
      <c r="A5396" t="s">
        <v>5823</v>
      </c>
    </row>
    <row r="5397" spans="1:1" x14ac:dyDescent="0.25">
      <c r="A5397" t="s">
        <v>5824</v>
      </c>
    </row>
    <row r="5398" spans="1:1" x14ac:dyDescent="0.25">
      <c r="A5398" t="s">
        <v>5825</v>
      </c>
    </row>
    <row r="5399" spans="1:1" x14ac:dyDescent="0.25">
      <c r="A5399" t="s">
        <v>5826</v>
      </c>
    </row>
    <row r="5400" spans="1:1" x14ac:dyDescent="0.25">
      <c r="A5400" t="s">
        <v>5827</v>
      </c>
    </row>
    <row r="5401" spans="1:1" x14ac:dyDescent="0.25">
      <c r="A5401" t="s">
        <v>5828</v>
      </c>
    </row>
    <row r="5402" spans="1:1" x14ac:dyDescent="0.25">
      <c r="A5402" t="s">
        <v>5829</v>
      </c>
    </row>
    <row r="5403" spans="1:1" x14ac:dyDescent="0.25">
      <c r="A5403" t="s">
        <v>5830</v>
      </c>
    </row>
    <row r="5404" spans="1:1" x14ac:dyDescent="0.25">
      <c r="A5404" t="s">
        <v>5831</v>
      </c>
    </row>
    <row r="5405" spans="1:1" x14ac:dyDescent="0.25">
      <c r="A5405" t="s">
        <v>5832</v>
      </c>
    </row>
    <row r="5406" spans="1:1" x14ac:dyDescent="0.25">
      <c r="A5406" t="s">
        <v>5833</v>
      </c>
    </row>
    <row r="5407" spans="1:1" x14ac:dyDescent="0.25">
      <c r="A5407" t="s">
        <v>5834</v>
      </c>
    </row>
    <row r="5408" spans="1:1" x14ac:dyDescent="0.25">
      <c r="A5408" t="s">
        <v>5835</v>
      </c>
    </row>
    <row r="5409" spans="1:1" x14ac:dyDescent="0.25">
      <c r="A5409" t="s">
        <v>5836</v>
      </c>
    </row>
    <row r="5410" spans="1:1" x14ac:dyDescent="0.25">
      <c r="A5410" t="s">
        <v>5837</v>
      </c>
    </row>
    <row r="5411" spans="1:1" x14ac:dyDescent="0.25">
      <c r="A5411" t="s">
        <v>5838</v>
      </c>
    </row>
    <row r="5412" spans="1:1" x14ac:dyDescent="0.25">
      <c r="A5412" t="s">
        <v>5839</v>
      </c>
    </row>
    <row r="5413" spans="1:1" x14ac:dyDescent="0.25">
      <c r="A5413" t="s">
        <v>5840</v>
      </c>
    </row>
    <row r="5414" spans="1:1" x14ac:dyDescent="0.25">
      <c r="A5414" t="s">
        <v>5841</v>
      </c>
    </row>
    <row r="5415" spans="1:1" x14ac:dyDescent="0.25">
      <c r="A5415" t="s">
        <v>5842</v>
      </c>
    </row>
    <row r="5416" spans="1:1" x14ac:dyDescent="0.25">
      <c r="A5416" t="s">
        <v>5843</v>
      </c>
    </row>
    <row r="5417" spans="1:1" x14ac:dyDescent="0.25">
      <c r="A5417" t="s">
        <v>5844</v>
      </c>
    </row>
    <row r="5418" spans="1:1" x14ac:dyDescent="0.25">
      <c r="A5418" t="s">
        <v>5845</v>
      </c>
    </row>
    <row r="5419" spans="1:1" x14ac:dyDescent="0.25">
      <c r="A5419" t="s">
        <v>5846</v>
      </c>
    </row>
    <row r="5420" spans="1:1" x14ac:dyDescent="0.25">
      <c r="A5420" t="s">
        <v>5847</v>
      </c>
    </row>
    <row r="5421" spans="1:1" x14ac:dyDescent="0.25">
      <c r="A5421" t="s">
        <v>5848</v>
      </c>
    </row>
    <row r="5422" spans="1:1" x14ac:dyDescent="0.25">
      <c r="A5422" t="s">
        <v>5849</v>
      </c>
    </row>
    <row r="5423" spans="1:1" x14ac:dyDescent="0.25">
      <c r="A5423" t="s">
        <v>5850</v>
      </c>
    </row>
    <row r="5424" spans="1:1" x14ac:dyDescent="0.25">
      <c r="A5424" t="s">
        <v>5851</v>
      </c>
    </row>
    <row r="5425" spans="1:1" x14ac:dyDescent="0.25">
      <c r="A5425" t="s">
        <v>5852</v>
      </c>
    </row>
    <row r="5426" spans="1:1" x14ac:dyDescent="0.25">
      <c r="A5426" t="s">
        <v>5853</v>
      </c>
    </row>
    <row r="5427" spans="1:1" x14ac:dyDescent="0.25">
      <c r="A5427" t="s">
        <v>5854</v>
      </c>
    </row>
    <row r="5428" spans="1:1" x14ac:dyDescent="0.25">
      <c r="A5428" t="s">
        <v>5855</v>
      </c>
    </row>
    <row r="5429" spans="1:1" x14ac:dyDescent="0.25">
      <c r="A5429" t="s">
        <v>5856</v>
      </c>
    </row>
    <row r="5430" spans="1:1" x14ac:dyDescent="0.25">
      <c r="A5430" t="s">
        <v>5857</v>
      </c>
    </row>
    <row r="5431" spans="1:1" x14ac:dyDescent="0.25">
      <c r="A5431" t="s">
        <v>5858</v>
      </c>
    </row>
    <row r="5432" spans="1:1" x14ac:dyDescent="0.25">
      <c r="A5432" t="s">
        <v>5859</v>
      </c>
    </row>
    <row r="5433" spans="1:1" x14ac:dyDescent="0.25">
      <c r="A5433" t="s">
        <v>5860</v>
      </c>
    </row>
    <row r="5434" spans="1:1" x14ac:dyDescent="0.25">
      <c r="A5434" t="s">
        <v>5861</v>
      </c>
    </row>
    <row r="5435" spans="1:1" x14ac:dyDescent="0.25">
      <c r="A5435" t="s">
        <v>5862</v>
      </c>
    </row>
    <row r="5436" spans="1:1" x14ac:dyDescent="0.25">
      <c r="A5436" t="s">
        <v>5863</v>
      </c>
    </row>
    <row r="5437" spans="1:1" x14ac:dyDescent="0.25">
      <c r="A5437" t="s">
        <v>5864</v>
      </c>
    </row>
    <row r="5438" spans="1:1" x14ac:dyDescent="0.25">
      <c r="A5438" t="s">
        <v>5865</v>
      </c>
    </row>
    <row r="5439" spans="1:1" x14ac:dyDescent="0.25">
      <c r="A5439" t="s">
        <v>5866</v>
      </c>
    </row>
    <row r="5440" spans="1:1" x14ac:dyDescent="0.25">
      <c r="A5440" t="s">
        <v>5867</v>
      </c>
    </row>
    <row r="5441" spans="1:1" x14ac:dyDescent="0.25">
      <c r="A5441" t="s">
        <v>5868</v>
      </c>
    </row>
    <row r="5442" spans="1:1" x14ac:dyDescent="0.25">
      <c r="A5442" t="s">
        <v>5869</v>
      </c>
    </row>
    <row r="5443" spans="1:1" x14ac:dyDescent="0.25">
      <c r="A5443" t="s">
        <v>5870</v>
      </c>
    </row>
    <row r="5444" spans="1:1" x14ac:dyDescent="0.25">
      <c r="A5444" t="s">
        <v>5871</v>
      </c>
    </row>
    <row r="5445" spans="1:1" x14ac:dyDescent="0.25">
      <c r="A5445" t="s">
        <v>5872</v>
      </c>
    </row>
    <row r="5446" spans="1:1" x14ac:dyDescent="0.25">
      <c r="A5446" t="s">
        <v>5873</v>
      </c>
    </row>
    <row r="5447" spans="1:1" x14ac:dyDescent="0.25">
      <c r="A5447" t="s">
        <v>5874</v>
      </c>
    </row>
    <row r="5448" spans="1:1" x14ac:dyDescent="0.25">
      <c r="A5448" t="s">
        <v>5875</v>
      </c>
    </row>
    <row r="5449" spans="1:1" x14ac:dyDescent="0.25">
      <c r="A5449" t="s">
        <v>5876</v>
      </c>
    </row>
    <row r="5450" spans="1:1" x14ac:dyDescent="0.25">
      <c r="A5450" t="s">
        <v>5877</v>
      </c>
    </row>
    <row r="5451" spans="1:1" x14ac:dyDescent="0.25">
      <c r="A5451" t="s">
        <v>5878</v>
      </c>
    </row>
    <row r="5452" spans="1:1" x14ac:dyDescent="0.25">
      <c r="A5452" t="s">
        <v>5879</v>
      </c>
    </row>
    <row r="5453" spans="1:1" x14ac:dyDescent="0.25">
      <c r="A5453" t="s">
        <v>5880</v>
      </c>
    </row>
    <row r="5454" spans="1:1" x14ac:dyDescent="0.25">
      <c r="A5454" t="s">
        <v>5881</v>
      </c>
    </row>
    <row r="5455" spans="1:1" x14ac:dyDescent="0.25">
      <c r="A5455" t="s">
        <v>5882</v>
      </c>
    </row>
    <row r="5456" spans="1:1" x14ac:dyDescent="0.25">
      <c r="A5456" t="s">
        <v>5883</v>
      </c>
    </row>
    <row r="5457" spans="1:1" x14ac:dyDescent="0.25">
      <c r="A5457" t="s">
        <v>5884</v>
      </c>
    </row>
    <row r="5458" spans="1:1" x14ac:dyDescent="0.25">
      <c r="A5458" t="s">
        <v>5885</v>
      </c>
    </row>
    <row r="5459" spans="1:1" x14ac:dyDescent="0.25">
      <c r="A5459" t="s">
        <v>5886</v>
      </c>
    </row>
    <row r="5460" spans="1:1" x14ac:dyDescent="0.25">
      <c r="A5460" t="s">
        <v>5887</v>
      </c>
    </row>
    <row r="5461" spans="1:1" x14ac:dyDescent="0.25">
      <c r="A5461" t="s">
        <v>5888</v>
      </c>
    </row>
    <row r="5462" spans="1:1" x14ac:dyDescent="0.25">
      <c r="A5462" t="s">
        <v>5889</v>
      </c>
    </row>
    <row r="5463" spans="1:1" x14ac:dyDescent="0.25">
      <c r="A5463" t="s">
        <v>5890</v>
      </c>
    </row>
    <row r="5464" spans="1:1" x14ac:dyDescent="0.25">
      <c r="A5464" t="s">
        <v>5891</v>
      </c>
    </row>
    <row r="5465" spans="1:1" x14ac:dyDescent="0.25">
      <c r="A5465" t="s">
        <v>5892</v>
      </c>
    </row>
    <row r="5466" spans="1:1" x14ac:dyDescent="0.25">
      <c r="A5466" t="s">
        <v>5893</v>
      </c>
    </row>
    <row r="5467" spans="1:1" x14ac:dyDescent="0.25">
      <c r="A5467" t="s">
        <v>5894</v>
      </c>
    </row>
    <row r="5468" spans="1:1" x14ac:dyDescent="0.25">
      <c r="A5468" t="s">
        <v>5895</v>
      </c>
    </row>
    <row r="5469" spans="1:1" x14ac:dyDescent="0.25">
      <c r="A5469" t="s">
        <v>5896</v>
      </c>
    </row>
    <row r="5470" spans="1:1" x14ac:dyDescent="0.25">
      <c r="A5470" t="s">
        <v>5897</v>
      </c>
    </row>
    <row r="5471" spans="1:1" x14ac:dyDescent="0.25">
      <c r="A5471" t="s">
        <v>5898</v>
      </c>
    </row>
    <row r="5472" spans="1:1" x14ac:dyDescent="0.25">
      <c r="A5472" t="s">
        <v>5899</v>
      </c>
    </row>
    <row r="5473" spans="1:1" x14ac:dyDescent="0.25">
      <c r="A5473" t="s">
        <v>5900</v>
      </c>
    </row>
    <row r="5474" spans="1:1" x14ac:dyDescent="0.25">
      <c r="A5474" t="s">
        <v>5901</v>
      </c>
    </row>
    <row r="5475" spans="1:1" x14ac:dyDescent="0.25">
      <c r="A5475" t="s">
        <v>5902</v>
      </c>
    </row>
    <row r="5476" spans="1:1" x14ac:dyDescent="0.25">
      <c r="A5476" t="s">
        <v>5903</v>
      </c>
    </row>
    <row r="5477" spans="1:1" x14ac:dyDescent="0.25">
      <c r="A5477" t="s">
        <v>5904</v>
      </c>
    </row>
    <row r="5478" spans="1:1" x14ac:dyDescent="0.25">
      <c r="A5478" t="s">
        <v>5905</v>
      </c>
    </row>
    <row r="5479" spans="1:1" x14ac:dyDescent="0.25">
      <c r="A5479" t="s">
        <v>5906</v>
      </c>
    </row>
    <row r="5480" spans="1:1" x14ac:dyDescent="0.25">
      <c r="A5480" t="s">
        <v>5907</v>
      </c>
    </row>
    <row r="5481" spans="1:1" x14ac:dyDescent="0.25">
      <c r="A5481" t="s">
        <v>5908</v>
      </c>
    </row>
    <row r="5482" spans="1:1" x14ac:dyDescent="0.25">
      <c r="A5482" t="s">
        <v>5909</v>
      </c>
    </row>
    <row r="5483" spans="1:1" x14ac:dyDescent="0.25">
      <c r="A5483" t="s">
        <v>5910</v>
      </c>
    </row>
    <row r="5484" spans="1:1" x14ac:dyDescent="0.25">
      <c r="A5484" t="s">
        <v>5911</v>
      </c>
    </row>
    <row r="5485" spans="1:1" x14ac:dyDescent="0.25">
      <c r="A5485" t="s">
        <v>5912</v>
      </c>
    </row>
    <row r="5486" spans="1:1" x14ac:dyDescent="0.25">
      <c r="A5486" t="s">
        <v>5913</v>
      </c>
    </row>
    <row r="5487" spans="1:1" x14ac:dyDescent="0.25">
      <c r="A5487" t="s">
        <v>5914</v>
      </c>
    </row>
    <row r="5488" spans="1:1" x14ac:dyDescent="0.25">
      <c r="A5488" t="s">
        <v>5915</v>
      </c>
    </row>
    <row r="5489" spans="1:1" x14ac:dyDescent="0.25">
      <c r="A5489" t="s">
        <v>5916</v>
      </c>
    </row>
    <row r="5490" spans="1:1" x14ac:dyDescent="0.25">
      <c r="A5490" t="s">
        <v>5917</v>
      </c>
    </row>
    <row r="5491" spans="1:1" x14ac:dyDescent="0.25">
      <c r="A5491" t="s">
        <v>5918</v>
      </c>
    </row>
    <row r="5492" spans="1:1" x14ac:dyDescent="0.25">
      <c r="A5492" t="s">
        <v>5919</v>
      </c>
    </row>
    <row r="5493" spans="1:1" x14ac:dyDescent="0.25">
      <c r="A5493" t="s">
        <v>5920</v>
      </c>
    </row>
    <row r="5494" spans="1:1" x14ac:dyDescent="0.25">
      <c r="A5494" t="s">
        <v>5921</v>
      </c>
    </row>
    <row r="5495" spans="1:1" x14ac:dyDescent="0.25">
      <c r="A5495" t="s">
        <v>5922</v>
      </c>
    </row>
    <row r="5496" spans="1:1" x14ac:dyDescent="0.25">
      <c r="A5496" t="s">
        <v>5923</v>
      </c>
    </row>
    <row r="5497" spans="1:1" x14ac:dyDescent="0.25">
      <c r="A5497" t="s">
        <v>5924</v>
      </c>
    </row>
    <row r="5498" spans="1:1" x14ac:dyDescent="0.25">
      <c r="A5498" t="s">
        <v>5925</v>
      </c>
    </row>
    <row r="5499" spans="1:1" x14ac:dyDescent="0.25">
      <c r="A5499" t="s">
        <v>5926</v>
      </c>
    </row>
    <row r="5500" spans="1:1" x14ac:dyDescent="0.25">
      <c r="A5500" t="s">
        <v>5927</v>
      </c>
    </row>
    <row r="5501" spans="1:1" x14ac:dyDescent="0.25">
      <c r="A5501" t="s">
        <v>5928</v>
      </c>
    </row>
    <row r="5502" spans="1:1" x14ac:dyDescent="0.25">
      <c r="A5502" t="s">
        <v>5929</v>
      </c>
    </row>
    <row r="5503" spans="1:1" x14ac:dyDescent="0.25">
      <c r="A5503" t="s">
        <v>5930</v>
      </c>
    </row>
    <row r="5504" spans="1:1" x14ac:dyDescent="0.25">
      <c r="A5504" t="s">
        <v>5931</v>
      </c>
    </row>
    <row r="5505" spans="1:1" x14ac:dyDescent="0.25">
      <c r="A5505" t="s">
        <v>5932</v>
      </c>
    </row>
    <row r="5506" spans="1:1" x14ac:dyDescent="0.25">
      <c r="A5506" t="s">
        <v>5933</v>
      </c>
    </row>
    <row r="5507" spans="1:1" x14ac:dyDescent="0.25">
      <c r="A5507" t="s">
        <v>5934</v>
      </c>
    </row>
    <row r="5508" spans="1:1" x14ac:dyDescent="0.25">
      <c r="A5508" t="s">
        <v>5935</v>
      </c>
    </row>
    <row r="5509" spans="1:1" x14ac:dyDescent="0.25">
      <c r="A5509" t="s">
        <v>5936</v>
      </c>
    </row>
    <row r="5510" spans="1:1" x14ac:dyDescent="0.25">
      <c r="A5510" t="s">
        <v>5937</v>
      </c>
    </row>
    <row r="5511" spans="1:1" x14ac:dyDescent="0.25">
      <c r="A5511" t="s">
        <v>5938</v>
      </c>
    </row>
    <row r="5512" spans="1:1" x14ac:dyDescent="0.25">
      <c r="A5512" t="s">
        <v>5939</v>
      </c>
    </row>
    <row r="5513" spans="1:1" x14ac:dyDescent="0.25">
      <c r="A5513" t="s">
        <v>5940</v>
      </c>
    </row>
    <row r="5514" spans="1:1" x14ac:dyDescent="0.25">
      <c r="A5514" t="s">
        <v>5941</v>
      </c>
    </row>
    <row r="5515" spans="1:1" x14ac:dyDescent="0.25">
      <c r="A5515" t="s">
        <v>5942</v>
      </c>
    </row>
    <row r="5516" spans="1:1" x14ac:dyDescent="0.25">
      <c r="A5516" t="s">
        <v>5943</v>
      </c>
    </row>
    <row r="5517" spans="1:1" x14ac:dyDescent="0.25">
      <c r="A5517" t="s">
        <v>5944</v>
      </c>
    </row>
    <row r="5518" spans="1:1" x14ac:dyDescent="0.25">
      <c r="A5518" t="s">
        <v>5945</v>
      </c>
    </row>
    <row r="5519" spans="1:1" x14ac:dyDescent="0.25">
      <c r="A5519" t="s">
        <v>5946</v>
      </c>
    </row>
    <row r="5520" spans="1:1" x14ac:dyDescent="0.25">
      <c r="A5520" t="s">
        <v>5947</v>
      </c>
    </row>
    <row r="5521" spans="1:1" x14ac:dyDescent="0.25">
      <c r="A5521" t="s">
        <v>5948</v>
      </c>
    </row>
    <row r="5522" spans="1:1" x14ac:dyDescent="0.25">
      <c r="A5522" t="s">
        <v>5949</v>
      </c>
    </row>
    <row r="5523" spans="1:1" x14ac:dyDescent="0.25">
      <c r="A5523" t="s">
        <v>5950</v>
      </c>
    </row>
    <row r="5524" spans="1:1" x14ac:dyDescent="0.25">
      <c r="A5524" t="s">
        <v>5951</v>
      </c>
    </row>
    <row r="5525" spans="1:1" x14ac:dyDescent="0.25">
      <c r="A5525" t="s">
        <v>5952</v>
      </c>
    </row>
    <row r="5526" spans="1:1" x14ac:dyDescent="0.25">
      <c r="A5526" t="s">
        <v>5953</v>
      </c>
    </row>
    <row r="5527" spans="1:1" x14ac:dyDescent="0.25">
      <c r="A5527" t="s">
        <v>5954</v>
      </c>
    </row>
    <row r="5528" spans="1:1" x14ac:dyDescent="0.25">
      <c r="A5528" t="s">
        <v>5955</v>
      </c>
    </row>
    <row r="5529" spans="1:1" x14ac:dyDescent="0.25">
      <c r="A5529" t="s">
        <v>5956</v>
      </c>
    </row>
    <row r="5530" spans="1:1" x14ac:dyDescent="0.25">
      <c r="A5530" t="s">
        <v>5957</v>
      </c>
    </row>
    <row r="5531" spans="1:1" x14ac:dyDescent="0.25">
      <c r="A5531" t="s">
        <v>5958</v>
      </c>
    </row>
    <row r="5532" spans="1:1" x14ac:dyDescent="0.25">
      <c r="A5532" t="s">
        <v>5959</v>
      </c>
    </row>
    <row r="5533" spans="1:1" x14ac:dyDescent="0.25">
      <c r="A5533" t="s">
        <v>5960</v>
      </c>
    </row>
    <row r="5534" spans="1:1" x14ac:dyDescent="0.25">
      <c r="A5534" t="s">
        <v>5961</v>
      </c>
    </row>
    <row r="5535" spans="1:1" x14ac:dyDescent="0.25">
      <c r="A5535" t="s">
        <v>5962</v>
      </c>
    </row>
    <row r="5536" spans="1:1" x14ac:dyDescent="0.25">
      <c r="A5536" t="s">
        <v>5963</v>
      </c>
    </row>
    <row r="5537" spans="1:1" x14ac:dyDescent="0.25">
      <c r="A5537" t="s">
        <v>5964</v>
      </c>
    </row>
    <row r="5538" spans="1:1" x14ac:dyDescent="0.25">
      <c r="A5538" t="s">
        <v>5965</v>
      </c>
    </row>
    <row r="5539" spans="1:1" x14ac:dyDescent="0.25">
      <c r="A5539" t="s">
        <v>5966</v>
      </c>
    </row>
    <row r="5540" spans="1:1" x14ac:dyDescent="0.25">
      <c r="A5540" t="s">
        <v>5967</v>
      </c>
    </row>
    <row r="5541" spans="1:1" x14ac:dyDescent="0.25">
      <c r="A5541" t="s">
        <v>5968</v>
      </c>
    </row>
    <row r="5542" spans="1:1" x14ac:dyDescent="0.25">
      <c r="A5542" t="s">
        <v>5969</v>
      </c>
    </row>
    <row r="5543" spans="1:1" x14ac:dyDescent="0.25">
      <c r="A5543" t="s">
        <v>5970</v>
      </c>
    </row>
    <row r="5544" spans="1:1" x14ac:dyDescent="0.25">
      <c r="A5544" t="s">
        <v>5971</v>
      </c>
    </row>
    <row r="5545" spans="1:1" x14ac:dyDescent="0.25">
      <c r="A5545" t="s">
        <v>5972</v>
      </c>
    </row>
    <row r="5546" spans="1:1" x14ac:dyDescent="0.25">
      <c r="A5546" t="s">
        <v>5973</v>
      </c>
    </row>
    <row r="5547" spans="1:1" x14ac:dyDescent="0.25">
      <c r="A5547" t="s">
        <v>5974</v>
      </c>
    </row>
    <row r="5548" spans="1:1" x14ac:dyDescent="0.25">
      <c r="A5548" t="s">
        <v>5975</v>
      </c>
    </row>
    <row r="5549" spans="1:1" x14ac:dyDescent="0.25">
      <c r="A5549" t="s">
        <v>5976</v>
      </c>
    </row>
    <row r="5550" spans="1:1" x14ac:dyDescent="0.25">
      <c r="A5550" t="s">
        <v>5977</v>
      </c>
    </row>
    <row r="5551" spans="1:1" x14ac:dyDescent="0.25">
      <c r="A5551" t="s">
        <v>5978</v>
      </c>
    </row>
    <row r="5552" spans="1:1" x14ac:dyDescent="0.25">
      <c r="A5552" t="s">
        <v>5979</v>
      </c>
    </row>
    <row r="5553" spans="1:1" x14ac:dyDescent="0.25">
      <c r="A5553" t="s">
        <v>5980</v>
      </c>
    </row>
    <row r="5554" spans="1:1" x14ac:dyDescent="0.25">
      <c r="A5554" t="s">
        <v>5981</v>
      </c>
    </row>
    <row r="5555" spans="1:1" x14ac:dyDescent="0.25">
      <c r="A5555" t="s">
        <v>5982</v>
      </c>
    </row>
    <row r="5556" spans="1:1" x14ac:dyDescent="0.25">
      <c r="A5556" t="s">
        <v>5983</v>
      </c>
    </row>
    <row r="5557" spans="1:1" x14ac:dyDescent="0.25">
      <c r="A5557" t="s">
        <v>5984</v>
      </c>
    </row>
    <row r="5558" spans="1:1" x14ac:dyDescent="0.25">
      <c r="A5558" t="s">
        <v>5985</v>
      </c>
    </row>
    <row r="5559" spans="1:1" x14ac:dyDescent="0.25">
      <c r="A5559" t="s">
        <v>5986</v>
      </c>
    </row>
    <row r="5560" spans="1:1" x14ac:dyDescent="0.25">
      <c r="A5560" t="s">
        <v>5987</v>
      </c>
    </row>
    <row r="5561" spans="1:1" x14ac:dyDescent="0.25">
      <c r="A5561" t="s">
        <v>5988</v>
      </c>
    </row>
    <row r="5562" spans="1:1" x14ac:dyDescent="0.25">
      <c r="A5562" t="s">
        <v>5989</v>
      </c>
    </row>
    <row r="5563" spans="1:1" x14ac:dyDescent="0.25">
      <c r="A5563" t="s">
        <v>5990</v>
      </c>
    </row>
    <row r="5564" spans="1:1" x14ac:dyDescent="0.25">
      <c r="A5564" t="s">
        <v>5991</v>
      </c>
    </row>
    <row r="5565" spans="1:1" x14ac:dyDescent="0.25">
      <c r="A5565" t="s">
        <v>5992</v>
      </c>
    </row>
    <row r="5566" spans="1:1" x14ac:dyDescent="0.25">
      <c r="A5566" t="s">
        <v>5993</v>
      </c>
    </row>
    <row r="5567" spans="1:1" x14ac:dyDescent="0.25">
      <c r="A5567" t="s">
        <v>5994</v>
      </c>
    </row>
    <row r="5568" spans="1:1" x14ac:dyDescent="0.25">
      <c r="A5568" t="s">
        <v>5995</v>
      </c>
    </row>
    <row r="5569" spans="1:1" x14ac:dyDescent="0.25">
      <c r="A5569" t="s">
        <v>5996</v>
      </c>
    </row>
    <row r="5570" spans="1:1" x14ac:dyDescent="0.25">
      <c r="A5570" t="s">
        <v>5997</v>
      </c>
    </row>
    <row r="5571" spans="1:1" x14ac:dyDescent="0.25">
      <c r="A5571" t="s">
        <v>5998</v>
      </c>
    </row>
    <row r="5572" spans="1:1" x14ac:dyDescent="0.25">
      <c r="A5572" t="s">
        <v>5999</v>
      </c>
    </row>
    <row r="5573" spans="1:1" x14ac:dyDescent="0.25">
      <c r="A5573" t="s">
        <v>6000</v>
      </c>
    </row>
    <row r="5574" spans="1:1" x14ac:dyDescent="0.25">
      <c r="A5574" t="s">
        <v>6001</v>
      </c>
    </row>
    <row r="5575" spans="1:1" x14ac:dyDescent="0.25">
      <c r="A5575" t="s">
        <v>6002</v>
      </c>
    </row>
    <row r="5576" spans="1:1" x14ac:dyDescent="0.25">
      <c r="A5576" t="s">
        <v>6003</v>
      </c>
    </row>
    <row r="5577" spans="1:1" x14ac:dyDescent="0.25">
      <c r="A5577" t="s">
        <v>6004</v>
      </c>
    </row>
    <row r="5578" spans="1:1" x14ac:dyDescent="0.25">
      <c r="A5578" t="s">
        <v>6005</v>
      </c>
    </row>
    <row r="5579" spans="1:1" x14ac:dyDescent="0.25">
      <c r="A5579" t="s">
        <v>6006</v>
      </c>
    </row>
    <row r="5580" spans="1:1" x14ac:dyDescent="0.25">
      <c r="A5580" t="s">
        <v>6007</v>
      </c>
    </row>
    <row r="5581" spans="1:1" x14ac:dyDescent="0.25">
      <c r="A5581" t="s">
        <v>6008</v>
      </c>
    </row>
    <row r="5582" spans="1:1" x14ac:dyDescent="0.25">
      <c r="A5582" t="s">
        <v>6009</v>
      </c>
    </row>
    <row r="5583" spans="1:1" x14ac:dyDescent="0.25">
      <c r="A5583" t="s">
        <v>6010</v>
      </c>
    </row>
    <row r="5584" spans="1:1" x14ac:dyDescent="0.25">
      <c r="A5584" t="s">
        <v>6011</v>
      </c>
    </row>
    <row r="5585" spans="1:1" x14ac:dyDescent="0.25">
      <c r="A5585" t="s">
        <v>6012</v>
      </c>
    </row>
    <row r="5586" spans="1:1" x14ac:dyDescent="0.25">
      <c r="A5586" t="s">
        <v>6013</v>
      </c>
    </row>
    <row r="5587" spans="1:1" x14ac:dyDescent="0.25">
      <c r="A5587" t="s">
        <v>6014</v>
      </c>
    </row>
    <row r="5588" spans="1:1" x14ac:dyDescent="0.25">
      <c r="A5588" t="s">
        <v>6015</v>
      </c>
    </row>
    <row r="5589" spans="1:1" x14ac:dyDescent="0.25">
      <c r="A5589" t="s">
        <v>6016</v>
      </c>
    </row>
    <row r="5590" spans="1:1" x14ac:dyDescent="0.25">
      <c r="A5590" t="s">
        <v>6017</v>
      </c>
    </row>
    <row r="5591" spans="1:1" x14ac:dyDescent="0.25">
      <c r="A5591" t="s">
        <v>6018</v>
      </c>
    </row>
    <row r="5592" spans="1:1" x14ac:dyDescent="0.25">
      <c r="A5592" t="s">
        <v>6019</v>
      </c>
    </row>
    <row r="5593" spans="1:1" x14ac:dyDescent="0.25">
      <c r="A5593" t="s">
        <v>6020</v>
      </c>
    </row>
    <row r="5594" spans="1:1" x14ac:dyDescent="0.25">
      <c r="A5594" t="s">
        <v>6021</v>
      </c>
    </row>
    <row r="5595" spans="1:1" x14ac:dyDescent="0.25">
      <c r="A5595" t="s">
        <v>6022</v>
      </c>
    </row>
    <row r="5596" spans="1:1" x14ac:dyDescent="0.25">
      <c r="A5596" t="s">
        <v>6023</v>
      </c>
    </row>
    <row r="5597" spans="1:1" x14ac:dyDescent="0.25">
      <c r="A5597" t="s">
        <v>6024</v>
      </c>
    </row>
    <row r="5598" spans="1:1" x14ac:dyDescent="0.25">
      <c r="A5598" t="s">
        <v>6025</v>
      </c>
    </row>
    <row r="5599" spans="1:1" x14ac:dyDescent="0.25">
      <c r="A5599" t="s">
        <v>6026</v>
      </c>
    </row>
    <row r="5600" spans="1:1" x14ac:dyDescent="0.25">
      <c r="A5600" t="s">
        <v>6027</v>
      </c>
    </row>
    <row r="5601" spans="1:1" x14ac:dyDescent="0.25">
      <c r="A5601" t="s">
        <v>6028</v>
      </c>
    </row>
    <row r="5602" spans="1:1" x14ac:dyDescent="0.25">
      <c r="A5602" t="s">
        <v>6029</v>
      </c>
    </row>
    <row r="5603" spans="1:1" x14ac:dyDescent="0.25">
      <c r="A5603" t="s">
        <v>6030</v>
      </c>
    </row>
    <row r="5604" spans="1:1" x14ac:dyDescent="0.25">
      <c r="A5604" t="s">
        <v>6031</v>
      </c>
    </row>
    <row r="5605" spans="1:1" x14ac:dyDescent="0.25">
      <c r="A5605" t="s">
        <v>6032</v>
      </c>
    </row>
    <row r="5606" spans="1:1" x14ac:dyDescent="0.25">
      <c r="A5606" t="s">
        <v>6033</v>
      </c>
    </row>
    <row r="5607" spans="1:1" x14ac:dyDescent="0.25">
      <c r="A5607" t="s">
        <v>6034</v>
      </c>
    </row>
    <row r="5608" spans="1:1" x14ac:dyDescent="0.25">
      <c r="A5608" t="s">
        <v>6035</v>
      </c>
    </row>
    <row r="5609" spans="1:1" x14ac:dyDescent="0.25">
      <c r="A5609" t="s">
        <v>6036</v>
      </c>
    </row>
    <row r="5610" spans="1:1" x14ac:dyDescent="0.25">
      <c r="A5610" t="s">
        <v>6037</v>
      </c>
    </row>
    <row r="5611" spans="1:1" x14ac:dyDescent="0.25">
      <c r="A5611" t="s">
        <v>6038</v>
      </c>
    </row>
    <row r="5612" spans="1:1" x14ac:dyDescent="0.25">
      <c r="A5612" t="s">
        <v>6039</v>
      </c>
    </row>
    <row r="5613" spans="1:1" x14ac:dyDescent="0.25">
      <c r="A5613" t="s">
        <v>6040</v>
      </c>
    </row>
    <row r="5614" spans="1:1" x14ac:dyDescent="0.25">
      <c r="A5614" t="s">
        <v>6041</v>
      </c>
    </row>
    <row r="5615" spans="1:1" x14ac:dyDescent="0.25">
      <c r="A5615" t="s">
        <v>6042</v>
      </c>
    </row>
    <row r="5616" spans="1:1" x14ac:dyDescent="0.25">
      <c r="A5616" t="s">
        <v>6043</v>
      </c>
    </row>
    <row r="5617" spans="1:1" x14ac:dyDescent="0.25">
      <c r="A5617" t="s">
        <v>6044</v>
      </c>
    </row>
    <row r="5618" spans="1:1" x14ac:dyDescent="0.25">
      <c r="A5618" t="s">
        <v>6045</v>
      </c>
    </row>
    <row r="5619" spans="1:1" x14ac:dyDescent="0.25">
      <c r="A5619" t="s">
        <v>6046</v>
      </c>
    </row>
    <row r="5620" spans="1:1" x14ac:dyDescent="0.25">
      <c r="A5620" t="s">
        <v>6047</v>
      </c>
    </row>
    <row r="5621" spans="1:1" x14ac:dyDescent="0.25">
      <c r="A5621" t="s">
        <v>6048</v>
      </c>
    </row>
    <row r="5622" spans="1:1" x14ac:dyDescent="0.25">
      <c r="A5622" t="s">
        <v>6049</v>
      </c>
    </row>
    <row r="5623" spans="1:1" x14ac:dyDescent="0.25">
      <c r="A5623" t="s">
        <v>6050</v>
      </c>
    </row>
    <row r="5624" spans="1:1" x14ac:dyDescent="0.25">
      <c r="A5624" t="s">
        <v>6051</v>
      </c>
    </row>
    <row r="5625" spans="1:1" x14ac:dyDescent="0.25">
      <c r="A5625" t="s">
        <v>6052</v>
      </c>
    </row>
    <row r="5626" spans="1:1" x14ac:dyDescent="0.25">
      <c r="A5626" t="s">
        <v>6053</v>
      </c>
    </row>
    <row r="5627" spans="1:1" x14ac:dyDescent="0.25">
      <c r="A5627" t="s">
        <v>6054</v>
      </c>
    </row>
    <row r="5628" spans="1:1" x14ac:dyDescent="0.25">
      <c r="A5628" t="s">
        <v>6055</v>
      </c>
    </row>
    <row r="5629" spans="1:1" x14ac:dyDescent="0.25">
      <c r="A5629" t="s">
        <v>6056</v>
      </c>
    </row>
    <row r="5630" spans="1:1" x14ac:dyDescent="0.25">
      <c r="A5630" t="s">
        <v>6057</v>
      </c>
    </row>
    <row r="5631" spans="1:1" x14ac:dyDescent="0.25">
      <c r="A5631" t="s">
        <v>6058</v>
      </c>
    </row>
    <row r="5632" spans="1:1" x14ac:dyDescent="0.25">
      <c r="A5632" t="s">
        <v>6059</v>
      </c>
    </row>
    <row r="5633" spans="1:1" x14ac:dyDescent="0.25">
      <c r="A5633" t="s">
        <v>6060</v>
      </c>
    </row>
    <row r="5634" spans="1:1" x14ac:dyDescent="0.25">
      <c r="A5634" t="s">
        <v>6061</v>
      </c>
    </row>
    <row r="5635" spans="1:1" x14ac:dyDescent="0.25">
      <c r="A5635" t="s">
        <v>6062</v>
      </c>
    </row>
    <row r="5636" spans="1:1" x14ac:dyDescent="0.25">
      <c r="A5636" t="s">
        <v>6063</v>
      </c>
    </row>
    <row r="5637" spans="1:1" x14ac:dyDescent="0.25">
      <c r="A5637" t="s">
        <v>6064</v>
      </c>
    </row>
    <row r="5638" spans="1:1" x14ac:dyDescent="0.25">
      <c r="A5638" t="s">
        <v>6065</v>
      </c>
    </row>
    <row r="5639" spans="1:1" x14ac:dyDescent="0.25">
      <c r="A5639" t="s">
        <v>6066</v>
      </c>
    </row>
    <row r="5640" spans="1:1" x14ac:dyDescent="0.25">
      <c r="A5640" t="s">
        <v>6067</v>
      </c>
    </row>
    <row r="5641" spans="1:1" x14ac:dyDescent="0.25">
      <c r="A5641" t="s">
        <v>6068</v>
      </c>
    </row>
    <row r="5642" spans="1:1" x14ac:dyDescent="0.25">
      <c r="A5642" t="s">
        <v>6069</v>
      </c>
    </row>
    <row r="5643" spans="1:1" x14ac:dyDescent="0.25">
      <c r="A5643" t="s">
        <v>6070</v>
      </c>
    </row>
    <row r="5644" spans="1:1" x14ac:dyDescent="0.25">
      <c r="A5644" t="s">
        <v>6071</v>
      </c>
    </row>
    <row r="5645" spans="1:1" x14ac:dyDescent="0.25">
      <c r="A5645" t="s">
        <v>6072</v>
      </c>
    </row>
    <row r="5646" spans="1:1" x14ac:dyDescent="0.25">
      <c r="A5646" t="s">
        <v>6073</v>
      </c>
    </row>
    <row r="5647" spans="1:1" x14ac:dyDescent="0.25">
      <c r="A5647" t="s">
        <v>6074</v>
      </c>
    </row>
    <row r="5648" spans="1:1" x14ac:dyDescent="0.25">
      <c r="A5648" t="s">
        <v>6075</v>
      </c>
    </row>
    <row r="5649" spans="1:1" x14ac:dyDescent="0.25">
      <c r="A5649" t="s">
        <v>6076</v>
      </c>
    </row>
    <row r="5650" spans="1:1" x14ac:dyDescent="0.25">
      <c r="A5650" t="s">
        <v>6077</v>
      </c>
    </row>
    <row r="5651" spans="1:1" x14ac:dyDescent="0.25">
      <c r="A5651" t="s">
        <v>6078</v>
      </c>
    </row>
    <row r="5652" spans="1:1" x14ac:dyDescent="0.25">
      <c r="A5652" t="s">
        <v>6079</v>
      </c>
    </row>
    <row r="5653" spans="1:1" x14ac:dyDescent="0.25">
      <c r="A5653" t="s">
        <v>6080</v>
      </c>
    </row>
    <row r="5654" spans="1:1" x14ac:dyDescent="0.25">
      <c r="A5654" t="s">
        <v>6081</v>
      </c>
    </row>
    <row r="5655" spans="1:1" x14ac:dyDescent="0.25">
      <c r="A5655" t="s">
        <v>6082</v>
      </c>
    </row>
    <row r="5656" spans="1:1" x14ac:dyDescent="0.25">
      <c r="A5656" t="s">
        <v>6083</v>
      </c>
    </row>
    <row r="5657" spans="1:1" x14ac:dyDescent="0.25">
      <c r="A5657" t="s">
        <v>6084</v>
      </c>
    </row>
    <row r="5658" spans="1:1" x14ac:dyDescent="0.25">
      <c r="A5658" t="s">
        <v>6085</v>
      </c>
    </row>
    <row r="5659" spans="1:1" x14ac:dyDescent="0.25">
      <c r="A5659" t="s">
        <v>6086</v>
      </c>
    </row>
    <row r="5660" spans="1:1" x14ac:dyDescent="0.25">
      <c r="A5660" t="s">
        <v>6087</v>
      </c>
    </row>
    <row r="5661" spans="1:1" x14ac:dyDescent="0.25">
      <c r="A5661" t="s">
        <v>6088</v>
      </c>
    </row>
    <row r="5662" spans="1:1" x14ac:dyDescent="0.25">
      <c r="A5662" t="s">
        <v>6089</v>
      </c>
    </row>
    <row r="5663" spans="1:1" x14ac:dyDescent="0.25">
      <c r="A5663" t="s">
        <v>6090</v>
      </c>
    </row>
    <row r="5664" spans="1:1" x14ac:dyDescent="0.25">
      <c r="A5664" t="s">
        <v>6091</v>
      </c>
    </row>
    <row r="5665" spans="1:1" x14ac:dyDescent="0.25">
      <c r="A5665" t="s">
        <v>6092</v>
      </c>
    </row>
    <row r="5666" spans="1:1" x14ac:dyDescent="0.25">
      <c r="A5666" t="s">
        <v>6093</v>
      </c>
    </row>
    <row r="5667" spans="1:1" x14ac:dyDescent="0.25">
      <c r="A5667" t="s">
        <v>6094</v>
      </c>
    </row>
    <row r="5668" spans="1:1" x14ac:dyDescent="0.25">
      <c r="A5668" t="s">
        <v>6095</v>
      </c>
    </row>
    <row r="5669" spans="1:1" x14ac:dyDescent="0.25">
      <c r="A5669" t="s">
        <v>6096</v>
      </c>
    </row>
    <row r="5670" spans="1:1" x14ac:dyDescent="0.25">
      <c r="A5670" t="s">
        <v>6097</v>
      </c>
    </row>
    <row r="5671" spans="1:1" x14ac:dyDescent="0.25">
      <c r="A5671" t="s">
        <v>6098</v>
      </c>
    </row>
    <row r="5672" spans="1:1" x14ac:dyDescent="0.25">
      <c r="A5672" t="s">
        <v>6099</v>
      </c>
    </row>
    <row r="5673" spans="1:1" x14ac:dyDescent="0.25">
      <c r="A5673" t="s">
        <v>6100</v>
      </c>
    </row>
    <row r="5674" spans="1:1" x14ac:dyDescent="0.25">
      <c r="A5674" t="s">
        <v>6101</v>
      </c>
    </row>
    <row r="5675" spans="1:1" x14ac:dyDescent="0.25">
      <c r="A5675" t="s">
        <v>6102</v>
      </c>
    </row>
    <row r="5676" spans="1:1" x14ac:dyDescent="0.25">
      <c r="A5676" t="s">
        <v>6103</v>
      </c>
    </row>
    <row r="5677" spans="1:1" x14ac:dyDescent="0.25">
      <c r="A5677" t="s">
        <v>6104</v>
      </c>
    </row>
    <row r="5678" spans="1:1" x14ac:dyDescent="0.25">
      <c r="A5678" t="s">
        <v>6105</v>
      </c>
    </row>
    <row r="5679" spans="1:1" x14ac:dyDescent="0.25">
      <c r="A5679" t="s">
        <v>6106</v>
      </c>
    </row>
    <row r="5680" spans="1:1" x14ac:dyDescent="0.25">
      <c r="A5680" t="s">
        <v>6107</v>
      </c>
    </row>
    <row r="5681" spans="1:1" x14ac:dyDescent="0.25">
      <c r="A5681" t="s">
        <v>6108</v>
      </c>
    </row>
    <row r="5682" spans="1:1" x14ac:dyDescent="0.25">
      <c r="A5682" t="s">
        <v>6109</v>
      </c>
    </row>
    <row r="5683" spans="1:1" x14ac:dyDescent="0.25">
      <c r="A5683" t="s">
        <v>6110</v>
      </c>
    </row>
    <row r="5684" spans="1:1" x14ac:dyDescent="0.25">
      <c r="A5684" t="s">
        <v>6111</v>
      </c>
    </row>
    <row r="5685" spans="1:1" x14ac:dyDescent="0.25">
      <c r="A5685" t="s">
        <v>6112</v>
      </c>
    </row>
    <row r="5686" spans="1:1" x14ac:dyDescent="0.25">
      <c r="A5686" t="s">
        <v>6113</v>
      </c>
    </row>
    <row r="5687" spans="1:1" x14ac:dyDescent="0.25">
      <c r="A5687" t="s">
        <v>6114</v>
      </c>
    </row>
    <row r="5688" spans="1:1" x14ac:dyDescent="0.25">
      <c r="A5688" t="s">
        <v>6115</v>
      </c>
    </row>
    <row r="5689" spans="1:1" x14ac:dyDescent="0.25">
      <c r="A5689" t="s">
        <v>6116</v>
      </c>
    </row>
    <row r="5690" spans="1:1" x14ac:dyDescent="0.25">
      <c r="A5690" t="s">
        <v>6117</v>
      </c>
    </row>
    <row r="5691" spans="1:1" x14ac:dyDescent="0.25">
      <c r="A5691" t="s">
        <v>6118</v>
      </c>
    </row>
    <row r="5692" spans="1:1" x14ac:dyDescent="0.25">
      <c r="A5692" t="s">
        <v>6119</v>
      </c>
    </row>
    <row r="5693" spans="1:1" x14ac:dyDescent="0.25">
      <c r="A5693" t="s">
        <v>6120</v>
      </c>
    </row>
    <row r="5694" spans="1:1" x14ac:dyDescent="0.25">
      <c r="A5694" t="s">
        <v>6121</v>
      </c>
    </row>
    <row r="5695" spans="1:1" x14ac:dyDescent="0.25">
      <c r="A5695" t="s">
        <v>6122</v>
      </c>
    </row>
    <row r="5696" spans="1:1" x14ac:dyDescent="0.25">
      <c r="A5696" t="s">
        <v>6123</v>
      </c>
    </row>
    <row r="5697" spans="1:1" x14ac:dyDescent="0.25">
      <c r="A5697" t="s">
        <v>6124</v>
      </c>
    </row>
    <row r="5698" spans="1:1" x14ac:dyDescent="0.25">
      <c r="A5698" t="s">
        <v>6125</v>
      </c>
    </row>
    <row r="5699" spans="1:1" x14ac:dyDescent="0.25">
      <c r="A5699" t="s">
        <v>6126</v>
      </c>
    </row>
    <row r="5700" spans="1:1" x14ac:dyDescent="0.25">
      <c r="A5700" t="s">
        <v>6127</v>
      </c>
    </row>
    <row r="5701" spans="1:1" x14ac:dyDescent="0.25">
      <c r="A5701" t="s">
        <v>6128</v>
      </c>
    </row>
    <row r="5702" spans="1:1" x14ac:dyDescent="0.25">
      <c r="A5702" t="s">
        <v>6129</v>
      </c>
    </row>
    <row r="5703" spans="1:1" x14ac:dyDescent="0.25">
      <c r="A5703" t="s">
        <v>6130</v>
      </c>
    </row>
    <row r="5704" spans="1:1" x14ac:dyDescent="0.25">
      <c r="A5704" t="s">
        <v>6131</v>
      </c>
    </row>
    <row r="5705" spans="1:1" x14ac:dyDescent="0.25">
      <c r="A5705" t="s">
        <v>6132</v>
      </c>
    </row>
    <row r="5706" spans="1:1" x14ac:dyDescent="0.25">
      <c r="A5706" t="s">
        <v>6133</v>
      </c>
    </row>
    <row r="5707" spans="1:1" x14ac:dyDescent="0.25">
      <c r="A5707" t="s">
        <v>6134</v>
      </c>
    </row>
    <row r="5708" spans="1:1" x14ac:dyDescent="0.25">
      <c r="A5708" t="s">
        <v>6135</v>
      </c>
    </row>
    <row r="5709" spans="1:1" x14ac:dyDescent="0.25">
      <c r="A5709" t="s">
        <v>6136</v>
      </c>
    </row>
    <row r="5710" spans="1:1" x14ac:dyDescent="0.25">
      <c r="A5710" t="s">
        <v>6137</v>
      </c>
    </row>
    <row r="5711" spans="1:1" x14ac:dyDescent="0.25">
      <c r="A5711" t="s">
        <v>6138</v>
      </c>
    </row>
    <row r="5712" spans="1:1" x14ac:dyDescent="0.25">
      <c r="A5712" t="s">
        <v>6139</v>
      </c>
    </row>
    <row r="5713" spans="1:1" x14ac:dyDescent="0.25">
      <c r="A5713" t="s">
        <v>6140</v>
      </c>
    </row>
    <row r="5714" spans="1:1" x14ac:dyDescent="0.25">
      <c r="A5714" t="s">
        <v>6141</v>
      </c>
    </row>
    <row r="5715" spans="1:1" x14ac:dyDescent="0.25">
      <c r="A5715" t="s">
        <v>6142</v>
      </c>
    </row>
    <row r="5716" spans="1:1" x14ac:dyDescent="0.25">
      <c r="A5716" t="s">
        <v>6143</v>
      </c>
    </row>
    <row r="5717" spans="1:1" x14ac:dyDescent="0.25">
      <c r="A5717" t="s">
        <v>6144</v>
      </c>
    </row>
    <row r="5718" spans="1:1" x14ac:dyDescent="0.25">
      <c r="A5718" t="s">
        <v>6145</v>
      </c>
    </row>
    <row r="5719" spans="1:1" x14ac:dyDescent="0.25">
      <c r="A5719" t="s">
        <v>6146</v>
      </c>
    </row>
    <row r="5720" spans="1:1" x14ac:dyDescent="0.25">
      <c r="A5720" t="s">
        <v>6147</v>
      </c>
    </row>
    <row r="5721" spans="1:1" x14ac:dyDescent="0.25">
      <c r="A5721" t="s">
        <v>6148</v>
      </c>
    </row>
    <row r="5722" spans="1:1" x14ac:dyDescent="0.25">
      <c r="A5722" t="s">
        <v>6149</v>
      </c>
    </row>
    <row r="5723" spans="1:1" x14ac:dyDescent="0.25">
      <c r="A5723" t="s">
        <v>6150</v>
      </c>
    </row>
    <row r="5724" spans="1:1" x14ac:dyDescent="0.25">
      <c r="A5724" t="s">
        <v>6151</v>
      </c>
    </row>
    <row r="5725" spans="1:1" x14ac:dyDescent="0.25">
      <c r="A5725" t="s">
        <v>6152</v>
      </c>
    </row>
    <row r="5726" spans="1:1" x14ac:dyDescent="0.25">
      <c r="A5726" t="s">
        <v>6153</v>
      </c>
    </row>
    <row r="5727" spans="1:1" x14ac:dyDescent="0.25">
      <c r="A5727" t="s">
        <v>6154</v>
      </c>
    </row>
    <row r="5728" spans="1:1" x14ac:dyDescent="0.25">
      <c r="A5728" t="s">
        <v>6155</v>
      </c>
    </row>
    <row r="5729" spans="1:1" x14ac:dyDescent="0.25">
      <c r="A5729" t="s">
        <v>6156</v>
      </c>
    </row>
    <row r="5730" spans="1:1" x14ac:dyDescent="0.25">
      <c r="A5730" t="s">
        <v>6157</v>
      </c>
    </row>
    <row r="5731" spans="1:1" x14ac:dyDescent="0.25">
      <c r="A5731" t="s">
        <v>6158</v>
      </c>
    </row>
    <row r="5732" spans="1:1" x14ac:dyDescent="0.25">
      <c r="A5732" t="s">
        <v>6159</v>
      </c>
    </row>
    <row r="5733" spans="1:1" x14ac:dyDescent="0.25">
      <c r="A5733" t="s">
        <v>6160</v>
      </c>
    </row>
    <row r="5734" spans="1:1" x14ac:dyDescent="0.25">
      <c r="A5734" t="s">
        <v>6161</v>
      </c>
    </row>
    <row r="5735" spans="1:1" x14ac:dyDescent="0.25">
      <c r="A5735" t="s">
        <v>6162</v>
      </c>
    </row>
    <row r="5736" spans="1:1" x14ac:dyDescent="0.25">
      <c r="A5736" t="s">
        <v>6163</v>
      </c>
    </row>
    <row r="5737" spans="1:1" x14ac:dyDescent="0.25">
      <c r="A5737" t="s">
        <v>6164</v>
      </c>
    </row>
    <row r="5738" spans="1:1" x14ac:dyDescent="0.25">
      <c r="A5738" t="s">
        <v>6165</v>
      </c>
    </row>
    <row r="5739" spans="1:1" x14ac:dyDescent="0.25">
      <c r="A5739" t="s">
        <v>6166</v>
      </c>
    </row>
    <row r="5740" spans="1:1" x14ac:dyDescent="0.25">
      <c r="A5740" t="s">
        <v>6167</v>
      </c>
    </row>
    <row r="5741" spans="1:1" x14ac:dyDescent="0.25">
      <c r="A5741" t="s">
        <v>6168</v>
      </c>
    </row>
    <row r="5742" spans="1:1" x14ac:dyDescent="0.25">
      <c r="A5742" t="s">
        <v>6169</v>
      </c>
    </row>
    <row r="5743" spans="1:1" x14ac:dyDescent="0.25">
      <c r="A5743" t="s">
        <v>6170</v>
      </c>
    </row>
    <row r="5744" spans="1:1" x14ac:dyDescent="0.25">
      <c r="A5744" t="s">
        <v>6171</v>
      </c>
    </row>
    <row r="5745" spans="1:1" x14ac:dyDescent="0.25">
      <c r="A5745" t="s">
        <v>6172</v>
      </c>
    </row>
    <row r="5746" spans="1:1" x14ac:dyDescent="0.25">
      <c r="A5746" t="s">
        <v>6173</v>
      </c>
    </row>
    <row r="5747" spans="1:1" x14ac:dyDescent="0.25">
      <c r="A5747" t="s">
        <v>6174</v>
      </c>
    </row>
    <row r="5748" spans="1:1" x14ac:dyDescent="0.25">
      <c r="A5748" t="s">
        <v>6175</v>
      </c>
    </row>
    <row r="5749" spans="1:1" x14ac:dyDescent="0.25">
      <c r="A5749" t="s">
        <v>6176</v>
      </c>
    </row>
    <row r="5750" spans="1:1" x14ac:dyDescent="0.25">
      <c r="A5750" t="s">
        <v>6177</v>
      </c>
    </row>
    <row r="5751" spans="1:1" x14ac:dyDescent="0.25">
      <c r="A5751" t="s">
        <v>6178</v>
      </c>
    </row>
    <row r="5752" spans="1:1" x14ac:dyDescent="0.25">
      <c r="A5752" t="s">
        <v>6179</v>
      </c>
    </row>
    <row r="5753" spans="1:1" x14ac:dyDescent="0.25">
      <c r="A5753" t="s">
        <v>6180</v>
      </c>
    </row>
    <row r="5754" spans="1:1" x14ac:dyDescent="0.25">
      <c r="A5754" t="s">
        <v>6181</v>
      </c>
    </row>
    <row r="5755" spans="1:1" x14ac:dyDescent="0.25">
      <c r="A5755" t="s">
        <v>6182</v>
      </c>
    </row>
    <row r="5756" spans="1:1" x14ac:dyDescent="0.25">
      <c r="A5756" t="s">
        <v>6183</v>
      </c>
    </row>
    <row r="5757" spans="1:1" x14ac:dyDescent="0.25">
      <c r="A5757" t="s">
        <v>6184</v>
      </c>
    </row>
    <row r="5758" spans="1:1" x14ac:dyDescent="0.25">
      <c r="A5758" t="s">
        <v>6185</v>
      </c>
    </row>
    <row r="5759" spans="1:1" x14ac:dyDescent="0.25">
      <c r="A5759" t="s">
        <v>6186</v>
      </c>
    </row>
    <row r="5760" spans="1:1" x14ac:dyDescent="0.25">
      <c r="A5760" t="s">
        <v>6187</v>
      </c>
    </row>
    <row r="5761" spans="1:1" x14ac:dyDescent="0.25">
      <c r="A5761" t="s">
        <v>6188</v>
      </c>
    </row>
    <row r="5762" spans="1:1" x14ac:dyDescent="0.25">
      <c r="A5762" t="s">
        <v>6189</v>
      </c>
    </row>
    <row r="5763" spans="1:1" x14ac:dyDescent="0.25">
      <c r="A5763" t="s">
        <v>6190</v>
      </c>
    </row>
    <row r="5764" spans="1:1" x14ac:dyDescent="0.25">
      <c r="A5764" t="s">
        <v>6191</v>
      </c>
    </row>
    <row r="5765" spans="1:1" x14ac:dyDescent="0.25">
      <c r="A5765" t="s">
        <v>6192</v>
      </c>
    </row>
    <row r="5766" spans="1:1" x14ac:dyDescent="0.25">
      <c r="A5766" t="s">
        <v>6193</v>
      </c>
    </row>
    <row r="5767" spans="1:1" x14ac:dyDescent="0.25">
      <c r="A5767" t="s">
        <v>6194</v>
      </c>
    </row>
    <row r="5768" spans="1:1" x14ac:dyDescent="0.25">
      <c r="A5768" t="s">
        <v>6195</v>
      </c>
    </row>
    <row r="5769" spans="1:1" x14ac:dyDescent="0.25">
      <c r="A5769" t="s">
        <v>6196</v>
      </c>
    </row>
    <row r="5770" spans="1:1" x14ac:dyDescent="0.25">
      <c r="A5770" t="s">
        <v>6197</v>
      </c>
    </row>
    <row r="5771" spans="1:1" x14ac:dyDescent="0.25">
      <c r="A5771" t="s">
        <v>6198</v>
      </c>
    </row>
    <row r="5772" spans="1:1" x14ac:dyDescent="0.25">
      <c r="A5772" t="s">
        <v>6199</v>
      </c>
    </row>
    <row r="5773" spans="1:1" x14ac:dyDescent="0.25">
      <c r="A5773" t="s">
        <v>6200</v>
      </c>
    </row>
    <row r="5774" spans="1:1" x14ac:dyDescent="0.25">
      <c r="A5774" t="s">
        <v>6201</v>
      </c>
    </row>
    <row r="5775" spans="1:1" x14ac:dyDescent="0.25">
      <c r="A5775" t="s">
        <v>6202</v>
      </c>
    </row>
    <row r="5776" spans="1:1" x14ac:dyDescent="0.25">
      <c r="A5776" t="s">
        <v>6203</v>
      </c>
    </row>
    <row r="5777" spans="1:1" x14ac:dyDescent="0.25">
      <c r="A5777" t="s">
        <v>6204</v>
      </c>
    </row>
    <row r="5778" spans="1:1" x14ac:dyDescent="0.25">
      <c r="A5778" t="s">
        <v>6205</v>
      </c>
    </row>
    <row r="5779" spans="1:1" x14ac:dyDescent="0.25">
      <c r="A5779" t="s">
        <v>6206</v>
      </c>
    </row>
    <row r="5780" spans="1:1" x14ac:dyDescent="0.25">
      <c r="A5780" t="s">
        <v>6207</v>
      </c>
    </row>
    <row r="5781" spans="1:1" x14ac:dyDescent="0.25">
      <c r="A5781" t="s">
        <v>6208</v>
      </c>
    </row>
    <row r="5782" spans="1:1" x14ac:dyDescent="0.25">
      <c r="A5782" t="s">
        <v>6209</v>
      </c>
    </row>
    <row r="5783" spans="1:1" x14ac:dyDescent="0.25">
      <c r="A5783" t="s">
        <v>6210</v>
      </c>
    </row>
    <row r="5784" spans="1:1" x14ac:dyDescent="0.25">
      <c r="A5784" t="s">
        <v>6211</v>
      </c>
    </row>
    <row r="5785" spans="1:1" x14ac:dyDescent="0.25">
      <c r="A5785" t="s">
        <v>6212</v>
      </c>
    </row>
    <row r="5786" spans="1:1" x14ac:dyDescent="0.25">
      <c r="A5786" t="s">
        <v>6213</v>
      </c>
    </row>
    <row r="5787" spans="1:1" x14ac:dyDescent="0.25">
      <c r="A5787" t="s">
        <v>6214</v>
      </c>
    </row>
    <row r="5788" spans="1:1" x14ac:dyDescent="0.25">
      <c r="A5788" t="s">
        <v>6215</v>
      </c>
    </row>
    <row r="5789" spans="1:1" x14ac:dyDescent="0.25">
      <c r="A5789" t="s">
        <v>6216</v>
      </c>
    </row>
    <row r="5790" spans="1:1" x14ac:dyDescent="0.25">
      <c r="A5790" t="s">
        <v>6217</v>
      </c>
    </row>
    <row r="5791" spans="1:1" x14ac:dyDescent="0.25">
      <c r="A5791" t="s">
        <v>6218</v>
      </c>
    </row>
    <row r="5792" spans="1:1" x14ac:dyDescent="0.25">
      <c r="A5792" t="s">
        <v>6219</v>
      </c>
    </row>
    <row r="5793" spans="1:1" x14ac:dyDescent="0.25">
      <c r="A5793" t="s">
        <v>6220</v>
      </c>
    </row>
    <row r="5794" spans="1:1" x14ac:dyDescent="0.25">
      <c r="A5794" t="s">
        <v>6221</v>
      </c>
    </row>
    <row r="5795" spans="1:1" x14ac:dyDescent="0.25">
      <c r="A5795" t="s">
        <v>6222</v>
      </c>
    </row>
    <row r="5796" spans="1:1" x14ac:dyDescent="0.25">
      <c r="A5796" t="s">
        <v>6223</v>
      </c>
    </row>
    <row r="5797" spans="1:1" x14ac:dyDescent="0.25">
      <c r="A5797" t="s">
        <v>6224</v>
      </c>
    </row>
    <row r="5798" spans="1:1" x14ac:dyDescent="0.25">
      <c r="A5798" t="s">
        <v>6225</v>
      </c>
    </row>
    <row r="5799" spans="1:1" x14ac:dyDescent="0.25">
      <c r="A5799" t="s">
        <v>6226</v>
      </c>
    </row>
    <row r="5800" spans="1:1" x14ac:dyDescent="0.25">
      <c r="A5800" t="s">
        <v>6227</v>
      </c>
    </row>
    <row r="5801" spans="1:1" x14ac:dyDescent="0.25">
      <c r="A5801" t="s">
        <v>6228</v>
      </c>
    </row>
    <row r="5802" spans="1:1" x14ac:dyDescent="0.25">
      <c r="A5802" t="s">
        <v>6229</v>
      </c>
    </row>
    <row r="5803" spans="1:1" x14ac:dyDescent="0.25">
      <c r="A5803" t="s">
        <v>6230</v>
      </c>
    </row>
    <row r="5804" spans="1:1" x14ac:dyDescent="0.25">
      <c r="A5804" t="s">
        <v>6231</v>
      </c>
    </row>
    <row r="5805" spans="1:1" x14ac:dyDescent="0.25">
      <c r="A5805" t="s">
        <v>6232</v>
      </c>
    </row>
    <row r="5806" spans="1:1" x14ac:dyDescent="0.25">
      <c r="A5806" t="s">
        <v>6233</v>
      </c>
    </row>
    <row r="5807" spans="1:1" x14ac:dyDescent="0.25">
      <c r="A5807" t="s">
        <v>6234</v>
      </c>
    </row>
    <row r="5808" spans="1:1" x14ac:dyDescent="0.25">
      <c r="A5808" t="s">
        <v>6235</v>
      </c>
    </row>
    <row r="5809" spans="1:1" x14ac:dyDescent="0.25">
      <c r="A5809" t="s">
        <v>6236</v>
      </c>
    </row>
    <row r="5810" spans="1:1" x14ac:dyDescent="0.25">
      <c r="A5810" t="s">
        <v>6237</v>
      </c>
    </row>
    <row r="5811" spans="1:1" x14ac:dyDescent="0.25">
      <c r="A5811" t="s">
        <v>6238</v>
      </c>
    </row>
    <row r="5812" spans="1:1" x14ac:dyDescent="0.25">
      <c r="A5812" t="s">
        <v>6239</v>
      </c>
    </row>
    <row r="5813" spans="1:1" x14ac:dyDescent="0.25">
      <c r="A5813" t="s">
        <v>6240</v>
      </c>
    </row>
    <row r="5814" spans="1:1" x14ac:dyDescent="0.25">
      <c r="A5814" t="s">
        <v>6241</v>
      </c>
    </row>
    <row r="5815" spans="1:1" x14ac:dyDescent="0.25">
      <c r="A5815" t="s">
        <v>6242</v>
      </c>
    </row>
    <row r="5816" spans="1:1" x14ac:dyDescent="0.25">
      <c r="A5816" t="s">
        <v>6243</v>
      </c>
    </row>
    <row r="5817" spans="1:1" x14ac:dyDescent="0.25">
      <c r="A5817" t="s">
        <v>6244</v>
      </c>
    </row>
    <row r="5818" spans="1:1" x14ac:dyDescent="0.25">
      <c r="A5818" t="s">
        <v>6245</v>
      </c>
    </row>
    <row r="5819" spans="1:1" x14ac:dyDescent="0.25">
      <c r="A5819" t="s">
        <v>6246</v>
      </c>
    </row>
    <row r="5820" spans="1:1" x14ac:dyDescent="0.25">
      <c r="A5820" t="s">
        <v>6247</v>
      </c>
    </row>
    <row r="5821" spans="1:1" x14ac:dyDescent="0.25">
      <c r="A5821" t="s">
        <v>6248</v>
      </c>
    </row>
    <row r="5822" spans="1:1" x14ac:dyDescent="0.25">
      <c r="A5822" t="s">
        <v>6249</v>
      </c>
    </row>
    <row r="5823" spans="1:1" x14ac:dyDescent="0.25">
      <c r="A5823" t="s">
        <v>6250</v>
      </c>
    </row>
    <row r="5824" spans="1:1" x14ac:dyDescent="0.25">
      <c r="A5824" t="s">
        <v>6251</v>
      </c>
    </row>
    <row r="5825" spans="1:1" x14ac:dyDescent="0.25">
      <c r="A5825" t="s">
        <v>6252</v>
      </c>
    </row>
    <row r="5826" spans="1:1" x14ac:dyDescent="0.25">
      <c r="A5826" t="s">
        <v>6253</v>
      </c>
    </row>
    <row r="5827" spans="1:1" x14ac:dyDescent="0.25">
      <c r="A5827" t="s">
        <v>6254</v>
      </c>
    </row>
    <row r="5828" spans="1:1" x14ac:dyDescent="0.25">
      <c r="A5828" t="s">
        <v>6255</v>
      </c>
    </row>
    <row r="5829" spans="1:1" x14ac:dyDescent="0.25">
      <c r="A5829" t="s">
        <v>6256</v>
      </c>
    </row>
    <row r="5830" spans="1:1" x14ac:dyDescent="0.25">
      <c r="A5830" t="s">
        <v>6257</v>
      </c>
    </row>
    <row r="5831" spans="1:1" x14ac:dyDescent="0.25">
      <c r="A5831" t="s">
        <v>6258</v>
      </c>
    </row>
    <row r="5832" spans="1:1" x14ac:dyDescent="0.25">
      <c r="A5832" t="s">
        <v>6259</v>
      </c>
    </row>
    <row r="5833" spans="1:1" x14ac:dyDescent="0.25">
      <c r="A5833" t="s">
        <v>6260</v>
      </c>
    </row>
    <row r="5834" spans="1:1" x14ac:dyDescent="0.25">
      <c r="A5834" t="s">
        <v>6261</v>
      </c>
    </row>
    <row r="5835" spans="1:1" x14ac:dyDescent="0.25">
      <c r="A5835" t="s">
        <v>6262</v>
      </c>
    </row>
    <row r="5836" spans="1:1" x14ac:dyDescent="0.25">
      <c r="A5836" t="s">
        <v>6263</v>
      </c>
    </row>
    <row r="5837" spans="1:1" x14ac:dyDescent="0.25">
      <c r="A5837" t="s">
        <v>6264</v>
      </c>
    </row>
    <row r="5838" spans="1:1" x14ac:dyDescent="0.25">
      <c r="A5838" t="s">
        <v>6265</v>
      </c>
    </row>
    <row r="5839" spans="1:1" x14ac:dyDescent="0.25">
      <c r="A5839" t="s">
        <v>6266</v>
      </c>
    </row>
    <row r="5840" spans="1:1" x14ac:dyDescent="0.25">
      <c r="A5840" t="s">
        <v>6267</v>
      </c>
    </row>
    <row r="5841" spans="1:1" x14ac:dyDescent="0.25">
      <c r="A5841" t="s">
        <v>6268</v>
      </c>
    </row>
    <row r="5842" spans="1:1" x14ac:dyDescent="0.25">
      <c r="A5842" t="s">
        <v>6269</v>
      </c>
    </row>
    <row r="5843" spans="1:1" x14ac:dyDescent="0.25">
      <c r="A5843" t="s">
        <v>6270</v>
      </c>
    </row>
    <row r="5844" spans="1:1" x14ac:dyDescent="0.25">
      <c r="A5844" t="s">
        <v>6271</v>
      </c>
    </row>
    <row r="5845" spans="1:1" x14ac:dyDescent="0.25">
      <c r="A5845" t="s">
        <v>6272</v>
      </c>
    </row>
    <row r="5846" spans="1:1" x14ac:dyDescent="0.25">
      <c r="A5846" t="s">
        <v>6273</v>
      </c>
    </row>
    <row r="5847" spans="1:1" x14ac:dyDescent="0.25">
      <c r="A5847" t="s">
        <v>6274</v>
      </c>
    </row>
    <row r="5848" spans="1:1" x14ac:dyDescent="0.25">
      <c r="A5848" t="s">
        <v>6275</v>
      </c>
    </row>
    <row r="5849" spans="1:1" x14ac:dyDescent="0.25">
      <c r="A5849" t="s">
        <v>6276</v>
      </c>
    </row>
    <row r="5850" spans="1:1" x14ac:dyDescent="0.25">
      <c r="A5850" t="s">
        <v>6277</v>
      </c>
    </row>
    <row r="5851" spans="1:1" x14ac:dyDescent="0.25">
      <c r="A5851" t="s">
        <v>6278</v>
      </c>
    </row>
    <row r="5852" spans="1:1" x14ac:dyDescent="0.25">
      <c r="A5852" t="s">
        <v>6279</v>
      </c>
    </row>
    <row r="5853" spans="1:1" x14ac:dyDescent="0.25">
      <c r="A5853" t="s">
        <v>6280</v>
      </c>
    </row>
    <row r="5854" spans="1:1" x14ac:dyDescent="0.25">
      <c r="A5854" t="s">
        <v>6281</v>
      </c>
    </row>
    <row r="5855" spans="1:1" x14ac:dyDescent="0.25">
      <c r="A5855" t="s">
        <v>6282</v>
      </c>
    </row>
    <row r="5856" spans="1:1" x14ac:dyDescent="0.25">
      <c r="A5856" t="s">
        <v>6283</v>
      </c>
    </row>
    <row r="5857" spans="1:1" x14ac:dyDescent="0.25">
      <c r="A5857" t="s">
        <v>6284</v>
      </c>
    </row>
    <row r="5858" spans="1:1" x14ac:dyDescent="0.25">
      <c r="A5858" t="s">
        <v>6285</v>
      </c>
    </row>
    <row r="5859" spans="1:1" x14ac:dyDescent="0.25">
      <c r="A5859" t="s">
        <v>6286</v>
      </c>
    </row>
    <row r="5860" spans="1:1" x14ac:dyDescent="0.25">
      <c r="A5860" t="s">
        <v>6287</v>
      </c>
    </row>
    <row r="5861" spans="1:1" x14ac:dyDescent="0.25">
      <c r="A5861" t="s">
        <v>6288</v>
      </c>
    </row>
    <row r="5862" spans="1:1" x14ac:dyDescent="0.25">
      <c r="A5862" t="s">
        <v>6289</v>
      </c>
    </row>
    <row r="5863" spans="1:1" x14ac:dyDescent="0.25">
      <c r="A5863" t="s">
        <v>6290</v>
      </c>
    </row>
    <row r="5864" spans="1:1" x14ac:dyDescent="0.25">
      <c r="A5864" t="s">
        <v>6291</v>
      </c>
    </row>
    <row r="5865" spans="1:1" x14ac:dyDescent="0.25">
      <c r="A5865" t="s">
        <v>6292</v>
      </c>
    </row>
    <row r="5866" spans="1:1" x14ac:dyDescent="0.25">
      <c r="A5866" t="s">
        <v>6293</v>
      </c>
    </row>
    <row r="5867" spans="1:1" x14ac:dyDescent="0.25">
      <c r="A5867" t="s">
        <v>6294</v>
      </c>
    </row>
    <row r="5868" spans="1:1" x14ac:dyDescent="0.25">
      <c r="A5868" t="s">
        <v>6295</v>
      </c>
    </row>
    <row r="5869" spans="1:1" x14ac:dyDescent="0.25">
      <c r="A5869" t="s">
        <v>6296</v>
      </c>
    </row>
    <row r="5870" spans="1:1" x14ac:dyDescent="0.25">
      <c r="A5870" t="s">
        <v>6297</v>
      </c>
    </row>
    <row r="5871" spans="1:1" x14ac:dyDescent="0.25">
      <c r="A5871" t="s">
        <v>6298</v>
      </c>
    </row>
    <row r="5872" spans="1:1" x14ac:dyDescent="0.25">
      <c r="A5872" t="s">
        <v>6299</v>
      </c>
    </row>
    <row r="5873" spans="1:1" x14ac:dyDescent="0.25">
      <c r="A5873" t="s">
        <v>6300</v>
      </c>
    </row>
    <row r="5874" spans="1:1" x14ac:dyDescent="0.25">
      <c r="A5874" t="s">
        <v>6301</v>
      </c>
    </row>
    <row r="5875" spans="1:1" x14ac:dyDescent="0.25">
      <c r="A5875" t="s">
        <v>6302</v>
      </c>
    </row>
    <row r="5876" spans="1:1" x14ac:dyDescent="0.25">
      <c r="A5876" t="s">
        <v>6303</v>
      </c>
    </row>
    <row r="5877" spans="1:1" x14ac:dyDescent="0.25">
      <c r="A5877" t="s">
        <v>6304</v>
      </c>
    </row>
    <row r="5878" spans="1:1" x14ac:dyDescent="0.25">
      <c r="A5878" t="s">
        <v>6305</v>
      </c>
    </row>
    <row r="5879" spans="1:1" x14ac:dyDescent="0.25">
      <c r="A5879" t="s">
        <v>6306</v>
      </c>
    </row>
    <row r="5880" spans="1:1" x14ac:dyDescent="0.25">
      <c r="A5880" t="s">
        <v>6307</v>
      </c>
    </row>
    <row r="5881" spans="1:1" x14ac:dyDescent="0.25">
      <c r="A5881" t="s">
        <v>6308</v>
      </c>
    </row>
    <row r="5882" spans="1:1" x14ac:dyDescent="0.25">
      <c r="A5882" t="s">
        <v>6309</v>
      </c>
    </row>
    <row r="5883" spans="1:1" x14ac:dyDescent="0.25">
      <c r="A5883" t="s">
        <v>6310</v>
      </c>
    </row>
    <row r="5884" spans="1:1" x14ac:dyDescent="0.25">
      <c r="A5884" t="s">
        <v>6311</v>
      </c>
    </row>
    <row r="5885" spans="1:1" x14ac:dyDescent="0.25">
      <c r="A5885" t="s">
        <v>6312</v>
      </c>
    </row>
    <row r="5886" spans="1:1" x14ac:dyDescent="0.25">
      <c r="A5886" t="s">
        <v>6313</v>
      </c>
    </row>
    <row r="5887" spans="1:1" x14ac:dyDescent="0.25">
      <c r="A5887" t="s">
        <v>6314</v>
      </c>
    </row>
    <row r="5888" spans="1:1" x14ac:dyDescent="0.25">
      <c r="A5888" t="s">
        <v>6315</v>
      </c>
    </row>
    <row r="5889" spans="1:1" x14ac:dyDescent="0.25">
      <c r="A5889" t="s">
        <v>6316</v>
      </c>
    </row>
    <row r="5890" spans="1:1" x14ac:dyDescent="0.25">
      <c r="A5890" t="s">
        <v>6317</v>
      </c>
    </row>
    <row r="5891" spans="1:1" x14ac:dyDescent="0.25">
      <c r="A5891" t="s">
        <v>6318</v>
      </c>
    </row>
    <row r="5892" spans="1:1" x14ac:dyDescent="0.25">
      <c r="A5892" t="s">
        <v>6319</v>
      </c>
    </row>
    <row r="5893" spans="1:1" x14ac:dyDescent="0.25">
      <c r="A5893" t="s">
        <v>6320</v>
      </c>
    </row>
    <row r="5894" spans="1:1" x14ac:dyDescent="0.25">
      <c r="A5894" t="s">
        <v>6321</v>
      </c>
    </row>
    <row r="5895" spans="1:1" x14ac:dyDescent="0.25">
      <c r="A5895" t="s">
        <v>6322</v>
      </c>
    </row>
    <row r="5896" spans="1:1" x14ac:dyDescent="0.25">
      <c r="A5896" t="s">
        <v>6323</v>
      </c>
    </row>
    <row r="5897" spans="1:1" x14ac:dyDescent="0.25">
      <c r="A5897" t="s">
        <v>6324</v>
      </c>
    </row>
    <row r="5898" spans="1:1" x14ac:dyDescent="0.25">
      <c r="A5898" t="s">
        <v>6325</v>
      </c>
    </row>
    <row r="5899" spans="1:1" x14ac:dyDescent="0.25">
      <c r="A5899" t="s">
        <v>6326</v>
      </c>
    </row>
    <row r="5900" spans="1:1" x14ac:dyDescent="0.25">
      <c r="A5900" t="s">
        <v>6327</v>
      </c>
    </row>
    <row r="5901" spans="1:1" x14ac:dyDescent="0.25">
      <c r="A5901" t="s">
        <v>6328</v>
      </c>
    </row>
    <row r="5902" spans="1:1" x14ac:dyDescent="0.25">
      <c r="A5902" t="s">
        <v>6329</v>
      </c>
    </row>
    <row r="5903" spans="1:1" x14ac:dyDescent="0.25">
      <c r="A5903" t="s">
        <v>6330</v>
      </c>
    </row>
    <row r="5904" spans="1:1" x14ac:dyDescent="0.25">
      <c r="A5904" t="s">
        <v>6331</v>
      </c>
    </row>
    <row r="5905" spans="1:1" x14ac:dyDescent="0.25">
      <c r="A5905" t="s">
        <v>6332</v>
      </c>
    </row>
    <row r="5906" spans="1:1" x14ac:dyDescent="0.25">
      <c r="A5906" t="s">
        <v>6333</v>
      </c>
    </row>
    <row r="5907" spans="1:1" x14ac:dyDescent="0.25">
      <c r="A5907" t="s">
        <v>6334</v>
      </c>
    </row>
    <row r="5908" spans="1:1" x14ac:dyDescent="0.25">
      <c r="A5908" t="s">
        <v>6335</v>
      </c>
    </row>
    <row r="5909" spans="1:1" x14ac:dyDescent="0.25">
      <c r="A5909" t="s">
        <v>6336</v>
      </c>
    </row>
    <row r="5910" spans="1:1" x14ac:dyDescent="0.25">
      <c r="A5910" t="s">
        <v>6337</v>
      </c>
    </row>
    <row r="5911" spans="1:1" x14ac:dyDescent="0.25">
      <c r="A5911" t="s">
        <v>6338</v>
      </c>
    </row>
    <row r="5912" spans="1:1" x14ac:dyDescent="0.25">
      <c r="A5912" t="s">
        <v>6339</v>
      </c>
    </row>
    <row r="5913" spans="1:1" x14ac:dyDescent="0.25">
      <c r="A5913" t="s">
        <v>6340</v>
      </c>
    </row>
    <row r="5914" spans="1:1" x14ac:dyDescent="0.25">
      <c r="A5914" t="s">
        <v>6341</v>
      </c>
    </row>
    <row r="5915" spans="1:1" x14ac:dyDescent="0.25">
      <c r="A5915" t="s">
        <v>6342</v>
      </c>
    </row>
    <row r="5916" spans="1:1" x14ac:dyDescent="0.25">
      <c r="A5916" t="s">
        <v>6343</v>
      </c>
    </row>
    <row r="5917" spans="1:1" x14ac:dyDescent="0.25">
      <c r="A5917" t="s">
        <v>6344</v>
      </c>
    </row>
    <row r="5918" spans="1:1" x14ac:dyDescent="0.25">
      <c r="A5918" t="s">
        <v>6345</v>
      </c>
    </row>
    <row r="5919" spans="1:1" x14ac:dyDescent="0.25">
      <c r="A5919" t="s">
        <v>6346</v>
      </c>
    </row>
    <row r="5920" spans="1:1" x14ac:dyDescent="0.25">
      <c r="A5920" t="s">
        <v>6347</v>
      </c>
    </row>
    <row r="5921" spans="1:1" x14ac:dyDescent="0.25">
      <c r="A5921" t="s">
        <v>6348</v>
      </c>
    </row>
    <row r="5922" spans="1:1" x14ac:dyDescent="0.25">
      <c r="A5922" t="s">
        <v>6349</v>
      </c>
    </row>
    <row r="5923" spans="1:1" x14ac:dyDescent="0.25">
      <c r="A5923" t="s">
        <v>6350</v>
      </c>
    </row>
    <row r="5924" spans="1:1" x14ac:dyDescent="0.25">
      <c r="A5924" t="s">
        <v>6351</v>
      </c>
    </row>
    <row r="5925" spans="1:1" x14ac:dyDescent="0.25">
      <c r="A5925" t="s">
        <v>6352</v>
      </c>
    </row>
    <row r="5926" spans="1:1" x14ac:dyDescent="0.25">
      <c r="A5926" t="s">
        <v>6353</v>
      </c>
    </row>
    <row r="5927" spans="1:1" x14ac:dyDescent="0.25">
      <c r="A5927" t="s">
        <v>6354</v>
      </c>
    </row>
    <row r="5928" spans="1:1" x14ac:dyDescent="0.25">
      <c r="A5928" t="s">
        <v>6355</v>
      </c>
    </row>
    <row r="5929" spans="1:1" x14ac:dyDescent="0.25">
      <c r="A5929" t="s">
        <v>6356</v>
      </c>
    </row>
    <row r="5930" spans="1:1" x14ac:dyDescent="0.25">
      <c r="A5930" t="s">
        <v>6357</v>
      </c>
    </row>
    <row r="5931" spans="1:1" x14ac:dyDescent="0.25">
      <c r="A5931" t="s">
        <v>6358</v>
      </c>
    </row>
    <row r="5932" spans="1:1" x14ac:dyDescent="0.25">
      <c r="A5932" t="s">
        <v>6359</v>
      </c>
    </row>
    <row r="5933" spans="1:1" x14ac:dyDescent="0.25">
      <c r="A5933" t="s">
        <v>6360</v>
      </c>
    </row>
    <row r="5934" spans="1:1" x14ac:dyDescent="0.25">
      <c r="A5934" t="s">
        <v>6361</v>
      </c>
    </row>
    <row r="5935" spans="1:1" x14ac:dyDescent="0.25">
      <c r="A5935" t="s">
        <v>6362</v>
      </c>
    </row>
    <row r="5936" spans="1:1" x14ac:dyDescent="0.25">
      <c r="A5936" t="s">
        <v>6363</v>
      </c>
    </row>
    <row r="5937" spans="1:1" x14ac:dyDescent="0.25">
      <c r="A5937" t="s">
        <v>6364</v>
      </c>
    </row>
    <row r="5938" spans="1:1" x14ac:dyDescent="0.25">
      <c r="A5938" t="s">
        <v>6365</v>
      </c>
    </row>
    <row r="5939" spans="1:1" x14ac:dyDescent="0.25">
      <c r="A5939" t="s">
        <v>6366</v>
      </c>
    </row>
    <row r="5940" spans="1:1" x14ac:dyDescent="0.25">
      <c r="A5940" t="s">
        <v>6367</v>
      </c>
    </row>
    <row r="5941" spans="1:1" x14ac:dyDescent="0.25">
      <c r="A5941" t="s">
        <v>6368</v>
      </c>
    </row>
    <row r="5942" spans="1:1" x14ac:dyDescent="0.25">
      <c r="A5942" t="s">
        <v>6369</v>
      </c>
    </row>
    <row r="5943" spans="1:1" x14ac:dyDescent="0.25">
      <c r="A5943" t="s">
        <v>6370</v>
      </c>
    </row>
    <row r="5944" spans="1:1" x14ac:dyDescent="0.25">
      <c r="A5944" t="s">
        <v>6371</v>
      </c>
    </row>
    <row r="5945" spans="1:1" x14ac:dyDescent="0.25">
      <c r="A5945" t="s">
        <v>6372</v>
      </c>
    </row>
    <row r="5946" spans="1:1" x14ac:dyDescent="0.25">
      <c r="A5946" t="s">
        <v>6373</v>
      </c>
    </row>
    <row r="5947" spans="1:1" x14ac:dyDescent="0.25">
      <c r="A5947" t="s">
        <v>6374</v>
      </c>
    </row>
    <row r="5948" spans="1:1" x14ac:dyDescent="0.25">
      <c r="A5948" t="s">
        <v>6375</v>
      </c>
    </row>
    <row r="5949" spans="1:1" x14ac:dyDescent="0.25">
      <c r="A5949" t="s">
        <v>6376</v>
      </c>
    </row>
    <row r="5950" spans="1:1" x14ac:dyDescent="0.25">
      <c r="A5950" t="s">
        <v>6377</v>
      </c>
    </row>
    <row r="5951" spans="1:1" x14ac:dyDescent="0.25">
      <c r="A5951" t="s">
        <v>6378</v>
      </c>
    </row>
    <row r="5952" spans="1:1" x14ac:dyDescent="0.25">
      <c r="A5952" t="s">
        <v>6379</v>
      </c>
    </row>
    <row r="5953" spans="1:1" x14ac:dyDescent="0.25">
      <c r="A5953" t="s">
        <v>6380</v>
      </c>
    </row>
    <row r="5954" spans="1:1" x14ac:dyDescent="0.25">
      <c r="A5954" t="s">
        <v>6381</v>
      </c>
    </row>
    <row r="5955" spans="1:1" x14ac:dyDescent="0.25">
      <c r="A5955" t="s">
        <v>6382</v>
      </c>
    </row>
    <row r="5956" spans="1:1" x14ac:dyDescent="0.25">
      <c r="A5956" t="s">
        <v>6383</v>
      </c>
    </row>
    <row r="5957" spans="1:1" x14ac:dyDescent="0.25">
      <c r="A5957" t="s">
        <v>6384</v>
      </c>
    </row>
    <row r="5958" spans="1:1" x14ac:dyDescent="0.25">
      <c r="A5958" t="s">
        <v>6385</v>
      </c>
    </row>
    <row r="5959" spans="1:1" x14ac:dyDescent="0.25">
      <c r="A5959" t="s">
        <v>6386</v>
      </c>
    </row>
    <row r="5960" spans="1:1" x14ac:dyDescent="0.25">
      <c r="A5960" t="s">
        <v>6387</v>
      </c>
    </row>
    <row r="5961" spans="1:1" x14ac:dyDescent="0.25">
      <c r="A5961" t="s">
        <v>6388</v>
      </c>
    </row>
    <row r="5962" spans="1:1" x14ac:dyDescent="0.25">
      <c r="A5962" t="s">
        <v>6389</v>
      </c>
    </row>
    <row r="5963" spans="1:1" x14ac:dyDescent="0.25">
      <c r="A5963" t="s">
        <v>6390</v>
      </c>
    </row>
    <row r="5964" spans="1:1" x14ac:dyDescent="0.25">
      <c r="A5964" t="s">
        <v>6391</v>
      </c>
    </row>
    <row r="5965" spans="1:1" x14ac:dyDescent="0.25">
      <c r="A5965" t="s">
        <v>6392</v>
      </c>
    </row>
    <row r="5966" spans="1:1" x14ac:dyDescent="0.25">
      <c r="A5966" t="s">
        <v>6393</v>
      </c>
    </row>
    <row r="5967" spans="1:1" x14ac:dyDescent="0.25">
      <c r="A5967" t="s">
        <v>6394</v>
      </c>
    </row>
    <row r="5968" spans="1:1" x14ac:dyDescent="0.25">
      <c r="A5968" t="s">
        <v>6395</v>
      </c>
    </row>
    <row r="5969" spans="1:1" x14ac:dyDescent="0.25">
      <c r="A5969" t="s">
        <v>6396</v>
      </c>
    </row>
    <row r="5970" spans="1:1" x14ac:dyDescent="0.25">
      <c r="A5970" t="s">
        <v>6397</v>
      </c>
    </row>
    <row r="5971" spans="1:1" x14ac:dyDescent="0.25">
      <c r="A5971" t="s">
        <v>6398</v>
      </c>
    </row>
    <row r="5972" spans="1:1" x14ac:dyDescent="0.25">
      <c r="A5972" t="s">
        <v>6399</v>
      </c>
    </row>
    <row r="5973" spans="1:1" x14ac:dyDescent="0.25">
      <c r="A5973" t="s">
        <v>6400</v>
      </c>
    </row>
    <row r="5974" spans="1:1" x14ac:dyDescent="0.25">
      <c r="A5974" t="s">
        <v>6401</v>
      </c>
    </row>
    <row r="5975" spans="1:1" x14ac:dyDescent="0.25">
      <c r="A5975" t="s">
        <v>6402</v>
      </c>
    </row>
    <row r="5976" spans="1:1" x14ac:dyDescent="0.25">
      <c r="A5976" t="s">
        <v>6403</v>
      </c>
    </row>
    <row r="5977" spans="1:1" x14ac:dyDescent="0.25">
      <c r="A5977" t="s">
        <v>6404</v>
      </c>
    </row>
    <row r="5978" spans="1:1" x14ac:dyDescent="0.25">
      <c r="A5978" t="s">
        <v>6405</v>
      </c>
    </row>
    <row r="5979" spans="1:1" x14ac:dyDescent="0.25">
      <c r="A5979" t="s">
        <v>6406</v>
      </c>
    </row>
    <row r="5980" spans="1:1" x14ac:dyDescent="0.25">
      <c r="A5980" t="s">
        <v>6407</v>
      </c>
    </row>
    <row r="5981" spans="1:1" x14ac:dyDescent="0.25">
      <c r="A5981" t="s">
        <v>6408</v>
      </c>
    </row>
    <row r="5982" spans="1:1" x14ac:dyDescent="0.25">
      <c r="A5982" t="s">
        <v>6409</v>
      </c>
    </row>
    <row r="5983" spans="1:1" x14ac:dyDescent="0.25">
      <c r="A5983" t="s">
        <v>6410</v>
      </c>
    </row>
    <row r="5984" spans="1:1" x14ac:dyDescent="0.25">
      <c r="A5984" t="s">
        <v>6411</v>
      </c>
    </row>
    <row r="5985" spans="1:1" x14ac:dyDescent="0.25">
      <c r="A5985" t="s">
        <v>6412</v>
      </c>
    </row>
    <row r="5986" spans="1:1" x14ac:dyDescent="0.25">
      <c r="A5986" t="s">
        <v>6413</v>
      </c>
    </row>
    <row r="5987" spans="1:1" x14ac:dyDescent="0.25">
      <c r="A5987" t="s">
        <v>6414</v>
      </c>
    </row>
    <row r="5988" spans="1:1" x14ac:dyDescent="0.25">
      <c r="A5988" t="s">
        <v>6415</v>
      </c>
    </row>
    <row r="5989" spans="1:1" x14ac:dyDescent="0.25">
      <c r="A5989" t="s">
        <v>6416</v>
      </c>
    </row>
    <row r="5990" spans="1:1" x14ac:dyDescent="0.25">
      <c r="A5990" t="s">
        <v>6417</v>
      </c>
    </row>
    <row r="5991" spans="1:1" x14ac:dyDescent="0.25">
      <c r="A5991" t="s">
        <v>6418</v>
      </c>
    </row>
    <row r="5992" spans="1:1" x14ac:dyDescent="0.25">
      <c r="A5992" t="s">
        <v>6419</v>
      </c>
    </row>
    <row r="5993" spans="1:1" x14ac:dyDescent="0.25">
      <c r="A5993" t="s">
        <v>6420</v>
      </c>
    </row>
    <row r="5994" spans="1:1" x14ac:dyDescent="0.25">
      <c r="A5994" t="s">
        <v>6421</v>
      </c>
    </row>
    <row r="5995" spans="1:1" x14ac:dyDescent="0.25">
      <c r="A5995" t="s">
        <v>6422</v>
      </c>
    </row>
    <row r="5996" spans="1:1" x14ac:dyDescent="0.25">
      <c r="A5996" t="s">
        <v>6423</v>
      </c>
    </row>
    <row r="5997" spans="1:1" x14ac:dyDescent="0.25">
      <c r="A5997" t="s">
        <v>6424</v>
      </c>
    </row>
    <row r="5998" spans="1:1" x14ac:dyDescent="0.25">
      <c r="A5998" t="s">
        <v>6425</v>
      </c>
    </row>
    <row r="5999" spans="1:1" x14ac:dyDescent="0.25">
      <c r="A5999" t="s">
        <v>6426</v>
      </c>
    </row>
    <row r="6000" spans="1:1" x14ac:dyDescent="0.25">
      <c r="A6000" t="s">
        <v>6427</v>
      </c>
    </row>
    <row r="6001" spans="1:1" x14ac:dyDescent="0.25">
      <c r="A6001" t="s">
        <v>6428</v>
      </c>
    </row>
    <row r="6002" spans="1:1" x14ac:dyDescent="0.25">
      <c r="A6002" t="s">
        <v>6429</v>
      </c>
    </row>
    <row r="6003" spans="1:1" x14ac:dyDescent="0.25">
      <c r="A6003" t="s">
        <v>6430</v>
      </c>
    </row>
    <row r="6004" spans="1:1" x14ac:dyDescent="0.25">
      <c r="A6004" t="s">
        <v>6431</v>
      </c>
    </row>
    <row r="6005" spans="1:1" x14ac:dyDescent="0.25">
      <c r="A6005" t="s">
        <v>6432</v>
      </c>
    </row>
    <row r="6006" spans="1:1" x14ac:dyDescent="0.25">
      <c r="A6006" t="s">
        <v>6433</v>
      </c>
    </row>
    <row r="6007" spans="1:1" x14ac:dyDescent="0.25">
      <c r="A6007" t="s">
        <v>6434</v>
      </c>
    </row>
    <row r="6008" spans="1:1" x14ac:dyDescent="0.25">
      <c r="A6008" t="s">
        <v>6435</v>
      </c>
    </row>
    <row r="6009" spans="1:1" x14ac:dyDescent="0.25">
      <c r="A6009" t="s">
        <v>6436</v>
      </c>
    </row>
    <row r="6010" spans="1:1" x14ac:dyDescent="0.25">
      <c r="A6010" t="s">
        <v>6437</v>
      </c>
    </row>
    <row r="6011" spans="1:1" x14ac:dyDescent="0.25">
      <c r="A6011" t="s">
        <v>6438</v>
      </c>
    </row>
    <row r="6012" spans="1:1" x14ac:dyDescent="0.25">
      <c r="A6012" t="s">
        <v>6439</v>
      </c>
    </row>
    <row r="6013" spans="1:1" x14ac:dyDescent="0.25">
      <c r="A6013" t="s">
        <v>6440</v>
      </c>
    </row>
    <row r="6014" spans="1:1" x14ac:dyDescent="0.25">
      <c r="A6014" t="s">
        <v>6441</v>
      </c>
    </row>
    <row r="6015" spans="1:1" x14ac:dyDescent="0.25">
      <c r="A6015" t="s">
        <v>6442</v>
      </c>
    </row>
    <row r="6016" spans="1:1" x14ac:dyDescent="0.25">
      <c r="A6016" t="s">
        <v>6443</v>
      </c>
    </row>
    <row r="6017" spans="1:1" x14ac:dyDescent="0.25">
      <c r="A6017" t="s">
        <v>6444</v>
      </c>
    </row>
    <row r="6018" spans="1:1" x14ac:dyDescent="0.25">
      <c r="A6018" t="s">
        <v>6445</v>
      </c>
    </row>
    <row r="6019" spans="1:1" x14ac:dyDescent="0.25">
      <c r="A6019" t="s">
        <v>6446</v>
      </c>
    </row>
    <row r="6020" spans="1:1" x14ac:dyDescent="0.25">
      <c r="A6020" t="s">
        <v>6447</v>
      </c>
    </row>
    <row r="6021" spans="1:1" x14ac:dyDescent="0.25">
      <c r="A6021" t="s">
        <v>6448</v>
      </c>
    </row>
    <row r="6022" spans="1:1" x14ac:dyDescent="0.25">
      <c r="A6022" t="s">
        <v>6449</v>
      </c>
    </row>
    <row r="6023" spans="1:1" x14ac:dyDescent="0.25">
      <c r="A6023" t="s">
        <v>6450</v>
      </c>
    </row>
    <row r="6024" spans="1:1" x14ac:dyDescent="0.25">
      <c r="A6024" t="s">
        <v>6451</v>
      </c>
    </row>
    <row r="6025" spans="1:1" x14ac:dyDescent="0.25">
      <c r="A6025" t="s">
        <v>6452</v>
      </c>
    </row>
    <row r="6026" spans="1:1" x14ac:dyDescent="0.25">
      <c r="A6026" t="s">
        <v>6453</v>
      </c>
    </row>
    <row r="6027" spans="1:1" x14ac:dyDescent="0.25">
      <c r="A6027" t="s">
        <v>6454</v>
      </c>
    </row>
    <row r="6028" spans="1:1" x14ac:dyDescent="0.25">
      <c r="A6028" t="s">
        <v>6455</v>
      </c>
    </row>
    <row r="6029" spans="1:1" x14ac:dyDescent="0.25">
      <c r="A6029" t="s">
        <v>6456</v>
      </c>
    </row>
    <row r="6030" spans="1:1" x14ac:dyDescent="0.25">
      <c r="A6030" t="s">
        <v>6457</v>
      </c>
    </row>
    <row r="6031" spans="1:1" x14ac:dyDescent="0.25">
      <c r="A6031" t="s">
        <v>6458</v>
      </c>
    </row>
    <row r="6032" spans="1:1" x14ac:dyDescent="0.25">
      <c r="A6032" t="s">
        <v>6459</v>
      </c>
    </row>
    <row r="6033" spans="1:1" x14ac:dyDescent="0.25">
      <c r="A6033" t="s">
        <v>6460</v>
      </c>
    </row>
    <row r="6034" spans="1:1" x14ac:dyDescent="0.25">
      <c r="A6034" t="s">
        <v>6461</v>
      </c>
    </row>
    <row r="6035" spans="1:1" x14ac:dyDescent="0.25">
      <c r="A6035" t="s">
        <v>6462</v>
      </c>
    </row>
    <row r="6036" spans="1:1" x14ac:dyDescent="0.25">
      <c r="A6036" t="s">
        <v>6463</v>
      </c>
    </row>
    <row r="6037" spans="1:1" x14ac:dyDescent="0.25">
      <c r="A6037" t="s">
        <v>6464</v>
      </c>
    </row>
    <row r="6038" spans="1:1" x14ac:dyDescent="0.25">
      <c r="A6038" t="s">
        <v>6465</v>
      </c>
    </row>
    <row r="6039" spans="1:1" x14ac:dyDescent="0.25">
      <c r="A6039" t="s">
        <v>6466</v>
      </c>
    </row>
    <row r="6040" spans="1:1" x14ac:dyDescent="0.25">
      <c r="A6040" t="s">
        <v>6467</v>
      </c>
    </row>
    <row r="6041" spans="1:1" x14ac:dyDescent="0.25">
      <c r="A6041" t="s">
        <v>6468</v>
      </c>
    </row>
    <row r="6042" spans="1:1" x14ac:dyDescent="0.25">
      <c r="A6042" t="s">
        <v>6469</v>
      </c>
    </row>
    <row r="6043" spans="1:1" x14ac:dyDescent="0.25">
      <c r="A6043" t="s">
        <v>6470</v>
      </c>
    </row>
    <row r="6044" spans="1:1" x14ac:dyDescent="0.25">
      <c r="A6044" t="s">
        <v>6471</v>
      </c>
    </row>
    <row r="6045" spans="1:1" x14ac:dyDescent="0.25">
      <c r="A6045" t="s">
        <v>6472</v>
      </c>
    </row>
    <row r="6046" spans="1:1" x14ac:dyDescent="0.25">
      <c r="A6046" t="s">
        <v>6473</v>
      </c>
    </row>
    <row r="6047" spans="1:1" x14ac:dyDescent="0.25">
      <c r="A6047" t="s">
        <v>6474</v>
      </c>
    </row>
    <row r="6048" spans="1:1" x14ac:dyDescent="0.25">
      <c r="A6048" t="s">
        <v>6475</v>
      </c>
    </row>
    <row r="6049" spans="1:1" x14ac:dyDescent="0.25">
      <c r="A6049" t="s">
        <v>6476</v>
      </c>
    </row>
    <row r="6050" spans="1:1" x14ac:dyDescent="0.25">
      <c r="A6050" t="s">
        <v>6477</v>
      </c>
    </row>
    <row r="6051" spans="1:1" x14ac:dyDescent="0.25">
      <c r="A6051" t="s">
        <v>6478</v>
      </c>
    </row>
    <row r="6052" spans="1:1" x14ac:dyDescent="0.25">
      <c r="A6052" t="s">
        <v>6479</v>
      </c>
    </row>
    <row r="6053" spans="1:1" x14ac:dyDescent="0.25">
      <c r="A6053" t="s">
        <v>6480</v>
      </c>
    </row>
    <row r="6054" spans="1:1" x14ac:dyDescent="0.25">
      <c r="A6054" t="s">
        <v>6481</v>
      </c>
    </row>
    <row r="6055" spans="1:1" x14ac:dyDescent="0.25">
      <c r="A6055" t="s">
        <v>6482</v>
      </c>
    </row>
    <row r="6056" spans="1:1" x14ac:dyDescent="0.25">
      <c r="A6056" t="s">
        <v>6483</v>
      </c>
    </row>
    <row r="6057" spans="1:1" x14ac:dyDescent="0.25">
      <c r="A6057" t="s">
        <v>6484</v>
      </c>
    </row>
    <row r="6058" spans="1:1" x14ac:dyDescent="0.25">
      <c r="A6058" t="s">
        <v>6485</v>
      </c>
    </row>
    <row r="6059" spans="1:1" x14ac:dyDescent="0.25">
      <c r="A6059" t="s">
        <v>6486</v>
      </c>
    </row>
    <row r="6060" spans="1:1" x14ac:dyDescent="0.25">
      <c r="A6060" t="s">
        <v>6487</v>
      </c>
    </row>
    <row r="6061" spans="1:1" x14ac:dyDescent="0.25">
      <c r="A6061" t="s">
        <v>6488</v>
      </c>
    </row>
    <row r="6062" spans="1:1" x14ac:dyDescent="0.25">
      <c r="A6062" t="s">
        <v>6489</v>
      </c>
    </row>
    <row r="6063" spans="1:1" x14ac:dyDescent="0.25">
      <c r="A6063" t="s">
        <v>6490</v>
      </c>
    </row>
    <row r="6064" spans="1:1" x14ac:dyDescent="0.25">
      <c r="A6064" t="s">
        <v>6491</v>
      </c>
    </row>
    <row r="6065" spans="1:1" x14ac:dyDescent="0.25">
      <c r="A6065" t="s">
        <v>6492</v>
      </c>
    </row>
    <row r="6066" spans="1:1" x14ac:dyDescent="0.25">
      <c r="A6066" t="s">
        <v>6493</v>
      </c>
    </row>
    <row r="6067" spans="1:1" x14ac:dyDescent="0.25">
      <c r="A6067" t="s">
        <v>6494</v>
      </c>
    </row>
    <row r="6068" spans="1:1" x14ac:dyDescent="0.25">
      <c r="A6068" t="s">
        <v>6495</v>
      </c>
    </row>
    <row r="6069" spans="1:1" x14ac:dyDescent="0.25">
      <c r="A6069" t="s">
        <v>6496</v>
      </c>
    </row>
    <row r="6070" spans="1:1" x14ac:dyDescent="0.25">
      <c r="A6070" t="s">
        <v>6497</v>
      </c>
    </row>
    <row r="6071" spans="1:1" x14ac:dyDescent="0.25">
      <c r="A6071" t="s">
        <v>6498</v>
      </c>
    </row>
    <row r="6072" spans="1:1" x14ac:dyDescent="0.25">
      <c r="A6072" t="s">
        <v>6499</v>
      </c>
    </row>
    <row r="6073" spans="1:1" x14ac:dyDescent="0.25">
      <c r="A6073" t="s">
        <v>6500</v>
      </c>
    </row>
    <row r="6074" spans="1:1" x14ac:dyDescent="0.25">
      <c r="A6074" t="s">
        <v>6501</v>
      </c>
    </row>
    <row r="6075" spans="1:1" x14ac:dyDescent="0.25">
      <c r="A6075" t="s">
        <v>6502</v>
      </c>
    </row>
    <row r="6076" spans="1:1" x14ac:dyDescent="0.25">
      <c r="A6076" t="s">
        <v>6503</v>
      </c>
    </row>
    <row r="6077" spans="1:1" x14ac:dyDescent="0.25">
      <c r="A6077" t="s">
        <v>6504</v>
      </c>
    </row>
    <row r="6078" spans="1:1" x14ac:dyDescent="0.25">
      <c r="A6078" t="s">
        <v>6505</v>
      </c>
    </row>
    <row r="6079" spans="1:1" x14ac:dyDescent="0.25">
      <c r="A6079" t="s">
        <v>6506</v>
      </c>
    </row>
    <row r="6080" spans="1:1" x14ac:dyDescent="0.25">
      <c r="A6080" t="s">
        <v>6507</v>
      </c>
    </row>
    <row r="6081" spans="1:1" x14ac:dyDescent="0.25">
      <c r="A6081" t="s">
        <v>6508</v>
      </c>
    </row>
    <row r="6082" spans="1:1" x14ac:dyDescent="0.25">
      <c r="A6082" t="s">
        <v>6509</v>
      </c>
    </row>
    <row r="6083" spans="1:1" x14ac:dyDescent="0.25">
      <c r="A6083" t="s">
        <v>6510</v>
      </c>
    </row>
    <row r="6084" spans="1:1" x14ac:dyDescent="0.25">
      <c r="A6084" t="s">
        <v>6511</v>
      </c>
    </row>
    <row r="6085" spans="1:1" x14ac:dyDescent="0.25">
      <c r="A6085" t="s">
        <v>6512</v>
      </c>
    </row>
    <row r="6086" spans="1:1" x14ac:dyDescent="0.25">
      <c r="A6086" t="s">
        <v>6513</v>
      </c>
    </row>
    <row r="6087" spans="1:1" x14ac:dyDescent="0.25">
      <c r="A6087" t="s">
        <v>6514</v>
      </c>
    </row>
    <row r="6088" spans="1:1" x14ac:dyDescent="0.25">
      <c r="A6088" t="s">
        <v>6515</v>
      </c>
    </row>
    <row r="6089" spans="1:1" x14ac:dyDescent="0.25">
      <c r="A6089" t="s">
        <v>6516</v>
      </c>
    </row>
    <row r="6090" spans="1:1" x14ac:dyDescent="0.25">
      <c r="A6090" t="s">
        <v>6517</v>
      </c>
    </row>
    <row r="6091" spans="1:1" x14ac:dyDescent="0.25">
      <c r="A6091" t="s">
        <v>6518</v>
      </c>
    </row>
    <row r="6092" spans="1:1" x14ac:dyDescent="0.25">
      <c r="A6092" t="s">
        <v>6519</v>
      </c>
    </row>
    <row r="6093" spans="1:1" x14ac:dyDescent="0.25">
      <c r="A6093" t="s">
        <v>6520</v>
      </c>
    </row>
    <row r="6094" spans="1:1" x14ac:dyDescent="0.25">
      <c r="A6094" t="s">
        <v>6521</v>
      </c>
    </row>
    <row r="6095" spans="1:1" x14ac:dyDescent="0.25">
      <c r="A6095" t="s">
        <v>6522</v>
      </c>
    </row>
    <row r="6096" spans="1:1" x14ac:dyDescent="0.25">
      <c r="A6096" t="s">
        <v>6523</v>
      </c>
    </row>
    <row r="6097" spans="1:1" x14ac:dyDescent="0.25">
      <c r="A6097" t="s">
        <v>6524</v>
      </c>
    </row>
    <row r="6098" spans="1:1" x14ac:dyDescent="0.25">
      <c r="A6098" t="s">
        <v>6525</v>
      </c>
    </row>
    <row r="6099" spans="1:1" x14ac:dyDescent="0.25">
      <c r="A6099" t="s">
        <v>6526</v>
      </c>
    </row>
    <row r="6100" spans="1:1" x14ac:dyDescent="0.25">
      <c r="A6100" t="s">
        <v>6527</v>
      </c>
    </row>
    <row r="6101" spans="1:1" x14ac:dyDescent="0.25">
      <c r="A6101" t="s">
        <v>6528</v>
      </c>
    </row>
    <row r="6102" spans="1:1" x14ac:dyDescent="0.25">
      <c r="A6102" t="s">
        <v>6529</v>
      </c>
    </row>
    <row r="6103" spans="1:1" x14ac:dyDescent="0.25">
      <c r="A6103" t="s">
        <v>6530</v>
      </c>
    </row>
    <row r="6104" spans="1:1" x14ac:dyDescent="0.25">
      <c r="A6104" t="s">
        <v>6531</v>
      </c>
    </row>
    <row r="6105" spans="1:1" x14ac:dyDescent="0.25">
      <c r="A6105" t="s">
        <v>6532</v>
      </c>
    </row>
    <row r="6106" spans="1:1" x14ac:dyDescent="0.25">
      <c r="A6106" t="s">
        <v>6533</v>
      </c>
    </row>
    <row r="6107" spans="1:1" x14ac:dyDescent="0.25">
      <c r="A6107" t="s">
        <v>6534</v>
      </c>
    </row>
    <row r="6108" spans="1:1" x14ac:dyDescent="0.25">
      <c r="A6108" t="s">
        <v>6535</v>
      </c>
    </row>
    <row r="6109" spans="1:1" x14ac:dyDescent="0.25">
      <c r="A6109" t="s">
        <v>6536</v>
      </c>
    </row>
    <row r="6110" spans="1:1" x14ac:dyDescent="0.25">
      <c r="A6110" t="s">
        <v>6537</v>
      </c>
    </row>
    <row r="6111" spans="1:1" x14ac:dyDescent="0.25">
      <c r="A6111" t="s">
        <v>6538</v>
      </c>
    </row>
    <row r="6112" spans="1:1" x14ac:dyDescent="0.25">
      <c r="A6112" t="s">
        <v>6539</v>
      </c>
    </row>
    <row r="6113" spans="1:1" x14ac:dyDescent="0.25">
      <c r="A6113" t="s">
        <v>6540</v>
      </c>
    </row>
    <row r="6114" spans="1:1" x14ac:dyDescent="0.25">
      <c r="A6114" t="s">
        <v>6541</v>
      </c>
    </row>
    <row r="6115" spans="1:1" x14ac:dyDescent="0.25">
      <c r="A6115" t="s">
        <v>6542</v>
      </c>
    </row>
    <row r="6116" spans="1:1" x14ac:dyDescent="0.25">
      <c r="A6116" t="s">
        <v>6543</v>
      </c>
    </row>
    <row r="6117" spans="1:1" x14ac:dyDescent="0.25">
      <c r="A6117" t="s">
        <v>6544</v>
      </c>
    </row>
    <row r="6118" spans="1:1" x14ac:dyDescent="0.25">
      <c r="A6118" t="s">
        <v>6545</v>
      </c>
    </row>
    <row r="6119" spans="1:1" x14ac:dyDescent="0.25">
      <c r="A6119" t="s">
        <v>6546</v>
      </c>
    </row>
    <row r="6120" spans="1:1" x14ac:dyDescent="0.25">
      <c r="A6120" t="s">
        <v>6547</v>
      </c>
    </row>
    <row r="6121" spans="1:1" x14ac:dyDescent="0.25">
      <c r="A6121" t="s">
        <v>6548</v>
      </c>
    </row>
    <row r="6122" spans="1:1" x14ac:dyDescent="0.25">
      <c r="A6122" t="s">
        <v>6549</v>
      </c>
    </row>
    <row r="6123" spans="1:1" x14ac:dyDescent="0.25">
      <c r="A6123" t="s">
        <v>6550</v>
      </c>
    </row>
    <row r="6124" spans="1:1" x14ac:dyDescent="0.25">
      <c r="A6124" t="s">
        <v>6551</v>
      </c>
    </row>
    <row r="6125" spans="1:1" x14ac:dyDescent="0.25">
      <c r="A6125" t="s">
        <v>6552</v>
      </c>
    </row>
    <row r="6126" spans="1:1" x14ac:dyDescent="0.25">
      <c r="A6126" t="s">
        <v>6553</v>
      </c>
    </row>
    <row r="6127" spans="1:1" x14ac:dyDescent="0.25">
      <c r="A6127" t="s">
        <v>6554</v>
      </c>
    </row>
    <row r="6128" spans="1:1" x14ac:dyDescent="0.25">
      <c r="A6128" t="s">
        <v>6555</v>
      </c>
    </row>
    <row r="6129" spans="1:1" x14ac:dyDescent="0.25">
      <c r="A6129" t="s">
        <v>6556</v>
      </c>
    </row>
    <row r="6130" spans="1:1" x14ac:dyDescent="0.25">
      <c r="A6130" t="s">
        <v>6557</v>
      </c>
    </row>
    <row r="6131" spans="1:1" x14ac:dyDescent="0.25">
      <c r="A6131" t="s">
        <v>6558</v>
      </c>
    </row>
    <row r="6132" spans="1:1" x14ac:dyDescent="0.25">
      <c r="A6132" t="s">
        <v>6559</v>
      </c>
    </row>
    <row r="6133" spans="1:1" x14ac:dyDescent="0.25">
      <c r="A6133" t="s">
        <v>6560</v>
      </c>
    </row>
    <row r="6134" spans="1:1" x14ac:dyDescent="0.25">
      <c r="A6134" t="s">
        <v>6561</v>
      </c>
    </row>
    <row r="6135" spans="1:1" x14ac:dyDescent="0.25">
      <c r="A6135" t="s">
        <v>6562</v>
      </c>
    </row>
    <row r="6136" spans="1:1" x14ac:dyDescent="0.25">
      <c r="A6136" t="s">
        <v>6563</v>
      </c>
    </row>
    <row r="6137" spans="1:1" x14ac:dyDescent="0.25">
      <c r="A6137" t="s">
        <v>6564</v>
      </c>
    </row>
    <row r="6138" spans="1:1" x14ac:dyDescent="0.25">
      <c r="A6138" t="s">
        <v>6565</v>
      </c>
    </row>
    <row r="6139" spans="1:1" x14ac:dyDescent="0.25">
      <c r="A6139" t="s">
        <v>6566</v>
      </c>
    </row>
    <row r="6140" spans="1:1" x14ac:dyDescent="0.25">
      <c r="A6140" t="s">
        <v>6567</v>
      </c>
    </row>
    <row r="6141" spans="1:1" x14ac:dyDescent="0.25">
      <c r="A6141" t="s">
        <v>6568</v>
      </c>
    </row>
    <row r="6142" spans="1:1" x14ac:dyDescent="0.25">
      <c r="A6142" t="s">
        <v>6569</v>
      </c>
    </row>
    <row r="6143" spans="1:1" x14ac:dyDescent="0.25">
      <c r="A6143" t="s">
        <v>6570</v>
      </c>
    </row>
    <row r="6144" spans="1:1" x14ac:dyDescent="0.25">
      <c r="A6144" t="s">
        <v>6571</v>
      </c>
    </row>
    <row r="6145" spans="1:1" x14ac:dyDescent="0.25">
      <c r="A6145" t="s">
        <v>6572</v>
      </c>
    </row>
    <row r="6146" spans="1:1" x14ac:dyDescent="0.25">
      <c r="A6146" t="s">
        <v>6573</v>
      </c>
    </row>
    <row r="6147" spans="1:1" x14ac:dyDescent="0.25">
      <c r="A6147" t="s">
        <v>6574</v>
      </c>
    </row>
    <row r="6148" spans="1:1" x14ac:dyDescent="0.25">
      <c r="A6148" t="s">
        <v>6575</v>
      </c>
    </row>
    <row r="6149" spans="1:1" x14ac:dyDescent="0.25">
      <c r="A6149" t="s">
        <v>6576</v>
      </c>
    </row>
    <row r="6150" spans="1:1" x14ac:dyDescent="0.25">
      <c r="A6150" t="s">
        <v>6577</v>
      </c>
    </row>
    <row r="6151" spans="1:1" x14ac:dyDescent="0.25">
      <c r="A6151" t="s">
        <v>6578</v>
      </c>
    </row>
    <row r="6152" spans="1:1" x14ac:dyDescent="0.25">
      <c r="A6152" t="s">
        <v>6579</v>
      </c>
    </row>
    <row r="6153" spans="1:1" x14ac:dyDescent="0.25">
      <c r="A6153" t="s">
        <v>6580</v>
      </c>
    </row>
    <row r="6154" spans="1:1" x14ac:dyDescent="0.25">
      <c r="A6154" t="s">
        <v>6581</v>
      </c>
    </row>
    <row r="6155" spans="1:1" x14ac:dyDescent="0.25">
      <c r="A6155" t="s">
        <v>6582</v>
      </c>
    </row>
    <row r="6156" spans="1:1" x14ac:dyDescent="0.25">
      <c r="A6156" t="s">
        <v>6583</v>
      </c>
    </row>
    <row r="6157" spans="1:1" x14ac:dyDescent="0.25">
      <c r="A6157" t="s">
        <v>6584</v>
      </c>
    </row>
    <row r="6158" spans="1:1" x14ac:dyDescent="0.25">
      <c r="A6158" t="s">
        <v>6585</v>
      </c>
    </row>
    <row r="6159" spans="1:1" x14ac:dyDescent="0.25">
      <c r="A6159" t="s">
        <v>6586</v>
      </c>
    </row>
    <row r="6160" spans="1:1" x14ac:dyDescent="0.25">
      <c r="A6160" t="s">
        <v>6587</v>
      </c>
    </row>
    <row r="6161" spans="1:1" x14ac:dyDescent="0.25">
      <c r="A6161" t="s">
        <v>6588</v>
      </c>
    </row>
    <row r="6162" spans="1:1" x14ac:dyDescent="0.25">
      <c r="A6162" t="s">
        <v>6589</v>
      </c>
    </row>
    <row r="6163" spans="1:1" x14ac:dyDescent="0.25">
      <c r="A6163" t="s">
        <v>6590</v>
      </c>
    </row>
    <row r="6164" spans="1:1" x14ac:dyDescent="0.25">
      <c r="A6164" t="s">
        <v>6591</v>
      </c>
    </row>
    <row r="6165" spans="1:1" x14ac:dyDescent="0.25">
      <c r="A6165" t="s">
        <v>6592</v>
      </c>
    </row>
    <row r="6166" spans="1:1" x14ac:dyDescent="0.25">
      <c r="A6166" t="s">
        <v>6593</v>
      </c>
    </row>
    <row r="6167" spans="1:1" x14ac:dyDescent="0.25">
      <c r="A6167" t="s">
        <v>6594</v>
      </c>
    </row>
    <row r="6168" spans="1:1" x14ac:dyDescent="0.25">
      <c r="A6168" t="s">
        <v>6595</v>
      </c>
    </row>
    <row r="6169" spans="1:1" x14ac:dyDescent="0.25">
      <c r="A6169" t="s">
        <v>6596</v>
      </c>
    </row>
    <row r="6170" spans="1:1" x14ac:dyDescent="0.25">
      <c r="A6170" t="s">
        <v>6597</v>
      </c>
    </row>
    <row r="6171" spans="1:1" x14ac:dyDescent="0.25">
      <c r="A6171" t="s">
        <v>6598</v>
      </c>
    </row>
    <row r="6172" spans="1:1" x14ac:dyDescent="0.25">
      <c r="A6172" t="s">
        <v>6599</v>
      </c>
    </row>
    <row r="6173" spans="1:1" x14ac:dyDescent="0.25">
      <c r="A6173" t="s">
        <v>6600</v>
      </c>
    </row>
    <row r="6174" spans="1:1" x14ac:dyDescent="0.25">
      <c r="A6174" t="s">
        <v>6601</v>
      </c>
    </row>
    <row r="6175" spans="1:1" x14ac:dyDescent="0.25">
      <c r="A6175" t="s">
        <v>6602</v>
      </c>
    </row>
    <row r="6176" spans="1:1" x14ac:dyDescent="0.25">
      <c r="A6176" t="s">
        <v>6603</v>
      </c>
    </row>
    <row r="6177" spans="1:1" x14ac:dyDescent="0.25">
      <c r="A6177" t="s">
        <v>6604</v>
      </c>
    </row>
    <row r="6178" spans="1:1" x14ac:dyDescent="0.25">
      <c r="A6178" t="s">
        <v>6605</v>
      </c>
    </row>
    <row r="6179" spans="1:1" x14ac:dyDescent="0.25">
      <c r="A6179" t="s">
        <v>6606</v>
      </c>
    </row>
    <row r="6180" spans="1:1" x14ac:dyDescent="0.25">
      <c r="A6180" t="s">
        <v>6607</v>
      </c>
    </row>
    <row r="6181" spans="1:1" x14ac:dyDescent="0.25">
      <c r="A6181" t="s">
        <v>6608</v>
      </c>
    </row>
    <row r="6182" spans="1:1" x14ac:dyDescent="0.25">
      <c r="A6182" t="s">
        <v>6609</v>
      </c>
    </row>
    <row r="6183" spans="1:1" x14ac:dyDescent="0.25">
      <c r="A6183" t="s">
        <v>6610</v>
      </c>
    </row>
    <row r="6184" spans="1:1" x14ac:dyDescent="0.25">
      <c r="A6184" t="s">
        <v>6611</v>
      </c>
    </row>
    <row r="6185" spans="1:1" x14ac:dyDescent="0.25">
      <c r="A6185" t="s">
        <v>6612</v>
      </c>
    </row>
    <row r="6186" spans="1:1" x14ac:dyDescent="0.25">
      <c r="A6186" t="s">
        <v>6613</v>
      </c>
    </row>
    <row r="6187" spans="1:1" x14ac:dyDescent="0.25">
      <c r="A6187" t="s">
        <v>6614</v>
      </c>
    </row>
    <row r="6188" spans="1:1" x14ac:dyDescent="0.25">
      <c r="A6188" t="s">
        <v>6615</v>
      </c>
    </row>
    <row r="6189" spans="1:1" x14ac:dyDescent="0.25">
      <c r="A6189" t="s">
        <v>6616</v>
      </c>
    </row>
    <row r="6190" spans="1:1" x14ac:dyDescent="0.25">
      <c r="A6190" t="s">
        <v>6617</v>
      </c>
    </row>
    <row r="6191" spans="1:1" x14ac:dyDescent="0.25">
      <c r="A6191" t="s">
        <v>6618</v>
      </c>
    </row>
    <row r="6192" spans="1:1" x14ac:dyDescent="0.25">
      <c r="A6192" t="s">
        <v>6619</v>
      </c>
    </row>
    <row r="6193" spans="1:1" x14ac:dyDescent="0.25">
      <c r="A6193" t="s">
        <v>6620</v>
      </c>
    </row>
    <row r="6194" spans="1:1" x14ac:dyDescent="0.25">
      <c r="A6194" t="s">
        <v>6621</v>
      </c>
    </row>
    <row r="6195" spans="1:1" x14ac:dyDescent="0.25">
      <c r="A6195" t="s">
        <v>6622</v>
      </c>
    </row>
    <row r="6196" spans="1:1" x14ac:dyDescent="0.25">
      <c r="A6196" t="s">
        <v>6623</v>
      </c>
    </row>
    <row r="6197" spans="1:1" x14ac:dyDescent="0.25">
      <c r="A6197" t="s">
        <v>6624</v>
      </c>
    </row>
    <row r="6198" spans="1:1" x14ac:dyDescent="0.25">
      <c r="A6198" t="s">
        <v>6625</v>
      </c>
    </row>
    <row r="6199" spans="1:1" x14ac:dyDescent="0.25">
      <c r="A6199" t="s">
        <v>6626</v>
      </c>
    </row>
    <row r="6200" spans="1:1" x14ac:dyDescent="0.25">
      <c r="A6200" t="s">
        <v>6627</v>
      </c>
    </row>
    <row r="6201" spans="1:1" x14ac:dyDescent="0.25">
      <c r="A6201" t="s">
        <v>6628</v>
      </c>
    </row>
    <row r="6202" spans="1:1" x14ac:dyDescent="0.25">
      <c r="A6202" t="s">
        <v>6629</v>
      </c>
    </row>
    <row r="6203" spans="1:1" x14ac:dyDescent="0.25">
      <c r="A6203" t="s">
        <v>6630</v>
      </c>
    </row>
    <row r="6204" spans="1:1" x14ac:dyDescent="0.25">
      <c r="A6204" t="s">
        <v>6631</v>
      </c>
    </row>
    <row r="6205" spans="1:1" x14ac:dyDescent="0.25">
      <c r="A6205" t="s">
        <v>6632</v>
      </c>
    </row>
    <row r="6206" spans="1:1" x14ac:dyDescent="0.25">
      <c r="A6206" t="s">
        <v>6633</v>
      </c>
    </row>
    <row r="6207" spans="1:1" x14ac:dyDescent="0.25">
      <c r="A6207" t="s">
        <v>6634</v>
      </c>
    </row>
    <row r="6208" spans="1:1" x14ac:dyDescent="0.25">
      <c r="A6208" t="s">
        <v>6635</v>
      </c>
    </row>
    <row r="6209" spans="1:1" x14ac:dyDescent="0.25">
      <c r="A6209" t="s">
        <v>6636</v>
      </c>
    </row>
    <row r="6210" spans="1:1" x14ac:dyDescent="0.25">
      <c r="A6210" t="s">
        <v>6637</v>
      </c>
    </row>
    <row r="6211" spans="1:1" x14ac:dyDescent="0.25">
      <c r="A6211" t="s">
        <v>6638</v>
      </c>
    </row>
    <row r="6212" spans="1:1" x14ac:dyDescent="0.25">
      <c r="A6212" t="s">
        <v>6639</v>
      </c>
    </row>
    <row r="6213" spans="1:1" x14ac:dyDescent="0.25">
      <c r="A6213" t="s">
        <v>6640</v>
      </c>
    </row>
    <row r="6214" spans="1:1" x14ac:dyDescent="0.25">
      <c r="A6214" t="s">
        <v>6641</v>
      </c>
    </row>
    <row r="6215" spans="1:1" x14ac:dyDescent="0.25">
      <c r="A6215" t="s">
        <v>6642</v>
      </c>
    </row>
    <row r="6216" spans="1:1" x14ac:dyDescent="0.25">
      <c r="A6216" t="s">
        <v>6643</v>
      </c>
    </row>
    <row r="6217" spans="1:1" x14ac:dyDescent="0.25">
      <c r="A6217" t="s">
        <v>6644</v>
      </c>
    </row>
    <row r="6218" spans="1:1" x14ac:dyDescent="0.25">
      <c r="A6218" t="s">
        <v>6645</v>
      </c>
    </row>
    <row r="6219" spans="1:1" x14ac:dyDescent="0.25">
      <c r="A6219" t="s">
        <v>6646</v>
      </c>
    </row>
    <row r="6220" spans="1:1" x14ac:dyDescent="0.25">
      <c r="A6220" t="s">
        <v>6647</v>
      </c>
    </row>
    <row r="6221" spans="1:1" x14ac:dyDescent="0.25">
      <c r="A6221" t="s">
        <v>6648</v>
      </c>
    </row>
    <row r="6222" spans="1:1" x14ac:dyDescent="0.25">
      <c r="A6222" t="s">
        <v>6649</v>
      </c>
    </row>
    <row r="6223" spans="1:1" x14ac:dyDescent="0.25">
      <c r="A6223" t="s">
        <v>6650</v>
      </c>
    </row>
    <row r="6224" spans="1:1" x14ac:dyDescent="0.25">
      <c r="A6224" t="s">
        <v>6651</v>
      </c>
    </row>
    <row r="6225" spans="1:1" x14ac:dyDescent="0.25">
      <c r="A6225" t="s">
        <v>6652</v>
      </c>
    </row>
    <row r="6226" spans="1:1" x14ac:dyDescent="0.25">
      <c r="A6226" t="s">
        <v>6653</v>
      </c>
    </row>
    <row r="6227" spans="1:1" x14ac:dyDescent="0.25">
      <c r="A6227" t="s">
        <v>6654</v>
      </c>
    </row>
    <row r="6228" spans="1:1" x14ac:dyDescent="0.25">
      <c r="A6228" t="s">
        <v>6655</v>
      </c>
    </row>
    <row r="6229" spans="1:1" x14ac:dyDescent="0.25">
      <c r="A6229" t="s">
        <v>6656</v>
      </c>
    </row>
    <row r="6230" spans="1:1" x14ac:dyDescent="0.25">
      <c r="A6230" t="s">
        <v>6657</v>
      </c>
    </row>
    <row r="6231" spans="1:1" x14ac:dyDescent="0.25">
      <c r="A6231" t="s">
        <v>6658</v>
      </c>
    </row>
    <row r="6232" spans="1:1" x14ac:dyDescent="0.25">
      <c r="A6232" t="s">
        <v>6659</v>
      </c>
    </row>
    <row r="6233" spans="1:1" x14ac:dyDescent="0.25">
      <c r="A6233" t="s">
        <v>6660</v>
      </c>
    </row>
    <row r="6234" spans="1:1" x14ac:dyDescent="0.25">
      <c r="A6234" t="s">
        <v>6661</v>
      </c>
    </row>
    <row r="6235" spans="1:1" x14ac:dyDescent="0.25">
      <c r="A6235" t="s">
        <v>6662</v>
      </c>
    </row>
    <row r="6236" spans="1:1" x14ac:dyDescent="0.25">
      <c r="A6236" t="s">
        <v>6663</v>
      </c>
    </row>
    <row r="6237" spans="1:1" x14ac:dyDescent="0.25">
      <c r="A6237" t="s">
        <v>6664</v>
      </c>
    </row>
    <row r="6238" spans="1:1" x14ac:dyDescent="0.25">
      <c r="A6238" t="s">
        <v>6665</v>
      </c>
    </row>
    <row r="6239" spans="1:1" x14ac:dyDescent="0.25">
      <c r="A6239" t="s">
        <v>6666</v>
      </c>
    </row>
    <row r="6240" spans="1:1" x14ac:dyDescent="0.25">
      <c r="A6240" t="s">
        <v>6667</v>
      </c>
    </row>
    <row r="6241" spans="1:1" x14ac:dyDescent="0.25">
      <c r="A6241" t="s">
        <v>6668</v>
      </c>
    </row>
    <row r="6242" spans="1:1" x14ac:dyDescent="0.25">
      <c r="A6242" t="s">
        <v>6669</v>
      </c>
    </row>
    <row r="6243" spans="1:1" x14ac:dyDescent="0.25">
      <c r="A6243" t="s">
        <v>6670</v>
      </c>
    </row>
    <row r="6244" spans="1:1" x14ac:dyDescent="0.25">
      <c r="A6244" t="s">
        <v>6671</v>
      </c>
    </row>
    <row r="6245" spans="1:1" x14ac:dyDescent="0.25">
      <c r="A6245" t="s">
        <v>6672</v>
      </c>
    </row>
    <row r="6246" spans="1:1" x14ac:dyDescent="0.25">
      <c r="A6246" t="s">
        <v>6673</v>
      </c>
    </row>
    <row r="6247" spans="1:1" x14ac:dyDescent="0.25">
      <c r="A6247" t="s">
        <v>6674</v>
      </c>
    </row>
    <row r="6248" spans="1:1" x14ac:dyDescent="0.25">
      <c r="A6248" t="s">
        <v>6675</v>
      </c>
    </row>
    <row r="6249" spans="1:1" x14ac:dyDescent="0.25">
      <c r="A6249" t="s">
        <v>6676</v>
      </c>
    </row>
    <row r="6250" spans="1:1" x14ac:dyDescent="0.25">
      <c r="A6250" t="s">
        <v>6677</v>
      </c>
    </row>
    <row r="6251" spans="1:1" x14ac:dyDescent="0.25">
      <c r="A6251" t="s">
        <v>6678</v>
      </c>
    </row>
    <row r="6252" spans="1:1" x14ac:dyDescent="0.25">
      <c r="A6252" t="s">
        <v>6679</v>
      </c>
    </row>
    <row r="6253" spans="1:1" x14ac:dyDescent="0.25">
      <c r="A6253" t="s">
        <v>6680</v>
      </c>
    </row>
    <row r="6254" spans="1:1" x14ac:dyDescent="0.25">
      <c r="A6254" t="s">
        <v>6681</v>
      </c>
    </row>
    <row r="6255" spans="1:1" x14ac:dyDescent="0.25">
      <c r="A6255" t="s">
        <v>6682</v>
      </c>
    </row>
    <row r="6256" spans="1:1" x14ac:dyDescent="0.25">
      <c r="A6256" t="s">
        <v>6683</v>
      </c>
    </row>
    <row r="6257" spans="1:1" x14ac:dyDescent="0.25">
      <c r="A6257" t="s">
        <v>6684</v>
      </c>
    </row>
    <row r="6258" spans="1:1" x14ac:dyDescent="0.25">
      <c r="A6258" t="s">
        <v>6685</v>
      </c>
    </row>
    <row r="6259" spans="1:1" x14ac:dyDescent="0.25">
      <c r="A6259" t="s">
        <v>6686</v>
      </c>
    </row>
    <row r="6260" spans="1:1" x14ac:dyDescent="0.25">
      <c r="A6260" t="s">
        <v>6687</v>
      </c>
    </row>
    <row r="6261" spans="1:1" x14ac:dyDescent="0.25">
      <c r="A6261" t="s">
        <v>6688</v>
      </c>
    </row>
    <row r="6262" spans="1:1" x14ac:dyDescent="0.25">
      <c r="A6262" t="s">
        <v>6689</v>
      </c>
    </row>
    <row r="6263" spans="1:1" x14ac:dyDescent="0.25">
      <c r="A6263" t="s">
        <v>6690</v>
      </c>
    </row>
    <row r="6264" spans="1:1" x14ac:dyDescent="0.25">
      <c r="A6264" t="s">
        <v>6691</v>
      </c>
    </row>
    <row r="6265" spans="1:1" x14ac:dyDescent="0.25">
      <c r="A6265" t="s">
        <v>6692</v>
      </c>
    </row>
    <row r="6266" spans="1:1" x14ac:dyDescent="0.25">
      <c r="A6266" t="s">
        <v>6693</v>
      </c>
    </row>
    <row r="6267" spans="1:1" x14ac:dyDescent="0.25">
      <c r="A6267" t="s">
        <v>6694</v>
      </c>
    </row>
    <row r="6268" spans="1:1" x14ac:dyDescent="0.25">
      <c r="A6268" t="s">
        <v>6695</v>
      </c>
    </row>
    <row r="6269" spans="1:1" x14ac:dyDescent="0.25">
      <c r="A6269" t="s">
        <v>6696</v>
      </c>
    </row>
    <row r="6270" spans="1:1" x14ac:dyDescent="0.25">
      <c r="A6270" t="s">
        <v>6697</v>
      </c>
    </row>
    <row r="6271" spans="1:1" x14ac:dyDescent="0.25">
      <c r="A6271" t="s">
        <v>6698</v>
      </c>
    </row>
    <row r="6272" spans="1:1" x14ac:dyDescent="0.25">
      <c r="A6272" t="s">
        <v>6699</v>
      </c>
    </row>
    <row r="6273" spans="1:1" x14ac:dyDescent="0.25">
      <c r="A6273" t="s">
        <v>6700</v>
      </c>
    </row>
    <row r="6274" spans="1:1" x14ac:dyDescent="0.25">
      <c r="A6274" t="s">
        <v>6701</v>
      </c>
    </row>
    <row r="6275" spans="1:1" x14ac:dyDescent="0.25">
      <c r="A6275" t="s">
        <v>6702</v>
      </c>
    </row>
    <row r="6276" spans="1:1" x14ac:dyDescent="0.25">
      <c r="A6276" t="s">
        <v>6703</v>
      </c>
    </row>
    <row r="6277" spans="1:1" x14ac:dyDescent="0.25">
      <c r="A6277" t="s">
        <v>6704</v>
      </c>
    </row>
    <row r="6278" spans="1:1" x14ac:dyDescent="0.25">
      <c r="A6278" t="s">
        <v>6705</v>
      </c>
    </row>
    <row r="6279" spans="1:1" x14ac:dyDescent="0.25">
      <c r="A6279" t="s">
        <v>6706</v>
      </c>
    </row>
    <row r="6280" spans="1:1" x14ac:dyDescent="0.25">
      <c r="A6280" t="s">
        <v>6707</v>
      </c>
    </row>
    <row r="6281" spans="1:1" x14ac:dyDescent="0.25">
      <c r="A6281" t="s">
        <v>6708</v>
      </c>
    </row>
    <row r="6282" spans="1:1" x14ac:dyDescent="0.25">
      <c r="A6282" t="s">
        <v>6709</v>
      </c>
    </row>
    <row r="6283" spans="1:1" x14ac:dyDescent="0.25">
      <c r="A6283" t="s">
        <v>6710</v>
      </c>
    </row>
    <row r="6284" spans="1:1" x14ac:dyDescent="0.25">
      <c r="A6284" t="s">
        <v>6711</v>
      </c>
    </row>
    <row r="6285" spans="1:1" x14ac:dyDescent="0.25">
      <c r="A6285" t="s">
        <v>6712</v>
      </c>
    </row>
    <row r="6286" spans="1:1" x14ac:dyDescent="0.25">
      <c r="A6286" t="s">
        <v>6713</v>
      </c>
    </row>
    <row r="6287" spans="1:1" x14ac:dyDescent="0.25">
      <c r="A6287" t="s">
        <v>6714</v>
      </c>
    </row>
    <row r="6288" spans="1:1" x14ac:dyDescent="0.25">
      <c r="A6288" t="s">
        <v>6715</v>
      </c>
    </row>
    <row r="6289" spans="1:1" x14ac:dyDescent="0.25">
      <c r="A6289" t="s">
        <v>6716</v>
      </c>
    </row>
    <row r="6290" spans="1:1" x14ac:dyDescent="0.25">
      <c r="A6290" t="s">
        <v>6717</v>
      </c>
    </row>
    <row r="6291" spans="1:1" x14ac:dyDescent="0.25">
      <c r="A6291" t="s">
        <v>6718</v>
      </c>
    </row>
    <row r="6292" spans="1:1" x14ac:dyDescent="0.25">
      <c r="A6292" t="s">
        <v>6719</v>
      </c>
    </row>
    <row r="6293" spans="1:1" x14ac:dyDescent="0.25">
      <c r="A6293" t="s">
        <v>6720</v>
      </c>
    </row>
    <row r="6294" spans="1:1" x14ac:dyDescent="0.25">
      <c r="A6294" t="s">
        <v>6721</v>
      </c>
    </row>
    <row r="6295" spans="1:1" x14ac:dyDescent="0.25">
      <c r="A6295" t="s">
        <v>6722</v>
      </c>
    </row>
    <row r="6296" spans="1:1" x14ac:dyDescent="0.25">
      <c r="A6296" t="s">
        <v>6723</v>
      </c>
    </row>
    <row r="6297" spans="1:1" x14ac:dyDescent="0.25">
      <c r="A6297" t="s">
        <v>6724</v>
      </c>
    </row>
    <row r="6298" spans="1:1" x14ac:dyDescent="0.25">
      <c r="A6298" t="s">
        <v>6725</v>
      </c>
    </row>
    <row r="6299" spans="1:1" x14ac:dyDescent="0.25">
      <c r="A6299" t="s">
        <v>6726</v>
      </c>
    </row>
    <row r="6300" spans="1:1" x14ac:dyDescent="0.25">
      <c r="A6300" t="s">
        <v>6727</v>
      </c>
    </row>
    <row r="6301" spans="1:1" x14ac:dyDescent="0.25">
      <c r="A6301" t="s">
        <v>6728</v>
      </c>
    </row>
    <row r="6302" spans="1:1" x14ac:dyDescent="0.25">
      <c r="A6302" t="s">
        <v>6729</v>
      </c>
    </row>
    <row r="6303" spans="1:1" x14ac:dyDescent="0.25">
      <c r="A6303" t="s">
        <v>6730</v>
      </c>
    </row>
    <row r="6304" spans="1:1" x14ac:dyDescent="0.25">
      <c r="A6304" t="s">
        <v>6731</v>
      </c>
    </row>
    <row r="6305" spans="1:1" x14ac:dyDescent="0.25">
      <c r="A6305" t="s">
        <v>6732</v>
      </c>
    </row>
    <row r="6306" spans="1:1" x14ac:dyDescent="0.25">
      <c r="A6306" t="s">
        <v>6733</v>
      </c>
    </row>
    <row r="6307" spans="1:1" x14ac:dyDescent="0.25">
      <c r="A6307" t="s">
        <v>6734</v>
      </c>
    </row>
    <row r="6308" spans="1:1" x14ac:dyDescent="0.25">
      <c r="A6308" t="s">
        <v>6735</v>
      </c>
    </row>
    <row r="6309" spans="1:1" x14ac:dyDescent="0.25">
      <c r="A6309" t="s">
        <v>6736</v>
      </c>
    </row>
    <row r="6310" spans="1:1" x14ac:dyDescent="0.25">
      <c r="A6310" t="s">
        <v>6737</v>
      </c>
    </row>
    <row r="6311" spans="1:1" x14ac:dyDescent="0.25">
      <c r="A6311" t="s">
        <v>6738</v>
      </c>
    </row>
    <row r="6312" spans="1:1" x14ac:dyDescent="0.25">
      <c r="A6312" t="s">
        <v>6739</v>
      </c>
    </row>
    <row r="6313" spans="1:1" x14ac:dyDescent="0.25">
      <c r="A6313" t="s">
        <v>6740</v>
      </c>
    </row>
    <row r="6314" spans="1:1" x14ac:dyDescent="0.25">
      <c r="A6314" t="s">
        <v>6741</v>
      </c>
    </row>
    <row r="6315" spans="1:1" x14ac:dyDescent="0.25">
      <c r="A6315" t="s">
        <v>6742</v>
      </c>
    </row>
    <row r="6316" spans="1:1" x14ac:dyDescent="0.25">
      <c r="A6316" t="s">
        <v>6743</v>
      </c>
    </row>
    <row r="6317" spans="1:1" x14ac:dyDescent="0.25">
      <c r="A6317" t="s">
        <v>6744</v>
      </c>
    </row>
    <row r="6318" spans="1:1" x14ac:dyDescent="0.25">
      <c r="A6318" t="s">
        <v>6745</v>
      </c>
    </row>
    <row r="6319" spans="1:1" x14ac:dyDescent="0.25">
      <c r="A6319" t="s">
        <v>6746</v>
      </c>
    </row>
    <row r="6320" spans="1:1" x14ac:dyDescent="0.25">
      <c r="A6320" t="s">
        <v>6747</v>
      </c>
    </row>
    <row r="6321" spans="1:1" x14ac:dyDescent="0.25">
      <c r="A6321" t="s">
        <v>6748</v>
      </c>
    </row>
    <row r="6322" spans="1:1" x14ac:dyDescent="0.25">
      <c r="A6322" t="s">
        <v>6749</v>
      </c>
    </row>
    <row r="6323" spans="1:1" x14ac:dyDescent="0.25">
      <c r="A6323" t="s">
        <v>6750</v>
      </c>
    </row>
    <row r="6324" spans="1:1" x14ac:dyDescent="0.25">
      <c r="A6324" t="s">
        <v>6751</v>
      </c>
    </row>
    <row r="6325" spans="1:1" x14ac:dyDescent="0.25">
      <c r="A6325" t="s">
        <v>6752</v>
      </c>
    </row>
    <row r="6326" spans="1:1" x14ac:dyDescent="0.25">
      <c r="A6326" t="s">
        <v>6753</v>
      </c>
    </row>
    <row r="6327" spans="1:1" x14ac:dyDescent="0.25">
      <c r="A6327" t="s">
        <v>6754</v>
      </c>
    </row>
    <row r="6328" spans="1:1" x14ac:dyDescent="0.25">
      <c r="A6328" t="s">
        <v>6755</v>
      </c>
    </row>
    <row r="6329" spans="1:1" x14ac:dyDescent="0.25">
      <c r="A6329" t="s">
        <v>6756</v>
      </c>
    </row>
    <row r="6330" spans="1:1" x14ac:dyDescent="0.25">
      <c r="A6330" t="s">
        <v>6757</v>
      </c>
    </row>
    <row r="6331" spans="1:1" x14ac:dyDescent="0.25">
      <c r="A6331" t="s">
        <v>6758</v>
      </c>
    </row>
    <row r="6332" spans="1:1" x14ac:dyDescent="0.25">
      <c r="A6332" t="s">
        <v>6759</v>
      </c>
    </row>
    <row r="6333" spans="1:1" x14ac:dyDescent="0.25">
      <c r="A6333" t="s">
        <v>6760</v>
      </c>
    </row>
    <row r="6334" spans="1:1" x14ac:dyDescent="0.25">
      <c r="A6334" t="s">
        <v>6761</v>
      </c>
    </row>
    <row r="6335" spans="1:1" x14ac:dyDescent="0.25">
      <c r="A6335" t="s">
        <v>6762</v>
      </c>
    </row>
    <row r="6336" spans="1:1" x14ac:dyDescent="0.25">
      <c r="A6336" t="s">
        <v>6763</v>
      </c>
    </row>
    <row r="6337" spans="1:1" x14ac:dyDescent="0.25">
      <c r="A6337" t="s">
        <v>6764</v>
      </c>
    </row>
    <row r="6338" spans="1:1" x14ac:dyDescent="0.25">
      <c r="A6338" t="s">
        <v>6765</v>
      </c>
    </row>
    <row r="6339" spans="1:1" x14ac:dyDescent="0.25">
      <c r="A6339" t="s">
        <v>6766</v>
      </c>
    </row>
    <row r="6340" spans="1:1" x14ac:dyDescent="0.25">
      <c r="A6340" t="s">
        <v>6767</v>
      </c>
    </row>
    <row r="6341" spans="1:1" x14ac:dyDescent="0.25">
      <c r="A6341" t="s">
        <v>6768</v>
      </c>
    </row>
    <row r="6342" spans="1:1" x14ac:dyDescent="0.25">
      <c r="A6342" t="s">
        <v>6769</v>
      </c>
    </row>
    <row r="6343" spans="1:1" x14ac:dyDescent="0.25">
      <c r="A6343" t="s">
        <v>6770</v>
      </c>
    </row>
    <row r="6344" spans="1:1" x14ac:dyDescent="0.25">
      <c r="A6344" t="s">
        <v>6771</v>
      </c>
    </row>
    <row r="6345" spans="1:1" x14ac:dyDescent="0.25">
      <c r="A6345" t="s">
        <v>6772</v>
      </c>
    </row>
    <row r="6346" spans="1:1" x14ac:dyDescent="0.25">
      <c r="A6346" t="s">
        <v>6773</v>
      </c>
    </row>
    <row r="6347" spans="1:1" x14ac:dyDescent="0.25">
      <c r="A6347" t="s">
        <v>6774</v>
      </c>
    </row>
    <row r="6348" spans="1:1" x14ac:dyDescent="0.25">
      <c r="A6348" t="s">
        <v>6775</v>
      </c>
    </row>
    <row r="6349" spans="1:1" x14ac:dyDescent="0.25">
      <c r="A6349" t="s">
        <v>6776</v>
      </c>
    </row>
    <row r="6350" spans="1:1" x14ac:dyDescent="0.25">
      <c r="A6350" t="s">
        <v>6777</v>
      </c>
    </row>
    <row r="6351" spans="1:1" x14ac:dyDescent="0.25">
      <c r="A6351" t="s">
        <v>6778</v>
      </c>
    </row>
    <row r="6352" spans="1:1" x14ac:dyDescent="0.25">
      <c r="A6352" t="s">
        <v>6779</v>
      </c>
    </row>
    <row r="6353" spans="1:1" x14ac:dyDescent="0.25">
      <c r="A6353" t="s">
        <v>6780</v>
      </c>
    </row>
    <row r="6354" spans="1:1" x14ac:dyDescent="0.25">
      <c r="A6354" t="s">
        <v>6781</v>
      </c>
    </row>
    <row r="6355" spans="1:1" x14ac:dyDescent="0.25">
      <c r="A6355" t="s">
        <v>6782</v>
      </c>
    </row>
    <row r="6356" spans="1:1" x14ac:dyDescent="0.25">
      <c r="A6356" t="s">
        <v>6783</v>
      </c>
    </row>
    <row r="6357" spans="1:1" x14ac:dyDescent="0.25">
      <c r="A6357" t="s">
        <v>6784</v>
      </c>
    </row>
    <row r="6358" spans="1:1" x14ac:dyDescent="0.25">
      <c r="A6358" t="s">
        <v>6785</v>
      </c>
    </row>
    <row r="6359" spans="1:1" x14ac:dyDescent="0.25">
      <c r="A6359" t="s">
        <v>6786</v>
      </c>
    </row>
    <row r="6360" spans="1:1" x14ac:dyDescent="0.25">
      <c r="A6360" t="s">
        <v>6787</v>
      </c>
    </row>
    <row r="6361" spans="1:1" x14ac:dyDescent="0.25">
      <c r="A6361" t="s">
        <v>6788</v>
      </c>
    </row>
    <row r="6362" spans="1:1" x14ac:dyDescent="0.25">
      <c r="A6362" t="s">
        <v>6789</v>
      </c>
    </row>
    <row r="6363" spans="1:1" x14ac:dyDescent="0.25">
      <c r="A6363" t="s">
        <v>6790</v>
      </c>
    </row>
    <row r="6364" spans="1:1" x14ac:dyDescent="0.25">
      <c r="A6364" t="s">
        <v>6791</v>
      </c>
    </row>
    <row r="6365" spans="1:1" x14ac:dyDescent="0.25">
      <c r="A6365" t="s">
        <v>6792</v>
      </c>
    </row>
    <row r="6366" spans="1:1" x14ac:dyDescent="0.25">
      <c r="A6366" t="s">
        <v>6793</v>
      </c>
    </row>
    <row r="6367" spans="1:1" x14ac:dyDescent="0.25">
      <c r="A6367" t="s">
        <v>6794</v>
      </c>
    </row>
    <row r="6368" spans="1:1" x14ac:dyDescent="0.25">
      <c r="A6368" t="s">
        <v>6795</v>
      </c>
    </row>
    <row r="6369" spans="1:1" x14ac:dyDescent="0.25">
      <c r="A6369" t="s">
        <v>6796</v>
      </c>
    </row>
    <row r="6370" spans="1:1" x14ac:dyDescent="0.25">
      <c r="A6370" t="s">
        <v>6797</v>
      </c>
    </row>
    <row r="6371" spans="1:1" x14ac:dyDescent="0.25">
      <c r="A6371" t="s">
        <v>6798</v>
      </c>
    </row>
    <row r="6372" spans="1:1" x14ac:dyDescent="0.25">
      <c r="A6372" t="s">
        <v>6799</v>
      </c>
    </row>
    <row r="6373" spans="1:1" x14ac:dyDescent="0.25">
      <c r="A6373" t="s">
        <v>6800</v>
      </c>
    </row>
    <row r="6374" spans="1:1" x14ac:dyDescent="0.25">
      <c r="A6374" t="s">
        <v>6801</v>
      </c>
    </row>
    <row r="6375" spans="1:1" x14ac:dyDescent="0.25">
      <c r="A6375" t="s">
        <v>6802</v>
      </c>
    </row>
    <row r="6376" spans="1:1" x14ac:dyDescent="0.25">
      <c r="A6376" t="s">
        <v>6803</v>
      </c>
    </row>
    <row r="6377" spans="1:1" x14ac:dyDescent="0.25">
      <c r="A6377" t="s">
        <v>6804</v>
      </c>
    </row>
    <row r="6378" spans="1:1" x14ac:dyDescent="0.25">
      <c r="A6378" t="s">
        <v>6805</v>
      </c>
    </row>
    <row r="6379" spans="1:1" x14ac:dyDescent="0.25">
      <c r="A6379" t="s">
        <v>6806</v>
      </c>
    </row>
    <row r="6380" spans="1:1" x14ac:dyDescent="0.25">
      <c r="A6380" t="s">
        <v>6807</v>
      </c>
    </row>
    <row r="6381" spans="1:1" x14ac:dyDescent="0.25">
      <c r="A6381" t="s">
        <v>6808</v>
      </c>
    </row>
    <row r="6382" spans="1:1" x14ac:dyDescent="0.25">
      <c r="A6382" t="s">
        <v>6809</v>
      </c>
    </row>
    <row r="6383" spans="1:1" x14ac:dyDescent="0.25">
      <c r="A6383" t="s">
        <v>6810</v>
      </c>
    </row>
    <row r="6384" spans="1:1" x14ac:dyDescent="0.25">
      <c r="A6384" t="s">
        <v>6811</v>
      </c>
    </row>
    <row r="6385" spans="1:1" x14ac:dyDescent="0.25">
      <c r="A6385" t="s">
        <v>6812</v>
      </c>
    </row>
    <row r="6386" spans="1:1" x14ac:dyDescent="0.25">
      <c r="A6386" t="s">
        <v>6813</v>
      </c>
    </row>
    <row r="6387" spans="1:1" x14ac:dyDescent="0.25">
      <c r="A6387" t="s">
        <v>6814</v>
      </c>
    </row>
    <row r="6388" spans="1:1" x14ac:dyDescent="0.25">
      <c r="A6388" t="s">
        <v>6815</v>
      </c>
    </row>
    <row r="6389" spans="1:1" x14ac:dyDescent="0.25">
      <c r="A6389" t="s">
        <v>6816</v>
      </c>
    </row>
    <row r="6390" spans="1:1" x14ac:dyDescent="0.25">
      <c r="A6390" t="s">
        <v>6817</v>
      </c>
    </row>
    <row r="6391" spans="1:1" x14ac:dyDescent="0.25">
      <c r="A6391" t="s">
        <v>6818</v>
      </c>
    </row>
    <row r="6392" spans="1:1" x14ac:dyDescent="0.25">
      <c r="A6392" t="s">
        <v>6819</v>
      </c>
    </row>
    <row r="6393" spans="1:1" x14ac:dyDescent="0.25">
      <c r="A6393" t="s">
        <v>6820</v>
      </c>
    </row>
    <row r="6394" spans="1:1" x14ac:dyDescent="0.25">
      <c r="A6394" t="s">
        <v>6821</v>
      </c>
    </row>
    <row r="6395" spans="1:1" x14ac:dyDescent="0.25">
      <c r="A6395" t="s">
        <v>6822</v>
      </c>
    </row>
    <row r="6396" spans="1:1" x14ac:dyDescent="0.25">
      <c r="A6396" t="s">
        <v>6823</v>
      </c>
    </row>
    <row r="6397" spans="1:1" x14ac:dyDescent="0.25">
      <c r="A6397" t="s">
        <v>6824</v>
      </c>
    </row>
    <row r="6398" spans="1:1" x14ac:dyDescent="0.25">
      <c r="A6398" t="s">
        <v>6825</v>
      </c>
    </row>
    <row r="6399" spans="1:1" x14ac:dyDescent="0.25">
      <c r="A6399" t="s">
        <v>6826</v>
      </c>
    </row>
    <row r="6400" spans="1:1" x14ac:dyDescent="0.25">
      <c r="A6400" t="s">
        <v>6827</v>
      </c>
    </row>
    <row r="6401" spans="1:1" x14ac:dyDescent="0.25">
      <c r="A6401" t="s">
        <v>6828</v>
      </c>
    </row>
    <row r="6402" spans="1:1" x14ac:dyDescent="0.25">
      <c r="A6402" t="s">
        <v>6829</v>
      </c>
    </row>
    <row r="6403" spans="1:1" x14ac:dyDescent="0.25">
      <c r="A6403" t="s">
        <v>6830</v>
      </c>
    </row>
    <row r="6404" spans="1:1" x14ac:dyDescent="0.25">
      <c r="A6404" t="s">
        <v>6831</v>
      </c>
    </row>
    <row r="6405" spans="1:1" x14ac:dyDescent="0.25">
      <c r="A6405" t="s">
        <v>6832</v>
      </c>
    </row>
    <row r="6406" spans="1:1" x14ac:dyDescent="0.25">
      <c r="A6406" t="s">
        <v>6833</v>
      </c>
    </row>
    <row r="6407" spans="1:1" x14ac:dyDescent="0.25">
      <c r="A6407" t="s">
        <v>6834</v>
      </c>
    </row>
    <row r="6408" spans="1:1" x14ac:dyDescent="0.25">
      <c r="A6408" t="s">
        <v>6835</v>
      </c>
    </row>
    <row r="6409" spans="1:1" x14ac:dyDescent="0.25">
      <c r="A6409" t="s">
        <v>6836</v>
      </c>
    </row>
    <row r="6410" spans="1:1" x14ac:dyDescent="0.25">
      <c r="A6410" t="s">
        <v>6837</v>
      </c>
    </row>
    <row r="6411" spans="1:1" x14ac:dyDescent="0.25">
      <c r="A6411" t="s">
        <v>6838</v>
      </c>
    </row>
    <row r="6412" spans="1:1" x14ac:dyDescent="0.25">
      <c r="A6412" t="s">
        <v>6839</v>
      </c>
    </row>
    <row r="6413" spans="1:1" x14ac:dyDescent="0.25">
      <c r="A6413" t="s">
        <v>6840</v>
      </c>
    </row>
    <row r="6414" spans="1:1" x14ac:dyDescent="0.25">
      <c r="A6414" t="s">
        <v>6841</v>
      </c>
    </row>
    <row r="6415" spans="1:1" x14ac:dyDescent="0.25">
      <c r="A6415" t="s">
        <v>6842</v>
      </c>
    </row>
    <row r="6416" spans="1:1" x14ac:dyDescent="0.25">
      <c r="A6416" t="s">
        <v>6843</v>
      </c>
    </row>
    <row r="6417" spans="1:1" x14ac:dyDescent="0.25">
      <c r="A6417" t="s">
        <v>6844</v>
      </c>
    </row>
    <row r="6418" spans="1:1" x14ac:dyDescent="0.25">
      <c r="A6418" t="s">
        <v>6845</v>
      </c>
    </row>
    <row r="6419" spans="1:1" x14ac:dyDescent="0.25">
      <c r="A6419" t="s">
        <v>6846</v>
      </c>
    </row>
    <row r="6420" spans="1:1" x14ac:dyDescent="0.25">
      <c r="A6420" t="s">
        <v>6847</v>
      </c>
    </row>
    <row r="6421" spans="1:1" x14ac:dyDescent="0.25">
      <c r="A6421" t="s">
        <v>6848</v>
      </c>
    </row>
    <row r="6422" spans="1:1" x14ac:dyDescent="0.25">
      <c r="A6422" t="s">
        <v>6849</v>
      </c>
    </row>
    <row r="6423" spans="1:1" x14ac:dyDescent="0.25">
      <c r="A6423" t="s">
        <v>6850</v>
      </c>
    </row>
    <row r="6424" spans="1:1" x14ac:dyDescent="0.25">
      <c r="A6424" t="s">
        <v>6851</v>
      </c>
    </row>
    <row r="6425" spans="1:1" x14ac:dyDescent="0.25">
      <c r="A6425" t="s">
        <v>6852</v>
      </c>
    </row>
    <row r="6426" spans="1:1" x14ac:dyDescent="0.25">
      <c r="A6426" t="s">
        <v>6853</v>
      </c>
    </row>
    <row r="6427" spans="1:1" x14ac:dyDescent="0.25">
      <c r="A6427" t="s">
        <v>6854</v>
      </c>
    </row>
    <row r="6428" spans="1:1" x14ac:dyDescent="0.25">
      <c r="A6428" t="s">
        <v>6855</v>
      </c>
    </row>
    <row r="6429" spans="1:1" x14ac:dyDescent="0.25">
      <c r="A6429" t="s">
        <v>6856</v>
      </c>
    </row>
    <row r="6430" spans="1:1" x14ac:dyDescent="0.25">
      <c r="A6430" t="s">
        <v>6857</v>
      </c>
    </row>
    <row r="6431" spans="1:1" x14ac:dyDescent="0.25">
      <c r="A6431" t="s">
        <v>6858</v>
      </c>
    </row>
    <row r="6432" spans="1:1" x14ac:dyDescent="0.25">
      <c r="A6432" t="s">
        <v>6859</v>
      </c>
    </row>
    <row r="6433" spans="1:1" x14ac:dyDescent="0.25">
      <c r="A6433" t="s">
        <v>6860</v>
      </c>
    </row>
    <row r="6434" spans="1:1" x14ac:dyDescent="0.25">
      <c r="A6434" t="s">
        <v>6861</v>
      </c>
    </row>
    <row r="6435" spans="1:1" x14ac:dyDescent="0.25">
      <c r="A6435" t="s">
        <v>6862</v>
      </c>
    </row>
    <row r="6436" spans="1:1" x14ac:dyDescent="0.25">
      <c r="A6436" t="s">
        <v>6863</v>
      </c>
    </row>
    <row r="6437" spans="1:1" x14ac:dyDescent="0.25">
      <c r="A6437" t="s">
        <v>6864</v>
      </c>
    </row>
    <row r="6438" spans="1:1" x14ac:dyDescent="0.25">
      <c r="A6438" t="s">
        <v>6865</v>
      </c>
    </row>
    <row r="6439" spans="1:1" x14ac:dyDescent="0.25">
      <c r="A6439" t="s">
        <v>6866</v>
      </c>
    </row>
    <row r="6440" spans="1:1" x14ac:dyDescent="0.25">
      <c r="A6440" t="s">
        <v>6867</v>
      </c>
    </row>
    <row r="6441" spans="1:1" x14ac:dyDescent="0.25">
      <c r="A6441" t="s">
        <v>6868</v>
      </c>
    </row>
    <row r="6442" spans="1:1" x14ac:dyDescent="0.25">
      <c r="A6442" t="s">
        <v>6869</v>
      </c>
    </row>
    <row r="6443" spans="1:1" x14ac:dyDescent="0.25">
      <c r="A6443" t="s">
        <v>6870</v>
      </c>
    </row>
    <row r="6444" spans="1:1" x14ac:dyDescent="0.25">
      <c r="A6444" t="s">
        <v>6871</v>
      </c>
    </row>
    <row r="6445" spans="1:1" x14ac:dyDescent="0.25">
      <c r="A6445" t="s">
        <v>6872</v>
      </c>
    </row>
    <row r="6446" spans="1:1" x14ac:dyDescent="0.25">
      <c r="A6446" t="s">
        <v>6873</v>
      </c>
    </row>
    <row r="6447" spans="1:1" x14ac:dyDescent="0.25">
      <c r="A6447" t="s">
        <v>6874</v>
      </c>
    </row>
    <row r="6448" spans="1:1" x14ac:dyDescent="0.25">
      <c r="A6448" t="s">
        <v>6875</v>
      </c>
    </row>
    <row r="6449" spans="1:1" x14ac:dyDescent="0.25">
      <c r="A6449" t="s">
        <v>6876</v>
      </c>
    </row>
    <row r="6450" spans="1:1" x14ac:dyDescent="0.25">
      <c r="A6450" t="s">
        <v>6877</v>
      </c>
    </row>
    <row r="6451" spans="1:1" x14ac:dyDescent="0.25">
      <c r="A6451" t="s">
        <v>6878</v>
      </c>
    </row>
    <row r="6452" spans="1:1" x14ac:dyDescent="0.25">
      <c r="A6452" t="s">
        <v>6879</v>
      </c>
    </row>
    <row r="6453" spans="1:1" x14ac:dyDescent="0.25">
      <c r="A6453" t="s">
        <v>6880</v>
      </c>
    </row>
    <row r="6454" spans="1:1" x14ac:dyDescent="0.25">
      <c r="A6454" t="s">
        <v>6881</v>
      </c>
    </row>
    <row r="6455" spans="1:1" x14ac:dyDescent="0.25">
      <c r="A6455" t="s">
        <v>6882</v>
      </c>
    </row>
    <row r="6456" spans="1:1" x14ac:dyDescent="0.25">
      <c r="A6456" t="s">
        <v>6883</v>
      </c>
    </row>
    <row r="6457" spans="1:1" x14ac:dyDescent="0.25">
      <c r="A6457" t="s">
        <v>6884</v>
      </c>
    </row>
    <row r="6458" spans="1:1" x14ac:dyDescent="0.25">
      <c r="A6458" t="s">
        <v>6885</v>
      </c>
    </row>
    <row r="6459" spans="1:1" x14ac:dyDescent="0.25">
      <c r="A6459" t="s">
        <v>6886</v>
      </c>
    </row>
    <row r="6460" spans="1:1" x14ac:dyDescent="0.25">
      <c r="A6460" t="s">
        <v>6887</v>
      </c>
    </row>
    <row r="6461" spans="1:1" x14ac:dyDescent="0.25">
      <c r="A6461" t="s">
        <v>6888</v>
      </c>
    </row>
    <row r="6462" spans="1:1" x14ac:dyDescent="0.25">
      <c r="A6462" t="s">
        <v>6889</v>
      </c>
    </row>
    <row r="6463" spans="1:1" x14ac:dyDescent="0.25">
      <c r="A6463" t="s">
        <v>6890</v>
      </c>
    </row>
    <row r="6464" spans="1:1" x14ac:dyDescent="0.25">
      <c r="A6464" t="s">
        <v>6891</v>
      </c>
    </row>
    <row r="6465" spans="1:1" x14ac:dyDescent="0.25">
      <c r="A6465" t="s">
        <v>6892</v>
      </c>
    </row>
    <row r="6466" spans="1:1" x14ac:dyDescent="0.25">
      <c r="A6466" t="s">
        <v>6893</v>
      </c>
    </row>
    <row r="6467" spans="1:1" x14ac:dyDescent="0.25">
      <c r="A6467" t="s">
        <v>6894</v>
      </c>
    </row>
    <row r="6468" spans="1:1" x14ac:dyDescent="0.25">
      <c r="A6468" t="s">
        <v>6895</v>
      </c>
    </row>
    <row r="6469" spans="1:1" x14ac:dyDescent="0.25">
      <c r="A6469" t="s">
        <v>6896</v>
      </c>
    </row>
    <row r="6470" spans="1:1" x14ac:dyDescent="0.25">
      <c r="A6470" t="s">
        <v>6897</v>
      </c>
    </row>
    <row r="6471" spans="1:1" x14ac:dyDescent="0.25">
      <c r="A6471" t="s">
        <v>6898</v>
      </c>
    </row>
    <row r="6472" spans="1:1" x14ac:dyDescent="0.25">
      <c r="A6472" t="s">
        <v>6899</v>
      </c>
    </row>
    <row r="6473" spans="1:1" x14ac:dyDescent="0.25">
      <c r="A6473" t="s">
        <v>6900</v>
      </c>
    </row>
    <row r="6474" spans="1:1" x14ac:dyDescent="0.25">
      <c r="A6474" t="s">
        <v>6901</v>
      </c>
    </row>
    <row r="6475" spans="1:1" x14ac:dyDescent="0.25">
      <c r="A6475" t="s">
        <v>6902</v>
      </c>
    </row>
    <row r="6476" spans="1:1" x14ac:dyDescent="0.25">
      <c r="A6476" t="s">
        <v>6903</v>
      </c>
    </row>
    <row r="6477" spans="1:1" x14ac:dyDescent="0.25">
      <c r="A6477" t="s">
        <v>6904</v>
      </c>
    </row>
    <row r="6478" spans="1:1" x14ac:dyDescent="0.25">
      <c r="A6478" t="s">
        <v>6905</v>
      </c>
    </row>
    <row r="6479" spans="1:1" x14ac:dyDescent="0.25">
      <c r="A6479" t="s">
        <v>6906</v>
      </c>
    </row>
    <row r="6480" spans="1:1" x14ac:dyDescent="0.25">
      <c r="A6480" t="s">
        <v>6907</v>
      </c>
    </row>
    <row r="6481" spans="1:1" x14ac:dyDescent="0.25">
      <c r="A6481" t="s">
        <v>6908</v>
      </c>
    </row>
    <row r="6482" spans="1:1" x14ac:dyDescent="0.25">
      <c r="A6482" t="s">
        <v>6909</v>
      </c>
    </row>
    <row r="6483" spans="1:1" x14ac:dyDescent="0.25">
      <c r="A6483" t="s">
        <v>6910</v>
      </c>
    </row>
    <row r="6484" spans="1:1" x14ac:dyDescent="0.25">
      <c r="A6484" t="s">
        <v>6911</v>
      </c>
    </row>
    <row r="6485" spans="1:1" x14ac:dyDescent="0.25">
      <c r="A6485" t="s">
        <v>6912</v>
      </c>
    </row>
    <row r="6486" spans="1:1" x14ac:dyDescent="0.25">
      <c r="A6486" t="s">
        <v>6913</v>
      </c>
    </row>
    <row r="6487" spans="1:1" x14ac:dyDescent="0.25">
      <c r="A6487" t="s">
        <v>6914</v>
      </c>
    </row>
    <row r="6488" spans="1:1" x14ac:dyDescent="0.25">
      <c r="A6488" t="s">
        <v>6915</v>
      </c>
    </row>
    <row r="6489" spans="1:1" x14ac:dyDescent="0.25">
      <c r="A6489" t="s">
        <v>6916</v>
      </c>
    </row>
    <row r="6490" spans="1:1" x14ac:dyDescent="0.25">
      <c r="A6490" t="s">
        <v>6917</v>
      </c>
    </row>
    <row r="6491" spans="1:1" x14ac:dyDescent="0.25">
      <c r="A6491" t="s">
        <v>6918</v>
      </c>
    </row>
    <row r="6492" spans="1:1" x14ac:dyDescent="0.25">
      <c r="A6492" t="s">
        <v>6919</v>
      </c>
    </row>
    <row r="6493" spans="1:1" x14ac:dyDescent="0.25">
      <c r="A6493" t="s">
        <v>6920</v>
      </c>
    </row>
    <row r="6494" spans="1:1" x14ac:dyDescent="0.25">
      <c r="A6494" t="s">
        <v>6921</v>
      </c>
    </row>
    <row r="6495" spans="1:1" x14ac:dyDescent="0.25">
      <c r="A6495" t="s">
        <v>6922</v>
      </c>
    </row>
    <row r="6496" spans="1:1" x14ac:dyDescent="0.25">
      <c r="A6496" t="s">
        <v>6923</v>
      </c>
    </row>
    <row r="6497" spans="1:1" x14ac:dyDescent="0.25">
      <c r="A6497" t="s">
        <v>6924</v>
      </c>
    </row>
    <row r="6498" spans="1:1" x14ac:dyDescent="0.25">
      <c r="A6498" t="s">
        <v>6925</v>
      </c>
    </row>
    <row r="6499" spans="1:1" x14ac:dyDescent="0.25">
      <c r="A6499" t="s">
        <v>6926</v>
      </c>
    </row>
    <row r="6500" spans="1:1" x14ac:dyDescent="0.25">
      <c r="A6500" t="s">
        <v>6927</v>
      </c>
    </row>
    <row r="6501" spans="1:1" x14ac:dyDescent="0.25">
      <c r="A6501" t="s">
        <v>6928</v>
      </c>
    </row>
    <row r="6502" spans="1:1" x14ac:dyDescent="0.25">
      <c r="A6502" t="s">
        <v>6929</v>
      </c>
    </row>
    <row r="6503" spans="1:1" x14ac:dyDescent="0.25">
      <c r="A6503" t="s">
        <v>6930</v>
      </c>
    </row>
    <row r="6504" spans="1:1" x14ac:dyDescent="0.25">
      <c r="A6504" t="s">
        <v>6931</v>
      </c>
    </row>
    <row r="6505" spans="1:1" x14ac:dyDescent="0.25">
      <c r="A6505" t="s">
        <v>6932</v>
      </c>
    </row>
    <row r="6506" spans="1:1" x14ac:dyDescent="0.25">
      <c r="A6506" t="s">
        <v>6933</v>
      </c>
    </row>
    <row r="6507" spans="1:1" x14ac:dyDescent="0.25">
      <c r="A6507" t="s">
        <v>6934</v>
      </c>
    </row>
    <row r="6508" spans="1:1" x14ac:dyDescent="0.25">
      <c r="A6508" t="s">
        <v>6935</v>
      </c>
    </row>
    <row r="6509" spans="1:1" x14ac:dyDescent="0.25">
      <c r="A6509" t="s">
        <v>6936</v>
      </c>
    </row>
    <row r="6510" spans="1:1" x14ac:dyDescent="0.25">
      <c r="A6510" t="s">
        <v>6937</v>
      </c>
    </row>
    <row r="6511" spans="1:1" x14ac:dyDescent="0.25">
      <c r="A6511" t="s">
        <v>6938</v>
      </c>
    </row>
    <row r="6512" spans="1:1" x14ac:dyDescent="0.25">
      <c r="A6512" t="s">
        <v>6939</v>
      </c>
    </row>
    <row r="6513" spans="1:1" x14ac:dyDescent="0.25">
      <c r="A6513" t="s">
        <v>6940</v>
      </c>
    </row>
    <row r="6514" spans="1:1" x14ac:dyDescent="0.25">
      <c r="A6514" t="s">
        <v>6941</v>
      </c>
    </row>
    <row r="6515" spans="1:1" x14ac:dyDescent="0.25">
      <c r="A6515" t="s">
        <v>6942</v>
      </c>
    </row>
    <row r="6516" spans="1:1" x14ac:dyDescent="0.25">
      <c r="A6516" t="s">
        <v>6943</v>
      </c>
    </row>
    <row r="6517" spans="1:1" x14ac:dyDescent="0.25">
      <c r="A6517" t="s">
        <v>6944</v>
      </c>
    </row>
    <row r="6518" spans="1:1" x14ac:dyDescent="0.25">
      <c r="A6518" t="s">
        <v>6945</v>
      </c>
    </row>
    <row r="6519" spans="1:1" x14ac:dyDescent="0.25">
      <c r="A6519" t="s">
        <v>6946</v>
      </c>
    </row>
    <row r="6520" spans="1:1" x14ac:dyDescent="0.25">
      <c r="A6520" t="s">
        <v>6947</v>
      </c>
    </row>
    <row r="6521" spans="1:1" x14ac:dyDescent="0.25">
      <c r="A6521" t="s">
        <v>6948</v>
      </c>
    </row>
    <row r="6522" spans="1:1" x14ac:dyDescent="0.25">
      <c r="A6522" t="s">
        <v>6949</v>
      </c>
    </row>
    <row r="6523" spans="1:1" x14ac:dyDescent="0.25">
      <c r="A6523" t="s">
        <v>6950</v>
      </c>
    </row>
    <row r="6524" spans="1:1" x14ac:dyDescent="0.25">
      <c r="A6524" t="s">
        <v>6951</v>
      </c>
    </row>
    <row r="6525" spans="1:1" x14ac:dyDescent="0.25">
      <c r="A6525" t="s">
        <v>6952</v>
      </c>
    </row>
    <row r="6526" spans="1:1" x14ac:dyDescent="0.25">
      <c r="A6526" t="s">
        <v>6953</v>
      </c>
    </row>
    <row r="6527" spans="1:1" x14ac:dyDescent="0.25">
      <c r="A6527" t="s">
        <v>6954</v>
      </c>
    </row>
    <row r="6528" spans="1:1" x14ac:dyDescent="0.25">
      <c r="A6528" t="s">
        <v>6955</v>
      </c>
    </row>
    <row r="6529" spans="1:1" x14ac:dyDescent="0.25">
      <c r="A6529" t="s">
        <v>6956</v>
      </c>
    </row>
    <row r="6530" spans="1:1" x14ac:dyDescent="0.25">
      <c r="A6530" t="s">
        <v>6957</v>
      </c>
    </row>
    <row r="6531" spans="1:1" x14ac:dyDescent="0.25">
      <c r="A6531" t="s">
        <v>6958</v>
      </c>
    </row>
    <row r="6532" spans="1:1" x14ac:dyDescent="0.25">
      <c r="A6532" t="s">
        <v>6959</v>
      </c>
    </row>
    <row r="6533" spans="1:1" x14ac:dyDescent="0.25">
      <c r="A6533" t="s">
        <v>6960</v>
      </c>
    </row>
    <row r="6534" spans="1:1" x14ac:dyDescent="0.25">
      <c r="A6534" t="s">
        <v>6961</v>
      </c>
    </row>
    <row r="6535" spans="1:1" x14ac:dyDescent="0.25">
      <c r="A6535" t="s">
        <v>6962</v>
      </c>
    </row>
    <row r="6536" spans="1:1" x14ac:dyDescent="0.25">
      <c r="A6536" t="s">
        <v>6963</v>
      </c>
    </row>
    <row r="6537" spans="1:1" x14ac:dyDescent="0.25">
      <c r="A6537" t="s">
        <v>6964</v>
      </c>
    </row>
    <row r="6538" spans="1:1" x14ac:dyDescent="0.25">
      <c r="A6538" t="s">
        <v>6965</v>
      </c>
    </row>
    <row r="6539" spans="1:1" x14ac:dyDescent="0.25">
      <c r="A6539" t="s">
        <v>6966</v>
      </c>
    </row>
    <row r="6540" spans="1:1" x14ac:dyDescent="0.25">
      <c r="A6540" t="s">
        <v>6967</v>
      </c>
    </row>
    <row r="6541" spans="1:1" x14ac:dyDescent="0.25">
      <c r="A6541" t="s">
        <v>6968</v>
      </c>
    </row>
    <row r="6542" spans="1:1" x14ac:dyDescent="0.25">
      <c r="A6542" t="s">
        <v>6969</v>
      </c>
    </row>
    <row r="6543" spans="1:1" x14ac:dyDescent="0.25">
      <c r="A6543" t="s">
        <v>6970</v>
      </c>
    </row>
    <row r="6544" spans="1:1" x14ac:dyDescent="0.25">
      <c r="A6544" t="s">
        <v>6971</v>
      </c>
    </row>
    <row r="6545" spans="1:1" x14ac:dyDescent="0.25">
      <c r="A6545" t="s">
        <v>6972</v>
      </c>
    </row>
    <row r="6546" spans="1:1" x14ac:dyDescent="0.25">
      <c r="A6546" t="s">
        <v>6973</v>
      </c>
    </row>
    <row r="6547" spans="1:1" x14ac:dyDescent="0.25">
      <c r="A6547" t="s">
        <v>6974</v>
      </c>
    </row>
    <row r="6548" spans="1:1" x14ac:dyDescent="0.25">
      <c r="A6548" t="s">
        <v>6975</v>
      </c>
    </row>
    <row r="6549" spans="1:1" x14ac:dyDescent="0.25">
      <c r="A6549" t="s">
        <v>6976</v>
      </c>
    </row>
    <row r="6550" spans="1:1" x14ac:dyDescent="0.25">
      <c r="A6550" t="s">
        <v>6977</v>
      </c>
    </row>
    <row r="6551" spans="1:1" x14ac:dyDescent="0.25">
      <c r="A6551" t="s">
        <v>6978</v>
      </c>
    </row>
    <row r="6552" spans="1:1" x14ac:dyDescent="0.25">
      <c r="A6552" t="s">
        <v>6979</v>
      </c>
    </row>
    <row r="6553" spans="1:1" x14ac:dyDescent="0.25">
      <c r="A6553" t="s">
        <v>6980</v>
      </c>
    </row>
    <row r="6554" spans="1:1" x14ac:dyDescent="0.25">
      <c r="A6554" t="s">
        <v>6981</v>
      </c>
    </row>
    <row r="6555" spans="1:1" x14ac:dyDescent="0.25">
      <c r="A6555" t="s">
        <v>6982</v>
      </c>
    </row>
    <row r="6556" spans="1:1" x14ac:dyDescent="0.25">
      <c r="A6556" t="s">
        <v>6983</v>
      </c>
    </row>
    <row r="6557" spans="1:1" x14ac:dyDescent="0.25">
      <c r="A6557" t="s">
        <v>6984</v>
      </c>
    </row>
    <row r="6558" spans="1:1" x14ac:dyDescent="0.25">
      <c r="A6558" t="s">
        <v>6985</v>
      </c>
    </row>
    <row r="6559" spans="1:1" x14ac:dyDescent="0.25">
      <c r="A6559" t="s">
        <v>6986</v>
      </c>
    </row>
    <row r="6560" spans="1:1" x14ac:dyDescent="0.25">
      <c r="A6560" t="s">
        <v>6987</v>
      </c>
    </row>
    <row r="6561" spans="1:1" x14ac:dyDescent="0.25">
      <c r="A6561" t="s">
        <v>6988</v>
      </c>
    </row>
    <row r="6562" spans="1:1" x14ac:dyDescent="0.25">
      <c r="A6562" t="s">
        <v>6989</v>
      </c>
    </row>
    <row r="6563" spans="1:1" x14ac:dyDescent="0.25">
      <c r="A6563" t="s">
        <v>6990</v>
      </c>
    </row>
    <row r="6564" spans="1:1" x14ac:dyDescent="0.25">
      <c r="A6564" t="s">
        <v>6991</v>
      </c>
    </row>
    <row r="6565" spans="1:1" x14ac:dyDescent="0.25">
      <c r="A6565" t="s">
        <v>6992</v>
      </c>
    </row>
    <row r="6566" spans="1:1" x14ac:dyDescent="0.25">
      <c r="A6566" t="s">
        <v>6993</v>
      </c>
    </row>
    <row r="6567" spans="1:1" x14ac:dyDescent="0.25">
      <c r="A6567" t="s">
        <v>6994</v>
      </c>
    </row>
    <row r="6568" spans="1:1" x14ac:dyDescent="0.25">
      <c r="A6568" t="s">
        <v>6995</v>
      </c>
    </row>
    <row r="6569" spans="1:1" x14ac:dyDescent="0.25">
      <c r="A6569" t="s">
        <v>6996</v>
      </c>
    </row>
    <row r="6570" spans="1:1" x14ac:dyDescent="0.25">
      <c r="A6570" t="s">
        <v>6997</v>
      </c>
    </row>
    <row r="6571" spans="1:1" x14ac:dyDescent="0.25">
      <c r="A6571" t="s">
        <v>6998</v>
      </c>
    </row>
    <row r="6572" spans="1:1" x14ac:dyDescent="0.25">
      <c r="A6572" t="s">
        <v>6999</v>
      </c>
    </row>
    <row r="6573" spans="1:1" x14ac:dyDescent="0.25">
      <c r="A6573" t="s">
        <v>7000</v>
      </c>
    </row>
    <row r="6574" spans="1:1" x14ac:dyDescent="0.25">
      <c r="A6574" t="s">
        <v>7001</v>
      </c>
    </row>
    <row r="6575" spans="1:1" x14ac:dyDescent="0.25">
      <c r="A6575" t="s">
        <v>7002</v>
      </c>
    </row>
    <row r="6576" spans="1:1" x14ac:dyDescent="0.25">
      <c r="A6576" t="s">
        <v>7003</v>
      </c>
    </row>
    <row r="6577" spans="1:1" x14ac:dyDescent="0.25">
      <c r="A6577" t="s">
        <v>7004</v>
      </c>
    </row>
    <row r="6578" spans="1:1" x14ac:dyDescent="0.25">
      <c r="A6578" t="s">
        <v>7005</v>
      </c>
    </row>
    <row r="6579" spans="1:1" x14ac:dyDescent="0.25">
      <c r="A6579" t="s">
        <v>7006</v>
      </c>
    </row>
    <row r="6580" spans="1:1" x14ac:dyDescent="0.25">
      <c r="A6580" t="s">
        <v>7007</v>
      </c>
    </row>
    <row r="6581" spans="1:1" x14ac:dyDescent="0.25">
      <c r="A6581" t="s">
        <v>7008</v>
      </c>
    </row>
    <row r="6582" spans="1:1" x14ac:dyDescent="0.25">
      <c r="A6582" t="s">
        <v>7009</v>
      </c>
    </row>
    <row r="6583" spans="1:1" x14ac:dyDescent="0.25">
      <c r="A6583" t="s">
        <v>7010</v>
      </c>
    </row>
    <row r="6584" spans="1:1" x14ac:dyDescent="0.25">
      <c r="A6584" t="s">
        <v>7011</v>
      </c>
    </row>
    <row r="6585" spans="1:1" x14ac:dyDescent="0.25">
      <c r="A6585" t="s">
        <v>7012</v>
      </c>
    </row>
    <row r="6586" spans="1:1" x14ac:dyDescent="0.25">
      <c r="A6586" t="s">
        <v>7013</v>
      </c>
    </row>
    <row r="6587" spans="1:1" x14ac:dyDescent="0.25">
      <c r="A6587" t="s">
        <v>7014</v>
      </c>
    </row>
    <row r="6588" spans="1:1" x14ac:dyDescent="0.25">
      <c r="A6588" t="s">
        <v>7015</v>
      </c>
    </row>
    <row r="6589" spans="1:1" x14ac:dyDescent="0.25">
      <c r="A6589" t="s">
        <v>7016</v>
      </c>
    </row>
    <row r="6590" spans="1:1" x14ac:dyDescent="0.25">
      <c r="A6590" t="s">
        <v>7017</v>
      </c>
    </row>
    <row r="6591" spans="1:1" x14ac:dyDescent="0.25">
      <c r="A6591" t="s">
        <v>7018</v>
      </c>
    </row>
    <row r="6592" spans="1:1" x14ac:dyDescent="0.25">
      <c r="A6592" t="s">
        <v>7019</v>
      </c>
    </row>
    <row r="6593" spans="1:1" x14ac:dyDescent="0.25">
      <c r="A6593" t="s">
        <v>7020</v>
      </c>
    </row>
    <row r="6594" spans="1:1" x14ac:dyDescent="0.25">
      <c r="A6594" t="s">
        <v>7021</v>
      </c>
    </row>
    <row r="6595" spans="1:1" x14ac:dyDescent="0.25">
      <c r="A6595" t="s">
        <v>7022</v>
      </c>
    </row>
    <row r="6596" spans="1:1" x14ac:dyDescent="0.25">
      <c r="A6596" t="s">
        <v>7023</v>
      </c>
    </row>
    <row r="6597" spans="1:1" x14ac:dyDescent="0.25">
      <c r="A6597" t="s">
        <v>7024</v>
      </c>
    </row>
    <row r="6598" spans="1:1" x14ac:dyDescent="0.25">
      <c r="A6598" t="s">
        <v>7025</v>
      </c>
    </row>
    <row r="6599" spans="1:1" x14ac:dyDescent="0.25">
      <c r="A6599" t="s">
        <v>7026</v>
      </c>
    </row>
    <row r="6600" spans="1:1" x14ac:dyDescent="0.25">
      <c r="A6600" t="s">
        <v>7027</v>
      </c>
    </row>
    <row r="6601" spans="1:1" x14ac:dyDescent="0.25">
      <c r="A6601" t="s">
        <v>7028</v>
      </c>
    </row>
    <row r="6602" spans="1:1" x14ac:dyDescent="0.25">
      <c r="A6602" t="s">
        <v>7029</v>
      </c>
    </row>
    <row r="6603" spans="1:1" x14ac:dyDescent="0.25">
      <c r="A6603" t="s">
        <v>7030</v>
      </c>
    </row>
    <row r="6604" spans="1:1" x14ac:dyDescent="0.25">
      <c r="A6604" t="s">
        <v>7031</v>
      </c>
    </row>
    <row r="6605" spans="1:1" x14ac:dyDescent="0.25">
      <c r="A6605" t="s">
        <v>7032</v>
      </c>
    </row>
    <row r="6606" spans="1:1" x14ac:dyDescent="0.25">
      <c r="A6606" t="s">
        <v>7033</v>
      </c>
    </row>
    <row r="6607" spans="1:1" x14ac:dyDescent="0.25">
      <c r="A6607" t="s">
        <v>7034</v>
      </c>
    </row>
    <row r="6608" spans="1:1" x14ac:dyDescent="0.25">
      <c r="A6608" t="s">
        <v>7035</v>
      </c>
    </row>
    <row r="6609" spans="1:1" x14ac:dyDescent="0.25">
      <c r="A6609" t="s">
        <v>7036</v>
      </c>
    </row>
    <row r="6610" spans="1:1" x14ac:dyDescent="0.25">
      <c r="A6610" t="s">
        <v>7037</v>
      </c>
    </row>
    <row r="6611" spans="1:1" x14ac:dyDescent="0.25">
      <c r="A6611" t="s">
        <v>7038</v>
      </c>
    </row>
    <row r="6612" spans="1:1" x14ac:dyDescent="0.25">
      <c r="A6612" t="s">
        <v>7039</v>
      </c>
    </row>
    <row r="6613" spans="1:1" x14ac:dyDescent="0.25">
      <c r="A6613" t="s">
        <v>7040</v>
      </c>
    </row>
    <row r="6614" spans="1:1" x14ac:dyDescent="0.25">
      <c r="A6614" t="s">
        <v>7041</v>
      </c>
    </row>
    <row r="6615" spans="1:1" x14ac:dyDescent="0.25">
      <c r="A6615" t="s">
        <v>7042</v>
      </c>
    </row>
    <row r="6616" spans="1:1" x14ac:dyDescent="0.25">
      <c r="A6616" t="s">
        <v>7043</v>
      </c>
    </row>
    <row r="6617" spans="1:1" x14ac:dyDescent="0.25">
      <c r="A6617" t="s">
        <v>7044</v>
      </c>
    </row>
    <row r="6618" spans="1:1" x14ac:dyDescent="0.25">
      <c r="A6618" t="s">
        <v>7045</v>
      </c>
    </row>
    <row r="6619" spans="1:1" x14ac:dyDescent="0.25">
      <c r="A6619" t="s">
        <v>7046</v>
      </c>
    </row>
    <row r="6620" spans="1:1" x14ac:dyDescent="0.25">
      <c r="A6620" t="s">
        <v>7047</v>
      </c>
    </row>
    <row r="6621" spans="1:1" x14ac:dyDescent="0.25">
      <c r="A6621" t="s">
        <v>7048</v>
      </c>
    </row>
    <row r="6622" spans="1:1" x14ac:dyDescent="0.25">
      <c r="A6622" t="s">
        <v>7049</v>
      </c>
    </row>
    <row r="6623" spans="1:1" x14ac:dyDescent="0.25">
      <c r="A6623" t="s">
        <v>7050</v>
      </c>
    </row>
    <row r="6624" spans="1:1" x14ac:dyDescent="0.25">
      <c r="A6624" t="s">
        <v>7051</v>
      </c>
    </row>
    <row r="6625" spans="1:1" x14ac:dyDescent="0.25">
      <c r="A6625" t="s">
        <v>7052</v>
      </c>
    </row>
    <row r="6626" spans="1:1" x14ac:dyDescent="0.25">
      <c r="A6626" t="s">
        <v>7053</v>
      </c>
    </row>
    <row r="6627" spans="1:1" x14ac:dyDescent="0.25">
      <c r="A6627" t="s">
        <v>7054</v>
      </c>
    </row>
    <row r="6628" spans="1:1" x14ac:dyDescent="0.25">
      <c r="A6628" t="s">
        <v>7055</v>
      </c>
    </row>
    <row r="6629" spans="1:1" x14ac:dyDescent="0.25">
      <c r="A6629" t="s">
        <v>7056</v>
      </c>
    </row>
    <row r="6630" spans="1:1" x14ac:dyDescent="0.25">
      <c r="A6630" t="s">
        <v>7057</v>
      </c>
    </row>
    <row r="6631" spans="1:1" x14ac:dyDescent="0.25">
      <c r="A6631" t="s">
        <v>7058</v>
      </c>
    </row>
    <row r="6632" spans="1:1" x14ac:dyDescent="0.25">
      <c r="A6632" t="s">
        <v>7059</v>
      </c>
    </row>
    <row r="6633" spans="1:1" x14ac:dyDescent="0.25">
      <c r="A6633" t="s">
        <v>7060</v>
      </c>
    </row>
    <row r="6634" spans="1:1" x14ac:dyDescent="0.25">
      <c r="A6634" t="s">
        <v>7061</v>
      </c>
    </row>
    <row r="6635" spans="1:1" x14ac:dyDescent="0.25">
      <c r="A6635" t="s">
        <v>7062</v>
      </c>
    </row>
    <row r="6636" spans="1:1" x14ac:dyDescent="0.25">
      <c r="A6636" t="s">
        <v>7063</v>
      </c>
    </row>
    <row r="6637" spans="1:1" x14ac:dyDescent="0.25">
      <c r="A6637" t="s">
        <v>7064</v>
      </c>
    </row>
    <row r="6638" spans="1:1" x14ac:dyDescent="0.25">
      <c r="A6638" t="s">
        <v>7065</v>
      </c>
    </row>
    <row r="6639" spans="1:1" x14ac:dyDescent="0.25">
      <c r="A6639" t="s">
        <v>7066</v>
      </c>
    </row>
    <row r="6640" spans="1:1" x14ac:dyDescent="0.25">
      <c r="A6640" t="s">
        <v>7067</v>
      </c>
    </row>
    <row r="6641" spans="1:1" x14ac:dyDescent="0.25">
      <c r="A6641" t="s">
        <v>7068</v>
      </c>
    </row>
    <row r="6642" spans="1:1" x14ac:dyDescent="0.25">
      <c r="A6642" t="s">
        <v>7069</v>
      </c>
    </row>
    <row r="6643" spans="1:1" x14ac:dyDescent="0.25">
      <c r="A6643" t="s">
        <v>7070</v>
      </c>
    </row>
    <row r="6644" spans="1:1" x14ac:dyDescent="0.25">
      <c r="A6644" t="s">
        <v>7071</v>
      </c>
    </row>
    <row r="6645" spans="1:1" x14ac:dyDescent="0.25">
      <c r="A6645" t="s">
        <v>7072</v>
      </c>
    </row>
    <row r="6646" spans="1:1" x14ac:dyDescent="0.25">
      <c r="A6646" t="s">
        <v>7073</v>
      </c>
    </row>
    <row r="6647" spans="1:1" x14ac:dyDescent="0.25">
      <c r="A6647" t="s">
        <v>7074</v>
      </c>
    </row>
    <row r="6648" spans="1:1" x14ac:dyDescent="0.25">
      <c r="A6648" t="s">
        <v>7075</v>
      </c>
    </row>
    <row r="6649" spans="1:1" x14ac:dyDescent="0.25">
      <c r="A6649" t="s">
        <v>7076</v>
      </c>
    </row>
    <row r="6650" spans="1:1" x14ac:dyDescent="0.25">
      <c r="A6650" t="s">
        <v>7077</v>
      </c>
    </row>
    <row r="6651" spans="1:1" x14ac:dyDescent="0.25">
      <c r="A6651" t="s">
        <v>7078</v>
      </c>
    </row>
    <row r="6652" spans="1:1" x14ac:dyDescent="0.25">
      <c r="A6652" t="s">
        <v>7079</v>
      </c>
    </row>
    <row r="6653" spans="1:1" x14ac:dyDescent="0.25">
      <c r="A6653" t="s">
        <v>7080</v>
      </c>
    </row>
    <row r="6654" spans="1:1" x14ac:dyDescent="0.25">
      <c r="A6654" t="s">
        <v>7081</v>
      </c>
    </row>
    <row r="6655" spans="1:1" x14ac:dyDescent="0.25">
      <c r="A6655" t="s">
        <v>7082</v>
      </c>
    </row>
    <row r="6656" spans="1:1" x14ac:dyDescent="0.25">
      <c r="A6656" t="s">
        <v>7083</v>
      </c>
    </row>
    <row r="6657" spans="1:1" x14ac:dyDescent="0.25">
      <c r="A6657" t="s">
        <v>7084</v>
      </c>
    </row>
    <row r="6658" spans="1:1" x14ac:dyDescent="0.25">
      <c r="A6658" t="s">
        <v>7085</v>
      </c>
    </row>
    <row r="6659" spans="1:1" x14ac:dyDescent="0.25">
      <c r="A6659" t="s">
        <v>7086</v>
      </c>
    </row>
    <row r="6660" spans="1:1" x14ac:dyDescent="0.25">
      <c r="A6660" t="s">
        <v>7087</v>
      </c>
    </row>
    <row r="6661" spans="1:1" x14ac:dyDescent="0.25">
      <c r="A6661" t="s">
        <v>7088</v>
      </c>
    </row>
    <row r="6662" spans="1:1" x14ac:dyDescent="0.25">
      <c r="A6662" t="s">
        <v>7089</v>
      </c>
    </row>
    <row r="6663" spans="1:1" x14ac:dyDescent="0.25">
      <c r="A6663" t="s">
        <v>7090</v>
      </c>
    </row>
    <row r="6664" spans="1:1" x14ac:dyDescent="0.25">
      <c r="A6664" t="s">
        <v>7091</v>
      </c>
    </row>
    <row r="6665" spans="1:1" x14ac:dyDescent="0.25">
      <c r="A6665" t="s">
        <v>7092</v>
      </c>
    </row>
    <row r="6666" spans="1:1" x14ac:dyDescent="0.25">
      <c r="A6666" t="s">
        <v>7093</v>
      </c>
    </row>
    <row r="6667" spans="1:1" x14ac:dyDescent="0.25">
      <c r="A6667" t="s">
        <v>7094</v>
      </c>
    </row>
    <row r="6668" spans="1:1" x14ac:dyDescent="0.25">
      <c r="A6668" t="s">
        <v>7095</v>
      </c>
    </row>
    <row r="6669" spans="1:1" x14ac:dyDescent="0.25">
      <c r="A6669" t="s">
        <v>7096</v>
      </c>
    </row>
    <row r="6670" spans="1:1" x14ac:dyDescent="0.25">
      <c r="A6670" t="s">
        <v>7097</v>
      </c>
    </row>
    <row r="6671" spans="1:1" x14ac:dyDescent="0.25">
      <c r="A6671" t="s">
        <v>7098</v>
      </c>
    </row>
    <row r="6672" spans="1:1" x14ac:dyDescent="0.25">
      <c r="A6672" t="s">
        <v>7099</v>
      </c>
    </row>
    <row r="6673" spans="1:1" x14ac:dyDescent="0.25">
      <c r="A6673" t="s">
        <v>7100</v>
      </c>
    </row>
    <row r="6674" spans="1:1" x14ac:dyDescent="0.25">
      <c r="A6674" t="s">
        <v>7101</v>
      </c>
    </row>
    <row r="6675" spans="1:1" x14ac:dyDescent="0.25">
      <c r="A6675" t="s">
        <v>7102</v>
      </c>
    </row>
    <row r="6676" spans="1:1" x14ac:dyDescent="0.25">
      <c r="A6676" t="s">
        <v>7103</v>
      </c>
    </row>
    <row r="6677" spans="1:1" x14ac:dyDescent="0.25">
      <c r="A6677" t="s">
        <v>7104</v>
      </c>
    </row>
    <row r="6678" spans="1:1" x14ac:dyDescent="0.25">
      <c r="A6678" t="s">
        <v>7105</v>
      </c>
    </row>
    <row r="6679" spans="1:1" x14ac:dyDescent="0.25">
      <c r="A6679" t="s">
        <v>7106</v>
      </c>
    </row>
    <row r="6680" spans="1:1" x14ac:dyDescent="0.25">
      <c r="A6680" t="s">
        <v>7107</v>
      </c>
    </row>
    <row r="6681" spans="1:1" x14ac:dyDescent="0.25">
      <c r="A6681" t="s">
        <v>7108</v>
      </c>
    </row>
    <row r="6682" spans="1:1" x14ac:dyDescent="0.25">
      <c r="A6682" t="s">
        <v>7109</v>
      </c>
    </row>
    <row r="6683" spans="1:1" x14ac:dyDescent="0.25">
      <c r="A6683" t="s">
        <v>7110</v>
      </c>
    </row>
    <row r="6684" spans="1:1" x14ac:dyDescent="0.25">
      <c r="A6684" t="s">
        <v>7111</v>
      </c>
    </row>
    <row r="6685" spans="1:1" x14ac:dyDescent="0.25">
      <c r="A6685" t="s">
        <v>7112</v>
      </c>
    </row>
    <row r="6686" spans="1:1" x14ac:dyDescent="0.25">
      <c r="A6686" t="s">
        <v>7113</v>
      </c>
    </row>
    <row r="6687" spans="1:1" x14ac:dyDescent="0.25">
      <c r="A6687" t="s">
        <v>7114</v>
      </c>
    </row>
    <row r="6688" spans="1:1" x14ac:dyDescent="0.25">
      <c r="A6688" t="s">
        <v>7115</v>
      </c>
    </row>
    <row r="6689" spans="1:1" x14ac:dyDescent="0.25">
      <c r="A6689" t="s">
        <v>7116</v>
      </c>
    </row>
    <row r="6690" spans="1:1" x14ac:dyDescent="0.25">
      <c r="A6690" t="s">
        <v>7117</v>
      </c>
    </row>
    <row r="6691" spans="1:1" x14ac:dyDescent="0.25">
      <c r="A6691" t="s">
        <v>7118</v>
      </c>
    </row>
    <row r="6692" spans="1:1" x14ac:dyDescent="0.25">
      <c r="A6692" t="s">
        <v>7119</v>
      </c>
    </row>
    <row r="6693" spans="1:1" x14ac:dyDescent="0.25">
      <c r="A6693" t="s">
        <v>7120</v>
      </c>
    </row>
    <row r="6694" spans="1:1" x14ac:dyDescent="0.25">
      <c r="A6694" t="s">
        <v>7121</v>
      </c>
    </row>
    <row r="6695" spans="1:1" x14ac:dyDescent="0.25">
      <c r="A6695" t="s">
        <v>7122</v>
      </c>
    </row>
    <row r="6696" spans="1:1" x14ac:dyDescent="0.25">
      <c r="A6696" t="s">
        <v>7123</v>
      </c>
    </row>
    <row r="6697" spans="1:1" x14ac:dyDescent="0.25">
      <c r="A6697" t="s">
        <v>7124</v>
      </c>
    </row>
    <row r="6698" spans="1:1" x14ac:dyDescent="0.25">
      <c r="A6698" t="s">
        <v>7125</v>
      </c>
    </row>
    <row r="6699" spans="1:1" x14ac:dyDescent="0.25">
      <c r="A6699" t="s">
        <v>7126</v>
      </c>
    </row>
    <row r="6700" spans="1:1" x14ac:dyDescent="0.25">
      <c r="A6700" t="s">
        <v>7127</v>
      </c>
    </row>
    <row r="6701" spans="1:1" x14ac:dyDescent="0.25">
      <c r="A6701" t="s">
        <v>7128</v>
      </c>
    </row>
    <row r="6702" spans="1:1" x14ac:dyDescent="0.25">
      <c r="A6702" t="s">
        <v>7129</v>
      </c>
    </row>
    <row r="6703" spans="1:1" x14ac:dyDescent="0.25">
      <c r="A6703" t="s">
        <v>7130</v>
      </c>
    </row>
    <row r="6704" spans="1:1" x14ac:dyDescent="0.25">
      <c r="A6704" t="s">
        <v>7131</v>
      </c>
    </row>
    <row r="6705" spans="1:1" x14ac:dyDescent="0.25">
      <c r="A6705" t="s">
        <v>7132</v>
      </c>
    </row>
    <row r="6706" spans="1:1" x14ac:dyDescent="0.25">
      <c r="A6706" t="s">
        <v>7133</v>
      </c>
    </row>
    <row r="6707" spans="1:1" x14ac:dyDescent="0.25">
      <c r="A6707" t="s">
        <v>7134</v>
      </c>
    </row>
    <row r="6708" spans="1:1" x14ac:dyDescent="0.25">
      <c r="A6708" t="s">
        <v>7135</v>
      </c>
    </row>
    <row r="6709" spans="1:1" x14ac:dyDescent="0.25">
      <c r="A6709" t="s">
        <v>7136</v>
      </c>
    </row>
    <row r="6710" spans="1:1" x14ac:dyDescent="0.25">
      <c r="A6710" t="s">
        <v>7137</v>
      </c>
    </row>
    <row r="6711" spans="1:1" x14ac:dyDescent="0.25">
      <c r="A6711" t="s">
        <v>7138</v>
      </c>
    </row>
    <row r="6712" spans="1:1" x14ac:dyDescent="0.25">
      <c r="A6712" t="s">
        <v>7139</v>
      </c>
    </row>
    <row r="6713" spans="1:1" x14ac:dyDescent="0.25">
      <c r="A6713" t="s">
        <v>7140</v>
      </c>
    </row>
    <row r="6714" spans="1:1" x14ac:dyDescent="0.25">
      <c r="A6714" t="s">
        <v>7141</v>
      </c>
    </row>
    <row r="6715" spans="1:1" x14ac:dyDescent="0.25">
      <c r="A6715" t="s">
        <v>7142</v>
      </c>
    </row>
    <row r="6716" spans="1:1" x14ac:dyDescent="0.25">
      <c r="A6716" t="s">
        <v>7143</v>
      </c>
    </row>
    <row r="6717" spans="1:1" x14ac:dyDescent="0.25">
      <c r="A6717" t="s">
        <v>7144</v>
      </c>
    </row>
    <row r="6718" spans="1:1" x14ac:dyDescent="0.25">
      <c r="A6718" t="s">
        <v>7145</v>
      </c>
    </row>
    <row r="6719" spans="1:1" x14ac:dyDescent="0.25">
      <c r="A6719" t="s">
        <v>7146</v>
      </c>
    </row>
    <row r="6720" spans="1:1" x14ac:dyDescent="0.25">
      <c r="A6720" t="s">
        <v>7147</v>
      </c>
    </row>
    <row r="6721" spans="1:1" x14ac:dyDescent="0.25">
      <c r="A6721" t="s">
        <v>7148</v>
      </c>
    </row>
    <row r="6722" spans="1:1" x14ac:dyDescent="0.25">
      <c r="A6722" t="s">
        <v>7149</v>
      </c>
    </row>
    <row r="6723" spans="1:1" x14ac:dyDescent="0.25">
      <c r="A6723" t="s">
        <v>7150</v>
      </c>
    </row>
    <row r="6724" spans="1:1" x14ac:dyDescent="0.25">
      <c r="A6724" t="s">
        <v>7151</v>
      </c>
    </row>
    <row r="6725" spans="1:1" x14ac:dyDescent="0.25">
      <c r="A6725" t="s">
        <v>7152</v>
      </c>
    </row>
    <row r="6726" spans="1:1" x14ac:dyDescent="0.25">
      <c r="A6726" t="s">
        <v>7153</v>
      </c>
    </row>
    <row r="6727" spans="1:1" x14ac:dyDescent="0.25">
      <c r="A6727" t="s">
        <v>7154</v>
      </c>
    </row>
    <row r="6728" spans="1:1" x14ac:dyDescent="0.25">
      <c r="A6728" t="s">
        <v>7155</v>
      </c>
    </row>
    <row r="6729" spans="1:1" x14ac:dyDescent="0.25">
      <c r="A6729" t="s">
        <v>7156</v>
      </c>
    </row>
    <row r="6730" spans="1:1" x14ac:dyDescent="0.25">
      <c r="A6730" t="s">
        <v>7157</v>
      </c>
    </row>
    <row r="6731" spans="1:1" x14ac:dyDescent="0.25">
      <c r="A6731" t="s">
        <v>7158</v>
      </c>
    </row>
    <row r="6732" spans="1:1" x14ac:dyDescent="0.25">
      <c r="A6732" t="s">
        <v>7159</v>
      </c>
    </row>
    <row r="6733" spans="1:1" x14ac:dyDescent="0.25">
      <c r="A6733" t="s">
        <v>7160</v>
      </c>
    </row>
    <row r="6734" spans="1:1" x14ac:dyDescent="0.25">
      <c r="A6734" t="s">
        <v>7161</v>
      </c>
    </row>
    <row r="6735" spans="1:1" x14ac:dyDescent="0.25">
      <c r="A6735" t="s">
        <v>7162</v>
      </c>
    </row>
    <row r="6736" spans="1:1" x14ac:dyDescent="0.25">
      <c r="A6736" t="s">
        <v>7163</v>
      </c>
    </row>
    <row r="6737" spans="1:1" x14ac:dyDescent="0.25">
      <c r="A6737" t="s">
        <v>7164</v>
      </c>
    </row>
    <row r="6738" spans="1:1" x14ac:dyDescent="0.25">
      <c r="A6738" t="s">
        <v>7165</v>
      </c>
    </row>
    <row r="6739" spans="1:1" x14ac:dyDescent="0.25">
      <c r="A6739" t="s">
        <v>7166</v>
      </c>
    </row>
    <row r="6740" spans="1:1" x14ac:dyDescent="0.25">
      <c r="A6740" t="s">
        <v>7167</v>
      </c>
    </row>
    <row r="6741" spans="1:1" x14ac:dyDescent="0.25">
      <c r="A6741" t="s">
        <v>7168</v>
      </c>
    </row>
    <row r="6742" spans="1:1" x14ac:dyDescent="0.25">
      <c r="A6742" t="s">
        <v>7169</v>
      </c>
    </row>
    <row r="6743" spans="1:1" x14ac:dyDescent="0.25">
      <c r="A6743" t="s">
        <v>7170</v>
      </c>
    </row>
    <row r="6744" spans="1:1" x14ac:dyDescent="0.25">
      <c r="A6744" t="s">
        <v>7171</v>
      </c>
    </row>
    <row r="6745" spans="1:1" x14ac:dyDescent="0.25">
      <c r="A6745" t="s">
        <v>7172</v>
      </c>
    </row>
    <row r="6746" spans="1:1" x14ac:dyDescent="0.25">
      <c r="A6746" t="s">
        <v>7173</v>
      </c>
    </row>
    <row r="6747" spans="1:1" x14ac:dyDescent="0.25">
      <c r="A6747" t="s">
        <v>7174</v>
      </c>
    </row>
    <row r="6748" spans="1:1" x14ac:dyDescent="0.25">
      <c r="A6748" t="s">
        <v>7175</v>
      </c>
    </row>
    <row r="6749" spans="1:1" x14ac:dyDescent="0.25">
      <c r="A6749" t="s">
        <v>7176</v>
      </c>
    </row>
    <row r="6750" spans="1:1" x14ac:dyDescent="0.25">
      <c r="A6750" t="s">
        <v>7177</v>
      </c>
    </row>
    <row r="6751" spans="1:1" x14ac:dyDescent="0.25">
      <c r="A6751" t="s">
        <v>7178</v>
      </c>
    </row>
    <row r="6752" spans="1:1" x14ac:dyDescent="0.25">
      <c r="A6752" t="s">
        <v>7179</v>
      </c>
    </row>
    <row r="6753" spans="1:1" x14ac:dyDescent="0.25">
      <c r="A6753" t="s">
        <v>7180</v>
      </c>
    </row>
    <row r="6754" spans="1:1" x14ac:dyDescent="0.25">
      <c r="A6754" t="s">
        <v>7181</v>
      </c>
    </row>
    <row r="6755" spans="1:1" x14ac:dyDescent="0.25">
      <c r="A6755" t="s">
        <v>7182</v>
      </c>
    </row>
    <row r="6756" spans="1:1" x14ac:dyDescent="0.25">
      <c r="A6756" t="s">
        <v>7183</v>
      </c>
    </row>
    <row r="6757" spans="1:1" x14ac:dyDescent="0.25">
      <c r="A6757" t="s">
        <v>7184</v>
      </c>
    </row>
    <row r="6758" spans="1:1" x14ac:dyDescent="0.25">
      <c r="A6758" t="s">
        <v>7185</v>
      </c>
    </row>
    <row r="6759" spans="1:1" x14ac:dyDescent="0.25">
      <c r="A6759" t="s">
        <v>7186</v>
      </c>
    </row>
    <row r="6760" spans="1:1" x14ac:dyDescent="0.25">
      <c r="A6760" t="s">
        <v>7187</v>
      </c>
    </row>
    <row r="6761" spans="1:1" x14ac:dyDescent="0.25">
      <c r="A6761" t="s">
        <v>7188</v>
      </c>
    </row>
    <row r="6762" spans="1:1" x14ac:dyDescent="0.25">
      <c r="A6762" t="s">
        <v>7189</v>
      </c>
    </row>
    <row r="6763" spans="1:1" x14ac:dyDescent="0.25">
      <c r="A6763" t="s">
        <v>7190</v>
      </c>
    </row>
    <row r="6764" spans="1:1" x14ac:dyDescent="0.25">
      <c r="A6764" t="s">
        <v>7191</v>
      </c>
    </row>
    <row r="6765" spans="1:1" x14ac:dyDescent="0.25">
      <c r="A6765" t="s">
        <v>7192</v>
      </c>
    </row>
    <row r="6766" spans="1:1" x14ac:dyDescent="0.25">
      <c r="A6766" t="s">
        <v>7193</v>
      </c>
    </row>
    <row r="6767" spans="1:1" x14ac:dyDescent="0.25">
      <c r="A6767" t="s">
        <v>7194</v>
      </c>
    </row>
    <row r="6768" spans="1:1" x14ac:dyDescent="0.25">
      <c r="A6768" t="s">
        <v>7195</v>
      </c>
    </row>
    <row r="6769" spans="1:1" x14ac:dyDescent="0.25">
      <c r="A6769" t="s">
        <v>7196</v>
      </c>
    </row>
    <row r="6770" spans="1:1" x14ac:dyDescent="0.25">
      <c r="A6770" t="s">
        <v>7197</v>
      </c>
    </row>
    <row r="6771" spans="1:1" x14ac:dyDescent="0.25">
      <c r="A6771" t="s">
        <v>7198</v>
      </c>
    </row>
    <row r="6772" spans="1:1" x14ac:dyDescent="0.25">
      <c r="A6772" t="s">
        <v>7199</v>
      </c>
    </row>
    <row r="6773" spans="1:1" x14ac:dyDescent="0.25">
      <c r="A6773" t="s">
        <v>7200</v>
      </c>
    </row>
    <row r="6774" spans="1:1" x14ac:dyDescent="0.25">
      <c r="A6774" t="s">
        <v>7201</v>
      </c>
    </row>
    <row r="6775" spans="1:1" x14ac:dyDescent="0.25">
      <c r="A6775" t="s">
        <v>7202</v>
      </c>
    </row>
    <row r="6776" spans="1:1" x14ac:dyDescent="0.25">
      <c r="A6776" t="s">
        <v>7203</v>
      </c>
    </row>
    <row r="6777" spans="1:1" x14ac:dyDescent="0.25">
      <c r="A6777" t="s">
        <v>7204</v>
      </c>
    </row>
    <row r="6778" spans="1:1" x14ac:dyDescent="0.25">
      <c r="A6778" t="s">
        <v>7205</v>
      </c>
    </row>
    <row r="6779" spans="1:1" x14ac:dyDescent="0.25">
      <c r="A6779" t="s">
        <v>7206</v>
      </c>
    </row>
    <row r="6780" spans="1:1" x14ac:dyDescent="0.25">
      <c r="A6780" t="s">
        <v>7207</v>
      </c>
    </row>
    <row r="6781" spans="1:1" x14ac:dyDescent="0.25">
      <c r="A6781" t="s">
        <v>7208</v>
      </c>
    </row>
    <row r="6782" spans="1:1" x14ac:dyDescent="0.25">
      <c r="A6782" t="s">
        <v>7209</v>
      </c>
    </row>
    <row r="6783" spans="1:1" x14ac:dyDescent="0.25">
      <c r="A6783" t="s">
        <v>7210</v>
      </c>
    </row>
    <row r="6784" spans="1:1" x14ac:dyDescent="0.25">
      <c r="A6784" t="s">
        <v>7211</v>
      </c>
    </row>
    <row r="6785" spans="1:1" x14ac:dyDescent="0.25">
      <c r="A6785" t="s">
        <v>7212</v>
      </c>
    </row>
    <row r="6786" spans="1:1" x14ac:dyDescent="0.25">
      <c r="A6786" t="s">
        <v>7213</v>
      </c>
    </row>
    <row r="6787" spans="1:1" x14ac:dyDescent="0.25">
      <c r="A6787" t="s">
        <v>7214</v>
      </c>
    </row>
    <row r="6788" spans="1:1" x14ac:dyDescent="0.25">
      <c r="A6788" t="s">
        <v>7215</v>
      </c>
    </row>
    <row r="6789" spans="1:1" x14ac:dyDescent="0.25">
      <c r="A6789" t="s">
        <v>7216</v>
      </c>
    </row>
    <row r="6790" spans="1:1" x14ac:dyDescent="0.25">
      <c r="A6790" t="s">
        <v>7217</v>
      </c>
    </row>
    <row r="6791" spans="1:1" x14ac:dyDescent="0.25">
      <c r="A6791" t="s">
        <v>7218</v>
      </c>
    </row>
    <row r="6792" spans="1:1" x14ac:dyDescent="0.25">
      <c r="A6792" t="s">
        <v>7219</v>
      </c>
    </row>
    <row r="6793" spans="1:1" x14ac:dyDescent="0.25">
      <c r="A6793" t="s">
        <v>7220</v>
      </c>
    </row>
    <row r="6794" spans="1:1" x14ac:dyDescent="0.25">
      <c r="A6794" t="s">
        <v>7221</v>
      </c>
    </row>
    <row r="6795" spans="1:1" x14ac:dyDescent="0.25">
      <c r="A6795" t="s">
        <v>7222</v>
      </c>
    </row>
    <row r="6796" spans="1:1" x14ac:dyDescent="0.25">
      <c r="A6796" t="s">
        <v>7223</v>
      </c>
    </row>
    <row r="6797" spans="1:1" x14ac:dyDescent="0.25">
      <c r="A6797" t="s">
        <v>7224</v>
      </c>
    </row>
    <row r="6798" spans="1:1" x14ac:dyDescent="0.25">
      <c r="A6798" t="s">
        <v>7225</v>
      </c>
    </row>
    <row r="6799" spans="1:1" x14ac:dyDescent="0.25">
      <c r="A6799" t="s">
        <v>7226</v>
      </c>
    </row>
    <row r="6800" spans="1:1" x14ac:dyDescent="0.25">
      <c r="A6800" t="s">
        <v>7227</v>
      </c>
    </row>
    <row r="6801" spans="1:1" x14ac:dyDescent="0.25">
      <c r="A6801" t="s">
        <v>7228</v>
      </c>
    </row>
    <row r="6802" spans="1:1" x14ac:dyDescent="0.25">
      <c r="A6802" t="s">
        <v>7229</v>
      </c>
    </row>
    <row r="6803" spans="1:1" x14ac:dyDescent="0.25">
      <c r="A6803" t="s">
        <v>7230</v>
      </c>
    </row>
    <row r="6804" spans="1:1" x14ac:dyDescent="0.25">
      <c r="A6804" t="s">
        <v>7231</v>
      </c>
    </row>
    <row r="6805" spans="1:1" x14ac:dyDescent="0.25">
      <c r="A6805" t="s">
        <v>7232</v>
      </c>
    </row>
    <row r="6806" spans="1:1" x14ac:dyDescent="0.25">
      <c r="A6806" t="s">
        <v>7233</v>
      </c>
    </row>
    <row r="6807" spans="1:1" x14ac:dyDescent="0.25">
      <c r="A6807" t="s">
        <v>7234</v>
      </c>
    </row>
    <row r="6808" spans="1:1" x14ac:dyDescent="0.25">
      <c r="A6808" t="s">
        <v>7235</v>
      </c>
    </row>
    <row r="6809" spans="1:1" x14ac:dyDescent="0.25">
      <c r="A6809" t="s">
        <v>7236</v>
      </c>
    </row>
    <row r="6810" spans="1:1" x14ac:dyDescent="0.25">
      <c r="A6810" t="s">
        <v>7237</v>
      </c>
    </row>
    <row r="6811" spans="1:1" x14ac:dyDescent="0.25">
      <c r="A6811" t="s">
        <v>7238</v>
      </c>
    </row>
    <row r="6812" spans="1:1" x14ac:dyDescent="0.25">
      <c r="A6812" t="s">
        <v>7239</v>
      </c>
    </row>
    <row r="6813" spans="1:1" x14ac:dyDescent="0.25">
      <c r="A6813" t="s">
        <v>7240</v>
      </c>
    </row>
    <row r="6814" spans="1:1" x14ac:dyDescent="0.25">
      <c r="A6814" t="s">
        <v>7241</v>
      </c>
    </row>
    <row r="6815" spans="1:1" x14ac:dyDescent="0.25">
      <c r="A6815" t="s">
        <v>7242</v>
      </c>
    </row>
    <row r="6816" spans="1:1" x14ac:dyDescent="0.25">
      <c r="A6816" t="s">
        <v>7243</v>
      </c>
    </row>
    <row r="6817" spans="1:1" x14ac:dyDescent="0.25">
      <c r="A6817" t="s">
        <v>7244</v>
      </c>
    </row>
    <row r="6818" spans="1:1" x14ac:dyDescent="0.25">
      <c r="A6818" t="s">
        <v>7245</v>
      </c>
    </row>
    <row r="6819" spans="1:1" x14ac:dyDescent="0.25">
      <c r="A6819" t="s">
        <v>7246</v>
      </c>
    </row>
    <row r="6820" spans="1:1" x14ac:dyDescent="0.25">
      <c r="A6820" t="s">
        <v>7247</v>
      </c>
    </row>
    <row r="6821" spans="1:1" x14ac:dyDescent="0.25">
      <c r="A6821" t="s">
        <v>7248</v>
      </c>
    </row>
    <row r="6822" spans="1:1" x14ac:dyDescent="0.25">
      <c r="A6822" t="s">
        <v>7249</v>
      </c>
    </row>
    <row r="6823" spans="1:1" x14ac:dyDescent="0.25">
      <c r="A6823" t="s">
        <v>7250</v>
      </c>
    </row>
    <row r="6824" spans="1:1" x14ac:dyDescent="0.25">
      <c r="A6824" t="s">
        <v>7251</v>
      </c>
    </row>
    <row r="6825" spans="1:1" x14ac:dyDescent="0.25">
      <c r="A6825" t="s">
        <v>7252</v>
      </c>
    </row>
    <row r="6826" spans="1:1" x14ac:dyDescent="0.25">
      <c r="A6826" t="s">
        <v>7253</v>
      </c>
    </row>
    <row r="6827" spans="1:1" x14ac:dyDescent="0.25">
      <c r="A6827" t="s">
        <v>7254</v>
      </c>
    </row>
    <row r="6828" spans="1:1" x14ac:dyDescent="0.25">
      <c r="A6828" t="s">
        <v>7255</v>
      </c>
    </row>
    <row r="6829" spans="1:1" x14ac:dyDescent="0.25">
      <c r="A6829" t="s">
        <v>7256</v>
      </c>
    </row>
    <row r="6830" spans="1:1" x14ac:dyDescent="0.25">
      <c r="A6830" t="s">
        <v>7257</v>
      </c>
    </row>
    <row r="6831" spans="1:1" x14ac:dyDescent="0.25">
      <c r="A6831" t="s">
        <v>7258</v>
      </c>
    </row>
    <row r="6832" spans="1:1" x14ac:dyDescent="0.25">
      <c r="A6832" t="s">
        <v>7259</v>
      </c>
    </row>
    <row r="6833" spans="1:1" x14ac:dyDescent="0.25">
      <c r="A6833" t="s">
        <v>7260</v>
      </c>
    </row>
    <row r="6834" spans="1:1" x14ac:dyDescent="0.25">
      <c r="A6834" t="s">
        <v>7261</v>
      </c>
    </row>
    <row r="6835" spans="1:1" x14ac:dyDescent="0.25">
      <c r="A6835" t="s">
        <v>7262</v>
      </c>
    </row>
    <row r="6836" spans="1:1" x14ac:dyDescent="0.25">
      <c r="A6836" t="s">
        <v>7263</v>
      </c>
    </row>
    <row r="6837" spans="1:1" x14ac:dyDescent="0.25">
      <c r="A6837" t="s">
        <v>7264</v>
      </c>
    </row>
    <row r="6838" spans="1:1" x14ac:dyDescent="0.25">
      <c r="A6838" t="s">
        <v>7265</v>
      </c>
    </row>
    <row r="6839" spans="1:1" x14ac:dyDescent="0.25">
      <c r="A6839" t="s">
        <v>7266</v>
      </c>
    </row>
    <row r="6840" spans="1:1" x14ac:dyDescent="0.25">
      <c r="A6840" t="s">
        <v>7267</v>
      </c>
    </row>
    <row r="6841" spans="1:1" x14ac:dyDescent="0.25">
      <c r="A6841" t="s">
        <v>7268</v>
      </c>
    </row>
    <row r="6842" spans="1:1" x14ac:dyDescent="0.25">
      <c r="A6842" t="s">
        <v>7269</v>
      </c>
    </row>
    <row r="6843" spans="1:1" x14ac:dyDescent="0.25">
      <c r="A6843" t="s">
        <v>7270</v>
      </c>
    </row>
    <row r="6844" spans="1:1" x14ac:dyDescent="0.25">
      <c r="A6844" t="s">
        <v>7271</v>
      </c>
    </row>
    <row r="6845" spans="1:1" x14ac:dyDescent="0.25">
      <c r="A6845" t="s">
        <v>7272</v>
      </c>
    </row>
    <row r="6846" spans="1:1" x14ac:dyDescent="0.25">
      <c r="A6846" t="s">
        <v>7273</v>
      </c>
    </row>
    <row r="6847" spans="1:1" x14ac:dyDescent="0.25">
      <c r="A6847" t="s">
        <v>7274</v>
      </c>
    </row>
    <row r="6848" spans="1:1" x14ac:dyDescent="0.25">
      <c r="A6848" t="s">
        <v>7275</v>
      </c>
    </row>
    <row r="6849" spans="1:1" x14ac:dyDescent="0.25">
      <c r="A6849" t="s">
        <v>7276</v>
      </c>
    </row>
    <row r="6850" spans="1:1" x14ac:dyDescent="0.25">
      <c r="A6850" t="s">
        <v>7277</v>
      </c>
    </row>
    <row r="6851" spans="1:1" x14ac:dyDescent="0.25">
      <c r="A6851" t="s">
        <v>7278</v>
      </c>
    </row>
    <row r="6852" spans="1:1" x14ac:dyDescent="0.25">
      <c r="A6852" t="s">
        <v>7279</v>
      </c>
    </row>
    <row r="6853" spans="1:1" x14ac:dyDescent="0.25">
      <c r="A6853" t="s">
        <v>7280</v>
      </c>
    </row>
    <row r="6854" spans="1:1" x14ac:dyDescent="0.25">
      <c r="A6854" t="s">
        <v>7281</v>
      </c>
    </row>
    <row r="6855" spans="1:1" x14ac:dyDescent="0.25">
      <c r="A6855" t="s">
        <v>7282</v>
      </c>
    </row>
    <row r="6856" spans="1:1" x14ac:dyDescent="0.25">
      <c r="A6856" t="s">
        <v>7283</v>
      </c>
    </row>
    <row r="6857" spans="1:1" x14ac:dyDescent="0.25">
      <c r="A6857" t="s">
        <v>7284</v>
      </c>
    </row>
    <row r="6858" spans="1:1" x14ac:dyDescent="0.25">
      <c r="A6858" t="s">
        <v>7285</v>
      </c>
    </row>
    <row r="6859" spans="1:1" x14ac:dyDescent="0.25">
      <c r="A6859" t="s">
        <v>7286</v>
      </c>
    </row>
    <row r="6860" spans="1:1" x14ac:dyDescent="0.25">
      <c r="A6860" t="s">
        <v>7287</v>
      </c>
    </row>
    <row r="6861" spans="1:1" x14ac:dyDescent="0.25">
      <c r="A6861" t="s">
        <v>7288</v>
      </c>
    </row>
    <row r="6862" spans="1:1" x14ac:dyDescent="0.25">
      <c r="A6862" t="s">
        <v>7289</v>
      </c>
    </row>
    <row r="6863" spans="1:1" x14ac:dyDescent="0.25">
      <c r="A6863" t="s">
        <v>7290</v>
      </c>
    </row>
    <row r="6864" spans="1:1" x14ac:dyDescent="0.25">
      <c r="A6864" t="s">
        <v>7291</v>
      </c>
    </row>
    <row r="6865" spans="1:1" x14ac:dyDescent="0.25">
      <c r="A6865" t="s">
        <v>7292</v>
      </c>
    </row>
    <row r="6866" spans="1:1" x14ac:dyDescent="0.25">
      <c r="A6866" t="s">
        <v>7293</v>
      </c>
    </row>
    <row r="6867" spans="1:1" x14ac:dyDescent="0.25">
      <c r="A6867" t="s">
        <v>7294</v>
      </c>
    </row>
    <row r="6868" spans="1:1" x14ac:dyDescent="0.25">
      <c r="A6868" t="s">
        <v>7295</v>
      </c>
    </row>
    <row r="6869" spans="1:1" x14ac:dyDescent="0.25">
      <c r="A6869" t="s">
        <v>7296</v>
      </c>
    </row>
    <row r="6870" spans="1:1" x14ac:dyDescent="0.25">
      <c r="A6870" t="s">
        <v>7297</v>
      </c>
    </row>
    <row r="6871" spans="1:1" x14ac:dyDescent="0.25">
      <c r="A6871" t="s">
        <v>7298</v>
      </c>
    </row>
    <row r="6872" spans="1:1" x14ac:dyDescent="0.25">
      <c r="A6872" t="s">
        <v>7299</v>
      </c>
    </row>
    <row r="6873" spans="1:1" x14ac:dyDescent="0.25">
      <c r="A6873" t="s">
        <v>7300</v>
      </c>
    </row>
    <row r="6874" spans="1:1" x14ac:dyDescent="0.25">
      <c r="A6874" t="s">
        <v>7301</v>
      </c>
    </row>
    <row r="6875" spans="1:1" x14ac:dyDescent="0.25">
      <c r="A6875" t="s">
        <v>7302</v>
      </c>
    </row>
    <row r="6876" spans="1:1" x14ac:dyDescent="0.25">
      <c r="A6876" t="s">
        <v>7303</v>
      </c>
    </row>
    <row r="6877" spans="1:1" x14ac:dyDescent="0.25">
      <c r="A6877" t="s">
        <v>7304</v>
      </c>
    </row>
    <row r="6878" spans="1:1" x14ac:dyDescent="0.25">
      <c r="A6878" t="s">
        <v>7305</v>
      </c>
    </row>
    <row r="6879" spans="1:1" x14ac:dyDescent="0.25">
      <c r="A6879" t="s">
        <v>7306</v>
      </c>
    </row>
    <row r="6880" spans="1:1" x14ac:dyDescent="0.25">
      <c r="A6880" t="s">
        <v>7307</v>
      </c>
    </row>
    <row r="6881" spans="1:1" x14ac:dyDescent="0.25">
      <c r="A6881" t="s">
        <v>7308</v>
      </c>
    </row>
    <row r="6882" spans="1:1" x14ac:dyDescent="0.25">
      <c r="A6882" t="s">
        <v>7309</v>
      </c>
    </row>
    <row r="6883" spans="1:1" x14ac:dyDescent="0.25">
      <c r="A6883" t="s">
        <v>7310</v>
      </c>
    </row>
    <row r="6884" spans="1:1" x14ac:dyDescent="0.25">
      <c r="A6884" t="s">
        <v>7311</v>
      </c>
    </row>
    <row r="6885" spans="1:1" x14ac:dyDescent="0.25">
      <c r="A6885" t="s">
        <v>7312</v>
      </c>
    </row>
    <row r="6886" spans="1:1" x14ac:dyDescent="0.25">
      <c r="A6886" t="s">
        <v>7313</v>
      </c>
    </row>
    <row r="6887" spans="1:1" x14ac:dyDescent="0.25">
      <c r="A6887" t="s">
        <v>7314</v>
      </c>
    </row>
    <row r="6888" spans="1:1" x14ac:dyDescent="0.25">
      <c r="A6888" t="s">
        <v>7315</v>
      </c>
    </row>
    <row r="6889" spans="1:1" x14ac:dyDescent="0.25">
      <c r="A6889" t="s">
        <v>7316</v>
      </c>
    </row>
    <row r="6890" spans="1:1" x14ac:dyDescent="0.25">
      <c r="A6890" t="s">
        <v>7317</v>
      </c>
    </row>
    <row r="6891" spans="1:1" x14ac:dyDescent="0.25">
      <c r="A6891" t="s">
        <v>7318</v>
      </c>
    </row>
    <row r="6892" spans="1:1" x14ac:dyDescent="0.25">
      <c r="A6892" t="s">
        <v>7319</v>
      </c>
    </row>
    <row r="6893" spans="1:1" x14ac:dyDescent="0.25">
      <c r="A6893" t="s">
        <v>7320</v>
      </c>
    </row>
    <row r="6894" spans="1:1" x14ac:dyDescent="0.25">
      <c r="A6894" t="s">
        <v>7321</v>
      </c>
    </row>
    <row r="6895" spans="1:1" x14ac:dyDescent="0.25">
      <c r="A6895" t="s">
        <v>7322</v>
      </c>
    </row>
    <row r="6896" spans="1:1" x14ac:dyDescent="0.25">
      <c r="A6896" t="s">
        <v>7323</v>
      </c>
    </row>
    <row r="6897" spans="1:1" x14ac:dyDescent="0.25">
      <c r="A6897" t="s">
        <v>7324</v>
      </c>
    </row>
    <row r="6898" spans="1:1" x14ac:dyDescent="0.25">
      <c r="A6898" t="s">
        <v>7325</v>
      </c>
    </row>
    <row r="6899" spans="1:1" x14ac:dyDescent="0.25">
      <c r="A6899" t="s">
        <v>7326</v>
      </c>
    </row>
    <row r="6900" spans="1:1" x14ac:dyDescent="0.25">
      <c r="A6900" t="s">
        <v>7327</v>
      </c>
    </row>
    <row r="6901" spans="1:1" x14ac:dyDescent="0.25">
      <c r="A6901" t="s">
        <v>7328</v>
      </c>
    </row>
    <row r="6902" spans="1:1" x14ac:dyDescent="0.25">
      <c r="A6902" t="s">
        <v>7329</v>
      </c>
    </row>
    <row r="6903" spans="1:1" x14ac:dyDescent="0.25">
      <c r="A6903" t="s">
        <v>7330</v>
      </c>
    </row>
    <row r="6904" spans="1:1" x14ac:dyDescent="0.25">
      <c r="A6904" t="s">
        <v>7331</v>
      </c>
    </row>
    <row r="6905" spans="1:1" x14ac:dyDescent="0.25">
      <c r="A6905" t="s">
        <v>7332</v>
      </c>
    </row>
    <row r="6906" spans="1:1" x14ac:dyDescent="0.25">
      <c r="A6906" t="s">
        <v>7333</v>
      </c>
    </row>
    <row r="6907" spans="1:1" x14ac:dyDescent="0.25">
      <c r="A6907" t="s">
        <v>7334</v>
      </c>
    </row>
    <row r="6908" spans="1:1" x14ac:dyDescent="0.25">
      <c r="A6908" t="s">
        <v>7335</v>
      </c>
    </row>
    <row r="6909" spans="1:1" x14ac:dyDescent="0.25">
      <c r="A6909" t="s">
        <v>7336</v>
      </c>
    </row>
    <row r="6910" spans="1:1" x14ac:dyDescent="0.25">
      <c r="A6910" t="s">
        <v>7337</v>
      </c>
    </row>
    <row r="6911" spans="1:1" x14ac:dyDescent="0.25">
      <c r="A6911" t="s">
        <v>7338</v>
      </c>
    </row>
    <row r="6912" spans="1:1" x14ac:dyDescent="0.25">
      <c r="A6912" t="s">
        <v>7339</v>
      </c>
    </row>
    <row r="6913" spans="1:1" x14ac:dyDescent="0.25">
      <c r="A6913" t="s">
        <v>7340</v>
      </c>
    </row>
    <row r="6914" spans="1:1" x14ac:dyDescent="0.25">
      <c r="A6914" t="s">
        <v>7341</v>
      </c>
    </row>
    <row r="6915" spans="1:1" x14ac:dyDescent="0.25">
      <c r="A6915" t="s">
        <v>7342</v>
      </c>
    </row>
    <row r="6916" spans="1:1" x14ac:dyDescent="0.25">
      <c r="A6916" t="s">
        <v>7343</v>
      </c>
    </row>
    <row r="6917" spans="1:1" x14ac:dyDescent="0.25">
      <c r="A6917" t="s">
        <v>7344</v>
      </c>
    </row>
    <row r="6918" spans="1:1" x14ac:dyDescent="0.25">
      <c r="A6918" t="s">
        <v>7345</v>
      </c>
    </row>
    <row r="6919" spans="1:1" x14ac:dyDescent="0.25">
      <c r="A6919" t="s">
        <v>7346</v>
      </c>
    </row>
    <row r="6920" spans="1:1" x14ac:dyDescent="0.25">
      <c r="A6920" t="s">
        <v>7347</v>
      </c>
    </row>
    <row r="6921" spans="1:1" x14ac:dyDescent="0.25">
      <c r="A6921" t="s">
        <v>7348</v>
      </c>
    </row>
    <row r="6922" spans="1:1" x14ac:dyDescent="0.25">
      <c r="A6922" t="s">
        <v>7349</v>
      </c>
    </row>
    <row r="6923" spans="1:1" x14ac:dyDescent="0.25">
      <c r="A6923" t="s">
        <v>7350</v>
      </c>
    </row>
    <row r="6924" spans="1:1" x14ac:dyDescent="0.25">
      <c r="A6924" t="s">
        <v>7351</v>
      </c>
    </row>
    <row r="6925" spans="1:1" x14ac:dyDescent="0.25">
      <c r="A6925" t="s">
        <v>7352</v>
      </c>
    </row>
    <row r="6926" spans="1:1" x14ac:dyDescent="0.25">
      <c r="A6926" t="s">
        <v>7353</v>
      </c>
    </row>
    <row r="6927" spans="1:1" x14ac:dyDescent="0.25">
      <c r="A6927" t="s">
        <v>7354</v>
      </c>
    </row>
    <row r="6928" spans="1:1" x14ac:dyDescent="0.25">
      <c r="A6928" t="s">
        <v>7355</v>
      </c>
    </row>
    <row r="6929" spans="1:1" x14ac:dyDescent="0.25">
      <c r="A6929" t="s">
        <v>7356</v>
      </c>
    </row>
    <row r="6930" spans="1:1" x14ac:dyDescent="0.25">
      <c r="A6930" t="s">
        <v>7357</v>
      </c>
    </row>
    <row r="6931" spans="1:1" x14ac:dyDescent="0.25">
      <c r="A6931" t="s">
        <v>7358</v>
      </c>
    </row>
    <row r="6932" spans="1:1" x14ac:dyDescent="0.25">
      <c r="A6932" t="s">
        <v>7359</v>
      </c>
    </row>
    <row r="6933" spans="1:1" x14ac:dyDescent="0.25">
      <c r="A6933" t="s">
        <v>7360</v>
      </c>
    </row>
    <row r="6934" spans="1:1" x14ac:dyDescent="0.25">
      <c r="A6934" t="s">
        <v>7361</v>
      </c>
    </row>
    <row r="6935" spans="1:1" x14ac:dyDescent="0.25">
      <c r="A6935" t="s">
        <v>7362</v>
      </c>
    </row>
    <row r="6936" spans="1:1" x14ac:dyDescent="0.25">
      <c r="A6936" t="s">
        <v>7363</v>
      </c>
    </row>
    <row r="6937" spans="1:1" x14ac:dyDescent="0.25">
      <c r="A6937" t="s">
        <v>7364</v>
      </c>
    </row>
    <row r="6938" spans="1:1" x14ac:dyDescent="0.25">
      <c r="A6938" t="s">
        <v>7365</v>
      </c>
    </row>
    <row r="6939" spans="1:1" x14ac:dyDescent="0.25">
      <c r="A6939" t="s">
        <v>7366</v>
      </c>
    </row>
    <row r="6940" spans="1:1" x14ac:dyDescent="0.25">
      <c r="A6940" t="s">
        <v>7367</v>
      </c>
    </row>
    <row r="6941" spans="1:1" x14ac:dyDescent="0.25">
      <c r="A6941" t="s">
        <v>7368</v>
      </c>
    </row>
    <row r="6942" spans="1:1" x14ac:dyDescent="0.25">
      <c r="A6942" t="s">
        <v>7369</v>
      </c>
    </row>
    <row r="6943" spans="1:1" x14ac:dyDescent="0.25">
      <c r="A6943" t="s">
        <v>7370</v>
      </c>
    </row>
    <row r="6944" spans="1:1" x14ac:dyDescent="0.25">
      <c r="A6944" t="s">
        <v>7371</v>
      </c>
    </row>
    <row r="6945" spans="1:1" x14ac:dyDescent="0.25">
      <c r="A6945" t="s">
        <v>7372</v>
      </c>
    </row>
    <row r="6946" spans="1:1" x14ac:dyDescent="0.25">
      <c r="A6946" t="s">
        <v>7373</v>
      </c>
    </row>
    <row r="6947" spans="1:1" x14ac:dyDescent="0.25">
      <c r="A6947" t="s">
        <v>7374</v>
      </c>
    </row>
    <row r="6948" spans="1:1" x14ac:dyDescent="0.25">
      <c r="A6948" t="s">
        <v>7375</v>
      </c>
    </row>
    <row r="6949" spans="1:1" x14ac:dyDescent="0.25">
      <c r="A6949" t="s">
        <v>7376</v>
      </c>
    </row>
    <row r="6950" spans="1:1" x14ac:dyDescent="0.25">
      <c r="A6950" t="s">
        <v>7377</v>
      </c>
    </row>
    <row r="6951" spans="1:1" x14ac:dyDescent="0.25">
      <c r="A6951" t="s">
        <v>7378</v>
      </c>
    </row>
    <row r="6952" spans="1:1" x14ac:dyDescent="0.25">
      <c r="A6952" t="s">
        <v>7379</v>
      </c>
    </row>
    <row r="6953" spans="1:1" x14ac:dyDescent="0.25">
      <c r="A6953" t="s">
        <v>7380</v>
      </c>
    </row>
    <row r="6954" spans="1:1" x14ac:dyDescent="0.25">
      <c r="A6954" t="s">
        <v>7381</v>
      </c>
    </row>
    <row r="6955" spans="1:1" x14ac:dyDescent="0.25">
      <c r="A6955" t="s">
        <v>7382</v>
      </c>
    </row>
    <row r="6956" spans="1:1" x14ac:dyDescent="0.25">
      <c r="A6956" t="s">
        <v>7383</v>
      </c>
    </row>
    <row r="6957" spans="1:1" x14ac:dyDescent="0.25">
      <c r="A6957" t="s">
        <v>7384</v>
      </c>
    </row>
    <row r="6958" spans="1:1" x14ac:dyDescent="0.25">
      <c r="A6958" t="s">
        <v>7385</v>
      </c>
    </row>
    <row r="6959" spans="1:1" x14ac:dyDescent="0.25">
      <c r="A6959" t="s">
        <v>7386</v>
      </c>
    </row>
    <row r="6960" spans="1:1" x14ac:dyDescent="0.25">
      <c r="A6960" t="s">
        <v>7387</v>
      </c>
    </row>
    <row r="6961" spans="1:1" x14ac:dyDescent="0.25">
      <c r="A6961" t="s">
        <v>7388</v>
      </c>
    </row>
    <row r="6962" spans="1:1" x14ac:dyDescent="0.25">
      <c r="A6962" t="s">
        <v>7389</v>
      </c>
    </row>
    <row r="6963" spans="1:1" x14ac:dyDescent="0.25">
      <c r="A6963" t="s">
        <v>7390</v>
      </c>
    </row>
    <row r="6964" spans="1:1" x14ac:dyDescent="0.25">
      <c r="A6964" t="s">
        <v>7391</v>
      </c>
    </row>
    <row r="6965" spans="1:1" x14ac:dyDescent="0.25">
      <c r="A6965" t="s">
        <v>7392</v>
      </c>
    </row>
    <row r="6966" spans="1:1" x14ac:dyDescent="0.25">
      <c r="A6966" t="s">
        <v>7393</v>
      </c>
    </row>
    <row r="6967" spans="1:1" x14ac:dyDescent="0.25">
      <c r="A6967" t="s">
        <v>7394</v>
      </c>
    </row>
    <row r="6968" spans="1:1" x14ac:dyDescent="0.25">
      <c r="A6968" t="s">
        <v>7395</v>
      </c>
    </row>
    <row r="6969" spans="1:1" x14ac:dyDescent="0.25">
      <c r="A6969" t="s">
        <v>7396</v>
      </c>
    </row>
    <row r="6970" spans="1:1" x14ac:dyDescent="0.25">
      <c r="A6970" t="s">
        <v>7397</v>
      </c>
    </row>
    <row r="6971" spans="1:1" x14ac:dyDescent="0.25">
      <c r="A6971" t="s">
        <v>7398</v>
      </c>
    </row>
    <row r="6972" spans="1:1" x14ac:dyDescent="0.25">
      <c r="A6972" t="s">
        <v>7399</v>
      </c>
    </row>
    <row r="6973" spans="1:1" x14ac:dyDescent="0.25">
      <c r="A6973" t="s">
        <v>7400</v>
      </c>
    </row>
    <row r="6974" spans="1:1" x14ac:dyDescent="0.25">
      <c r="A6974" t="s">
        <v>7401</v>
      </c>
    </row>
    <row r="6975" spans="1:1" x14ac:dyDescent="0.25">
      <c r="A6975" t="s">
        <v>7402</v>
      </c>
    </row>
    <row r="6976" spans="1:1" x14ac:dyDescent="0.25">
      <c r="A6976" t="s">
        <v>7403</v>
      </c>
    </row>
    <row r="6977" spans="1:1" x14ac:dyDescent="0.25">
      <c r="A6977" t="s">
        <v>7404</v>
      </c>
    </row>
    <row r="6978" spans="1:1" x14ac:dyDescent="0.25">
      <c r="A6978" t="s">
        <v>7405</v>
      </c>
    </row>
    <row r="6979" spans="1:1" x14ac:dyDescent="0.25">
      <c r="A6979" t="s">
        <v>7406</v>
      </c>
    </row>
    <row r="6980" spans="1:1" x14ac:dyDescent="0.25">
      <c r="A6980" t="s">
        <v>7407</v>
      </c>
    </row>
    <row r="6981" spans="1:1" x14ac:dyDescent="0.25">
      <c r="A6981" t="s">
        <v>7408</v>
      </c>
    </row>
    <row r="6982" spans="1:1" x14ac:dyDescent="0.25">
      <c r="A6982" t="s">
        <v>7409</v>
      </c>
    </row>
    <row r="6983" spans="1:1" x14ac:dyDescent="0.25">
      <c r="A6983" t="s">
        <v>7410</v>
      </c>
    </row>
    <row r="6984" spans="1:1" x14ac:dyDescent="0.25">
      <c r="A6984" t="s">
        <v>7411</v>
      </c>
    </row>
    <row r="6985" spans="1:1" x14ac:dyDescent="0.25">
      <c r="A6985" t="s">
        <v>7412</v>
      </c>
    </row>
    <row r="6986" spans="1:1" x14ac:dyDescent="0.25">
      <c r="A6986" t="s">
        <v>7413</v>
      </c>
    </row>
    <row r="6987" spans="1:1" x14ac:dyDescent="0.25">
      <c r="A6987" t="s">
        <v>7414</v>
      </c>
    </row>
    <row r="6988" spans="1:1" x14ac:dyDescent="0.25">
      <c r="A6988" t="s">
        <v>7415</v>
      </c>
    </row>
    <row r="6989" spans="1:1" x14ac:dyDescent="0.25">
      <c r="A6989" t="s">
        <v>7416</v>
      </c>
    </row>
    <row r="6990" spans="1:1" x14ac:dyDescent="0.25">
      <c r="A6990" t="s">
        <v>7417</v>
      </c>
    </row>
    <row r="6991" spans="1:1" x14ac:dyDescent="0.25">
      <c r="A6991" t="s">
        <v>7418</v>
      </c>
    </row>
    <row r="6992" spans="1:1" x14ac:dyDescent="0.25">
      <c r="A6992" t="s">
        <v>7419</v>
      </c>
    </row>
    <row r="6993" spans="1:1" x14ac:dyDescent="0.25">
      <c r="A6993" t="s">
        <v>7420</v>
      </c>
    </row>
    <row r="6994" spans="1:1" x14ac:dyDescent="0.25">
      <c r="A6994" t="s">
        <v>7421</v>
      </c>
    </row>
    <row r="6995" spans="1:1" x14ac:dyDescent="0.25">
      <c r="A6995" t="s">
        <v>7422</v>
      </c>
    </row>
    <row r="6996" spans="1:1" x14ac:dyDescent="0.25">
      <c r="A6996" t="s">
        <v>7423</v>
      </c>
    </row>
    <row r="6997" spans="1:1" x14ac:dyDescent="0.25">
      <c r="A6997" t="s">
        <v>7424</v>
      </c>
    </row>
    <row r="6998" spans="1:1" x14ac:dyDescent="0.25">
      <c r="A6998" t="s">
        <v>7425</v>
      </c>
    </row>
    <row r="6999" spans="1:1" x14ac:dyDescent="0.25">
      <c r="A6999" t="s">
        <v>7426</v>
      </c>
    </row>
    <row r="7000" spans="1:1" x14ac:dyDescent="0.25">
      <c r="A7000" t="s">
        <v>7427</v>
      </c>
    </row>
    <row r="7001" spans="1:1" x14ac:dyDescent="0.25">
      <c r="A7001" t="s">
        <v>7428</v>
      </c>
    </row>
    <row r="7002" spans="1:1" x14ac:dyDescent="0.25">
      <c r="A7002" t="s">
        <v>7429</v>
      </c>
    </row>
    <row r="7003" spans="1:1" x14ac:dyDescent="0.25">
      <c r="A7003" t="s">
        <v>7430</v>
      </c>
    </row>
    <row r="7004" spans="1:1" x14ac:dyDescent="0.25">
      <c r="A7004" t="s">
        <v>7431</v>
      </c>
    </row>
    <row r="7005" spans="1:1" x14ac:dyDescent="0.25">
      <c r="A7005" t="s">
        <v>7432</v>
      </c>
    </row>
    <row r="7006" spans="1:1" x14ac:dyDescent="0.25">
      <c r="A7006" t="s">
        <v>7433</v>
      </c>
    </row>
    <row r="7007" spans="1:1" x14ac:dyDescent="0.25">
      <c r="A7007" t="s">
        <v>7434</v>
      </c>
    </row>
    <row r="7008" spans="1:1" x14ac:dyDescent="0.25">
      <c r="A7008" t="s">
        <v>7435</v>
      </c>
    </row>
    <row r="7009" spans="1:1" x14ac:dyDescent="0.25">
      <c r="A7009" t="s">
        <v>7436</v>
      </c>
    </row>
    <row r="7010" spans="1:1" x14ac:dyDescent="0.25">
      <c r="A7010" t="s">
        <v>7437</v>
      </c>
    </row>
    <row r="7011" spans="1:1" x14ac:dyDescent="0.25">
      <c r="A7011" t="s">
        <v>7438</v>
      </c>
    </row>
    <row r="7012" spans="1:1" x14ac:dyDescent="0.25">
      <c r="A7012" t="s">
        <v>7439</v>
      </c>
    </row>
    <row r="7013" spans="1:1" x14ac:dyDescent="0.25">
      <c r="A7013" t="s">
        <v>7440</v>
      </c>
    </row>
    <row r="7014" spans="1:1" x14ac:dyDescent="0.25">
      <c r="A7014" t="s">
        <v>7441</v>
      </c>
    </row>
    <row r="7015" spans="1:1" x14ac:dyDescent="0.25">
      <c r="A7015" t="s">
        <v>7442</v>
      </c>
    </row>
    <row r="7016" spans="1:1" x14ac:dyDescent="0.25">
      <c r="A7016" t="s">
        <v>7443</v>
      </c>
    </row>
    <row r="7017" spans="1:1" x14ac:dyDescent="0.25">
      <c r="A7017" t="s">
        <v>7444</v>
      </c>
    </row>
    <row r="7018" spans="1:1" x14ac:dyDescent="0.25">
      <c r="A7018" t="s">
        <v>7445</v>
      </c>
    </row>
    <row r="7019" spans="1:1" x14ac:dyDescent="0.25">
      <c r="A7019" t="s">
        <v>7446</v>
      </c>
    </row>
    <row r="7020" spans="1:1" x14ac:dyDescent="0.25">
      <c r="A7020" t="s">
        <v>7447</v>
      </c>
    </row>
    <row r="7021" spans="1:1" x14ac:dyDescent="0.25">
      <c r="A7021" t="s">
        <v>7448</v>
      </c>
    </row>
    <row r="7022" spans="1:1" x14ac:dyDescent="0.25">
      <c r="A7022" t="s">
        <v>7449</v>
      </c>
    </row>
    <row r="7023" spans="1:1" x14ac:dyDescent="0.25">
      <c r="A7023" t="s">
        <v>7450</v>
      </c>
    </row>
    <row r="7024" spans="1:1" x14ac:dyDescent="0.25">
      <c r="A7024" t="s">
        <v>7451</v>
      </c>
    </row>
    <row r="7025" spans="1:1" x14ac:dyDescent="0.25">
      <c r="A7025" t="s">
        <v>7452</v>
      </c>
    </row>
    <row r="7026" spans="1:1" x14ac:dyDescent="0.25">
      <c r="A7026" t="s">
        <v>7453</v>
      </c>
    </row>
    <row r="7027" spans="1:1" x14ac:dyDescent="0.25">
      <c r="A7027" t="s">
        <v>7454</v>
      </c>
    </row>
    <row r="7028" spans="1:1" x14ac:dyDescent="0.25">
      <c r="A7028" t="s">
        <v>7455</v>
      </c>
    </row>
    <row r="7029" spans="1:1" x14ac:dyDescent="0.25">
      <c r="A7029" t="s">
        <v>7456</v>
      </c>
    </row>
    <row r="7030" spans="1:1" x14ac:dyDescent="0.25">
      <c r="A7030" t="s">
        <v>7457</v>
      </c>
    </row>
    <row r="7031" spans="1:1" x14ac:dyDescent="0.25">
      <c r="A7031" t="s">
        <v>7458</v>
      </c>
    </row>
    <row r="7032" spans="1:1" x14ac:dyDescent="0.25">
      <c r="A7032" t="s">
        <v>7459</v>
      </c>
    </row>
    <row r="7033" spans="1:1" x14ac:dyDescent="0.25">
      <c r="A7033" t="s">
        <v>7460</v>
      </c>
    </row>
    <row r="7034" spans="1:1" x14ac:dyDescent="0.25">
      <c r="A7034" t="s">
        <v>7461</v>
      </c>
    </row>
    <row r="7035" spans="1:1" x14ac:dyDescent="0.25">
      <c r="A7035" t="s">
        <v>7462</v>
      </c>
    </row>
    <row r="7036" spans="1:1" x14ac:dyDescent="0.25">
      <c r="A7036" t="s">
        <v>7463</v>
      </c>
    </row>
    <row r="7037" spans="1:1" x14ac:dyDescent="0.25">
      <c r="A7037" t="s">
        <v>7464</v>
      </c>
    </row>
    <row r="7038" spans="1:1" x14ac:dyDescent="0.25">
      <c r="A7038" t="s">
        <v>7465</v>
      </c>
    </row>
    <row r="7039" spans="1:1" x14ac:dyDescent="0.25">
      <c r="A7039" t="s">
        <v>7466</v>
      </c>
    </row>
    <row r="7040" spans="1:1" x14ac:dyDescent="0.25">
      <c r="A7040" t="s">
        <v>7467</v>
      </c>
    </row>
    <row r="7041" spans="1:1" x14ac:dyDescent="0.25">
      <c r="A7041" t="s">
        <v>7468</v>
      </c>
    </row>
    <row r="7042" spans="1:1" x14ac:dyDescent="0.25">
      <c r="A7042" t="s">
        <v>7469</v>
      </c>
    </row>
    <row r="7043" spans="1:1" x14ac:dyDescent="0.25">
      <c r="A7043" t="s">
        <v>7470</v>
      </c>
    </row>
    <row r="7044" spans="1:1" x14ac:dyDescent="0.25">
      <c r="A7044" t="s">
        <v>7471</v>
      </c>
    </row>
    <row r="7045" spans="1:1" x14ac:dyDescent="0.25">
      <c r="A7045" t="s">
        <v>7472</v>
      </c>
    </row>
    <row r="7046" spans="1:1" x14ac:dyDescent="0.25">
      <c r="A7046" t="s">
        <v>7473</v>
      </c>
    </row>
    <row r="7047" spans="1:1" x14ac:dyDescent="0.25">
      <c r="A7047" t="s">
        <v>7474</v>
      </c>
    </row>
    <row r="7048" spans="1:1" x14ac:dyDescent="0.25">
      <c r="A7048" t="s">
        <v>7475</v>
      </c>
    </row>
    <row r="7049" spans="1:1" x14ac:dyDescent="0.25">
      <c r="A7049" t="s">
        <v>7476</v>
      </c>
    </row>
    <row r="7050" spans="1:1" x14ac:dyDescent="0.25">
      <c r="A7050" t="s">
        <v>7477</v>
      </c>
    </row>
    <row r="7051" spans="1:1" x14ac:dyDescent="0.25">
      <c r="A7051" t="s">
        <v>7478</v>
      </c>
    </row>
    <row r="7052" spans="1:1" x14ac:dyDescent="0.25">
      <c r="A7052" t="s">
        <v>7479</v>
      </c>
    </row>
    <row r="7053" spans="1:1" x14ac:dyDescent="0.25">
      <c r="A7053" t="s">
        <v>7480</v>
      </c>
    </row>
    <row r="7054" spans="1:1" x14ac:dyDescent="0.25">
      <c r="A7054" t="s">
        <v>7481</v>
      </c>
    </row>
    <row r="7055" spans="1:1" x14ac:dyDescent="0.25">
      <c r="A7055" t="s">
        <v>7482</v>
      </c>
    </row>
    <row r="7056" spans="1:1" x14ac:dyDescent="0.25">
      <c r="A7056" t="s">
        <v>7483</v>
      </c>
    </row>
    <row r="7057" spans="1:1" x14ac:dyDescent="0.25">
      <c r="A7057" t="s">
        <v>7484</v>
      </c>
    </row>
    <row r="7058" spans="1:1" x14ac:dyDescent="0.25">
      <c r="A7058" t="s">
        <v>7485</v>
      </c>
    </row>
    <row r="7059" spans="1:1" x14ac:dyDescent="0.25">
      <c r="A7059" t="s">
        <v>7486</v>
      </c>
    </row>
    <row r="7060" spans="1:1" x14ac:dyDescent="0.25">
      <c r="A7060" t="s">
        <v>7487</v>
      </c>
    </row>
    <row r="7061" spans="1:1" x14ac:dyDescent="0.25">
      <c r="A7061" t="s">
        <v>7488</v>
      </c>
    </row>
    <row r="7062" spans="1:1" x14ac:dyDescent="0.25">
      <c r="A7062" t="s">
        <v>7489</v>
      </c>
    </row>
    <row r="7063" spans="1:1" x14ac:dyDescent="0.25">
      <c r="A7063" t="s">
        <v>7490</v>
      </c>
    </row>
    <row r="7064" spans="1:1" x14ac:dyDescent="0.25">
      <c r="A7064" t="s">
        <v>7491</v>
      </c>
    </row>
    <row r="7065" spans="1:1" x14ac:dyDescent="0.25">
      <c r="A7065" t="s">
        <v>7492</v>
      </c>
    </row>
    <row r="7066" spans="1:1" x14ac:dyDescent="0.25">
      <c r="A7066" t="s">
        <v>7493</v>
      </c>
    </row>
    <row r="7067" spans="1:1" x14ac:dyDescent="0.25">
      <c r="A7067" t="s">
        <v>7494</v>
      </c>
    </row>
    <row r="7068" spans="1:1" x14ac:dyDescent="0.25">
      <c r="A7068" t="s">
        <v>7495</v>
      </c>
    </row>
    <row r="7069" spans="1:1" x14ac:dyDescent="0.25">
      <c r="A7069" t="s">
        <v>7496</v>
      </c>
    </row>
    <row r="7070" spans="1:1" x14ac:dyDescent="0.25">
      <c r="A7070" t="s">
        <v>7497</v>
      </c>
    </row>
    <row r="7071" spans="1:1" x14ac:dyDescent="0.25">
      <c r="A7071" t="s">
        <v>7498</v>
      </c>
    </row>
    <row r="7072" spans="1:1" x14ac:dyDescent="0.25">
      <c r="A7072" t="s">
        <v>7499</v>
      </c>
    </row>
    <row r="7073" spans="1:1" x14ac:dyDescent="0.25">
      <c r="A7073" t="s">
        <v>7500</v>
      </c>
    </row>
    <row r="7074" spans="1:1" x14ac:dyDescent="0.25">
      <c r="A7074" t="s">
        <v>7501</v>
      </c>
    </row>
    <row r="7075" spans="1:1" x14ac:dyDescent="0.25">
      <c r="A7075" t="s">
        <v>7502</v>
      </c>
    </row>
    <row r="7076" spans="1:1" x14ac:dyDescent="0.25">
      <c r="A7076" t="s">
        <v>7503</v>
      </c>
    </row>
    <row r="7077" spans="1:1" x14ac:dyDescent="0.25">
      <c r="A7077" t="s">
        <v>7504</v>
      </c>
    </row>
    <row r="7078" spans="1:1" x14ac:dyDescent="0.25">
      <c r="A7078" t="s">
        <v>7505</v>
      </c>
    </row>
    <row r="7079" spans="1:1" x14ac:dyDescent="0.25">
      <c r="A7079" t="s">
        <v>7506</v>
      </c>
    </row>
    <row r="7080" spans="1:1" x14ac:dyDescent="0.25">
      <c r="A7080" t="s">
        <v>7507</v>
      </c>
    </row>
    <row r="7081" spans="1:1" x14ac:dyDescent="0.25">
      <c r="A7081" t="s">
        <v>7508</v>
      </c>
    </row>
    <row r="7082" spans="1:1" x14ac:dyDescent="0.25">
      <c r="A7082" t="s">
        <v>7509</v>
      </c>
    </row>
    <row r="7083" spans="1:1" x14ac:dyDescent="0.25">
      <c r="A7083" t="s">
        <v>7510</v>
      </c>
    </row>
    <row r="7084" spans="1:1" x14ac:dyDescent="0.25">
      <c r="A7084" t="s">
        <v>7511</v>
      </c>
    </row>
    <row r="7085" spans="1:1" x14ac:dyDescent="0.25">
      <c r="A7085" t="s">
        <v>7512</v>
      </c>
    </row>
    <row r="7086" spans="1:1" x14ac:dyDescent="0.25">
      <c r="A7086" t="s">
        <v>7513</v>
      </c>
    </row>
    <row r="7087" spans="1:1" x14ac:dyDescent="0.25">
      <c r="A7087" t="s">
        <v>7514</v>
      </c>
    </row>
    <row r="7088" spans="1:1" x14ac:dyDescent="0.25">
      <c r="A7088" t="s">
        <v>7515</v>
      </c>
    </row>
    <row r="7089" spans="1:1" x14ac:dyDescent="0.25">
      <c r="A7089" t="s">
        <v>7516</v>
      </c>
    </row>
    <row r="7090" spans="1:1" x14ac:dyDescent="0.25">
      <c r="A7090" t="s">
        <v>7517</v>
      </c>
    </row>
    <row r="7091" spans="1:1" x14ac:dyDescent="0.25">
      <c r="A7091" t="s">
        <v>7518</v>
      </c>
    </row>
    <row r="7092" spans="1:1" x14ac:dyDescent="0.25">
      <c r="A7092" t="s">
        <v>7519</v>
      </c>
    </row>
    <row r="7093" spans="1:1" x14ac:dyDescent="0.25">
      <c r="A7093" t="s">
        <v>7520</v>
      </c>
    </row>
    <row r="7094" spans="1:1" x14ac:dyDescent="0.25">
      <c r="A7094" t="s">
        <v>7521</v>
      </c>
    </row>
    <row r="7095" spans="1:1" x14ac:dyDescent="0.25">
      <c r="A7095" t="s">
        <v>7522</v>
      </c>
    </row>
    <row r="7096" spans="1:1" x14ac:dyDescent="0.25">
      <c r="A7096" t="s">
        <v>7523</v>
      </c>
    </row>
    <row r="7097" spans="1:1" x14ac:dyDescent="0.25">
      <c r="A7097" t="s">
        <v>7524</v>
      </c>
    </row>
    <row r="7098" spans="1:1" x14ac:dyDescent="0.25">
      <c r="A7098" t="s">
        <v>7525</v>
      </c>
    </row>
    <row r="7099" spans="1:1" x14ac:dyDescent="0.25">
      <c r="A7099" t="s">
        <v>7526</v>
      </c>
    </row>
    <row r="7100" spans="1:1" x14ac:dyDescent="0.25">
      <c r="A7100" t="s">
        <v>7527</v>
      </c>
    </row>
    <row r="7101" spans="1:1" x14ac:dyDescent="0.25">
      <c r="A7101" t="s">
        <v>7528</v>
      </c>
    </row>
    <row r="7102" spans="1:1" x14ac:dyDescent="0.25">
      <c r="A7102" t="s">
        <v>7529</v>
      </c>
    </row>
    <row r="7103" spans="1:1" x14ac:dyDescent="0.25">
      <c r="A7103" t="s">
        <v>7530</v>
      </c>
    </row>
    <row r="7104" spans="1:1" x14ac:dyDescent="0.25">
      <c r="A7104" t="s">
        <v>7531</v>
      </c>
    </row>
    <row r="7105" spans="1:1" x14ac:dyDescent="0.25">
      <c r="A7105" t="s">
        <v>7532</v>
      </c>
    </row>
    <row r="7106" spans="1:1" x14ac:dyDescent="0.25">
      <c r="A7106" t="s">
        <v>7533</v>
      </c>
    </row>
    <row r="7107" spans="1:1" x14ac:dyDescent="0.25">
      <c r="A7107" t="s">
        <v>7534</v>
      </c>
    </row>
    <row r="7108" spans="1:1" x14ac:dyDescent="0.25">
      <c r="A7108" t="s">
        <v>7535</v>
      </c>
    </row>
    <row r="7109" spans="1:1" x14ac:dyDescent="0.25">
      <c r="A7109" t="s">
        <v>7536</v>
      </c>
    </row>
    <row r="7110" spans="1:1" x14ac:dyDescent="0.25">
      <c r="A7110" t="s">
        <v>7537</v>
      </c>
    </row>
    <row r="7111" spans="1:1" x14ac:dyDescent="0.25">
      <c r="A7111" t="s">
        <v>7538</v>
      </c>
    </row>
    <row r="7112" spans="1:1" x14ac:dyDescent="0.25">
      <c r="A7112" t="s">
        <v>7539</v>
      </c>
    </row>
    <row r="7113" spans="1:1" x14ac:dyDescent="0.25">
      <c r="A7113" t="s">
        <v>7540</v>
      </c>
    </row>
    <row r="7114" spans="1:1" x14ac:dyDescent="0.25">
      <c r="A7114" t="s">
        <v>7541</v>
      </c>
    </row>
    <row r="7115" spans="1:1" x14ac:dyDescent="0.25">
      <c r="A7115" t="s">
        <v>7542</v>
      </c>
    </row>
    <row r="7116" spans="1:1" x14ac:dyDescent="0.25">
      <c r="A7116" t="s">
        <v>7543</v>
      </c>
    </row>
    <row r="7117" spans="1:1" x14ac:dyDescent="0.25">
      <c r="A7117" t="s">
        <v>7544</v>
      </c>
    </row>
    <row r="7118" spans="1:1" x14ac:dyDescent="0.25">
      <c r="A7118" t="s">
        <v>7545</v>
      </c>
    </row>
    <row r="7119" spans="1:1" x14ac:dyDescent="0.25">
      <c r="A7119" t="s">
        <v>7546</v>
      </c>
    </row>
    <row r="7120" spans="1:1" x14ac:dyDescent="0.25">
      <c r="A7120" t="s">
        <v>7547</v>
      </c>
    </row>
    <row r="7121" spans="1:1" x14ac:dyDescent="0.25">
      <c r="A7121" t="s">
        <v>7548</v>
      </c>
    </row>
    <row r="7122" spans="1:1" x14ac:dyDescent="0.25">
      <c r="A7122" t="s">
        <v>7549</v>
      </c>
    </row>
    <row r="7123" spans="1:1" x14ac:dyDescent="0.25">
      <c r="A7123" t="s">
        <v>7550</v>
      </c>
    </row>
    <row r="7124" spans="1:1" x14ac:dyDescent="0.25">
      <c r="A7124" t="s">
        <v>7551</v>
      </c>
    </row>
    <row r="7125" spans="1:1" x14ac:dyDescent="0.25">
      <c r="A7125" t="s">
        <v>7552</v>
      </c>
    </row>
    <row r="7126" spans="1:1" x14ac:dyDescent="0.25">
      <c r="A7126" t="s">
        <v>7553</v>
      </c>
    </row>
    <row r="7127" spans="1:1" x14ac:dyDescent="0.25">
      <c r="A7127" t="s">
        <v>7554</v>
      </c>
    </row>
    <row r="7128" spans="1:1" x14ac:dyDescent="0.25">
      <c r="A7128" t="s">
        <v>7555</v>
      </c>
    </row>
    <row r="7129" spans="1:1" x14ac:dyDescent="0.25">
      <c r="A7129" t="s">
        <v>7556</v>
      </c>
    </row>
    <row r="7130" spans="1:1" x14ac:dyDescent="0.25">
      <c r="A7130" t="s">
        <v>7557</v>
      </c>
    </row>
    <row r="7131" spans="1:1" x14ac:dyDescent="0.25">
      <c r="A7131" t="s">
        <v>7558</v>
      </c>
    </row>
    <row r="7132" spans="1:1" x14ac:dyDescent="0.25">
      <c r="A7132" t="s">
        <v>7559</v>
      </c>
    </row>
    <row r="7133" spans="1:1" x14ac:dyDescent="0.25">
      <c r="A7133" t="s">
        <v>7560</v>
      </c>
    </row>
    <row r="7134" spans="1:1" x14ac:dyDescent="0.25">
      <c r="A7134" t="s">
        <v>7561</v>
      </c>
    </row>
    <row r="7135" spans="1:1" x14ac:dyDescent="0.25">
      <c r="A7135" t="s">
        <v>7562</v>
      </c>
    </row>
    <row r="7136" spans="1:1" x14ac:dyDescent="0.25">
      <c r="A7136" t="s">
        <v>7563</v>
      </c>
    </row>
    <row r="7137" spans="1:1" x14ac:dyDescent="0.25">
      <c r="A7137" t="s">
        <v>7564</v>
      </c>
    </row>
    <row r="7138" spans="1:1" x14ac:dyDescent="0.25">
      <c r="A7138" t="s">
        <v>7565</v>
      </c>
    </row>
    <row r="7139" spans="1:1" x14ac:dyDescent="0.25">
      <c r="A7139" t="s">
        <v>7566</v>
      </c>
    </row>
    <row r="7140" spans="1:1" x14ac:dyDescent="0.25">
      <c r="A7140" t="s">
        <v>7567</v>
      </c>
    </row>
    <row r="7141" spans="1:1" x14ac:dyDescent="0.25">
      <c r="A7141" t="s">
        <v>7568</v>
      </c>
    </row>
    <row r="7142" spans="1:1" x14ac:dyDescent="0.25">
      <c r="A7142" t="s">
        <v>7569</v>
      </c>
    </row>
    <row r="7143" spans="1:1" x14ac:dyDescent="0.25">
      <c r="A7143" t="s">
        <v>7570</v>
      </c>
    </row>
    <row r="7144" spans="1:1" x14ac:dyDescent="0.25">
      <c r="A7144" t="s">
        <v>7571</v>
      </c>
    </row>
    <row r="7145" spans="1:1" x14ac:dyDescent="0.25">
      <c r="A7145" t="s">
        <v>7572</v>
      </c>
    </row>
    <row r="7146" spans="1:1" x14ac:dyDescent="0.25">
      <c r="A7146" t="s">
        <v>7573</v>
      </c>
    </row>
    <row r="7147" spans="1:1" x14ac:dyDescent="0.25">
      <c r="A7147" t="s">
        <v>7574</v>
      </c>
    </row>
    <row r="7148" spans="1:1" x14ac:dyDescent="0.25">
      <c r="A7148" t="s">
        <v>7575</v>
      </c>
    </row>
    <row r="7149" spans="1:1" x14ac:dyDescent="0.25">
      <c r="A7149" t="s">
        <v>7576</v>
      </c>
    </row>
    <row r="7150" spans="1:1" x14ac:dyDescent="0.25">
      <c r="A7150" t="s">
        <v>7577</v>
      </c>
    </row>
    <row r="7151" spans="1:1" x14ac:dyDescent="0.25">
      <c r="A7151" t="s">
        <v>7578</v>
      </c>
    </row>
    <row r="7152" spans="1:1" x14ac:dyDescent="0.25">
      <c r="A7152" t="s">
        <v>7579</v>
      </c>
    </row>
    <row r="7153" spans="1:1" x14ac:dyDescent="0.25">
      <c r="A7153" t="s">
        <v>7580</v>
      </c>
    </row>
    <row r="7154" spans="1:1" x14ac:dyDescent="0.25">
      <c r="A7154" t="s">
        <v>7581</v>
      </c>
    </row>
    <row r="7155" spans="1:1" x14ac:dyDescent="0.25">
      <c r="A7155" t="s">
        <v>7582</v>
      </c>
    </row>
    <row r="7156" spans="1:1" x14ac:dyDescent="0.25">
      <c r="A7156" t="s">
        <v>7583</v>
      </c>
    </row>
    <row r="7157" spans="1:1" x14ac:dyDescent="0.25">
      <c r="A7157" t="s">
        <v>7584</v>
      </c>
    </row>
    <row r="7158" spans="1:1" x14ac:dyDescent="0.25">
      <c r="A7158" t="s">
        <v>7585</v>
      </c>
    </row>
    <row r="7159" spans="1:1" x14ac:dyDescent="0.25">
      <c r="A7159" t="s">
        <v>7586</v>
      </c>
    </row>
    <row r="7160" spans="1:1" x14ac:dyDescent="0.25">
      <c r="A7160" t="s">
        <v>7587</v>
      </c>
    </row>
    <row r="7161" spans="1:1" x14ac:dyDescent="0.25">
      <c r="A7161" t="s">
        <v>7588</v>
      </c>
    </row>
    <row r="7162" spans="1:1" x14ac:dyDescent="0.25">
      <c r="A7162" t="s">
        <v>7589</v>
      </c>
    </row>
    <row r="7163" spans="1:1" x14ac:dyDescent="0.25">
      <c r="A7163" t="s">
        <v>7590</v>
      </c>
    </row>
    <row r="7164" spans="1:1" x14ac:dyDescent="0.25">
      <c r="A7164" t="s">
        <v>7591</v>
      </c>
    </row>
    <row r="7165" spans="1:1" x14ac:dyDescent="0.25">
      <c r="A7165" t="s">
        <v>7592</v>
      </c>
    </row>
    <row r="7166" spans="1:1" x14ac:dyDescent="0.25">
      <c r="A7166" t="s">
        <v>7593</v>
      </c>
    </row>
    <row r="7167" spans="1:1" x14ac:dyDescent="0.25">
      <c r="A7167" t="s">
        <v>7594</v>
      </c>
    </row>
    <row r="7168" spans="1:1" x14ac:dyDescent="0.25">
      <c r="A7168" t="s">
        <v>7595</v>
      </c>
    </row>
    <row r="7169" spans="1:1" x14ac:dyDescent="0.25">
      <c r="A7169" t="s">
        <v>7596</v>
      </c>
    </row>
    <row r="7170" spans="1:1" x14ac:dyDescent="0.25">
      <c r="A7170" t="s">
        <v>7597</v>
      </c>
    </row>
    <row r="7171" spans="1:1" x14ac:dyDescent="0.25">
      <c r="A7171" t="s">
        <v>7598</v>
      </c>
    </row>
    <row r="7172" spans="1:1" x14ac:dyDescent="0.25">
      <c r="A7172" t="s">
        <v>7599</v>
      </c>
    </row>
    <row r="7173" spans="1:1" x14ac:dyDescent="0.25">
      <c r="A7173" t="s">
        <v>7600</v>
      </c>
    </row>
    <row r="7174" spans="1:1" x14ac:dyDescent="0.25">
      <c r="A7174" t="s">
        <v>7601</v>
      </c>
    </row>
    <row r="7175" spans="1:1" x14ac:dyDescent="0.25">
      <c r="A7175" t="s">
        <v>7602</v>
      </c>
    </row>
    <row r="7176" spans="1:1" x14ac:dyDescent="0.25">
      <c r="A7176" t="s">
        <v>7603</v>
      </c>
    </row>
    <row r="7177" spans="1:1" x14ac:dyDescent="0.25">
      <c r="A7177" t="s">
        <v>7604</v>
      </c>
    </row>
    <row r="7178" spans="1:1" x14ac:dyDescent="0.25">
      <c r="A7178" t="s">
        <v>7605</v>
      </c>
    </row>
    <row r="7179" spans="1:1" x14ac:dyDescent="0.25">
      <c r="A7179" t="s">
        <v>7606</v>
      </c>
    </row>
    <row r="7180" spans="1:1" x14ac:dyDescent="0.25">
      <c r="A7180" t="s">
        <v>7607</v>
      </c>
    </row>
    <row r="7181" spans="1:1" x14ac:dyDescent="0.25">
      <c r="A7181" t="s">
        <v>7608</v>
      </c>
    </row>
    <row r="7182" spans="1:1" x14ac:dyDescent="0.25">
      <c r="A7182" t="s">
        <v>7609</v>
      </c>
    </row>
    <row r="7183" spans="1:1" x14ac:dyDescent="0.25">
      <c r="A7183" t="s">
        <v>7610</v>
      </c>
    </row>
    <row r="7184" spans="1:1" x14ac:dyDescent="0.25">
      <c r="A7184" t="s">
        <v>7611</v>
      </c>
    </row>
    <row r="7185" spans="1:1" x14ac:dyDescent="0.25">
      <c r="A7185" t="s">
        <v>7612</v>
      </c>
    </row>
    <row r="7186" spans="1:1" x14ac:dyDescent="0.25">
      <c r="A7186" t="s">
        <v>7613</v>
      </c>
    </row>
    <row r="7187" spans="1:1" x14ac:dyDescent="0.25">
      <c r="A7187" t="s">
        <v>7614</v>
      </c>
    </row>
    <row r="7188" spans="1:1" x14ac:dyDescent="0.25">
      <c r="A7188" t="s">
        <v>7615</v>
      </c>
    </row>
    <row r="7189" spans="1:1" x14ac:dyDescent="0.25">
      <c r="A7189" t="s">
        <v>7616</v>
      </c>
    </row>
    <row r="7190" spans="1:1" x14ac:dyDescent="0.25">
      <c r="A7190" t="s">
        <v>7617</v>
      </c>
    </row>
    <row r="7191" spans="1:1" x14ac:dyDescent="0.25">
      <c r="A7191" t="s">
        <v>7618</v>
      </c>
    </row>
    <row r="7192" spans="1:1" x14ac:dyDescent="0.25">
      <c r="A7192" t="s">
        <v>7619</v>
      </c>
    </row>
    <row r="7193" spans="1:1" x14ac:dyDescent="0.25">
      <c r="A7193" t="s">
        <v>7620</v>
      </c>
    </row>
    <row r="7194" spans="1:1" x14ac:dyDescent="0.25">
      <c r="A7194" t="s">
        <v>7621</v>
      </c>
    </row>
    <row r="7195" spans="1:1" x14ac:dyDescent="0.25">
      <c r="A7195" t="s">
        <v>7622</v>
      </c>
    </row>
    <row r="7196" spans="1:1" x14ac:dyDescent="0.25">
      <c r="A7196" t="s">
        <v>7623</v>
      </c>
    </row>
    <row r="7197" spans="1:1" x14ac:dyDescent="0.25">
      <c r="A7197" t="s">
        <v>7624</v>
      </c>
    </row>
    <row r="7198" spans="1:1" x14ac:dyDescent="0.25">
      <c r="A7198" t="s">
        <v>7625</v>
      </c>
    </row>
    <row r="7199" spans="1:1" x14ac:dyDescent="0.25">
      <c r="A7199" t="s">
        <v>7626</v>
      </c>
    </row>
    <row r="7200" spans="1:1" x14ac:dyDescent="0.25">
      <c r="A7200" t="s">
        <v>7627</v>
      </c>
    </row>
    <row r="7201" spans="1:1" x14ac:dyDescent="0.25">
      <c r="A7201" t="s">
        <v>7628</v>
      </c>
    </row>
    <row r="7202" spans="1:1" x14ac:dyDescent="0.25">
      <c r="A7202" t="s">
        <v>7629</v>
      </c>
    </row>
    <row r="7203" spans="1:1" x14ac:dyDescent="0.25">
      <c r="A7203" t="s">
        <v>7630</v>
      </c>
    </row>
    <row r="7204" spans="1:1" x14ac:dyDescent="0.25">
      <c r="A7204" t="s">
        <v>7631</v>
      </c>
    </row>
    <row r="7205" spans="1:1" x14ac:dyDescent="0.25">
      <c r="A7205" t="s">
        <v>7632</v>
      </c>
    </row>
    <row r="7206" spans="1:1" x14ac:dyDescent="0.25">
      <c r="A7206" t="s">
        <v>7633</v>
      </c>
    </row>
    <row r="7207" spans="1:1" x14ac:dyDescent="0.25">
      <c r="A7207" t="s">
        <v>7634</v>
      </c>
    </row>
    <row r="7208" spans="1:1" x14ac:dyDescent="0.25">
      <c r="A7208" t="s">
        <v>7635</v>
      </c>
    </row>
    <row r="7209" spans="1:1" x14ac:dyDescent="0.25">
      <c r="A7209" t="s">
        <v>7636</v>
      </c>
    </row>
    <row r="7210" spans="1:1" x14ac:dyDescent="0.25">
      <c r="A7210" t="s">
        <v>7637</v>
      </c>
    </row>
    <row r="7211" spans="1:1" x14ac:dyDescent="0.25">
      <c r="A7211" t="s">
        <v>7638</v>
      </c>
    </row>
    <row r="7212" spans="1:1" x14ac:dyDescent="0.25">
      <c r="A7212" t="s">
        <v>7639</v>
      </c>
    </row>
    <row r="7213" spans="1:1" x14ac:dyDescent="0.25">
      <c r="A7213" t="s">
        <v>7640</v>
      </c>
    </row>
    <row r="7214" spans="1:1" x14ac:dyDescent="0.25">
      <c r="A7214" t="s">
        <v>7641</v>
      </c>
    </row>
    <row r="7215" spans="1:1" x14ac:dyDescent="0.25">
      <c r="A7215" t="s">
        <v>7642</v>
      </c>
    </row>
    <row r="7216" spans="1:1" x14ac:dyDescent="0.25">
      <c r="A7216" t="s">
        <v>7643</v>
      </c>
    </row>
    <row r="7217" spans="1:1" x14ac:dyDescent="0.25">
      <c r="A7217" t="s">
        <v>7644</v>
      </c>
    </row>
    <row r="7218" spans="1:1" x14ac:dyDescent="0.25">
      <c r="A7218" t="s">
        <v>7645</v>
      </c>
    </row>
    <row r="7219" spans="1:1" x14ac:dyDescent="0.25">
      <c r="A7219" t="s">
        <v>7646</v>
      </c>
    </row>
    <row r="7220" spans="1:1" x14ac:dyDescent="0.25">
      <c r="A7220" t="s">
        <v>7647</v>
      </c>
    </row>
    <row r="7221" spans="1:1" x14ac:dyDescent="0.25">
      <c r="A7221" t="s">
        <v>7648</v>
      </c>
    </row>
    <row r="7222" spans="1:1" x14ac:dyDescent="0.25">
      <c r="A7222" t="s">
        <v>7649</v>
      </c>
    </row>
    <row r="7223" spans="1:1" x14ac:dyDescent="0.25">
      <c r="A7223" t="s">
        <v>7650</v>
      </c>
    </row>
    <row r="7224" spans="1:1" x14ac:dyDescent="0.25">
      <c r="A7224" t="s">
        <v>7651</v>
      </c>
    </row>
    <row r="7225" spans="1:1" x14ac:dyDescent="0.25">
      <c r="A7225" t="s">
        <v>7652</v>
      </c>
    </row>
    <row r="7226" spans="1:1" x14ac:dyDescent="0.25">
      <c r="A7226" t="s">
        <v>7653</v>
      </c>
    </row>
    <row r="7227" spans="1:1" x14ac:dyDescent="0.25">
      <c r="A7227" t="s">
        <v>7654</v>
      </c>
    </row>
    <row r="7228" spans="1:1" x14ac:dyDescent="0.25">
      <c r="A7228" t="s">
        <v>7655</v>
      </c>
    </row>
    <row r="7229" spans="1:1" x14ac:dyDescent="0.25">
      <c r="A7229" t="s">
        <v>7656</v>
      </c>
    </row>
    <row r="7230" spans="1:1" x14ac:dyDescent="0.25">
      <c r="A7230" t="s">
        <v>7657</v>
      </c>
    </row>
    <row r="7231" spans="1:1" x14ac:dyDescent="0.25">
      <c r="A7231" t="s">
        <v>7658</v>
      </c>
    </row>
    <row r="7232" spans="1:1" x14ac:dyDescent="0.25">
      <c r="A7232" t="s">
        <v>7659</v>
      </c>
    </row>
    <row r="7233" spans="1:1" x14ac:dyDescent="0.25">
      <c r="A7233" t="s">
        <v>7660</v>
      </c>
    </row>
    <row r="7234" spans="1:1" x14ac:dyDescent="0.25">
      <c r="A7234" t="s">
        <v>7661</v>
      </c>
    </row>
    <row r="7235" spans="1:1" x14ac:dyDescent="0.25">
      <c r="A7235" t="s">
        <v>7662</v>
      </c>
    </row>
    <row r="7236" spans="1:1" x14ac:dyDescent="0.25">
      <c r="A7236" t="s">
        <v>7663</v>
      </c>
    </row>
    <row r="7237" spans="1:1" x14ac:dyDescent="0.25">
      <c r="A7237" t="s">
        <v>7664</v>
      </c>
    </row>
    <row r="7238" spans="1:1" x14ac:dyDescent="0.25">
      <c r="A7238" t="s">
        <v>7665</v>
      </c>
    </row>
    <row r="7239" spans="1:1" x14ac:dyDescent="0.25">
      <c r="A7239" t="s">
        <v>7666</v>
      </c>
    </row>
    <row r="7240" spans="1:1" x14ac:dyDescent="0.25">
      <c r="A7240" t="s">
        <v>7667</v>
      </c>
    </row>
    <row r="7241" spans="1:1" x14ac:dyDescent="0.25">
      <c r="A7241" t="s">
        <v>7668</v>
      </c>
    </row>
    <row r="7242" spans="1:1" x14ac:dyDescent="0.25">
      <c r="A7242" t="s">
        <v>7669</v>
      </c>
    </row>
    <row r="7243" spans="1:1" x14ac:dyDescent="0.25">
      <c r="A7243" t="s">
        <v>7670</v>
      </c>
    </row>
    <row r="7244" spans="1:1" x14ac:dyDescent="0.25">
      <c r="A7244" t="s">
        <v>7671</v>
      </c>
    </row>
    <row r="7245" spans="1:1" x14ac:dyDescent="0.25">
      <c r="A7245" t="s">
        <v>7672</v>
      </c>
    </row>
    <row r="7246" spans="1:1" x14ac:dyDescent="0.25">
      <c r="A7246" t="s">
        <v>7673</v>
      </c>
    </row>
    <row r="7247" spans="1:1" x14ac:dyDescent="0.25">
      <c r="A7247" t="s">
        <v>7674</v>
      </c>
    </row>
    <row r="7248" spans="1:1" x14ac:dyDescent="0.25">
      <c r="A7248" t="s">
        <v>7675</v>
      </c>
    </row>
    <row r="7249" spans="1:1" x14ac:dyDescent="0.25">
      <c r="A7249" t="s">
        <v>7676</v>
      </c>
    </row>
    <row r="7250" spans="1:1" x14ac:dyDescent="0.25">
      <c r="A7250" t="s">
        <v>7677</v>
      </c>
    </row>
    <row r="7251" spans="1:1" x14ac:dyDescent="0.25">
      <c r="A7251" t="s">
        <v>7678</v>
      </c>
    </row>
    <row r="7252" spans="1:1" x14ac:dyDescent="0.25">
      <c r="A7252" t="s">
        <v>7679</v>
      </c>
    </row>
    <row r="7253" spans="1:1" x14ac:dyDescent="0.25">
      <c r="A7253" t="s">
        <v>7680</v>
      </c>
    </row>
    <row r="7254" spans="1:1" x14ac:dyDescent="0.25">
      <c r="A7254" t="s">
        <v>7681</v>
      </c>
    </row>
    <row r="7255" spans="1:1" x14ac:dyDescent="0.25">
      <c r="A7255" t="s">
        <v>7682</v>
      </c>
    </row>
    <row r="7256" spans="1:1" x14ac:dyDescent="0.25">
      <c r="A7256" t="s">
        <v>7683</v>
      </c>
    </row>
    <row r="7257" spans="1:1" x14ac:dyDescent="0.25">
      <c r="A7257" t="s">
        <v>7684</v>
      </c>
    </row>
    <row r="7258" spans="1:1" x14ac:dyDescent="0.25">
      <c r="A7258" t="s">
        <v>7685</v>
      </c>
    </row>
    <row r="7259" spans="1:1" x14ac:dyDescent="0.25">
      <c r="A7259" t="s">
        <v>7686</v>
      </c>
    </row>
    <row r="7260" spans="1:1" x14ac:dyDescent="0.25">
      <c r="A7260" t="s">
        <v>7687</v>
      </c>
    </row>
    <row r="7261" spans="1:1" x14ac:dyDescent="0.25">
      <c r="A7261" t="s">
        <v>7688</v>
      </c>
    </row>
    <row r="7262" spans="1:1" x14ac:dyDescent="0.25">
      <c r="A7262" t="s">
        <v>7689</v>
      </c>
    </row>
    <row r="7263" spans="1:1" x14ac:dyDescent="0.25">
      <c r="A7263" t="s">
        <v>7690</v>
      </c>
    </row>
    <row r="7264" spans="1:1" x14ac:dyDescent="0.25">
      <c r="A7264" t="s">
        <v>7691</v>
      </c>
    </row>
    <row r="7265" spans="1:1" x14ac:dyDescent="0.25">
      <c r="A7265" t="s">
        <v>7692</v>
      </c>
    </row>
    <row r="7266" spans="1:1" x14ac:dyDescent="0.25">
      <c r="A7266" t="s">
        <v>7693</v>
      </c>
    </row>
    <row r="7267" spans="1:1" x14ac:dyDescent="0.25">
      <c r="A7267" t="s">
        <v>7694</v>
      </c>
    </row>
    <row r="7268" spans="1:1" x14ac:dyDescent="0.25">
      <c r="A7268" t="s">
        <v>7695</v>
      </c>
    </row>
    <row r="7269" spans="1:1" x14ac:dyDescent="0.25">
      <c r="A7269" t="s">
        <v>7696</v>
      </c>
    </row>
    <row r="7270" spans="1:1" x14ac:dyDescent="0.25">
      <c r="A7270" t="s">
        <v>7697</v>
      </c>
    </row>
    <row r="7271" spans="1:1" x14ac:dyDescent="0.25">
      <c r="A7271" t="s">
        <v>7698</v>
      </c>
    </row>
    <row r="7272" spans="1:1" x14ac:dyDescent="0.25">
      <c r="A7272" t="s">
        <v>7699</v>
      </c>
    </row>
    <row r="7273" spans="1:1" x14ac:dyDescent="0.25">
      <c r="A7273" t="s">
        <v>7700</v>
      </c>
    </row>
    <row r="7274" spans="1:1" x14ac:dyDescent="0.25">
      <c r="A7274" t="s">
        <v>7701</v>
      </c>
    </row>
    <row r="7275" spans="1:1" x14ac:dyDescent="0.25">
      <c r="A7275" t="s">
        <v>7702</v>
      </c>
    </row>
    <row r="7276" spans="1:1" x14ac:dyDescent="0.25">
      <c r="A7276" t="s">
        <v>7703</v>
      </c>
    </row>
    <row r="7277" spans="1:1" x14ac:dyDescent="0.25">
      <c r="A7277" t="s">
        <v>7704</v>
      </c>
    </row>
    <row r="7278" spans="1:1" x14ac:dyDescent="0.25">
      <c r="A7278" t="s">
        <v>7705</v>
      </c>
    </row>
    <row r="7279" spans="1:1" x14ac:dyDescent="0.25">
      <c r="A7279" t="s">
        <v>7706</v>
      </c>
    </row>
    <row r="7280" spans="1:1" x14ac:dyDescent="0.25">
      <c r="A7280" t="s">
        <v>7707</v>
      </c>
    </row>
    <row r="7281" spans="1:1" x14ac:dyDescent="0.25">
      <c r="A7281" t="s">
        <v>7708</v>
      </c>
    </row>
    <row r="7282" spans="1:1" x14ac:dyDescent="0.25">
      <c r="A7282" t="s">
        <v>7709</v>
      </c>
    </row>
    <row r="7283" spans="1:1" x14ac:dyDescent="0.25">
      <c r="A7283" t="s">
        <v>7710</v>
      </c>
    </row>
    <row r="7284" spans="1:1" x14ac:dyDescent="0.25">
      <c r="A7284" t="s">
        <v>7711</v>
      </c>
    </row>
    <row r="7285" spans="1:1" x14ac:dyDescent="0.25">
      <c r="A7285" t="s">
        <v>7712</v>
      </c>
    </row>
    <row r="7286" spans="1:1" x14ac:dyDescent="0.25">
      <c r="A7286" t="s">
        <v>7713</v>
      </c>
    </row>
    <row r="7287" spans="1:1" x14ac:dyDescent="0.25">
      <c r="A7287" t="s">
        <v>7714</v>
      </c>
    </row>
    <row r="7288" spans="1:1" x14ac:dyDescent="0.25">
      <c r="A7288" t="s">
        <v>7715</v>
      </c>
    </row>
    <row r="7289" spans="1:1" x14ac:dyDescent="0.25">
      <c r="A7289" t="s">
        <v>7716</v>
      </c>
    </row>
    <row r="7290" spans="1:1" x14ac:dyDescent="0.25">
      <c r="A7290" t="s">
        <v>7717</v>
      </c>
    </row>
    <row r="7291" spans="1:1" x14ac:dyDescent="0.25">
      <c r="A7291" t="s">
        <v>7718</v>
      </c>
    </row>
    <row r="7292" spans="1:1" x14ac:dyDescent="0.25">
      <c r="A7292" t="s">
        <v>7719</v>
      </c>
    </row>
    <row r="7293" spans="1:1" x14ac:dyDescent="0.25">
      <c r="A7293" t="s">
        <v>7720</v>
      </c>
    </row>
    <row r="7294" spans="1:1" x14ac:dyDescent="0.25">
      <c r="A7294" t="s">
        <v>7721</v>
      </c>
    </row>
    <row r="7295" spans="1:1" x14ac:dyDescent="0.25">
      <c r="A7295" t="s">
        <v>7722</v>
      </c>
    </row>
    <row r="7296" spans="1:1" x14ac:dyDescent="0.25">
      <c r="A7296" t="s">
        <v>7723</v>
      </c>
    </row>
    <row r="7297" spans="1:1" x14ac:dyDescent="0.25">
      <c r="A7297" t="s">
        <v>7724</v>
      </c>
    </row>
    <row r="7298" spans="1:1" x14ac:dyDescent="0.25">
      <c r="A7298" t="s">
        <v>7725</v>
      </c>
    </row>
    <row r="7299" spans="1:1" x14ac:dyDescent="0.25">
      <c r="A7299" t="s">
        <v>7726</v>
      </c>
    </row>
    <row r="7300" spans="1:1" x14ac:dyDescent="0.25">
      <c r="A7300" t="s">
        <v>7727</v>
      </c>
    </row>
    <row r="7301" spans="1:1" x14ac:dyDescent="0.25">
      <c r="A7301" t="s">
        <v>7728</v>
      </c>
    </row>
    <row r="7302" spans="1:1" x14ac:dyDescent="0.25">
      <c r="A7302" t="s">
        <v>7729</v>
      </c>
    </row>
    <row r="7303" spans="1:1" x14ac:dyDescent="0.25">
      <c r="A7303" t="s">
        <v>7730</v>
      </c>
    </row>
    <row r="7304" spans="1:1" x14ac:dyDescent="0.25">
      <c r="A7304" t="s">
        <v>7731</v>
      </c>
    </row>
    <row r="7305" spans="1:1" x14ac:dyDescent="0.25">
      <c r="A7305" t="s">
        <v>7732</v>
      </c>
    </row>
    <row r="7306" spans="1:1" x14ac:dyDescent="0.25">
      <c r="A7306" t="s">
        <v>7733</v>
      </c>
    </row>
    <row r="7307" spans="1:1" x14ac:dyDescent="0.25">
      <c r="A7307" t="s">
        <v>7734</v>
      </c>
    </row>
    <row r="7308" spans="1:1" x14ac:dyDescent="0.25">
      <c r="A7308" t="s">
        <v>7735</v>
      </c>
    </row>
    <row r="7309" spans="1:1" x14ac:dyDescent="0.25">
      <c r="A7309" t="s">
        <v>7736</v>
      </c>
    </row>
    <row r="7310" spans="1:1" x14ac:dyDescent="0.25">
      <c r="A7310" t="s">
        <v>7737</v>
      </c>
    </row>
    <row r="7311" spans="1:1" x14ac:dyDescent="0.25">
      <c r="A7311" t="s">
        <v>7738</v>
      </c>
    </row>
    <row r="7312" spans="1:1" x14ac:dyDescent="0.25">
      <c r="A7312" t="s">
        <v>7739</v>
      </c>
    </row>
    <row r="7313" spans="1:1" x14ac:dyDescent="0.25">
      <c r="A7313" t="s">
        <v>7740</v>
      </c>
    </row>
    <row r="7314" spans="1:1" x14ac:dyDescent="0.25">
      <c r="A7314" t="s">
        <v>7741</v>
      </c>
    </row>
    <row r="7315" spans="1:1" x14ac:dyDescent="0.25">
      <c r="A7315" t="s">
        <v>7742</v>
      </c>
    </row>
    <row r="7316" spans="1:1" x14ac:dyDescent="0.25">
      <c r="A7316" t="s">
        <v>7743</v>
      </c>
    </row>
    <row r="7317" spans="1:1" x14ac:dyDescent="0.25">
      <c r="A7317" t="s">
        <v>7744</v>
      </c>
    </row>
    <row r="7318" spans="1:1" x14ac:dyDescent="0.25">
      <c r="A7318" t="s">
        <v>7745</v>
      </c>
    </row>
    <row r="7319" spans="1:1" x14ac:dyDescent="0.25">
      <c r="A7319" t="s">
        <v>7746</v>
      </c>
    </row>
    <row r="7320" spans="1:1" x14ac:dyDescent="0.25">
      <c r="A7320" t="s">
        <v>7747</v>
      </c>
    </row>
    <row r="7321" spans="1:1" x14ac:dyDescent="0.25">
      <c r="A7321" t="s">
        <v>7748</v>
      </c>
    </row>
    <row r="7322" spans="1:1" x14ac:dyDescent="0.25">
      <c r="A7322" t="s">
        <v>7749</v>
      </c>
    </row>
    <row r="7323" spans="1:1" x14ac:dyDescent="0.25">
      <c r="A7323" t="s">
        <v>7750</v>
      </c>
    </row>
    <row r="7324" spans="1:1" x14ac:dyDescent="0.25">
      <c r="A7324" t="s">
        <v>7751</v>
      </c>
    </row>
    <row r="7325" spans="1:1" x14ac:dyDescent="0.25">
      <c r="A7325" t="s">
        <v>7752</v>
      </c>
    </row>
    <row r="7326" spans="1:1" x14ac:dyDescent="0.25">
      <c r="A7326" t="s">
        <v>7753</v>
      </c>
    </row>
    <row r="7327" spans="1:1" x14ac:dyDescent="0.25">
      <c r="A7327" t="s">
        <v>7754</v>
      </c>
    </row>
    <row r="7328" spans="1:1" x14ac:dyDescent="0.25">
      <c r="A7328" t="s">
        <v>7755</v>
      </c>
    </row>
    <row r="7329" spans="1:1" x14ac:dyDescent="0.25">
      <c r="A7329" t="s">
        <v>7756</v>
      </c>
    </row>
    <row r="7330" spans="1:1" x14ac:dyDescent="0.25">
      <c r="A7330" t="s">
        <v>7757</v>
      </c>
    </row>
    <row r="7331" spans="1:1" x14ac:dyDescent="0.25">
      <c r="A7331" t="s">
        <v>7758</v>
      </c>
    </row>
    <row r="7332" spans="1:1" x14ac:dyDescent="0.25">
      <c r="A7332" t="s">
        <v>7759</v>
      </c>
    </row>
    <row r="7333" spans="1:1" x14ac:dyDescent="0.25">
      <c r="A7333" t="s">
        <v>7760</v>
      </c>
    </row>
    <row r="7334" spans="1:1" x14ac:dyDescent="0.25">
      <c r="A7334" t="s">
        <v>7761</v>
      </c>
    </row>
    <row r="7335" spans="1:1" x14ac:dyDescent="0.25">
      <c r="A7335" t="s">
        <v>7762</v>
      </c>
    </row>
    <row r="7336" spans="1:1" x14ac:dyDescent="0.25">
      <c r="A7336" t="s">
        <v>7763</v>
      </c>
    </row>
    <row r="7337" spans="1:1" x14ac:dyDescent="0.25">
      <c r="A7337" t="s">
        <v>7764</v>
      </c>
    </row>
    <row r="7338" spans="1:1" x14ac:dyDescent="0.25">
      <c r="A7338" t="s">
        <v>7765</v>
      </c>
    </row>
    <row r="7339" spans="1:1" x14ac:dyDescent="0.25">
      <c r="A7339" t="s">
        <v>7766</v>
      </c>
    </row>
    <row r="7340" spans="1:1" x14ac:dyDescent="0.25">
      <c r="A7340" t="s">
        <v>7767</v>
      </c>
    </row>
    <row r="7341" spans="1:1" x14ac:dyDescent="0.25">
      <c r="A7341" t="s">
        <v>7768</v>
      </c>
    </row>
    <row r="7342" spans="1:1" x14ac:dyDescent="0.25">
      <c r="A7342" t="s">
        <v>7769</v>
      </c>
    </row>
    <row r="7343" spans="1:1" x14ac:dyDescent="0.25">
      <c r="A7343" t="s">
        <v>7770</v>
      </c>
    </row>
    <row r="7344" spans="1:1" x14ac:dyDescent="0.25">
      <c r="A7344" t="s">
        <v>7771</v>
      </c>
    </row>
    <row r="7345" spans="1:1" x14ac:dyDescent="0.25">
      <c r="A7345" t="s">
        <v>7772</v>
      </c>
    </row>
    <row r="7346" spans="1:1" x14ac:dyDescent="0.25">
      <c r="A7346" t="s">
        <v>7773</v>
      </c>
    </row>
    <row r="7347" spans="1:1" x14ac:dyDescent="0.25">
      <c r="A7347" t="s">
        <v>7774</v>
      </c>
    </row>
    <row r="7348" spans="1:1" x14ac:dyDescent="0.25">
      <c r="A7348" t="s">
        <v>7775</v>
      </c>
    </row>
    <row r="7349" spans="1:1" x14ac:dyDescent="0.25">
      <c r="A7349" t="s">
        <v>7776</v>
      </c>
    </row>
    <row r="7350" spans="1:1" x14ac:dyDescent="0.25">
      <c r="A7350" t="s">
        <v>7777</v>
      </c>
    </row>
    <row r="7351" spans="1:1" x14ac:dyDescent="0.25">
      <c r="A7351" t="s">
        <v>7778</v>
      </c>
    </row>
    <row r="7352" spans="1:1" x14ac:dyDescent="0.25">
      <c r="A7352" t="s">
        <v>7779</v>
      </c>
    </row>
    <row r="7353" spans="1:1" x14ac:dyDescent="0.25">
      <c r="A7353" t="s">
        <v>7780</v>
      </c>
    </row>
    <row r="7354" spans="1:1" x14ac:dyDescent="0.25">
      <c r="A7354" t="s">
        <v>7781</v>
      </c>
    </row>
    <row r="7355" spans="1:1" x14ac:dyDescent="0.25">
      <c r="A7355" t="s">
        <v>7782</v>
      </c>
    </row>
    <row r="7356" spans="1:1" x14ac:dyDescent="0.25">
      <c r="A7356" t="s">
        <v>7783</v>
      </c>
    </row>
    <row r="7357" spans="1:1" x14ac:dyDescent="0.25">
      <c r="A7357" t="s">
        <v>7784</v>
      </c>
    </row>
    <row r="7358" spans="1:1" x14ac:dyDescent="0.25">
      <c r="A7358" t="s">
        <v>7785</v>
      </c>
    </row>
    <row r="7359" spans="1:1" x14ac:dyDescent="0.25">
      <c r="A7359" t="s">
        <v>7786</v>
      </c>
    </row>
    <row r="7360" spans="1:1" x14ac:dyDescent="0.25">
      <c r="A7360" t="s">
        <v>7787</v>
      </c>
    </row>
    <row r="7361" spans="1:1" x14ac:dyDescent="0.25">
      <c r="A7361" t="s">
        <v>7788</v>
      </c>
    </row>
    <row r="7362" spans="1:1" x14ac:dyDescent="0.25">
      <c r="A7362" t="s">
        <v>7789</v>
      </c>
    </row>
    <row r="7363" spans="1:1" x14ac:dyDescent="0.25">
      <c r="A7363" t="s">
        <v>7790</v>
      </c>
    </row>
    <row r="7364" spans="1:1" x14ac:dyDescent="0.25">
      <c r="A7364" t="s">
        <v>7791</v>
      </c>
    </row>
    <row r="7365" spans="1:1" x14ac:dyDescent="0.25">
      <c r="A7365" t="s">
        <v>7792</v>
      </c>
    </row>
    <row r="7366" spans="1:1" x14ac:dyDescent="0.25">
      <c r="A7366" t="s">
        <v>7793</v>
      </c>
    </row>
    <row r="7367" spans="1:1" x14ac:dyDescent="0.25">
      <c r="A7367" t="s">
        <v>7794</v>
      </c>
    </row>
    <row r="7368" spans="1:1" x14ac:dyDescent="0.25">
      <c r="A7368" t="s">
        <v>7795</v>
      </c>
    </row>
    <row r="7369" spans="1:1" x14ac:dyDescent="0.25">
      <c r="A7369" t="s">
        <v>7796</v>
      </c>
    </row>
    <row r="7370" spans="1:1" x14ac:dyDescent="0.25">
      <c r="A7370" t="s">
        <v>7797</v>
      </c>
    </row>
    <row r="7371" spans="1:1" x14ac:dyDescent="0.25">
      <c r="A7371" t="s">
        <v>7798</v>
      </c>
    </row>
    <row r="7372" spans="1:1" x14ac:dyDescent="0.25">
      <c r="A7372" t="s">
        <v>7799</v>
      </c>
    </row>
    <row r="7373" spans="1:1" x14ac:dyDescent="0.25">
      <c r="A7373" t="s">
        <v>7800</v>
      </c>
    </row>
    <row r="7374" spans="1:1" x14ac:dyDescent="0.25">
      <c r="A7374" t="s">
        <v>7801</v>
      </c>
    </row>
    <row r="7375" spans="1:1" x14ac:dyDescent="0.25">
      <c r="A7375" t="s">
        <v>7802</v>
      </c>
    </row>
    <row r="7376" spans="1:1" x14ac:dyDescent="0.25">
      <c r="A7376" t="s">
        <v>7803</v>
      </c>
    </row>
    <row r="7377" spans="1:1" x14ac:dyDescent="0.25">
      <c r="A7377" t="s">
        <v>7804</v>
      </c>
    </row>
    <row r="7378" spans="1:1" x14ac:dyDescent="0.25">
      <c r="A7378" t="s">
        <v>7805</v>
      </c>
    </row>
    <row r="7379" spans="1:1" x14ac:dyDescent="0.25">
      <c r="A7379" t="s">
        <v>7806</v>
      </c>
    </row>
    <row r="7380" spans="1:1" x14ac:dyDescent="0.25">
      <c r="A7380" t="s">
        <v>7807</v>
      </c>
    </row>
    <row r="7381" spans="1:1" x14ac:dyDescent="0.25">
      <c r="A7381" t="s">
        <v>7808</v>
      </c>
    </row>
    <row r="7382" spans="1:1" x14ac:dyDescent="0.25">
      <c r="A7382" t="s">
        <v>7809</v>
      </c>
    </row>
    <row r="7383" spans="1:1" x14ac:dyDescent="0.25">
      <c r="A7383" t="s">
        <v>7810</v>
      </c>
    </row>
    <row r="7384" spans="1:1" x14ac:dyDescent="0.25">
      <c r="A7384" t="s">
        <v>7811</v>
      </c>
    </row>
    <row r="7385" spans="1:1" x14ac:dyDescent="0.25">
      <c r="A7385" t="s">
        <v>7812</v>
      </c>
    </row>
    <row r="7386" spans="1:1" x14ac:dyDescent="0.25">
      <c r="A7386" t="s">
        <v>7813</v>
      </c>
    </row>
    <row r="7387" spans="1:1" x14ac:dyDescent="0.25">
      <c r="A7387" t="s">
        <v>7814</v>
      </c>
    </row>
    <row r="7388" spans="1:1" x14ac:dyDescent="0.25">
      <c r="A7388" t="s">
        <v>7815</v>
      </c>
    </row>
    <row r="7389" spans="1:1" x14ac:dyDescent="0.25">
      <c r="A7389" t="s">
        <v>7816</v>
      </c>
    </row>
    <row r="7390" spans="1:1" x14ac:dyDescent="0.25">
      <c r="A7390" t="s">
        <v>7817</v>
      </c>
    </row>
    <row r="7391" spans="1:1" x14ac:dyDescent="0.25">
      <c r="A7391" t="s">
        <v>7818</v>
      </c>
    </row>
    <row r="7392" spans="1:1" x14ac:dyDescent="0.25">
      <c r="A7392" t="s">
        <v>7819</v>
      </c>
    </row>
    <row r="7393" spans="1:1" x14ac:dyDescent="0.25">
      <c r="A7393" t="s">
        <v>7820</v>
      </c>
    </row>
    <row r="7394" spans="1:1" x14ac:dyDescent="0.25">
      <c r="A7394" t="s">
        <v>7821</v>
      </c>
    </row>
    <row r="7395" spans="1:1" x14ac:dyDescent="0.25">
      <c r="A7395" t="s">
        <v>7822</v>
      </c>
    </row>
    <row r="7396" spans="1:1" x14ac:dyDescent="0.25">
      <c r="A7396" t="s">
        <v>7823</v>
      </c>
    </row>
    <row r="7397" spans="1:1" x14ac:dyDescent="0.25">
      <c r="A7397" t="s">
        <v>7824</v>
      </c>
    </row>
    <row r="7398" spans="1:1" x14ac:dyDescent="0.25">
      <c r="A7398" t="s">
        <v>7825</v>
      </c>
    </row>
    <row r="7399" spans="1:1" x14ac:dyDescent="0.25">
      <c r="A7399" t="s">
        <v>7826</v>
      </c>
    </row>
    <row r="7400" spans="1:1" x14ac:dyDescent="0.25">
      <c r="A7400" t="s">
        <v>7827</v>
      </c>
    </row>
    <row r="7401" spans="1:1" x14ac:dyDescent="0.25">
      <c r="A7401" t="s">
        <v>7828</v>
      </c>
    </row>
    <row r="7402" spans="1:1" x14ac:dyDescent="0.25">
      <c r="A7402" t="s">
        <v>7829</v>
      </c>
    </row>
    <row r="7403" spans="1:1" x14ac:dyDescent="0.25">
      <c r="A7403" t="s">
        <v>7830</v>
      </c>
    </row>
    <row r="7404" spans="1:1" x14ac:dyDescent="0.25">
      <c r="A7404" t="s">
        <v>7831</v>
      </c>
    </row>
    <row r="7405" spans="1:1" x14ac:dyDescent="0.25">
      <c r="A7405" t="s">
        <v>7832</v>
      </c>
    </row>
    <row r="7406" spans="1:1" x14ac:dyDescent="0.25">
      <c r="A7406" t="s">
        <v>7833</v>
      </c>
    </row>
    <row r="7407" spans="1:1" x14ac:dyDescent="0.25">
      <c r="A7407" t="s">
        <v>7834</v>
      </c>
    </row>
    <row r="7408" spans="1:1" x14ac:dyDescent="0.25">
      <c r="A7408" t="s">
        <v>7835</v>
      </c>
    </row>
    <row r="7409" spans="1:1" x14ac:dyDescent="0.25">
      <c r="A7409" t="s">
        <v>7836</v>
      </c>
    </row>
    <row r="7410" spans="1:1" x14ac:dyDescent="0.25">
      <c r="A7410" t="s">
        <v>7837</v>
      </c>
    </row>
    <row r="7411" spans="1:1" x14ac:dyDescent="0.25">
      <c r="A7411" t="s">
        <v>7838</v>
      </c>
    </row>
    <row r="7412" spans="1:1" x14ac:dyDescent="0.25">
      <c r="A7412" t="s">
        <v>7839</v>
      </c>
    </row>
    <row r="7413" spans="1:1" x14ac:dyDescent="0.25">
      <c r="A7413" t="s">
        <v>7840</v>
      </c>
    </row>
    <row r="7414" spans="1:1" x14ac:dyDescent="0.25">
      <c r="A7414" t="s">
        <v>7841</v>
      </c>
    </row>
    <row r="7415" spans="1:1" x14ac:dyDescent="0.25">
      <c r="A7415" t="s">
        <v>7842</v>
      </c>
    </row>
    <row r="7416" spans="1:1" x14ac:dyDescent="0.25">
      <c r="A7416" t="s">
        <v>7843</v>
      </c>
    </row>
    <row r="7417" spans="1:1" x14ac:dyDescent="0.25">
      <c r="A7417" t="s">
        <v>7844</v>
      </c>
    </row>
    <row r="7418" spans="1:1" x14ac:dyDescent="0.25">
      <c r="A7418" t="s">
        <v>7845</v>
      </c>
    </row>
    <row r="7419" spans="1:1" x14ac:dyDescent="0.25">
      <c r="A7419" t="s">
        <v>7846</v>
      </c>
    </row>
    <row r="7420" spans="1:1" x14ac:dyDescent="0.25">
      <c r="A7420" t="s">
        <v>7847</v>
      </c>
    </row>
    <row r="7421" spans="1:1" x14ac:dyDescent="0.25">
      <c r="A7421" t="s">
        <v>7848</v>
      </c>
    </row>
    <row r="7422" spans="1:1" x14ac:dyDescent="0.25">
      <c r="A7422" t="s">
        <v>7849</v>
      </c>
    </row>
    <row r="7423" spans="1:1" x14ac:dyDescent="0.25">
      <c r="A7423" t="s">
        <v>7850</v>
      </c>
    </row>
    <row r="7424" spans="1:1" x14ac:dyDescent="0.25">
      <c r="A7424" t="s">
        <v>7851</v>
      </c>
    </row>
    <row r="7425" spans="1:1" x14ac:dyDescent="0.25">
      <c r="A7425" t="s">
        <v>7852</v>
      </c>
    </row>
    <row r="7426" spans="1:1" x14ac:dyDescent="0.25">
      <c r="A7426" t="s">
        <v>7853</v>
      </c>
    </row>
    <row r="7427" spans="1:1" x14ac:dyDescent="0.25">
      <c r="A7427" t="s">
        <v>7854</v>
      </c>
    </row>
    <row r="7428" spans="1:1" x14ac:dyDescent="0.25">
      <c r="A7428" t="s">
        <v>7855</v>
      </c>
    </row>
    <row r="7429" spans="1:1" x14ac:dyDescent="0.25">
      <c r="A7429" t="s">
        <v>7856</v>
      </c>
    </row>
    <row r="7430" spans="1:1" x14ac:dyDescent="0.25">
      <c r="A7430" t="s">
        <v>7857</v>
      </c>
    </row>
    <row r="7431" spans="1:1" x14ac:dyDescent="0.25">
      <c r="A7431" t="s">
        <v>7858</v>
      </c>
    </row>
    <row r="7432" spans="1:1" x14ac:dyDescent="0.25">
      <c r="A7432" t="s">
        <v>7859</v>
      </c>
    </row>
    <row r="7433" spans="1:1" x14ac:dyDescent="0.25">
      <c r="A7433" t="s">
        <v>7860</v>
      </c>
    </row>
    <row r="7434" spans="1:1" x14ac:dyDescent="0.25">
      <c r="A7434" t="s">
        <v>7861</v>
      </c>
    </row>
    <row r="7435" spans="1:1" x14ac:dyDescent="0.25">
      <c r="A7435" t="s">
        <v>7862</v>
      </c>
    </row>
    <row r="7436" spans="1:1" x14ac:dyDescent="0.25">
      <c r="A7436" t="s">
        <v>7863</v>
      </c>
    </row>
    <row r="7437" spans="1:1" x14ac:dyDescent="0.25">
      <c r="A7437" t="s">
        <v>7864</v>
      </c>
    </row>
    <row r="7438" spans="1:1" x14ac:dyDescent="0.25">
      <c r="A7438" t="s">
        <v>7865</v>
      </c>
    </row>
    <row r="7439" spans="1:1" x14ac:dyDescent="0.25">
      <c r="A7439" t="s">
        <v>7866</v>
      </c>
    </row>
    <row r="7440" spans="1:1" x14ac:dyDescent="0.25">
      <c r="A7440" t="s">
        <v>7867</v>
      </c>
    </row>
    <row r="7441" spans="1:1" x14ac:dyDescent="0.25">
      <c r="A7441" t="s">
        <v>7868</v>
      </c>
    </row>
    <row r="7442" spans="1:1" x14ac:dyDescent="0.25">
      <c r="A7442" t="s">
        <v>7869</v>
      </c>
    </row>
    <row r="7443" spans="1:1" x14ac:dyDescent="0.25">
      <c r="A7443" t="s">
        <v>7870</v>
      </c>
    </row>
    <row r="7444" spans="1:1" x14ac:dyDescent="0.25">
      <c r="A7444" t="s">
        <v>7871</v>
      </c>
    </row>
    <row r="7445" spans="1:1" x14ac:dyDescent="0.25">
      <c r="A7445" t="s">
        <v>7872</v>
      </c>
    </row>
    <row r="7446" spans="1:1" x14ac:dyDescent="0.25">
      <c r="A7446" t="s">
        <v>7873</v>
      </c>
    </row>
    <row r="7447" spans="1:1" x14ac:dyDescent="0.25">
      <c r="A7447" t="s">
        <v>7874</v>
      </c>
    </row>
    <row r="7448" spans="1:1" x14ac:dyDescent="0.25">
      <c r="A7448" t="s">
        <v>7875</v>
      </c>
    </row>
    <row r="7449" spans="1:1" x14ac:dyDescent="0.25">
      <c r="A7449" t="s">
        <v>7876</v>
      </c>
    </row>
    <row r="7450" spans="1:1" x14ac:dyDescent="0.25">
      <c r="A7450" t="s">
        <v>7877</v>
      </c>
    </row>
    <row r="7451" spans="1:1" x14ac:dyDescent="0.25">
      <c r="A7451" t="s">
        <v>7878</v>
      </c>
    </row>
    <row r="7452" spans="1:1" x14ac:dyDescent="0.25">
      <c r="A7452" t="s">
        <v>7879</v>
      </c>
    </row>
    <row r="7453" spans="1:1" x14ac:dyDescent="0.25">
      <c r="A7453" t="s">
        <v>7880</v>
      </c>
    </row>
    <row r="7454" spans="1:1" x14ac:dyDescent="0.25">
      <c r="A7454" t="s">
        <v>7881</v>
      </c>
    </row>
    <row r="7455" spans="1:1" x14ac:dyDescent="0.25">
      <c r="A7455" t="s">
        <v>7882</v>
      </c>
    </row>
    <row r="7456" spans="1:1" x14ac:dyDescent="0.25">
      <c r="A7456" t="s">
        <v>7883</v>
      </c>
    </row>
    <row r="7457" spans="1:1" x14ac:dyDescent="0.25">
      <c r="A7457" t="s">
        <v>7884</v>
      </c>
    </row>
    <row r="7458" spans="1:1" x14ac:dyDescent="0.25">
      <c r="A7458" t="s">
        <v>7885</v>
      </c>
    </row>
    <row r="7459" spans="1:1" x14ac:dyDescent="0.25">
      <c r="A7459" t="s">
        <v>7886</v>
      </c>
    </row>
    <row r="7460" spans="1:1" x14ac:dyDescent="0.25">
      <c r="A7460" t="s">
        <v>7887</v>
      </c>
    </row>
    <row r="7461" spans="1:1" x14ac:dyDescent="0.25">
      <c r="A7461" t="s">
        <v>7888</v>
      </c>
    </row>
    <row r="7462" spans="1:1" x14ac:dyDescent="0.25">
      <c r="A7462" t="s">
        <v>7889</v>
      </c>
    </row>
    <row r="7463" spans="1:1" x14ac:dyDescent="0.25">
      <c r="A7463" t="s">
        <v>7890</v>
      </c>
    </row>
    <row r="7464" spans="1:1" x14ac:dyDescent="0.25">
      <c r="A7464" t="s">
        <v>7891</v>
      </c>
    </row>
    <row r="7465" spans="1:1" x14ac:dyDescent="0.25">
      <c r="A7465" t="s">
        <v>7892</v>
      </c>
    </row>
    <row r="7466" spans="1:1" x14ac:dyDescent="0.25">
      <c r="A7466" t="s">
        <v>7893</v>
      </c>
    </row>
    <row r="7467" spans="1:1" x14ac:dyDescent="0.25">
      <c r="A7467" t="s">
        <v>7894</v>
      </c>
    </row>
    <row r="7468" spans="1:1" x14ac:dyDescent="0.25">
      <c r="A7468" t="s">
        <v>7895</v>
      </c>
    </row>
    <row r="7469" spans="1:1" x14ac:dyDescent="0.25">
      <c r="A7469" t="s">
        <v>7896</v>
      </c>
    </row>
    <row r="7470" spans="1:1" x14ac:dyDescent="0.25">
      <c r="A7470" t="s">
        <v>7897</v>
      </c>
    </row>
    <row r="7471" spans="1:1" x14ac:dyDescent="0.25">
      <c r="A7471" t="s">
        <v>7898</v>
      </c>
    </row>
    <row r="7472" spans="1:1" x14ac:dyDescent="0.25">
      <c r="A7472" t="s">
        <v>7899</v>
      </c>
    </row>
    <row r="7473" spans="1:1" x14ac:dyDescent="0.25">
      <c r="A7473" t="s">
        <v>7900</v>
      </c>
    </row>
    <row r="7474" spans="1:1" x14ac:dyDescent="0.25">
      <c r="A7474" t="s">
        <v>7901</v>
      </c>
    </row>
    <row r="7475" spans="1:1" x14ac:dyDescent="0.25">
      <c r="A7475" t="s">
        <v>7902</v>
      </c>
    </row>
    <row r="7476" spans="1:1" x14ac:dyDescent="0.25">
      <c r="A7476" t="s">
        <v>7903</v>
      </c>
    </row>
    <row r="7477" spans="1:1" x14ac:dyDescent="0.25">
      <c r="A7477" t="s">
        <v>7904</v>
      </c>
    </row>
    <row r="7478" spans="1:1" x14ac:dyDescent="0.25">
      <c r="A7478" t="s">
        <v>7905</v>
      </c>
    </row>
    <row r="7479" spans="1:1" x14ac:dyDescent="0.25">
      <c r="A7479" t="s">
        <v>7906</v>
      </c>
    </row>
    <row r="7480" spans="1:1" x14ac:dyDescent="0.25">
      <c r="A7480" t="s">
        <v>7907</v>
      </c>
    </row>
    <row r="7481" spans="1:1" x14ac:dyDescent="0.25">
      <c r="A7481" t="s">
        <v>7908</v>
      </c>
    </row>
    <row r="7482" spans="1:1" x14ac:dyDescent="0.25">
      <c r="A7482" t="s">
        <v>7909</v>
      </c>
    </row>
    <row r="7483" spans="1:1" x14ac:dyDescent="0.25">
      <c r="A7483" t="s">
        <v>7910</v>
      </c>
    </row>
    <row r="7484" spans="1:1" x14ac:dyDescent="0.25">
      <c r="A7484" t="s">
        <v>7911</v>
      </c>
    </row>
    <row r="7485" spans="1:1" x14ac:dyDescent="0.25">
      <c r="A7485" t="s">
        <v>7912</v>
      </c>
    </row>
    <row r="7486" spans="1:1" x14ac:dyDescent="0.25">
      <c r="A7486" t="s">
        <v>7913</v>
      </c>
    </row>
    <row r="7487" spans="1:1" x14ac:dyDescent="0.25">
      <c r="A7487" t="s">
        <v>7914</v>
      </c>
    </row>
    <row r="7488" spans="1:1" x14ac:dyDescent="0.25">
      <c r="A7488" t="s">
        <v>7915</v>
      </c>
    </row>
    <row r="7489" spans="1:1" x14ac:dyDescent="0.25">
      <c r="A7489" t="s">
        <v>7916</v>
      </c>
    </row>
    <row r="7490" spans="1:1" x14ac:dyDescent="0.25">
      <c r="A7490" t="s">
        <v>7917</v>
      </c>
    </row>
    <row r="7491" spans="1:1" x14ac:dyDescent="0.25">
      <c r="A7491" t="s">
        <v>7918</v>
      </c>
    </row>
    <row r="7492" spans="1:1" x14ac:dyDescent="0.25">
      <c r="A7492" t="s">
        <v>7919</v>
      </c>
    </row>
    <row r="7493" spans="1:1" x14ac:dyDescent="0.25">
      <c r="A7493" t="s">
        <v>7920</v>
      </c>
    </row>
    <row r="7494" spans="1:1" x14ac:dyDescent="0.25">
      <c r="A7494" t="s">
        <v>7921</v>
      </c>
    </row>
    <row r="7495" spans="1:1" x14ac:dyDescent="0.25">
      <c r="A7495" t="s">
        <v>7922</v>
      </c>
    </row>
    <row r="7496" spans="1:1" x14ac:dyDescent="0.25">
      <c r="A7496" t="s">
        <v>7923</v>
      </c>
    </row>
    <row r="7497" spans="1:1" x14ac:dyDescent="0.25">
      <c r="A7497" t="s">
        <v>7924</v>
      </c>
    </row>
    <row r="7498" spans="1:1" x14ac:dyDescent="0.25">
      <c r="A7498" t="s">
        <v>7925</v>
      </c>
    </row>
    <row r="7499" spans="1:1" x14ac:dyDescent="0.25">
      <c r="A7499" t="s">
        <v>7926</v>
      </c>
    </row>
    <row r="7500" spans="1:1" x14ac:dyDescent="0.25">
      <c r="A7500" t="s">
        <v>7927</v>
      </c>
    </row>
    <row r="7501" spans="1:1" x14ac:dyDescent="0.25">
      <c r="A7501" t="s">
        <v>7928</v>
      </c>
    </row>
    <row r="7502" spans="1:1" x14ac:dyDescent="0.25">
      <c r="A7502" t="s">
        <v>7929</v>
      </c>
    </row>
    <row r="7503" spans="1:1" x14ac:dyDescent="0.25">
      <c r="A7503" t="s">
        <v>7930</v>
      </c>
    </row>
    <row r="7504" spans="1:1" x14ac:dyDescent="0.25">
      <c r="A7504" t="s">
        <v>7931</v>
      </c>
    </row>
    <row r="7505" spans="1:1" x14ac:dyDescent="0.25">
      <c r="A7505" t="s">
        <v>7932</v>
      </c>
    </row>
    <row r="7506" spans="1:1" x14ac:dyDescent="0.25">
      <c r="A7506" t="s">
        <v>7933</v>
      </c>
    </row>
    <row r="7507" spans="1:1" x14ac:dyDescent="0.25">
      <c r="A7507" t="s">
        <v>7934</v>
      </c>
    </row>
    <row r="7508" spans="1:1" x14ac:dyDescent="0.25">
      <c r="A7508" t="s">
        <v>7935</v>
      </c>
    </row>
    <row r="7509" spans="1:1" x14ac:dyDescent="0.25">
      <c r="A7509" t="s">
        <v>7936</v>
      </c>
    </row>
    <row r="7510" spans="1:1" x14ac:dyDescent="0.25">
      <c r="A7510" t="s">
        <v>7937</v>
      </c>
    </row>
    <row r="7511" spans="1:1" x14ac:dyDescent="0.25">
      <c r="A7511" t="s">
        <v>7938</v>
      </c>
    </row>
    <row r="7512" spans="1:1" x14ac:dyDescent="0.25">
      <c r="A7512" t="s">
        <v>7939</v>
      </c>
    </row>
    <row r="7513" spans="1:1" x14ac:dyDescent="0.25">
      <c r="A7513" t="s">
        <v>7940</v>
      </c>
    </row>
    <row r="7514" spans="1:1" x14ac:dyDescent="0.25">
      <c r="A7514" t="s">
        <v>7941</v>
      </c>
    </row>
    <row r="7515" spans="1:1" x14ac:dyDescent="0.25">
      <c r="A7515" t="s">
        <v>7942</v>
      </c>
    </row>
    <row r="7516" spans="1:1" x14ac:dyDescent="0.25">
      <c r="A7516" t="s">
        <v>7943</v>
      </c>
    </row>
    <row r="7517" spans="1:1" x14ac:dyDescent="0.25">
      <c r="A7517" t="s">
        <v>7944</v>
      </c>
    </row>
    <row r="7518" spans="1:1" x14ac:dyDescent="0.25">
      <c r="A7518" t="s">
        <v>7945</v>
      </c>
    </row>
    <row r="7519" spans="1:1" x14ac:dyDescent="0.25">
      <c r="A7519" t="s">
        <v>7946</v>
      </c>
    </row>
    <row r="7520" spans="1:1" x14ac:dyDescent="0.25">
      <c r="A7520" t="s">
        <v>7947</v>
      </c>
    </row>
    <row r="7521" spans="1:1" x14ac:dyDescent="0.25">
      <c r="A7521" t="s">
        <v>7948</v>
      </c>
    </row>
    <row r="7522" spans="1:1" x14ac:dyDescent="0.25">
      <c r="A7522" t="s">
        <v>7949</v>
      </c>
    </row>
    <row r="7523" spans="1:1" x14ac:dyDescent="0.25">
      <c r="A7523" t="s">
        <v>7950</v>
      </c>
    </row>
    <row r="7524" spans="1:1" x14ac:dyDescent="0.25">
      <c r="A7524" t="s">
        <v>7951</v>
      </c>
    </row>
    <row r="7525" spans="1:1" x14ac:dyDescent="0.25">
      <c r="A7525" t="s">
        <v>7952</v>
      </c>
    </row>
    <row r="7526" spans="1:1" x14ac:dyDescent="0.25">
      <c r="A7526" t="s">
        <v>7953</v>
      </c>
    </row>
    <row r="7527" spans="1:1" x14ac:dyDescent="0.25">
      <c r="A7527" t="s">
        <v>7954</v>
      </c>
    </row>
    <row r="7528" spans="1:1" x14ac:dyDescent="0.25">
      <c r="A7528" t="s">
        <v>7955</v>
      </c>
    </row>
    <row r="7529" spans="1:1" x14ac:dyDescent="0.25">
      <c r="A7529" t="s">
        <v>7956</v>
      </c>
    </row>
    <row r="7530" spans="1:1" x14ac:dyDescent="0.25">
      <c r="A7530" t="s">
        <v>7957</v>
      </c>
    </row>
    <row r="7531" spans="1:1" x14ac:dyDescent="0.25">
      <c r="A7531" t="s">
        <v>7958</v>
      </c>
    </row>
    <row r="7532" spans="1:1" x14ac:dyDescent="0.25">
      <c r="A7532" t="s">
        <v>7959</v>
      </c>
    </row>
    <row r="7533" spans="1:1" x14ac:dyDescent="0.25">
      <c r="A7533" t="s">
        <v>7960</v>
      </c>
    </row>
    <row r="7534" spans="1:1" x14ac:dyDescent="0.25">
      <c r="A7534" t="s">
        <v>7961</v>
      </c>
    </row>
    <row r="7535" spans="1:1" x14ac:dyDescent="0.25">
      <c r="A7535" t="s">
        <v>7962</v>
      </c>
    </row>
    <row r="7536" spans="1:1" x14ac:dyDescent="0.25">
      <c r="A7536" t="s">
        <v>7963</v>
      </c>
    </row>
    <row r="7537" spans="1:1" x14ac:dyDescent="0.25">
      <c r="A7537" t="s">
        <v>7964</v>
      </c>
    </row>
    <row r="7538" spans="1:1" x14ac:dyDescent="0.25">
      <c r="A7538" t="s">
        <v>7965</v>
      </c>
    </row>
    <row r="7539" spans="1:1" x14ac:dyDescent="0.25">
      <c r="A7539" t="s">
        <v>7966</v>
      </c>
    </row>
    <row r="7540" spans="1:1" x14ac:dyDescent="0.25">
      <c r="A7540" t="s">
        <v>7967</v>
      </c>
    </row>
    <row r="7541" spans="1:1" x14ac:dyDescent="0.25">
      <c r="A7541" t="s">
        <v>7968</v>
      </c>
    </row>
    <row r="7542" spans="1:1" x14ac:dyDescent="0.25">
      <c r="A7542" t="s">
        <v>7969</v>
      </c>
    </row>
    <row r="7543" spans="1:1" x14ac:dyDescent="0.25">
      <c r="A7543" t="s">
        <v>7970</v>
      </c>
    </row>
    <row r="7544" spans="1:1" x14ac:dyDescent="0.25">
      <c r="A7544" t="s">
        <v>7971</v>
      </c>
    </row>
    <row r="7545" spans="1:1" x14ac:dyDescent="0.25">
      <c r="A7545" t="s">
        <v>7972</v>
      </c>
    </row>
    <row r="7546" spans="1:1" x14ac:dyDescent="0.25">
      <c r="A7546" t="s">
        <v>7973</v>
      </c>
    </row>
    <row r="7547" spans="1:1" x14ac:dyDescent="0.25">
      <c r="A7547" t="s">
        <v>7974</v>
      </c>
    </row>
    <row r="7548" spans="1:1" x14ac:dyDescent="0.25">
      <c r="A7548" t="s">
        <v>7975</v>
      </c>
    </row>
    <row r="7549" spans="1:1" x14ac:dyDescent="0.25">
      <c r="A7549" t="s">
        <v>7976</v>
      </c>
    </row>
    <row r="7550" spans="1:1" x14ac:dyDescent="0.25">
      <c r="A7550" t="s">
        <v>7977</v>
      </c>
    </row>
    <row r="7551" spans="1:1" x14ac:dyDescent="0.25">
      <c r="A7551" t="s">
        <v>7978</v>
      </c>
    </row>
    <row r="7552" spans="1:1" x14ac:dyDescent="0.25">
      <c r="A7552" t="s">
        <v>7979</v>
      </c>
    </row>
    <row r="7553" spans="1:1" x14ac:dyDescent="0.25">
      <c r="A7553" t="s">
        <v>7980</v>
      </c>
    </row>
    <row r="7554" spans="1:1" x14ac:dyDescent="0.25">
      <c r="A7554" t="s">
        <v>7981</v>
      </c>
    </row>
    <row r="7555" spans="1:1" x14ac:dyDescent="0.25">
      <c r="A7555" t="s">
        <v>7982</v>
      </c>
    </row>
    <row r="7556" spans="1:1" x14ac:dyDescent="0.25">
      <c r="A7556" t="s">
        <v>7983</v>
      </c>
    </row>
    <row r="7557" spans="1:1" x14ac:dyDescent="0.25">
      <c r="A7557" t="s">
        <v>7984</v>
      </c>
    </row>
    <row r="7558" spans="1:1" x14ac:dyDescent="0.25">
      <c r="A7558" t="s">
        <v>7985</v>
      </c>
    </row>
    <row r="7559" spans="1:1" x14ac:dyDescent="0.25">
      <c r="A7559" t="s">
        <v>7986</v>
      </c>
    </row>
    <row r="7560" spans="1:1" x14ac:dyDescent="0.25">
      <c r="A7560" t="s">
        <v>7987</v>
      </c>
    </row>
    <row r="7561" spans="1:1" x14ac:dyDescent="0.25">
      <c r="A7561" t="s">
        <v>7988</v>
      </c>
    </row>
    <row r="7562" spans="1:1" x14ac:dyDescent="0.25">
      <c r="A7562" t="s">
        <v>7989</v>
      </c>
    </row>
    <row r="7563" spans="1:1" x14ac:dyDescent="0.25">
      <c r="A7563" t="s">
        <v>7990</v>
      </c>
    </row>
    <row r="7564" spans="1:1" x14ac:dyDescent="0.25">
      <c r="A7564" t="s">
        <v>7991</v>
      </c>
    </row>
    <row r="7565" spans="1:1" x14ac:dyDescent="0.25">
      <c r="A7565" t="s">
        <v>7992</v>
      </c>
    </row>
    <row r="7566" spans="1:1" x14ac:dyDescent="0.25">
      <c r="A7566" t="s">
        <v>7993</v>
      </c>
    </row>
    <row r="7567" spans="1:1" x14ac:dyDescent="0.25">
      <c r="A7567" t="s">
        <v>7994</v>
      </c>
    </row>
    <row r="7568" spans="1:1" x14ac:dyDescent="0.25">
      <c r="A7568" t="s">
        <v>7995</v>
      </c>
    </row>
    <row r="7569" spans="1:1" x14ac:dyDescent="0.25">
      <c r="A7569" t="s">
        <v>7996</v>
      </c>
    </row>
    <row r="7570" spans="1:1" x14ac:dyDescent="0.25">
      <c r="A7570" t="s">
        <v>7997</v>
      </c>
    </row>
    <row r="7571" spans="1:1" x14ac:dyDescent="0.25">
      <c r="A7571" t="s">
        <v>7998</v>
      </c>
    </row>
    <row r="7572" spans="1:1" x14ac:dyDescent="0.25">
      <c r="A7572" t="s">
        <v>7999</v>
      </c>
    </row>
    <row r="7573" spans="1:1" x14ac:dyDescent="0.25">
      <c r="A7573" t="s">
        <v>8000</v>
      </c>
    </row>
    <row r="7574" spans="1:1" x14ac:dyDescent="0.25">
      <c r="A7574" t="s">
        <v>8001</v>
      </c>
    </row>
    <row r="7575" spans="1:1" x14ac:dyDescent="0.25">
      <c r="A7575" t="s">
        <v>8002</v>
      </c>
    </row>
    <row r="7576" spans="1:1" x14ac:dyDescent="0.25">
      <c r="A7576" t="s">
        <v>8003</v>
      </c>
    </row>
    <row r="7577" spans="1:1" x14ac:dyDescent="0.25">
      <c r="A7577" t="s">
        <v>8004</v>
      </c>
    </row>
    <row r="7578" spans="1:1" x14ac:dyDescent="0.25">
      <c r="A7578" t="s">
        <v>8005</v>
      </c>
    </row>
    <row r="7579" spans="1:1" x14ac:dyDescent="0.25">
      <c r="A7579" t="s">
        <v>8006</v>
      </c>
    </row>
    <row r="7580" spans="1:1" x14ac:dyDescent="0.25">
      <c r="A7580" t="s">
        <v>8007</v>
      </c>
    </row>
    <row r="7581" spans="1:1" x14ac:dyDescent="0.25">
      <c r="A7581" t="s">
        <v>8008</v>
      </c>
    </row>
    <row r="7582" spans="1:1" x14ac:dyDescent="0.25">
      <c r="A7582" t="s">
        <v>8009</v>
      </c>
    </row>
    <row r="7583" spans="1:1" x14ac:dyDescent="0.25">
      <c r="A7583" t="s">
        <v>8010</v>
      </c>
    </row>
    <row r="7584" spans="1:1" x14ac:dyDescent="0.25">
      <c r="A7584" t="s">
        <v>8011</v>
      </c>
    </row>
    <row r="7585" spans="1:1" x14ac:dyDescent="0.25">
      <c r="A7585" t="s">
        <v>8012</v>
      </c>
    </row>
    <row r="7586" spans="1:1" x14ac:dyDescent="0.25">
      <c r="A7586" t="s">
        <v>8013</v>
      </c>
    </row>
    <row r="7587" spans="1:1" x14ac:dyDescent="0.25">
      <c r="A7587" t="s">
        <v>8014</v>
      </c>
    </row>
    <row r="7588" spans="1:1" x14ac:dyDescent="0.25">
      <c r="A7588" t="s">
        <v>8015</v>
      </c>
    </row>
    <row r="7589" spans="1:1" x14ac:dyDescent="0.25">
      <c r="A7589" t="s">
        <v>8016</v>
      </c>
    </row>
    <row r="7590" spans="1:1" x14ac:dyDescent="0.25">
      <c r="A7590" t="s">
        <v>8017</v>
      </c>
    </row>
    <row r="7591" spans="1:1" x14ac:dyDescent="0.25">
      <c r="A7591" t="s">
        <v>8018</v>
      </c>
    </row>
    <row r="7592" spans="1:1" x14ac:dyDescent="0.25">
      <c r="A7592" t="s">
        <v>8019</v>
      </c>
    </row>
    <row r="7593" spans="1:1" x14ac:dyDescent="0.25">
      <c r="A7593" t="s">
        <v>8020</v>
      </c>
    </row>
    <row r="7594" spans="1:1" x14ac:dyDescent="0.25">
      <c r="A7594" t="s">
        <v>8021</v>
      </c>
    </row>
    <row r="7595" spans="1:1" x14ac:dyDescent="0.25">
      <c r="A7595" t="s">
        <v>8022</v>
      </c>
    </row>
    <row r="7596" spans="1:1" x14ac:dyDescent="0.25">
      <c r="A7596" t="s">
        <v>8023</v>
      </c>
    </row>
    <row r="7597" spans="1:1" x14ac:dyDescent="0.25">
      <c r="A7597" t="s">
        <v>8024</v>
      </c>
    </row>
    <row r="7598" spans="1:1" x14ac:dyDescent="0.25">
      <c r="A7598" t="s">
        <v>8025</v>
      </c>
    </row>
    <row r="7599" spans="1:1" x14ac:dyDescent="0.25">
      <c r="A7599" t="s">
        <v>8026</v>
      </c>
    </row>
    <row r="7600" spans="1:1" x14ac:dyDescent="0.25">
      <c r="A7600" t="s">
        <v>8027</v>
      </c>
    </row>
    <row r="7601" spans="1:1" x14ac:dyDescent="0.25">
      <c r="A7601" t="s">
        <v>8028</v>
      </c>
    </row>
    <row r="7602" spans="1:1" x14ac:dyDescent="0.25">
      <c r="A7602" t="s">
        <v>8029</v>
      </c>
    </row>
    <row r="7603" spans="1:1" x14ac:dyDescent="0.25">
      <c r="A7603" t="s">
        <v>8030</v>
      </c>
    </row>
    <row r="7604" spans="1:1" x14ac:dyDescent="0.25">
      <c r="A7604" t="s">
        <v>8031</v>
      </c>
    </row>
    <row r="7605" spans="1:1" x14ac:dyDescent="0.25">
      <c r="A7605" t="s">
        <v>8032</v>
      </c>
    </row>
    <row r="7606" spans="1:1" x14ac:dyDescent="0.25">
      <c r="A7606" t="s">
        <v>8033</v>
      </c>
    </row>
    <row r="7607" spans="1:1" x14ac:dyDescent="0.25">
      <c r="A7607" t="s">
        <v>8034</v>
      </c>
    </row>
    <row r="7608" spans="1:1" x14ac:dyDescent="0.25">
      <c r="A7608" t="s">
        <v>8035</v>
      </c>
    </row>
    <row r="7609" spans="1:1" x14ac:dyDescent="0.25">
      <c r="A7609" t="s">
        <v>8036</v>
      </c>
    </row>
    <row r="7610" spans="1:1" x14ac:dyDescent="0.25">
      <c r="A7610" t="s">
        <v>8037</v>
      </c>
    </row>
    <row r="7611" spans="1:1" x14ac:dyDescent="0.25">
      <c r="A7611" t="s">
        <v>8038</v>
      </c>
    </row>
    <row r="7612" spans="1:1" x14ac:dyDescent="0.25">
      <c r="A7612" t="s">
        <v>8039</v>
      </c>
    </row>
    <row r="7613" spans="1:1" x14ac:dyDescent="0.25">
      <c r="A7613" t="s">
        <v>8040</v>
      </c>
    </row>
    <row r="7614" spans="1:1" x14ac:dyDescent="0.25">
      <c r="A7614" t="s">
        <v>8041</v>
      </c>
    </row>
    <row r="7615" spans="1:1" x14ac:dyDescent="0.25">
      <c r="A7615" t="s">
        <v>8042</v>
      </c>
    </row>
    <row r="7616" spans="1:1" x14ac:dyDescent="0.25">
      <c r="A7616" t="s">
        <v>8043</v>
      </c>
    </row>
    <row r="7617" spans="1:1" x14ac:dyDescent="0.25">
      <c r="A7617" t="s">
        <v>8044</v>
      </c>
    </row>
    <row r="7618" spans="1:1" x14ac:dyDescent="0.25">
      <c r="A7618" t="s">
        <v>8045</v>
      </c>
    </row>
    <row r="7619" spans="1:1" x14ac:dyDescent="0.25">
      <c r="A7619" t="s">
        <v>8046</v>
      </c>
    </row>
    <row r="7620" spans="1:1" x14ac:dyDescent="0.25">
      <c r="A7620" t="s">
        <v>8047</v>
      </c>
    </row>
    <row r="7621" spans="1:1" x14ac:dyDescent="0.25">
      <c r="A7621" t="s">
        <v>8048</v>
      </c>
    </row>
    <row r="7622" spans="1:1" x14ac:dyDescent="0.25">
      <c r="A7622" t="s">
        <v>8049</v>
      </c>
    </row>
    <row r="7623" spans="1:1" x14ac:dyDescent="0.25">
      <c r="A7623" t="s">
        <v>8050</v>
      </c>
    </row>
    <row r="7624" spans="1:1" x14ac:dyDescent="0.25">
      <c r="A7624" t="s">
        <v>8051</v>
      </c>
    </row>
    <row r="7625" spans="1:1" x14ac:dyDescent="0.25">
      <c r="A7625" t="s">
        <v>8052</v>
      </c>
    </row>
    <row r="7626" spans="1:1" x14ac:dyDescent="0.25">
      <c r="A7626" t="s">
        <v>8053</v>
      </c>
    </row>
    <row r="7627" spans="1:1" x14ac:dyDescent="0.25">
      <c r="A7627" t="s">
        <v>8054</v>
      </c>
    </row>
    <row r="7628" spans="1:1" x14ac:dyDescent="0.25">
      <c r="A7628" t="s">
        <v>8055</v>
      </c>
    </row>
    <row r="7629" spans="1:1" x14ac:dyDescent="0.25">
      <c r="A7629" t="s">
        <v>8056</v>
      </c>
    </row>
    <row r="7630" spans="1:1" x14ac:dyDescent="0.25">
      <c r="A7630" t="s">
        <v>8057</v>
      </c>
    </row>
    <row r="7631" spans="1:1" x14ac:dyDescent="0.25">
      <c r="A7631" t="s">
        <v>8058</v>
      </c>
    </row>
    <row r="7632" spans="1:1" x14ac:dyDescent="0.25">
      <c r="A7632" t="s">
        <v>8059</v>
      </c>
    </row>
    <row r="7633" spans="1:1" x14ac:dyDescent="0.25">
      <c r="A7633" t="s">
        <v>8060</v>
      </c>
    </row>
    <row r="7634" spans="1:1" x14ac:dyDescent="0.25">
      <c r="A7634" t="s">
        <v>8061</v>
      </c>
    </row>
    <row r="7635" spans="1:1" x14ac:dyDescent="0.25">
      <c r="A7635" t="s">
        <v>8062</v>
      </c>
    </row>
    <row r="7636" spans="1:1" x14ac:dyDescent="0.25">
      <c r="A7636" t="s">
        <v>8063</v>
      </c>
    </row>
    <row r="7637" spans="1:1" x14ac:dyDescent="0.25">
      <c r="A7637" t="s">
        <v>8064</v>
      </c>
    </row>
    <row r="7638" spans="1:1" x14ac:dyDescent="0.25">
      <c r="A7638" t="s">
        <v>8065</v>
      </c>
    </row>
    <row r="7639" spans="1:1" x14ac:dyDescent="0.25">
      <c r="A7639" t="s">
        <v>8066</v>
      </c>
    </row>
    <row r="7640" spans="1:1" x14ac:dyDescent="0.25">
      <c r="A7640" t="s">
        <v>8067</v>
      </c>
    </row>
    <row r="7641" spans="1:1" x14ac:dyDescent="0.25">
      <c r="A7641" t="s">
        <v>8068</v>
      </c>
    </row>
    <row r="7642" spans="1:1" x14ac:dyDescent="0.25">
      <c r="A7642" t="s">
        <v>8069</v>
      </c>
    </row>
    <row r="7643" spans="1:1" x14ac:dyDescent="0.25">
      <c r="A7643" t="s">
        <v>8070</v>
      </c>
    </row>
    <row r="7644" spans="1:1" x14ac:dyDescent="0.25">
      <c r="A7644" t="s">
        <v>8071</v>
      </c>
    </row>
    <row r="7645" spans="1:1" x14ac:dyDescent="0.25">
      <c r="A7645" t="s">
        <v>8072</v>
      </c>
    </row>
    <row r="7646" spans="1:1" x14ac:dyDescent="0.25">
      <c r="A7646" t="s">
        <v>8073</v>
      </c>
    </row>
    <row r="7647" spans="1:1" x14ac:dyDescent="0.25">
      <c r="A7647" t="s">
        <v>8074</v>
      </c>
    </row>
    <row r="7648" spans="1:1" x14ac:dyDescent="0.25">
      <c r="A7648" t="s">
        <v>8075</v>
      </c>
    </row>
    <row r="7649" spans="1:1" x14ac:dyDescent="0.25">
      <c r="A7649" t="s">
        <v>8076</v>
      </c>
    </row>
    <row r="7650" spans="1:1" x14ac:dyDescent="0.25">
      <c r="A7650" t="s">
        <v>8077</v>
      </c>
    </row>
    <row r="7651" spans="1:1" x14ac:dyDescent="0.25">
      <c r="A7651" t="s">
        <v>8078</v>
      </c>
    </row>
    <row r="7652" spans="1:1" x14ac:dyDescent="0.25">
      <c r="A7652" t="s">
        <v>8079</v>
      </c>
    </row>
    <row r="7653" spans="1:1" x14ac:dyDescent="0.25">
      <c r="A7653" t="s">
        <v>8080</v>
      </c>
    </row>
    <row r="7654" spans="1:1" x14ac:dyDescent="0.25">
      <c r="A7654" t="s">
        <v>8081</v>
      </c>
    </row>
    <row r="7655" spans="1:1" x14ac:dyDescent="0.25">
      <c r="A7655" t="s">
        <v>8082</v>
      </c>
    </row>
    <row r="7656" spans="1:1" x14ac:dyDescent="0.25">
      <c r="A7656" t="s">
        <v>8083</v>
      </c>
    </row>
    <row r="7657" spans="1:1" x14ac:dyDescent="0.25">
      <c r="A7657" t="s">
        <v>8084</v>
      </c>
    </row>
    <row r="7658" spans="1:1" x14ac:dyDescent="0.25">
      <c r="A7658" t="s">
        <v>8085</v>
      </c>
    </row>
    <row r="7659" spans="1:1" x14ac:dyDescent="0.25">
      <c r="A7659" t="s">
        <v>8086</v>
      </c>
    </row>
    <row r="7660" spans="1:1" x14ac:dyDescent="0.25">
      <c r="A7660" t="s">
        <v>8087</v>
      </c>
    </row>
    <row r="7661" spans="1:1" x14ac:dyDescent="0.25">
      <c r="A7661" t="s">
        <v>8088</v>
      </c>
    </row>
    <row r="7662" spans="1:1" x14ac:dyDescent="0.25">
      <c r="A7662" t="s">
        <v>8089</v>
      </c>
    </row>
    <row r="7663" spans="1:1" x14ac:dyDescent="0.25">
      <c r="A7663" t="s">
        <v>8090</v>
      </c>
    </row>
    <row r="7664" spans="1:1" x14ac:dyDescent="0.25">
      <c r="A7664" t="s">
        <v>8091</v>
      </c>
    </row>
    <row r="7665" spans="1:1" x14ac:dyDescent="0.25">
      <c r="A7665" t="s">
        <v>8092</v>
      </c>
    </row>
    <row r="7666" spans="1:1" x14ac:dyDescent="0.25">
      <c r="A7666" t="s">
        <v>8093</v>
      </c>
    </row>
    <row r="7667" spans="1:1" x14ac:dyDescent="0.25">
      <c r="A7667" t="s">
        <v>8094</v>
      </c>
    </row>
    <row r="7668" spans="1:1" x14ac:dyDescent="0.25">
      <c r="A7668" t="s">
        <v>8095</v>
      </c>
    </row>
    <row r="7669" spans="1:1" x14ac:dyDescent="0.25">
      <c r="A7669" t="s">
        <v>8096</v>
      </c>
    </row>
    <row r="7670" spans="1:1" x14ac:dyDescent="0.25">
      <c r="A7670" t="s">
        <v>8097</v>
      </c>
    </row>
    <row r="7671" spans="1:1" x14ac:dyDescent="0.25">
      <c r="A7671" t="s">
        <v>8098</v>
      </c>
    </row>
    <row r="7672" spans="1:1" x14ac:dyDescent="0.25">
      <c r="A7672" t="s">
        <v>8099</v>
      </c>
    </row>
    <row r="7673" spans="1:1" x14ac:dyDescent="0.25">
      <c r="A7673" t="s">
        <v>8100</v>
      </c>
    </row>
    <row r="7674" spans="1:1" x14ac:dyDescent="0.25">
      <c r="A7674" t="s">
        <v>8101</v>
      </c>
    </row>
    <row r="7675" spans="1:1" x14ac:dyDescent="0.25">
      <c r="A7675" t="s">
        <v>8102</v>
      </c>
    </row>
    <row r="7676" spans="1:1" x14ac:dyDescent="0.25">
      <c r="A7676" t="s">
        <v>8103</v>
      </c>
    </row>
    <row r="7677" spans="1:1" x14ac:dyDescent="0.25">
      <c r="A7677" t="s">
        <v>8104</v>
      </c>
    </row>
    <row r="7678" spans="1:1" x14ac:dyDescent="0.25">
      <c r="A7678" t="s">
        <v>8105</v>
      </c>
    </row>
    <row r="7679" spans="1:1" x14ac:dyDescent="0.25">
      <c r="A7679" t="s">
        <v>8106</v>
      </c>
    </row>
    <row r="7680" spans="1:1" x14ac:dyDescent="0.25">
      <c r="A7680" t="s">
        <v>8107</v>
      </c>
    </row>
    <row r="7681" spans="1:1" x14ac:dyDescent="0.25">
      <c r="A7681" t="s">
        <v>8108</v>
      </c>
    </row>
    <row r="7682" spans="1:1" x14ac:dyDescent="0.25">
      <c r="A7682" t="s">
        <v>8109</v>
      </c>
    </row>
    <row r="7683" spans="1:1" x14ac:dyDescent="0.25">
      <c r="A7683" t="s">
        <v>8110</v>
      </c>
    </row>
    <row r="7684" spans="1:1" x14ac:dyDescent="0.25">
      <c r="A7684" t="s">
        <v>8111</v>
      </c>
    </row>
    <row r="7685" spans="1:1" x14ac:dyDescent="0.25">
      <c r="A7685" t="s">
        <v>8112</v>
      </c>
    </row>
    <row r="7686" spans="1:1" x14ac:dyDescent="0.25">
      <c r="A7686" t="s">
        <v>8113</v>
      </c>
    </row>
    <row r="7687" spans="1:1" x14ac:dyDescent="0.25">
      <c r="A7687" t="s">
        <v>8114</v>
      </c>
    </row>
    <row r="7688" spans="1:1" x14ac:dyDescent="0.25">
      <c r="A7688" t="s">
        <v>8115</v>
      </c>
    </row>
    <row r="7689" spans="1:1" x14ac:dyDescent="0.25">
      <c r="A7689" t="s">
        <v>8116</v>
      </c>
    </row>
    <row r="7690" spans="1:1" x14ac:dyDescent="0.25">
      <c r="A7690" t="s">
        <v>8117</v>
      </c>
    </row>
    <row r="7691" spans="1:1" x14ac:dyDescent="0.25">
      <c r="A7691" t="s">
        <v>8118</v>
      </c>
    </row>
    <row r="7692" spans="1:1" x14ac:dyDescent="0.25">
      <c r="A7692" t="s">
        <v>8119</v>
      </c>
    </row>
    <row r="7693" spans="1:1" x14ac:dyDescent="0.25">
      <c r="A7693" t="s">
        <v>8120</v>
      </c>
    </row>
    <row r="7694" spans="1:1" x14ac:dyDescent="0.25">
      <c r="A7694" t="s">
        <v>8121</v>
      </c>
    </row>
    <row r="7695" spans="1:1" x14ac:dyDescent="0.25">
      <c r="A7695" t="s">
        <v>8122</v>
      </c>
    </row>
    <row r="7696" spans="1:1" x14ac:dyDescent="0.25">
      <c r="A7696" t="s">
        <v>8123</v>
      </c>
    </row>
    <row r="7697" spans="1:1" x14ac:dyDescent="0.25">
      <c r="A7697" t="s">
        <v>8124</v>
      </c>
    </row>
    <row r="7698" spans="1:1" x14ac:dyDescent="0.25">
      <c r="A7698" t="s">
        <v>8125</v>
      </c>
    </row>
    <row r="7699" spans="1:1" x14ac:dyDescent="0.25">
      <c r="A7699" t="s">
        <v>8126</v>
      </c>
    </row>
    <row r="7700" spans="1:1" x14ac:dyDescent="0.25">
      <c r="A7700" t="s">
        <v>8127</v>
      </c>
    </row>
    <row r="7701" spans="1:1" x14ac:dyDescent="0.25">
      <c r="A7701" t="s">
        <v>8128</v>
      </c>
    </row>
    <row r="7702" spans="1:1" x14ac:dyDescent="0.25">
      <c r="A7702" t="s">
        <v>8129</v>
      </c>
    </row>
    <row r="7703" spans="1:1" x14ac:dyDescent="0.25">
      <c r="A7703" t="s">
        <v>8130</v>
      </c>
    </row>
    <row r="7704" spans="1:1" x14ac:dyDescent="0.25">
      <c r="A7704" t="s">
        <v>8131</v>
      </c>
    </row>
    <row r="7705" spans="1:1" x14ac:dyDescent="0.25">
      <c r="A7705" t="s">
        <v>8132</v>
      </c>
    </row>
    <row r="7706" spans="1:1" x14ac:dyDescent="0.25">
      <c r="A7706" t="s">
        <v>8133</v>
      </c>
    </row>
    <row r="7707" spans="1:1" x14ac:dyDescent="0.25">
      <c r="A7707" t="s">
        <v>8134</v>
      </c>
    </row>
    <row r="7708" spans="1:1" x14ac:dyDescent="0.25">
      <c r="A7708" t="s">
        <v>8135</v>
      </c>
    </row>
    <row r="7709" spans="1:1" x14ac:dyDescent="0.25">
      <c r="A7709" t="s">
        <v>8136</v>
      </c>
    </row>
    <row r="7710" spans="1:1" x14ac:dyDescent="0.25">
      <c r="A7710" t="s">
        <v>8137</v>
      </c>
    </row>
    <row r="7711" spans="1:1" x14ac:dyDescent="0.25">
      <c r="A7711" t="s">
        <v>8138</v>
      </c>
    </row>
    <row r="7712" spans="1:1" x14ac:dyDescent="0.25">
      <c r="A7712" t="s">
        <v>8139</v>
      </c>
    </row>
    <row r="7713" spans="1:1" x14ac:dyDescent="0.25">
      <c r="A7713" t="s">
        <v>8140</v>
      </c>
    </row>
    <row r="7714" spans="1:1" x14ac:dyDescent="0.25">
      <c r="A7714" t="s">
        <v>8141</v>
      </c>
    </row>
    <row r="7715" spans="1:1" x14ac:dyDescent="0.25">
      <c r="A7715" t="s">
        <v>8142</v>
      </c>
    </row>
    <row r="7716" spans="1:1" x14ac:dyDescent="0.25">
      <c r="A7716" t="s">
        <v>8143</v>
      </c>
    </row>
    <row r="7717" spans="1:1" x14ac:dyDescent="0.25">
      <c r="A7717" t="s">
        <v>8144</v>
      </c>
    </row>
    <row r="7718" spans="1:1" x14ac:dyDescent="0.25">
      <c r="A7718" t="s">
        <v>8145</v>
      </c>
    </row>
    <row r="7719" spans="1:1" x14ac:dyDescent="0.25">
      <c r="A7719" t="s">
        <v>8146</v>
      </c>
    </row>
    <row r="7720" spans="1:1" x14ac:dyDescent="0.25">
      <c r="A7720" t="s">
        <v>8147</v>
      </c>
    </row>
    <row r="7721" spans="1:1" x14ac:dyDescent="0.25">
      <c r="A7721" t="s">
        <v>8148</v>
      </c>
    </row>
    <row r="7722" spans="1:1" x14ac:dyDescent="0.25">
      <c r="A7722" t="s">
        <v>8149</v>
      </c>
    </row>
    <row r="7723" spans="1:1" x14ac:dyDescent="0.25">
      <c r="A7723" t="s">
        <v>8150</v>
      </c>
    </row>
    <row r="7724" spans="1:1" x14ac:dyDescent="0.25">
      <c r="A7724" t="s">
        <v>8151</v>
      </c>
    </row>
    <row r="7725" spans="1:1" x14ac:dyDescent="0.25">
      <c r="A7725" t="s">
        <v>8152</v>
      </c>
    </row>
    <row r="7726" spans="1:1" x14ac:dyDescent="0.25">
      <c r="A7726" t="s">
        <v>8153</v>
      </c>
    </row>
    <row r="7727" spans="1:1" x14ac:dyDescent="0.25">
      <c r="A7727" t="s">
        <v>8154</v>
      </c>
    </row>
    <row r="7728" spans="1:1" x14ac:dyDescent="0.25">
      <c r="A7728" t="s">
        <v>8155</v>
      </c>
    </row>
    <row r="7729" spans="1:1" x14ac:dyDescent="0.25">
      <c r="A7729" t="s">
        <v>8156</v>
      </c>
    </row>
    <row r="7730" spans="1:1" x14ac:dyDescent="0.25">
      <c r="A7730" t="s">
        <v>8157</v>
      </c>
    </row>
    <row r="7731" spans="1:1" x14ac:dyDescent="0.25">
      <c r="A7731" t="s">
        <v>8158</v>
      </c>
    </row>
    <row r="7732" spans="1:1" x14ac:dyDescent="0.25">
      <c r="A7732" t="s">
        <v>8159</v>
      </c>
    </row>
    <row r="7733" spans="1:1" x14ac:dyDescent="0.25">
      <c r="A7733" t="s">
        <v>8160</v>
      </c>
    </row>
    <row r="7734" spans="1:1" x14ac:dyDescent="0.25">
      <c r="A7734" t="s">
        <v>8161</v>
      </c>
    </row>
    <row r="7735" spans="1:1" x14ac:dyDescent="0.25">
      <c r="A7735" t="s">
        <v>8162</v>
      </c>
    </row>
    <row r="7736" spans="1:1" x14ac:dyDescent="0.25">
      <c r="A7736" t="s">
        <v>8163</v>
      </c>
    </row>
    <row r="7737" spans="1:1" x14ac:dyDescent="0.25">
      <c r="A7737" t="s">
        <v>8164</v>
      </c>
    </row>
    <row r="7738" spans="1:1" x14ac:dyDescent="0.25">
      <c r="A7738" t="s">
        <v>8165</v>
      </c>
    </row>
    <row r="7739" spans="1:1" x14ac:dyDescent="0.25">
      <c r="A7739" t="s">
        <v>8166</v>
      </c>
    </row>
    <row r="7740" spans="1:1" x14ac:dyDescent="0.25">
      <c r="A7740" t="s">
        <v>8167</v>
      </c>
    </row>
    <row r="7741" spans="1:1" x14ac:dyDescent="0.25">
      <c r="A7741" t="s">
        <v>8168</v>
      </c>
    </row>
    <row r="7742" spans="1:1" x14ac:dyDescent="0.25">
      <c r="A7742" t="s">
        <v>8169</v>
      </c>
    </row>
    <row r="7743" spans="1:1" x14ac:dyDescent="0.25">
      <c r="A7743" t="s">
        <v>8170</v>
      </c>
    </row>
    <row r="7744" spans="1:1" x14ac:dyDescent="0.25">
      <c r="A7744" t="s">
        <v>8171</v>
      </c>
    </row>
    <row r="7745" spans="1:1" x14ac:dyDescent="0.25">
      <c r="A7745" t="s">
        <v>8172</v>
      </c>
    </row>
    <row r="7746" spans="1:1" x14ac:dyDescent="0.25">
      <c r="A7746" t="s">
        <v>8173</v>
      </c>
    </row>
    <row r="7747" spans="1:1" x14ac:dyDescent="0.25">
      <c r="A7747" t="s">
        <v>8174</v>
      </c>
    </row>
    <row r="7748" spans="1:1" x14ac:dyDescent="0.25">
      <c r="A7748" t="s">
        <v>8175</v>
      </c>
    </row>
    <row r="7749" spans="1:1" x14ac:dyDescent="0.25">
      <c r="A7749" t="s">
        <v>8176</v>
      </c>
    </row>
    <row r="7750" spans="1:1" x14ac:dyDescent="0.25">
      <c r="A7750" t="s">
        <v>8177</v>
      </c>
    </row>
    <row r="7751" spans="1:1" x14ac:dyDescent="0.25">
      <c r="A7751" t="s">
        <v>8178</v>
      </c>
    </row>
    <row r="7752" spans="1:1" x14ac:dyDescent="0.25">
      <c r="A7752" t="s">
        <v>8179</v>
      </c>
    </row>
    <row r="7753" spans="1:1" x14ac:dyDescent="0.25">
      <c r="A7753" t="s">
        <v>8180</v>
      </c>
    </row>
    <row r="7754" spans="1:1" x14ac:dyDescent="0.25">
      <c r="A7754" t="s">
        <v>8181</v>
      </c>
    </row>
    <row r="7755" spans="1:1" x14ac:dyDescent="0.25">
      <c r="A7755" t="s">
        <v>8182</v>
      </c>
    </row>
    <row r="7756" spans="1:1" x14ac:dyDescent="0.25">
      <c r="A7756" t="s">
        <v>8183</v>
      </c>
    </row>
    <row r="7757" spans="1:1" x14ac:dyDescent="0.25">
      <c r="A7757" t="s">
        <v>8184</v>
      </c>
    </row>
    <row r="7758" spans="1:1" x14ac:dyDescent="0.25">
      <c r="A7758" t="s">
        <v>8185</v>
      </c>
    </row>
    <row r="7759" spans="1:1" x14ac:dyDescent="0.25">
      <c r="A7759" t="s">
        <v>8186</v>
      </c>
    </row>
    <row r="7760" spans="1:1" x14ac:dyDescent="0.25">
      <c r="A7760" t="s">
        <v>8187</v>
      </c>
    </row>
    <row r="7761" spans="1:1" x14ac:dyDescent="0.25">
      <c r="A7761" t="s">
        <v>8188</v>
      </c>
    </row>
    <row r="7762" spans="1:1" x14ac:dyDescent="0.25">
      <c r="A7762" t="s">
        <v>8189</v>
      </c>
    </row>
    <row r="7763" spans="1:1" x14ac:dyDescent="0.25">
      <c r="A7763" t="s">
        <v>8190</v>
      </c>
    </row>
    <row r="7764" spans="1:1" x14ac:dyDescent="0.25">
      <c r="A7764" t="s">
        <v>8191</v>
      </c>
    </row>
    <row r="7765" spans="1:1" x14ac:dyDescent="0.25">
      <c r="A7765" t="s">
        <v>8192</v>
      </c>
    </row>
    <row r="7766" spans="1:1" x14ac:dyDescent="0.25">
      <c r="A7766" t="s">
        <v>8193</v>
      </c>
    </row>
    <row r="7767" spans="1:1" x14ac:dyDescent="0.25">
      <c r="A7767" t="s">
        <v>8194</v>
      </c>
    </row>
    <row r="7768" spans="1:1" x14ac:dyDescent="0.25">
      <c r="A7768" t="s">
        <v>8195</v>
      </c>
    </row>
    <row r="7769" spans="1:1" x14ac:dyDescent="0.25">
      <c r="A7769" t="s">
        <v>8196</v>
      </c>
    </row>
    <row r="7770" spans="1:1" x14ac:dyDescent="0.25">
      <c r="A7770" t="s">
        <v>8197</v>
      </c>
    </row>
    <row r="7771" spans="1:1" x14ac:dyDescent="0.25">
      <c r="A7771" t="s">
        <v>8198</v>
      </c>
    </row>
    <row r="7772" spans="1:1" x14ac:dyDescent="0.25">
      <c r="A7772" t="s">
        <v>8199</v>
      </c>
    </row>
    <row r="7773" spans="1:1" x14ac:dyDescent="0.25">
      <c r="A7773" t="s">
        <v>8200</v>
      </c>
    </row>
    <row r="7774" spans="1:1" x14ac:dyDescent="0.25">
      <c r="A7774" t="s">
        <v>8201</v>
      </c>
    </row>
    <row r="7775" spans="1:1" x14ac:dyDescent="0.25">
      <c r="A7775" t="s">
        <v>8202</v>
      </c>
    </row>
    <row r="7776" spans="1:1" x14ac:dyDescent="0.25">
      <c r="A7776" t="s">
        <v>8203</v>
      </c>
    </row>
    <row r="7777" spans="1:1" x14ac:dyDescent="0.25">
      <c r="A7777" t="s">
        <v>8204</v>
      </c>
    </row>
    <row r="7778" spans="1:1" x14ac:dyDescent="0.25">
      <c r="A7778" t="s">
        <v>8205</v>
      </c>
    </row>
    <row r="7779" spans="1:1" x14ac:dyDescent="0.25">
      <c r="A7779" t="s">
        <v>8206</v>
      </c>
    </row>
    <row r="7780" spans="1:1" x14ac:dyDescent="0.25">
      <c r="A7780" t="s">
        <v>8207</v>
      </c>
    </row>
    <row r="7781" spans="1:1" x14ac:dyDescent="0.25">
      <c r="A7781" t="s">
        <v>8208</v>
      </c>
    </row>
    <row r="7782" spans="1:1" x14ac:dyDescent="0.25">
      <c r="A7782" t="s">
        <v>8209</v>
      </c>
    </row>
    <row r="7783" spans="1:1" x14ac:dyDescent="0.25">
      <c r="A7783" t="s">
        <v>8210</v>
      </c>
    </row>
    <row r="7784" spans="1:1" x14ac:dyDescent="0.25">
      <c r="A7784" t="s">
        <v>8211</v>
      </c>
    </row>
    <row r="7785" spans="1:1" x14ac:dyDescent="0.25">
      <c r="A7785" t="s">
        <v>8212</v>
      </c>
    </row>
    <row r="7786" spans="1:1" x14ac:dyDescent="0.25">
      <c r="A7786" t="s">
        <v>8213</v>
      </c>
    </row>
    <row r="7787" spans="1:1" x14ac:dyDescent="0.25">
      <c r="A7787" t="s">
        <v>8214</v>
      </c>
    </row>
    <row r="7788" spans="1:1" x14ac:dyDescent="0.25">
      <c r="A7788" t="s">
        <v>8215</v>
      </c>
    </row>
    <row r="7789" spans="1:1" x14ac:dyDescent="0.25">
      <c r="A7789" t="s">
        <v>8216</v>
      </c>
    </row>
    <row r="7790" spans="1:1" x14ac:dyDescent="0.25">
      <c r="A7790" t="s">
        <v>8217</v>
      </c>
    </row>
    <row r="7791" spans="1:1" x14ac:dyDescent="0.25">
      <c r="A7791" t="s">
        <v>8218</v>
      </c>
    </row>
    <row r="7792" spans="1:1" x14ac:dyDescent="0.25">
      <c r="A7792" t="s">
        <v>8219</v>
      </c>
    </row>
    <row r="7793" spans="1:1" x14ac:dyDescent="0.25">
      <c r="A7793" t="s">
        <v>8220</v>
      </c>
    </row>
    <row r="7794" spans="1:1" x14ac:dyDescent="0.25">
      <c r="A7794" t="s">
        <v>8221</v>
      </c>
    </row>
    <row r="7795" spans="1:1" x14ac:dyDescent="0.25">
      <c r="A7795" t="s">
        <v>8222</v>
      </c>
    </row>
    <row r="7796" spans="1:1" x14ac:dyDescent="0.25">
      <c r="A7796" t="s">
        <v>8223</v>
      </c>
    </row>
    <row r="7797" spans="1:1" x14ac:dyDescent="0.25">
      <c r="A7797" t="s">
        <v>8224</v>
      </c>
    </row>
    <row r="7798" spans="1:1" x14ac:dyDescent="0.25">
      <c r="A7798" t="s">
        <v>8225</v>
      </c>
    </row>
    <row r="7799" spans="1:1" x14ac:dyDescent="0.25">
      <c r="A7799" t="s">
        <v>8226</v>
      </c>
    </row>
    <row r="7800" spans="1:1" x14ac:dyDescent="0.25">
      <c r="A7800" t="s">
        <v>8227</v>
      </c>
    </row>
    <row r="7801" spans="1:1" x14ac:dyDescent="0.25">
      <c r="A7801" t="s">
        <v>8228</v>
      </c>
    </row>
    <row r="7802" spans="1:1" x14ac:dyDescent="0.25">
      <c r="A7802" t="s">
        <v>8229</v>
      </c>
    </row>
    <row r="7803" spans="1:1" x14ac:dyDescent="0.25">
      <c r="A7803" t="s">
        <v>8230</v>
      </c>
    </row>
    <row r="7804" spans="1:1" x14ac:dyDescent="0.25">
      <c r="A7804" t="s">
        <v>8231</v>
      </c>
    </row>
    <row r="7805" spans="1:1" x14ac:dyDescent="0.25">
      <c r="A7805" t="s">
        <v>8232</v>
      </c>
    </row>
    <row r="7806" spans="1:1" x14ac:dyDescent="0.25">
      <c r="A7806" t="s">
        <v>8233</v>
      </c>
    </row>
    <row r="7807" spans="1:1" x14ac:dyDescent="0.25">
      <c r="A7807" t="s">
        <v>8234</v>
      </c>
    </row>
    <row r="7808" spans="1:1" x14ac:dyDescent="0.25">
      <c r="A7808" t="s">
        <v>8235</v>
      </c>
    </row>
    <row r="7809" spans="1:1" x14ac:dyDescent="0.25">
      <c r="A7809" t="s">
        <v>8236</v>
      </c>
    </row>
    <row r="7810" spans="1:1" x14ac:dyDescent="0.25">
      <c r="A7810" t="s">
        <v>8237</v>
      </c>
    </row>
    <row r="7811" spans="1:1" x14ac:dyDescent="0.25">
      <c r="A7811" t="s">
        <v>8238</v>
      </c>
    </row>
    <row r="7812" spans="1:1" x14ac:dyDescent="0.25">
      <c r="A7812" t="s">
        <v>8239</v>
      </c>
    </row>
    <row r="7813" spans="1:1" x14ac:dyDescent="0.25">
      <c r="A7813" t="s">
        <v>8240</v>
      </c>
    </row>
    <row r="7814" spans="1:1" x14ac:dyDescent="0.25">
      <c r="A7814" t="s">
        <v>8241</v>
      </c>
    </row>
    <row r="7815" spans="1:1" x14ac:dyDescent="0.25">
      <c r="A7815" t="s">
        <v>8242</v>
      </c>
    </row>
    <row r="7816" spans="1:1" x14ac:dyDescent="0.25">
      <c r="A7816" t="s">
        <v>8243</v>
      </c>
    </row>
    <row r="7817" spans="1:1" x14ac:dyDescent="0.25">
      <c r="A7817" t="s">
        <v>8244</v>
      </c>
    </row>
    <row r="7818" spans="1:1" x14ac:dyDescent="0.25">
      <c r="A7818" t="s">
        <v>8245</v>
      </c>
    </row>
    <row r="7819" spans="1:1" x14ac:dyDescent="0.25">
      <c r="A7819" t="s">
        <v>8246</v>
      </c>
    </row>
    <row r="7820" spans="1:1" x14ac:dyDescent="0.25">
      <c r="A7820" t="s">
        <v>8247</v>
      </c>
    </row>
    <row r="7821" spans="1:1" x14ac:dyDescent="0.25">
      <c r="A7821" t="s">
        <v>8248</v>
      </c>
    </row>
    <row r="7822" spans="1:1" x14ac:dyDescent="0.25">
      <c r="A7822" t="s">
        <v>8249</v>
      </c>
    </row>
    <row r="7823" spans="1:1" x14ac:dyDescent="0.25">
      <c r="A7823" t="s">
        <v>8250</v>
      </c>
    </row>
    <row r="7824" spans="1:1" x14ac:dyDescent="0.25">
      <c r="A7824" t="s">
        <v>8251</v>
      </c>
    </row>
    <row r="7825" spans="1:1" x14ac:dyDescent="0.25">
      <c r="A7825" t="s">
        <v>8252</v>
      </c>
    </row>
    <row r="7826" spans="1:1" x14ac:dyDescent="0.25">
      <c r="A7826" t="s">
        <v>8253</v>
      </c>
    </row>
    <row r="7827" spans="1:1" x14ac:dyDescent="0.25">
      <c r="A7827" t="s">
        <v>8254</v>
      </c>
    </row>
    <row r="7828" spans="1:1" x14ac:dyDescent="0.25">
      <c r="A7828" t="s">
        <v>8255</v>
      </c>
    </row>
    <row r="7829" spans="1:1" x14ac:dyDescent="0.25">
      <c r="A7829" t="s">
        <v>8256</v>
      </c>
    </row>
    <row r="7830" spans="1:1" x14ac:dyDescent="0.25">
      <c r="A7830" t="s">
        <v>8257</v>
      </c>
    </row>
    <row r="7831" spans="1:1" x14ac:dyDescent="0.25">
      <c r="A7831" t="s">
        <v>8258</v>
      </c>
    </row>
    <row r="7832" spans="1:1" x14ac:dyDescent="0.25">
      <c r="A7832" t="s">
        <v>8259</v>
      </c>
    </row>
    <row r="7833" spans="1:1" x14ac:dyDescent="0.25">
      <c r="A7833" t="s">
        <v>8260</v>
      </c>
    </row>
    <row r="7834" spans="1:1" x14ac:dyDescent="0.25">
      <c r="A7834" t="s">
        <v>8261</v>
      </c>
    </row>
    <row r="7835" spans="1:1" x14ac:dyDescent="0.25">
      <c r="A7835" t="s">
        <v>8262</v>
      </c>
    </row>
    <row r="7836" spans="1:1" x14ac:dyDescent="0.25">
      <c r="A7836" t="s">
        <v>8263</v>
      </c>
    </row>
    <row r="7837" spans="1:1" x14ac:dyDescent="0.25">
      <c r="A7837" t="s">
        <v>8264</v>
      </c>
    </row>
    <row r="7838" spans="1:1" x14ac:dyDescent="0.25">
      <c r="A7838" t="s">
        <v>8265</v>
      </c>
    </row>
    <row r="7839" spans="1:1" x14ac:dyDescent="0.25">
      <c r="A7839" t="s">
        <v>8266</v>
      </c>
    </row>
    <row r="7840" spans="1:1" x14ac:dyDescent="0.25">
      <c r="A7840" t="s">
        <v>8267</v>
      </c>
    </row>
    <row r="7841" spans="1:1" x14ac:dyDescent="0.25">
      <c r="A7841" t="s">
        <v>8268</v>
      </c>
    </row>
    <row r="7842" spans="1:1" x14ac:dyDescent="0.25">
      <c r="A7842" t="s">
        <v>8269</v>
      </c>
    </row>
    <row r="7843" spans="1:1" x14ac:dyDescent="0.25">
      <c r="A7843" t="s">
        <v>8270</v>
      </c>
    </row>
    <row r="7844" spans="1:1" x14ac:dyDescent="0.25">
      <c r="A7844" t="s">
        <v>8271</v>
      </c>
    </row>
    <row r="7845" spans="1:1" x14ac:dyDescent="0.25">
      <c r="A7845" t="s">
        <v>8272</v>
      </c>
    </row>
    <row r="7846" spans="1:1" x14ac:dyDescent="0.25">
      <c r="A7846" t="s">
        <v>8273</v>
      </c>
    </row>
    <row r="7847" spans="1:1" x14ac:dyDescent="0.25">
      <c r="A7847" t="s">
        <v>8274</v>
      </c>
    </row>
    <row r="7848" spans="1:1" x14ac:dyDescent="0.25">
      <c r="A7848" t="s">
        <v>8275</v>
      </c>
    </row>
    <row r="7849" spans="1:1" x14ac:dyDescent="0.25">
      <c r="A7849" t="s">
        <v>8276</v>
      </c>
    </row>
    <row r="7850" spans="1:1" x14ac:dyDescent="0.25">
      <c r="A7850" t="s">
        <v>8277</v>
      </c>
    </row>
    <row r="7851" spans="1:1" x14ac:dyDescent="0.25">
      <c r="A7851" t="s">
        <v>8278</v>
      </c>
    </row>
    <row r="7852" spans="1:1" x14ac:dyDescent="0.25">
      <c r="A7852" t="s">
        <v>8279</v>
      </c>
    </row>
    <row r="7853" spans="1:1" x14ac:dyDescent="0.25">
      <c r="A7853" t="s">
        <v>8280</v>
      </c>
    </row>
    <row r="7854" spans="1:1" x14ac:dyDescent="0.25">
      <c r="A7854" t="s">
        <v>8281</v>
      </c>
    </row>
    <row r="7855" spans="1:1" x14ac:dyDescent="0.25">
      <c r="A7855" t="s">
        <v>8282</v>
      </c>
    </row>
    <row r="7856" spans="1:1" x14ac:dyDescent="0.25">
      <c r="A7856" t="s">
        <v>8283</v>
      </c>
    </row>
    <row r="7857" spans="1:1" x14ac:dyDescent="0.25">
      <c r="A7857" t="s">
        <v>8284</v>
      </c>
    </row>
    <row r="7858" spans="1:1" x14ac:dyDescent="0.25">
      <c r="A7858" t="s">
        <v>8285</v>
      </c>
    </row>
    <row r="7859" spans="1:1" x14ac:dyDescent="0.25">
      <c r="A7859" t="s">
        <v>8286</v>
      </c>
    </row>
    <row r="7860" spans="1:1" x14ac:dyDescent="0.25">
      <c r="A7860" t="s">
        <v>8287</v>
      </c>
    </row>
    <row r="7861" spans="1:1" x14ac:dyDescent="0.25">
      <c r="A7861" t="s">
        <v>8288</v>
      </c>
    </row>
    <row r="7862" spans="1:1" x14ac:dyDescent="0.25">
      <c r="A7862" t="s">
        <v>8289</v>
      </c>
    </row>
    <row r="7863" spans="1:1" x14ac:dyDescent="0.25">
      <c r="A7863" t="s">
        <v>8290</v>
      </c>
    </row>
    <row r="7864" spans="1:1" x14ac:dyDescent="0.25">
      <c r="A7864" t="s">
        <v>8291</v>
      </c>
    </row>
    <row r="7865" spans="1:1" x14ac:dyDescent="0.25">
      <c r="A7865" t="s">
        <v>8292</v>
      </c>
    </row>
    <row r="7866" spans="1:1" x14ac:dyDescent="0.25">
      <c r="A7866" t="s">
        <v>8293</v>
      </c>
    </row>
    <row r="7867" spans="1:1" x14ac:dyDescent="0.25">
      <c r="A7867" t="s">
        <v>8294</v>
      </c>
    </row>
    <row r="7868" spans="1:1" x14ac:dyDescent="0.25">
      <c r="A7868" t="s">
        <v>8295</v>
      </c>
    </row>
    <row r="7869" spans="1:1" x14ac:dyDescent="0.25">
      <c r="A7869" t="s">
        <v>8296</v>
      </c>
    </row>
    <row r="7870" spans="1:1" x14ac:dyDescent="0.25">
      <c r="A7870" t="s">
        <v>8297</v>
      </c>
    </row>
    <row r="7871" spans="1:1" x14ac:dyDescent="0.25">
      <c r="A7871" t="s">
        <v>8298</v>
      </c>
    </row>
    <row r="7872" spans="1:1" x14ac:dyDescent="0.25">
      <c r="A7872" t="s">
        <v>8299</v>
      </c>
    </row>
    <row r="7873" spans="1:1" x14ac:dyDescent="0.25">
      <c r="A7873" t="s">
        <v>8300</v>
      </c>
    </row>
    <row r="7874" spans="1:1" x14ac:dyDescent="0.25">
      <c r="A7874" t="s">
        <v>8301</v>
      </c>
    </row>
    <row r="7875" spans="1:1" x14ac:dyDescent="0.25">
      <c r="A7875" t="s">
        <v>8302</v>
      </c>
    </row>
    <row r="7876" spans="1:1" x14ac:dyDescent="0.25">
      <c r="A7876" t="s">
        <v>8303</v>
      </c>
    </row>
    <row r="7877" spans="1:1" x14ac:dyDescent="0.25">
      <c r="A7877" t="s">
        <v>8304</v>
      </c>
    </row>
    <row r="7878" spans="1:1" x14ac:dyDescent="0.25">
      <c r="A7878" t="s">
        <v>8305</v>
      </c>
    </row>
    <row r="7879" spans="1:1" x14ac:dyDescent="0.25">
      <c r="A7879" t="s">
        <v>8306</v>
      </c>
    </row>
    <row r="7880" spans="1:1" x14ac:dyDescent="0.25">
      <c r="A7880" t="s">
        <v>8307</v>
      </c>
    </row>
    <row r="7881" spans="1:1" x14ac:dyDescent="0.25">
      <c r="A7881" t="s">
        <v>8308</v>
      </c>
    </row>
    <row r="7882" spans="1:1" x14ac:dyDescent="0.25">
      <c r="A7882" t="s">
        <v>8309</v>
      </c>
    </row>
    <row r="7883" spans="1:1" x14ac:dyDescent="0.25">
      <c r="A7883" t="s">
        <v>8310</v>
      </c>
    </row>
    <row r="7884" spans="1:1" x14ac:dyDescent="0.25">
      <c r="A7884" t="s">
        <v>8311</v>
      </c>
    </row>
    <row r="7885" spans="1:1" x14ac:dyDescent="0.25">
      <c r="A7885" t="s">
        <v>8312</v>
      </c>
    </row>
    <row r="7886" spans="1:1" x14ac:dyDescent="0.25">
      <c r="A7886" t="s">
        <v>8313</v>
      </c>
    </row>
    <row r="7887" spans="1:1" x14ac:dyDescent="0.25">
      <c r="A7887" t="s">
        <v>8314</v>
      </c>
    </row>
    <row r="7888" spans="1:1" x14ac:dyDescent="0.25">
      <c r="A7888" t="s">
        <v>8315</v>
      </c>
    </row>
    <row r="7889" spans="1:1" x14ac:dyDescent="0.25">
      <c r="A7889" t="s">
        <v>8316</v>
      </c>
    </row>
    <row r="7890" spans="1:1" x14ac:dyDescent="0.25">
      <c r="A7890" t="s">
        <v>8317</v>
      </c>
    </row>
    <row r="7891" spans="1:1" x14ac:dyDescent="0.25">
      <c r="A7891" t="s">
        <v>8318</v>
      </c>
    </row>
    <row r="7892" spans="1:1" x14ac:dyDescent="0.25">
      <c r="A7892" t="s">
        <v>8319</v>
      </c>
    </row>
    <row r="7893" spans="1:1" x14ac:dyDescent="0.25">
      <c r="A7893" t="s">
        <v>8320</v>
      </c>
    </row>
    <row r="7894" spans="1:1" x14ac:dyDescent="0.25">
      <c r="A7894" t="s">
        <v>8321</v>
      </c>
    </row>
    <row r="7895" spans="1:1" x14ac:dyDescent="0.25">
      <c r="A7895" t="s">
        <v>8322</v>
      </c>
    </row>
    <row r="7896" spans="1:1" x14ac:dyDescent="0.25">
      <c r="A7896" t="s">
        <v>8323</v>
      </c>
    </row>
    <row r="7897" spans="1:1" x14ac:dyDescent="0.25">
      <c r="A7897" t="s">
        <v>8324</v>
      </c>
    </row>
    <row r="7898" spans="1:1" x14ac:dyDescent="0.25">
      <c r="A7898" t="s">
        <v>8325</v>
      </c>
    </row>
    <row r="7899" spans="1:1" x14ac:dyDescent="0.25">
      <c r="A7899" t="s">
        <v>8326</v>
      </c>
    </row>
    <row r="7900" spans="1:1" x14ac:dyDescent="0.25">
      <c r="A7900" t="s">
        <v>8327</v>
      </c>
    </row>
    <row r="7901" spans="1:1" x14ac:dyDescent="0.25">
      <c r="A7901" t="s">
        <v>8328</v>
      </c>
    </row>
    <row r="7902" spans="1:1" x14ac:dyDescent="0.25">
      <c r="A7902" t="s">
        <v>8329</v>
      </c>
    </row>
    <row r="7903" spans="1:1" x14ac:dyDescent="0.25">
      <c r="A7903" t="s">
        <v>8330</v>
      </c>
    </row>
    <row r="7904" spans="1:1" x14ac:dyDescent="0.25">
      <c r="A7904" t="s">
        <v>8331</v>
      </c>
    </row>
    <row r="7905" spans="1:1" x14ac:dyDescent="0.25">
      <c r="A7905" t="s">
        <v>8332</v>
      </c>
    </row>
    <row r="7906" spans="1:1" x14ac:dyDescent="0.25">
      <c r="A7906" t="s">
        <v>8333</v>
      </c>
    </row>
    <row r="7907" spans="1:1" x14ac:dyDescent="0.25">
      <c r="A7907" t="s">
        <v>8334</v>
      </c>
    </row>
    <row r="7908" spans="1:1" x14ac:dyDescent="0.25">
      <c r="A7908" t="s">
        <v>8335</v>
      </c>
    </row>
    <row r="7909" spans="1:1" x14ac:dyDescent="0.25">
      <c r="A7909" t="s">
        <v>8336</v>
      </c>
    </row>
    <row r="7910" spans="1:1" x14ac:dyDescent="0.25">
      <c r="A7910" t="s">
        <v>8337</v>
      </c>
    </row>
    <row r="7911" spans="1:1" x14ac:dyDescent="0.25">
      <c r="A7911" t="s">
        <v>8338</v>
      </c>
    </row>
    <row r="7912" spans="1:1" x14ac:dyDescent="0.25">
      <c r="A7912" t="s">
        <v>8339</v>
      </c>
    </row>
    <row r="7913" spans="1:1" x14ac:dyDescent="0.25">
      <c r="A7913" t="s">
        <v>8340</v>
      </c>
    </row>
    <row r="7914" spans="1:1" x14ac:dyDescent="0.25">
      <c r="A7914" t="s">
        <v>8341</v>
      </c>
    </row>
    <row r="7915" spans="1:1" x14ac:dyDescent="0.25">
      <c r="A7915" t="s">
        <v>8342</v>
      </c>
    </row>
    <row r="7916" spans="1:1" x14ac:dyDescent="0.25">
      <c r="A7916" t="s">
        <v>8343</v>
      </c>
    </row>
    <row r="7917" spans="1:1" x14ac:dyDescent="0.25">
      <c r="A7917" t="s">
        <v>8344</v>
      </c>
    </row>
    <row r="7918" spans="1:1" x14ac:dyDescent="0.25">
      <c r="A7918" t="s">
        <v>8345</v>
      </c>
    </row>
    <row r="7919" spans="1:1" x14ac:dyDescent="0.25">
      <c r="A7919" t="s">
        <v>8346</v>
      </c>
    </row>
    <row r="7920" spans="1:1" x14ac:dyDescent="0.25">
      <c r="A7920" t="s">
        <v>8347</v>
      </c>
    </row>
    <row r="7921" spans="1:1" x14ac:dyDescent="0.25">
      <c r="A7921" t="s">
        <v>8348</v>
      </c>
    </row>
    <row r="7922" spans="1:1" x14ac:dyDescent="0.25">
      <c r="A7922" t="s">
        <v>8349</v>
      </c>
    </row>
    <row r="7923" spans="1:1" x14ac:dyDescent="0.25">
      <c r="A7923" t="s">
        <v>8350</v>
      </c>
    </row>
    <row r="7924" spans="1:1" x14ac:dyDescent="0.25">
      <c r="A7924" t="s">
        <v>8351</v>
      </c>
    </row>
    <row r="7925" spans="1:1" x14ac:dyDescent="0.25">
      <c r="A7925" t="s">
        <v>8352</v>
      </c>
    </row>
    <row r="7926" spans="1:1" x14ac:dyDescent="0.25">
      <c r="A7926" t="s">
        <v>8353</v>
      </c>
    </row>
    <row r="7927" spans="1:1" x14ac:dyDescent="0.25">
      <c r="A7927" t="s">
        <v>8354</v>
      </c>
    </row>
    <row r="7928" spans="1:1" x14ac:dyDescent="0.25">
      <c r="A7928" t="s">
        <v>8355</v>
      </c>
    </row>
    <row r="7929" spans="1:1" x14ac:dyDescent="0.25">
      <c r="A7929" t="s">
        <v>8356</v>
      </c>
    </row>
    <row r="7930" spans="1:1" x14ac:dyDescent="0.25">
      <c r="A7930" t="s">
        <v>8357</v>
      </c>
    </row>
    <row r="7931" spans="1:1" x14ac:dyDescent="0.25">
      <c r="A7931" t="s">
        <v>8358</v>
      </c>
    </row>
    <row r="7932" spans="1:1" x14ac:dyDescent="0.25">
      <c r="A7932" t="s">
        <v>8359</v>
      </c>
    </row>
    <row r="7933" spans="1:1" x14ac:dyDescent="0.25">
      <c r="A7933" t="s">
        <v>8360</v>
      </c>
    </row>
    <row r="7934" spans="1:1" x14ac:dyDescent="0.25">
      <c r="A7934" t="s">
        <v>8361</v>
      </c>
    </row>
    <row r="7935" spans="1:1" x14ac:dyDescent="0.25">
      <c r="A7935" t="s">
        <v>8362</v>
      </c>
    </row>
    <row r="7936" spans="1:1" x14ac:dyDescent="0.25">
      <c r="A7936" t="s">
        <v>8363</v>
      </c>
    </row>
    <row r="7937" spans="1:1" x14ac:dyDescent="0.25">
      <c r="A7937" t="s">
        <v>8364</v>
      </c>
    </row>
    <row r="7938" spans="1:1" x14ac:dyDescent="0.25">
      <c r="A7938" t="s">
        <v>8365</v>
      </c>
    </row>
    <row r="7939" spans="1:1" x14ac:dyDescent="0.25">
      <c r="A7939" t="s">
        <v>8366</v>
      </c>
    </row>
    <row r="7940" spans="1:1" x14ac:dyDescent="0.25">
      <c r="A7940" t="s">
        <v>8367</v>
      </c>
    </row>
    <row r="7941" spans="1:1" x14ac:dyDescent="0.25">
      <c r="A7941" t="s">
        <v>8368</v>
      </c>
    </row>
    <row r="7942" spans="1:1" x14ac:dyDescent="0.25">
      <c r="A7942" t="s">
        <v>8369</v>
      </c>
    </row>
    <row r="7943" spans="1:1" x14ac:dyDescent="0.25">
      <c r="A7943" t="s">
        <v>8370</v>
      </c>
    </row>
    <row r="7944" spans="1:1" x14ac:dyDescent="0.25">
      <c r="A7944" t="s">
        <v>8371</v>
      </c>
    </row>
    <row r="7945" spans="1:1" x14ac:dyDescent="0.25">
      <c r="A7945" t="s">
        <v>8372</v>
      </c>
    </row>
    <row r="7946" spans="1:1" x14ac:dyDescent="0.25">
      <c r="A7946" t="s">
        <v>8373</v>
      </c>
    </row>
    <row r="7947" spans="1:1" x14ac:dyDescent="0.25">
      <c r="A7947" t="s">
        <v>8374</v>
      </c>
    </row>
    <row r="7948" spans="1:1" x14ac:dyDescent="0.25">
      <c r="A7948" t="s">
        <v>8375</v>
      </c>
    </row>
    <row r="7949" spans="1:1" x14ac:dyDescent="0.25">
      <c r="A7949" t="s">
        <v>8376</v>
      </c>
    </row>
    <row r="7950" spans="1:1" x14ac:dyDescent="0.25">
      <c r="A7950" t="s">
        <v>8377</v>
      </c>
    </row>
    <row r="7951" spans="1:1" x14ac:dyDescent="0.25">
      <c r="A7951" t="s">
        <v>8378</v>
      </c>
    </row>
    <row r="7952" spans="1:1" x14ac:dyDescent="0.25">
      <c r="A7952" t="s">
        <v>8379</v>
      </c>
    </row>
    <row r="7953" spans="1:1" x14ac:dyDescent="0.25">
      <c r="A7953" t="s">
        <v>8380</v>
      </c>
    </row>
    <row r="7954" spans="1:1" x14ac:dyDescent="0.25">
      <c r="A7954" t="s">
        <v>8381</v>
      </c>
    </row>
    <row r="7955" spans="1:1" x14ac:dyDescent="0.25">
      <c r="A7955" t="s">
        <v>8382</v>
      </c>
    </row>
    <row r="7956" spans="1:1" x14ac:dyDescent="0.25">
      <c r="A7956" t="s">
        <v>8383</v>
      </c>
    </row>
    <row r="7957" spans="1:1" x14ac:dyDescent="0.25">
      <c r="A7957" t="s">
        <v>8384</v>
      </c>
    </row>
    <row r="7958" spans="1:1" x14ac:dyDescent="0.25">
      <c r="A7958" t="s">
        <v>8385</v>
      </c>
    </row>
    <row r="7959" spans="1:1" x14ac:dyDescent="0.25">
      <c r="A7959" t="s">
        <v>8386</v>
      </c>
    </row>
    <row r="7960" spans="1:1" x14ac:dyDescent="0.25">
      <c r="A7960" t="s">
        <v>8387</v>
      </c>
    </row>
    <row r="7961" spans="1:1" x14ac:dyDescent="0.25">
      <c r="A7961" t="s">
        <v>8388</v>
      </c>
    </row>
    <row r="7962" spans="1:1" x14ac:dyDescent="0.25">
      <c r="A7962" t="s">
        <v>8389</v>
      </c>
    </row>
    <row r="7963" spans="1:1" x14ac:dyDescent="0.25">
      <c r="A7963" t="s">
        <v>8390</v>
      </c>
    </row>
    <row r="7964" spans="1:1" x14ac:dyDescent="0.25">
      <c r="A7964" t="s">
        <v>8391</v>
      </c>
    </row>
    <row r="7965" spans="1:1" x14ac:dyDescent="0.25">
      <c r="A7965" t="s">
        <v>8392</v>
      </c>
    </row>
    <row r="7966" spans="1:1" x14ac:dyDescent="0.25">
      <c r="A7966" t="s">
        <v>8393</v>
      </c>
    </row>
    <row r="7967" spans="1:1" x14ac:dyDescent="0.25">
      <c r="A7967" t="s">
        <v>8394</v>
      </c>
    </row>
    <row r="7968" spans="1:1" x14ac:dyDescent="0.25">
      <c r="A7968" t="s">
        <v>8395</v>
      </c>
    </row>
    <row r="7969" spans="1:1" x14ac:dyDescent="0.25">
      <c r="A7969" t="s">
        <v>8396</v>
      </c>
    </row>
    <row r="7970" spans="1:1" x14ac:dyDescent="0.25">
      <c r="A7970" t="s">
        <v>8397</v>
      </c>
    </row>
    <row r="7971" spans="1:1" x14ac:dyDescent="0.25">
      <c r="A7971" t="s">
        <v>8398</v>
      </c>
    </row>
    <row r="7972" spans="1:1" x14ac:dyDescent="0.25">
      <c r="A7972" t="s">
        <v>8399</v>
      </c>
    </row>
    <row r="7973" spans="1:1" x14ac:dyDescent="0.25">
      <c r="A7973" t="s">
        <v>8400</v>
      </c>
    </row>
    <row r="7974" spans="1:1" x14ac:dyDescent="0.25">
      <c r="A7974" t="s">
        <v>8401</v>
      </c>
    </row>
    <row r="7975" spans="1:1" x14ac:dyDescent="0.25">
      <c r="A7975" t="s">
        <v>8402</v>
      </c>
    </row>
    <row r="7976" spans="1:1" x14ac:dyDescent="0.25">
      <c r="A7976" t="s">
        <v>8403</v>
      </c>
    </row>
    <row r="7977" spans="1:1" x14ac:dyDescent="0.25">
      <c r="A7977" t="s">
        <v>8404</v>
      </c>
    </row>
    <row r="7978" spans="1:1" x14ac:dyDescent="0.25">
      <c r="A7978" t="s">
        <v>8405</v>
      </c>
    </row>
    <row r="7979" spans="1:1" x14ac:dyDescent="0.25">
      <c r="A7979" t="s">
        <v>8406</v>
      </c>
    </row>
    <row r="7980" spans="1:1" x14ac:dyDescent="0.25">
      <c r="A7980" t="s">
        <v>8407</v>
      </c>
    </row>
    <row r="7981" spans="1:1" x14ac:dyDescent="0.25">
      <c r="A7981" t="s">
        <v>8408</v>
      </c>
    </row>
    <row r="7982" spans="1:1" x14ac:dyDescent="0.25">
      <c r="A7982" t="s">
        <v>8409</v>
      </c>
    </row>
    <row r="7983" spans="1:1" x14ac:dyDescent="0.25">
      <c r="A7983" t="s">
        <v>8410</v>
      </c>
    </row>
    <row r="7984" spans="1:1" x14ac:dyDescent="0.25">
      <c r="A7984" t="s">
        <v>8411</v>
      </c>
    </row>
    <row r="7985" spans="1:1" x14ac:dyDescent="0.25">
      <c r="A7985" t="s">
        <v>8412</v>
      </c>
    </row>
    <row r="7986" spans="1:1" x14ac:dyDescent="0.25">
      <c r="A7986" t="s">
        <v>8413</v>
      </c>
    </row>
    <row r="7987" spans="1:1" x14ac:dyDescent="0.25">
      <c r="A7987" t="s">
        <v>8414</v>
      </c>
    </row>
    <row r="7988" spans="1:1" x14ac:dyDescent="0.25">
      <c r="A7988" t="s">
        <v>8415</v>
      </c>
    </row>
    <row r="7989" spans="1:1" x14ac:dyDescent="0.25">
      <c r="A7989" t="s">
        <v>8416</v>
      </c>
    </row>
    <row r="7990" spans="1:1" x14ac:dyDescent="0.25">
      <c r="A7990" t="s">
        <v>8417</v>
      </c>
    </row>
    <row r="7991" spans="1:1" x14ac:dyDescent="0.25">
      <c r="A7991" t="s">
        <v>8418</v>
      </c>
    </row>
    <row r="7992" spans="1:1" x14ac:dyDescent="0.25">
      <c r="A7992" t="s">
        <v>8419</v>
      </c>
    </row>
    <row r="7993" spans="1:1" x14ac:dyDescent="0.25">
      <c r="A7993" t="s">
        <v>8420</v>
      </c>
    </row>
    <row r="7994" spans="1:1" x14ac:dyDescent="0.25">
      <c r="A7994" t="s">
        <v>8421</v>
      </c>
    </row>
    <row r="7995" spans="1:1" x14ac:dyDescent="0.25">
      <c r="A7995" t="s">
        <v>8422</v>
      </c>
    </row>
    <row r="7996" spans="1:1" x14ac:dyDescent="0.25">
      <c r="A7996" t="s">
        <v>8423</v>
      </c>
    </row>
    <row r="7997" spans="1:1" x14ac:dyDescent="0.25">
      <c r="A7997" t="s">
        <v>8424</v>
      </c>
    </row>
    <row r="7998" spans="1:1" x14ac:dyDescent="0.25">
      <c r="A7998" t="s">
        <v>8425</v>
      </c>
    </row>
    <row r="7999" spans="1:1" x14ac:dyDescent="0.25">
      <c r="A7999" t="s">
        <v>8426</v>
      </c>
    </row>
    <row r="8000" spans="1:1" x14ac:dyDescent="0.25">
      <c r="A8000" t="s">
        <v>8427</v>
      </c>
    </row>
    <row r="8001" spans="1:1" x14ac:dyDescent="0.25">
      <c r="A8001" t="s">
        <v>8428</v>
      </c>
    </row>
    <row r="8002" spans="1:1" x14ac:dyDescent="0.25">
      <c r="A8002" t="s">
        <v>8429</v>
      </c>
    </row>
    <row r="8003" spans="1:1" x14ac:dyDescent="0.25">
      <c r="A8003" t="s">
        <v>8430</v>
      </c>
    </row>
    <row r="8004" spans="1:1" x14ac:dyDescent="0.25">
      <c r="A8004" t="s">
        <v>8431</v>
      </c>
    </row>
    <row r="8005" spans="1:1" x14ac:dyDescent="0.25">
      <c r="A8005" t="s">
        <v>8432</v>
      </c>
    </row>
    <row r="8006" spans="1:1" x14ac:dyDescent="0.25">
      <c r="A8006" t="s">
        <v>8433</v>
      </c>
    </row>
    <row r="8007" spans="1:1" x14ac:dyDescent="0.25">
      <c r="A8007" t="s">
        <v>8434</v>
      </c>
    </row>
    <row r="8008" spans="1:1" x14ac:dyDescent="0.25">
      <c r="A8008" t="s">
        <v>8435</v>
      </c>
    </row>
    <row r="8009" spans="1:1" x14ac:dyDescent="0.25">
      <c r="A8009" t="s">
        <v>8436</v>
      </c>
    </row>
    <row r="8010" spans="1:1" x14ac:dyDescent="0.25">
      <c r="A8010" t="s">
        <v>8437</v>
      </c>
    </row>
    <row r="8011" spans="1:1" x14ac:dyDescent="0.25">
      <c r="A8011" t="s">
        <v>8438</v>
      </c>
    </row>
    <row r="8012" spans="1:1" x14ac:dyDescent="0.25">
      <c r="A8012" t="s">
        <v>8439</v>
      </c>
    </row>
    <row r="8013" spans="1:1" x14ac:dyDescent="0.25">
      <c r="A8013" t="s">
        <v>8440</v>
      </c>
    </row>
    <row r="8014" spans="1:1" x14ac:dyDescent="0.25">
      <c r="A8014" t="s">
        <v>8441</v>
      </c>
    </row>
    <row r="8015" spans="1:1" x14ac:dyDescent="0.25">
      <c r="A8015" t="s">
        <v>8442</v>
      </c>
    </row>
    <row r="8016" spans="1:1" x14ac:dyDescent="0.25">
      <c r="A8016" t="s">
        <v>8443</v>
      </c>
    </row>
    <row r="8017" spans="1:1" x14ac:dyDescent="0.25">
      <c r="A8017" t="s">
        <v>8444</v>
      </c>
    </row>
    <row r="8018" spans="1:1" x14ac:dyDescent="0.25">
      <c r="A8018" t="s">
        <v>8445</v>
      </c>
    </row>
    <row r="8019" spans="1:1" x14ac:dyDescent="0.25">
      <c r="A8019" t="s">
        <v>8446</v>
      </c>
    </row>
    <row r="8020" spans="1:1" x14ac:dyDescent="0.25">
      <c r="A8020" t="s">
        <v>8447</v>
      </c>
    </row>
    <row r="8021" spans="1:1" x14ac:dyDescent="0.25">
      <c r="A8021" t="s">
        <v>8448</v>
      </c>
    </row>
    <row r="8022" spans="1:1" x14ac:dyDescent="0.25">
      <c r="A8022" t="s">
        <v>8449</v>
      </c>
    </row>
    <row r="8023" spans="1:1" x14ac:dyDescent="0.25">
      <c r="A8023" t="s">
        <v>8450</v>
      </c>
    </row>
    <row r="8024" spans="1:1" x14ac:dyDescent="0.25">
      <c r="A8024" t="s">
        <v>8451</v>
      </c>
    </row>
    <row r="8025" spans="1:1" x14ac:dyDescent="0.25">
      <c r="A8025" t="s">
        <v>8452</v>
      </c>
    </row>
    <row r="8026" spans="1:1" x14ac:dyDescent="0.25">
      <c r="A8026" t="s">
        <v>8453</v>
      </c>
    </row>
    <row r="8027" spans="1:1" x14ac:dyDescent="0.25">
      <c r="A8027" t="s">
        <v>8454</v>
      </c>
    </row>
    <row r="8028" spans="1:1" x14ac:dyDescent="0.25">
      <c r="A8028" t="s">
        <v>8455</v>
      </c>
    </row>
    <row r="8029" spans="1:1" x14ac:dyDescent="0.25">
      <c r="A8029" t="s">
        <v>8456</v>
      </c>
    </row>
    <row r="8030" spans="1:1" x14ac:dyDescent="0.25">
      <c r="A8030" t="s">
        <v>8457</v>
      </c>
    </row>
    <row r="8031" spans="1:1" x14ac:dyDescent="0.25">
      <c r="A8031" t="s">
        <v>8458</v>
      </c>
    </row>
    <row r="8032" spans="1:1" x14ac:dyDescent="0.25">
      <c r="A8032" t="s">
        <v>8459</v>
      </c>
    </row>
    <row r="8033" spans="1:1" x14ac:dyDescent="0.25">
      <c r="A8033" t="s">
        <v>8460</v>
      </c>
    </row>
    <row r="8034" spans="1:1" x14ac:dyDescent="0.25">
      <c r="A8034" t="s">
        <v>8461</v>
      </c>
    </row>
    <row r="8035" spans="1:1" x14ac:dyDescent="0.25">
      <c r="A8035" t="s">
        <v>8462</v>
      </c>
    </row>
    <row r="8036" spans="1:1" x14ac:dyDescent="0.25">
      <c r="A8036" t="s">
        <v>8463</v>
      </c>
    </row>
    <row r="8037" spans="1:1" x14ac:dyDescent="0.25">
      <c r="A8037" t="s">
        <v>8464</v>
      </c>
    </row>
    <row r="8038" spans="1:1" x14ac:dyDescent="0.25">
      <c r="A8038" t="s">
        <v>8465</v>
      </c>
    </row>
    <row r="8039" spans="1:1" x14ac:dyDescent="0.25">
      <c r="A8039" t="s">
        <v>8466</v>
      </c>
    </row>
    <row r="8040" spans="1:1" x14ac:dyDescent="0.25">
      <c r="A8040" t="s">
        <v>8467</v>
      </c>
    </row>
    <row r="8041" spans="1:1" x14ac:dyDescent="0.25">
      <c r="A8041" t="s">
        <v>8468</v>
      </c>
    </row>
    <row r="8042" spans="1:1" x14ac:dyDescent="0.25">
      <c r="A8042" t="s">
        <v>8469</v>
      </c>
    </row>
    <row r="8043" spans="1:1" x14ac:dyDescent="0.25">
      <c r="A8043" t="s">
        <v>8470</v>
      </c>
    </row>
    <row r="8044" spans="1:1" x14ac:dyDescent="0.25">
      <c r="A8044" t="s">
        <v>8471</v>
      </c>
    </row>
    <row r="8045" spans="1:1" x14ac:dyDescent="0.25">
      <c r="A8045" t="s">
        <v>8472</v>
      </c>
    </row>
    <row r="8046" spans="1:1" x14ac:dyDescent="0.25">
      <c r="A8046" t="s">
        <v>8473</v>
      </c>
    </row>
    <row r="8047" spans="1:1" x14ac:dyDescent="0.25">
      <c r="A8047" t="s">
        <v>8474</v>
      </c>
    </row>
    <row r="8048" spans="1:1" x14ac:dyDescent="0.25">
      <c r="A8048" t="s">
        <v>8475</v>
      </c>
    </row>
    <row r="8049" spans="1:1" x14ac:dyDescent="0.25">
      <c r="A8049" t="s">
        <v>8476</v>
      </c>
    </row>
    <row r="8050" spans="1:1" x14ac:dyDescent="0.25">
      <c r="A8050" t="s">
        <v>8477</v>
      </c>
    </row>
    <row r="8051" spans="1:1" x14ac:dyDescent="0.25">
      <c r="A8051" t="s">
        <v>8478</v>
      </c>
    </row>
    <row r="8052" spans="1:1" x14ac:dyDescent="0.25">
      <c r="A8052" t="s">
        <v>8479</v>
      </c>
    </row>
    <row r="8053" spans="1:1" x14ac:dyDescent="0.25">
      <c r="A8053" t="s">
        <v>8480</v>
      </c>
    </row>
    <row r="8054" spans="1:1" x14ac:dyDescent="0.25">
      <c r="A8054" t="s">
        <v>8481</v>
      </c>
    </row>
    <row r="8055" spans="1:1" x14ac:dyDescent="0.25">
      <c r="A8055" t="s">
        <v>8482</v>
      </c>
    </row>
    <row r="8056" spans="1:1" x14ac:dyDescent="0.25">
      <c r="A8056" t="s">
        <v>8483</v>
      </c>
    </row>
    <row r="8057" spans="1:1" x14ac:dyDescent="0.25">
      <c r="A8057" t="s">
        <v>8484</v>
      </c>
    </row>
    <row r="8058" spans="1:1" x14ac:dyDescent="0.25">
      <c r="A8058" t="s">
        <v>8485</v>
      </c>
    </row>
    <row r="8059" spans="1:1" x14ac:dyDescent="0.25">
      <c r="A8059" t="s">
        <v>8486</v>
      </c>
    </row>
    <row r="8060" spans="1:1" x14ac:dyDescent="0.25">
      <c r="A8060" t="s">
        <v>8487</v>
      </c>
    </row>
    <row r="8061" spans="1:1" x14ac:dyDescent="0.25">
      <c r="A8061" t="s">
        <v>8488</v>
      </c>
    </row>
    <row r="8062" spans="1:1" x14ac:dyDescent="0.25">
      <c r="A8062" t="s">
        <v>8489</v>
      </c>
    </row>
    <row r="8063" spans="1:1" x14ac:dyDescent="0.25">
      <c r="A8063" t="s">
        <v>8490</v>
      </c>
    </row>
    <row r="8064" spans="1:1" x14ac:dyDescent="0.25">
      <c r="A8064" t="s">
        <v>8491</v>
      </c>
    </row>
    <row r="8065" spans="1:1" x14ac:dyDescent="0.25">
      <c r="A8065" t="s">
        <v>8492</v>
      </c>
    </row>
    <row r="8066" spans="1:1" x14ac:dyDescent="0.25">
      <c r="A8066" t="s">
        <v>8493</v>
      </c>
    </row>
    <row r="8067" spans="1:1" x14ac:dyDescent="0.25">
      <c r="A8067" t="s">
        <v>8494</v>
      </c>
    </row>
    <row r="8068" spans="1:1" x14ac:dyDescent="0.25">
      <c r="A8068" t="s">
        <v>8495</v>
      </c>
    </row>
    <row r="8069" spans="1:1" x14ac:dyDescent="0.25">
      <c r="A8069" t="s">
        <v>8496</v>
      </c>
    </row>
    <row r="8070" spans="1:1" x14ac:dyDescent="0.25">
      <c r="A8070" t="s">
        <v>8497</v>
      </c>
    </row>
    <row r="8071" spans="1:1" x14ac:dyDescent="0.25">
      <c r="A8071" t="s">
        <v>8498</v>
      </c>
    </row>
    <row r="8072" spans="1:1" x14ac:dyDescent="0.25">
      <c r="A8072" t="s">
        <v>8499</v>
      </c>
    </row>
    <row r="8073" spans="1:1" x14ac:dyDescent="0.25">
      <c r="A8073" t="s">
        <v>8500</v>
      </c>
    </row>
    <row r="8074" spans="1:1" x14ac:dyDescent="0.25">
      <c r="A8074" t="s">
        <v>8501</v>
      </c>
    </row>
    <row r="8075" spans="1:1" x14ac:dyDescent="0.25">
      <c r="A8075" t="s">
        <v>8502</v>
      </c>
    </row>
    <row r="8076" spans="1:1" x14ac:dyDescent="0.25">
      <c r="A8076" t="s">
        <v>8503</v>
      </c>
    </row>
    <row r="8077" spans="1:1" x14ac:dyDescent="0.25">
      <c r="A8077" t="s">
        <v>8504</v>
      </c>
    </row>
    <row r="8078" spans="1:1" x14ac:dyDescent="0.25">
      <c r="A8078" t="s">
        <v>8505</v>
      </c>
    </row>
    <row r="8079" spans="1:1" x14ac:dyDescent="0.25">
      <c r="A8079" t="s">
        <v>8506</v>
      </c>
    </row>
    <row r="8080" spans="1:1" x14ac:dyDescent="0.25">
      <c r="A8080" t="s">
        <v>8507</v>
      </c>
    </row>
    <row r="8081" spans="1:1" x14ac:dyDescent="0.25">
      <c r="A8081" t="s">
        <v>8508</v>
      </c>
    </row>
    <row r="8082" spans="1:1" x14ac:dyDescent="0.25">
      <c r="A8082" t="s">
        <v>8509</v>
      </c>
    </row>
    <row r="8083" spans="1:1" x14ac:dyDescent="0.25">
      <c r="A8083" t="s">
        <v>8510</v>
      </c>
    </row>
    <row r="8084" spans="1:1" x14ac:dyDescent="0.25">
      <c r="A8084" t="s">
        <v>8511</v>
      </c>
    </row>
    <row r="8085" spans="1:1" x14ac:dyDescent="0.25">
      <c r="A8085" t="s">
        <v>8512</v>
      </c>
    </row>
    <row r="8086" spans="1:1" x14ac:dyDescent="0.25">
      <c r="A8086" t="s">
        <v>8513</v>
      </c>
    </row>
    <row r="8087" spans="1:1" x14ac:dyDescent="0.25">
      <c r="A8087" t="s">
        <v>8514</v>
      </c>
    </row>
    <row r="8088" spans="1:1" x14ac:dyDescent="0.25">
      <c r="A8088" t="s">
        <v>8515</v>
      </c>
    </row>
    <row r="8089" spans="1:1" x14ac:dyDescent="0.25">
      <c r="A8089" t="s">
        <v>8516</v>
      </c>
    </row>
    <row r="8090" spans="1:1" x14ac:dyDescent="0.25">
      <c r="A8090" t="s">
        <v>8517</v>
      </c>
    </row>
    <row r="8091" spans="1:1" x14ac:dyDescent="0.25">
      <c r="A8091" t="s">
        <v>8518</v>
      </c>
    </row>
    <row r="8092" spans="1:1" x14ac:dyDescent="0.25">
      <c r="A8092" t="s">
        <v>8519</v>
      </c>
    </row>
    <row r="8093" spans="1:1" x14ac:dyDescent="0.25">
      <c r="A8093" t="s">
        <v>8520</v>
      </c>
    </row>
    <row r="8094" spans="1:1" x14ac:dyDescent="0.25">
      <c r="A8094" t="s">
        <v>8521</v>
      </c>
    </row>
    <row r="8095" spans="1:1" x14ac:dyDescent="0.25">
      <c r="A8095" t="s">
        <v>8522</v>
      </c>
    </row>
    <row r="8096" spans="1:1" x14ac:dyDescent="0.25">
      <c r="A8096" t="s">
        <v>8523</v>
      </c>
    </row>
    <row r="8097" spans="1:1" x14ac:dyDescent="0.25">
      <c r="A8097" t="s">
        <v>8524</v>
      </c>
    </row>
    <row r="8098" spans="1:1" x14ac:dyDescent="0.25">
      <c r="A8098" t="s">
        <v>8525</v>
      </c>
    </row>
    <row r="8099" spans="1:1" x14ac:dyDescent="0.25">
      <c r="A8099" t="s">
        <v>8526</v>
      </c>
    </row>
    <row r="8100" spans="1:1" x14ac:dyDescent="0.25">
      <c r="A8100" t="s">
        <v>8527</v>
      </c>
    </row>
    <row r="8101" spans="1:1" x14ac:dyDescent="0.25">
      <c r="A8101" t="s">
        <v>8528</v>
      </c>
    </row>
    <row r="8102" spans="1:1" x14ac:dyDescent="0.25">
      <c r="A8102" t="s">
        <v>8529</v>
      </c>
    </row>
    <row r="8103" spans="1:1" x14ac:dyDescent="0.25">
      <c r="A8103" t="s">
        <v>8530</v>
      </c>
    </row>
    <row r="8104" spans="1:1" x14ac:dyDescent="0.25">
      <c r="A8104" t="s">
        <v>8531</v>
      </c>
    </row>
    <row r="8105" spans="1:1" x14ac:dyDescent="0.25">
      <c r="A8105" t="s">
        <v>8532</v>
      </c>
    </row>
    <row r="8106" spans="1:1" x14ac:dyDescent="0.25">
      <c r="A8106" t="s">
        <v>8533</v>
      </c>
    </row>
    <row r="8107" spans="1:1" x14ac:dyDescent="0.25">
      <c r="A8107" t="s">
        <v>8534</v>
      </c>
    </row>
    <row r="8108" spans="1:1" x14ac:dyDescent="0.25">
      <c r="A8108" t="s">
        <v>8535</v>
      </c>
    </row>
    <row r="8109" spans="1:1" x14ac:dyDescent="0.25">
      <c r="A8109" t="s">
        <v>8536</v>
      </c>
    </row>
    <row r="8110" spans="1:1" x14ac:dyDescent="0.25">
      <c r="A8110" t="s">
        <v>8537</v>
      </c>
    </row>
    <row r="8111" spans="1:1" x14ac:dyDescent="0.25">
      <c r="A8111" t="s">
        <v>8538</v>
      </c>
    </row>
    <row r="8112" spans="1:1" x14ac:dyDescent="0.25">
      <c r="A8112" t="s">
        <v>8539</v>
      </c>
    </row>
    <row r="8113" spans="1:1" x14ac:dyDescent="0.25">
      <c r="A8113" t="s">
        <v>8540</v>
      </c>
    </row>
    <row r="8114" spans="1:1" x14ac:dyDescent="0.25">
      <c r="A8114" t="s">
        <v>8541</v>
      </c>
    </row>
    <row r="8115" spans="1:1" x14ac:dyDescent="0.25">
      <c r="A8115" t="s">
        <v>8542</v>
      </c>
    </row>
    <row r="8116" spans="1:1" x14ac:dyDescent="0.25">
      <c r="A8116" t="s">
        <v>8543</v>
      </c>
    </row>
    <row r="8117" spans="1:1" x14ac:dyDescent="0.25">
      <c r="A8117" t="s">
        <v>8544</v>
      </c>
    </row>
    <row r="8118" spans="1:1" x14ac:dyDescent="0.25">
      <c r="A8118" t="s">
        <v>8545</v>
      </c>
    </row>
    <row r="8119" spans="1:1" x14ac:dyDescent="0.25">
      <c r="A8119" t="s">
        <v>8546</v>
      </c>
    </row>
    <row r="8120" spans="1:1" x14ac:dyDescent="0.25">
      <c r="A8120" t="s">
        <v>8547</v>
      </c>
    </row>
    <row r="8121" spans="1:1" x14ac:dyDescent="0.25">
      <c r="A8121" t="s">
        <v>8548</v>
      </c>
    </row>
    <row r="8122" spans="1:1" x14ac:dyDescent="0.25">
      <c r="A8122" t="s">
        <v>8549</v>
      </c>
    </row>
    <row r="8123" spans="1:1" x14ac:dyDescent="0.25">
      <c r="A8123" t="s">
        <v>8550</v>
      </c>
    </row>
    <row r="8124" spans="1:1" x14ac:dyDescent="0.25">
      <c r="A8124" t="s">
        <v>8551</v>
      </c>
    </row>
    <row r="8125" spans="1:1" x14ac:dyDescent="0.25">
      <c r="A8125" t="s">
        <v>8552</v>
      </c>
    </row>
    <row r="8126" spans="1:1" x14ac:dyDescent="0.25">
      <c r="A8126" t="s">
        <v>8553</v>
      </c>
    </row>
    <row r="8127" spans="1:1" x14ac:dyDescent="0.25">
      <c r="A8127" t="s">
        <v>8554</v>
      </c>
    </row>
    <row r="8128" spans="1:1" x14ac:dyDescent="0.25">
      <c r="A8128" t="s">
        <v>8555</v>
      </c>
    </row>
    <row r="8129" spans="1:1" x14ac:dyDescent="0.25">
      <c r="A8129" t="s">
        <v>8556</v>
      </c>
    </row>
    <row r="8130" spans="1:1" x14ac:dyDescent="0.25">
      <c r="A8130" t="s">
        <v>8557</v>
      </c>
    </row>
    <row r="8131" spans="1:1" x14ac:dyDescent="0.25">
      <c r="A8131" t="s">
        <v>8558</v>
      </c>
    </row>
    <row r="8132" spans="1:1" x14ac:dyDescent="0.25">
      <c r="A8132" t="s">
        <v>8559</v>
      </c>
    </row>
    <row r="8133" spans="1:1" x14ac:dyDescent="0.25">
      <c r="A8133" t="s">
        <v>8560</v>
      </c>
    </row>
    <row r="8134" spans="1:1" x14ac:dyDescent="0.25">
      <c r="A8134" t="s">
        <v>8561</v>
      </c>
    </row>
    <row r="8135" spans="1:1" x14ac:dyDescent="0.25">
      <c r="A8135" t="s">
        <v>8562</v>
      </c>
    </row>
    <row r="8136" spans="1:1" x14ac:dyDescent="0.25">
      <c r="A8136" t="s">
        <v>8563</v>
      </c>
    </row>
    <row r="8137" spans="1:1" x14ac:dyDescent="0.25">
      <c r="A8137" t="s">
        <v>8564</v>
      </c>
    </row>
    <row r="8138" spans="1:1" x14ac:dyDescent="0.25">
      <c r="A8138" t="s">
        <v>8565</v>
      </c>
    </row>
    <row r="8139" spans="1:1" x14ac:dyDescent="0.25">
      <c r="A8139" t="s">
        <v>8566</v>
      </c>
    </row>
    <row r="8140" spans="1:1" x14ac:dyDescent="0.25">
      <c r="A8140" t="s">
        <v>8567</v>
      </c>
    </row>
    <row r="8141" spans="1:1" x14ac:dyDescent="0.25">
      <c r="A8141" t="s">
        <v>8568</v>
      </c>
    </row>
    <row r="8142" spans="1:1" x14ac:dyDescent="0.25">
      <c r="A8142" t="s">
        <v>8569</v>
      </c>
    </row>
    <row r="8143" spans="1:1" x14ac:dyDescent="0.25">
      <c r="A8143" t="s">
        <v>8570</v>
      </c>
    </row>
    <row r="8144" spans="1:1" x14ac:dyDescent="0.25">
      <c r="A8144" t="s">
        <v>8571</v>
      </c>
    </row>
    <row r="8145" spans="1:1" x14ac:dyDescent="0.25">
      <c r="A8145" t="s">
        <v>8572</v>
      </c>
    </row>
    <row r="8146" spans="1:1" x14ac:dyDescent="0.25">
      <c r="A8146" t="s">
        <v>8573</v>
      </c>
    </row>
    <row r="8147" spans="1:1" x14ac:dyDescent="0.25">
      <c r="A8147" t="s">
        <v>8574</v>
      </c>
    </row>
    <row r="8148" spans="1:1" x14ac:dyDescent="0.25">
      <c r="A8148" t="s">
        <v>8575</v>
      </c>
    </row>
    <row r="8149" spans="1:1" x14ac:dyDescent="0.25">
      <c r="A8149" t="s">
        <v>8576</v>
      </c>
    </row>
    <row r="8150" spans="1:1" x14ac:dyDescent="0.25">
      <c r="A8150" t="s">
        <v>8577</v>
      </c>
    </row>
    <row r="8151" spans="1:1" x14ac:dyDescent="0.25">
      <c r="A8151" t="s">
        <v>8578</v>
      </c>
    </row>
    <row r="8152" spans="1:1" x14ac:dyDescent="0.25">
      <c r="A8152" t="s">
        <v>8579</v>
      </c>
    </row>
    <row r="8153" spans="1:1" x14ac:dyDescent="0.25">
      <c r="A8153" t="s">
        <v>8580</v>
      </c>
    </row>
    <row r="8154" spans="1:1" x14ac:dyDescent="0.25">
      <c r="A8154" t="s">
        <v>8581</v>
      </c>
    </row>
    <row r="8155" spans="1:1" x14ac:dyDescent="0.25">
      <c r="A8155" t="s">
        <v>8582</v>
      </c>
    </row>
    <row r="8156" spans="1:1" x14ac:dyDescent="0.25">
      <c r="A8156" t="s">
        <v>8583</v>
      </c>
    </row>
    <row r="8157" spans="1:1" x14ac:dyDescent="0.25">
      <c r="A8157" t="s">
        <v>8584</v>
      </c>
    </row>
    <row r="8158" spans="1:1" x14ac:dyDescent="0.25">
      <c r="A8158" t="s">
        <v>8585</v>
      </c>
    </row>
    <row r="8159" spans="1:1" x14ac:dyDescent="0.25">
      <c r="A8159" t="s">
        <v>8586</v>
      </c>
    </row>
    <row r="8160" spans="1:1" x14ac:dyDescent="0.25">
      <c r="A8160" t="s">
        <v>8587</v>
      </c>
    </row>
    <row r="8161" spans="1:1" x14ac:dyDescent="0.25">
      <c r="A8161" t="s">
        <v>8588</v>
      </c>
    </row>
    <row r="8162" spans="1:1" x14ac:dyDescent="0.25">
      <c r="A8162" t="s">
        <v>8589</v>
      </c>
    </row>
    <row r="8163" spans="1:1" x14ac:dyDescent="0.25">
      <c r="A8163" t="s">
        <v>8590</v>
      </c>
    </row>
    <row r="8164" spans="1:1" x14ac:dyDescent="0.25">
      <c r="A8164" t="s">
        <v>8591</v>
      </c>
    </row>
    <row r="8165" spans="1:1" x14ac:dyDescent="0.25">
      <c r="A8165" t="s">
        <v>8592</v>
      </c>
    </row>
    <row r="8166" spans="1:1" x14ac:dyDescent="0.25">
      <c r="A8166" t="s">
        <v>8593</v>
      </c>
    </row>
    <row r="8167" spans="1:1" x14ac:dyDescent="0.25">
      <c r="A8167" t="s">
        <v>8594</v>
      </c>
    </row>
    <row r="8168" spans="1:1" x14ac:dyDescent="0.25">
      <c r="A8168" t="s">
        <v>8595</v>
      </c>
    </row>
    <row r="8169" spans="1:1" x14ac:dyDescent="0.25">
      <c r="A8169" t="s">
        <v>8596</v>
      </c>
    </row>
    <row r="8170" spans="1:1" x14ac:dyDescent="0.25">
      <c r="A8170" t="s">
        <v>8597</v>
      </c>
    </row>
    <row r="8171" spans="1:1" x14ac:dyDescent="0.25">
      <c r="A8171" t="s">
        <v>8598</v>
      </c>
    </row>
    <row r="8172" spans="1:1" x14ac:dyDescent="0.25">
      <c r="A8172" t="s">
        <v>8599</v>
      </c>
    </row>
    <row r="8173" spans="1:1" x14ac:dyDescent="0.25">
      <c r="A8173" t="s">
        <v>8600</v>
      </c>
    </row>
    <row r="8174" spans="1:1" x14ac:dyDescent="0.25">
      <c r="A8174" t="s">
        <v>8601</v>
      </c>
    </row>
    <row r="8175" spans="1:1" x14ac:dyDescent="0.25">
      <c r="A8175" t="s">
        <v>8602</v>
      </c>
    </row>
    <row r="8176" spans="1:1" x14ac:dyDescent="0.25">
      <c r="A8176" t="s">
        <v>8603</v>
      </c>
    </row>
    <row r="8177" spans="1:1" x14ac:dyDescent="0.25">
      <c r="A8177" t="s">
        <v>8604</v>
      </c>
    </row>
    <row r="8178" spans="1:1" x14ac:dyDescent="0.25">
      <c r="A8178" t="s">
        <v>8605</v>
      </c>
    </row>
    <row r="8179" spans="1:1" x14ac:dyDescent="0.25">
      <c r="A8179" t="s">
        <v>8606</v>
      </c>
    </row>
    <row r="8180" spans="1:1" x14ac:dyDescent="0.25">
      <c r="A8180" t="s">
        <v>8607</v>
      </c>
    </row>
    <row r="8181" spans="1:1" x14ac:dyDescent="0.25">
      <c r="A8181" t="s">
        <v>8608</v>
      </c>
    </row>
    <row r="8182" spans="1:1" x14ac:dyDescent="0.25">
      <c r="A8182" t="s">
        <v>8609</v>
      </c>
    </row>
    <row r="8183" spans="1:1" x14ac:dyDescent="0.25">
      <c r="A8183" t="s">
        <v>8610</v>
      </c>
    </row>
    <row r="8184" spans="1:1" x14ac:dyDescent="0.25">
      <c r="A8184" t="s">
        <v>8611</v>
      </c>
    </row>
    <row r="8185" spans="1:1" x14ac:dyDescent="0.25">
      <c r="A8185" t="s">
        <v>8612</v>
      </c>
    </row>
    <row r="8186" spans="1:1" x14ac:dyDescent="0.25">
      <c r="A8186" t="s">
        <v>8613</v>
      </c>
    </row>
    <row r="8187" spans="1:1" x14ac:dyDescent="0.25">
      <c r="A8187" t="s">
        <v>8614</v>
      </c>
    </row>
    <row r="8188" spans="1:1" x14ac:dyDescent="0.25">
      <c r="A8188" t="s">
        <v>8615</v>
      </c>
    </row>
    <row r="8189" spans="1:1" x14ac:dyDescent="0.25">
      <c r="A8189" t="s">
        <v>8616</v>
      </c>
    </row>
    <row r="8190" spans="1:1" x14ac:dyDescent="0.25">
      <c r="A8190" t="s">
        <v>8617</v>
      </c>
    </row>
    <row r="8191" spans="1:1" x14ac:dyDescent="0.25">
      <c r="A8191" t="s">
        <v>8618</v>
      </c>
    </row>
    <row r="8192" spans="1:1" x14ac:dyDescent="0.25">
      <c r="A8192" t="s">
        <v>8619</v>
      </c>
    </row>
    <row r="8193" spans="1:1" x14ac:dyDescent="0.25">
      <c r="A8193" t="s">
        <v>8620</v>
      </c>
    </row>
    <row r="8194" spans="1:1" x14ac:dyDescent="0.25">
      <c r="A8194" t="s">
        <v>8621</v>
      </c>
    </row>
    <row r="8195" spans="1:1" x14ac:dyDescent="0.25">
      <c r="A8195" t="s">
        <v>8622</v>
      </c>
    </row>
    <row r="8196" spans="1:1" x14ac:dyDescent="0.25">
      <c r="A8196" t="s">
        <v>8623</v>
      </c>
    </row>
    <row r="8197" spans="1:1" x14ac:dyDescent="0.25">
      <c r="A8197" t="s">
        <v>8624</v>
      </c>
    </row>
    <row r="8198" spans="1:1" x14ac:dyDescent="0.25">
      <c r="A8198" t="s">
        <v>8625</v>
      </c>
    </row>
    <row r="8199" spans="1:1" x14ac:dyDescent="0.25">
      <c r="A8199" t="s">
        <v>8626</v>
      </c>
    </row>
    <row r="8200" spans="1:1" x14ac:dyDescent="0.25">
      <c r="A8200" t="s">
        <v>8627</v>
      </c>
    </row>
    <row r="8201" spans="1:1" x14ac:dyDescent="0.25">
      <c r="A8201" t="s">
        <v>8628</v>
      </c>
    </row>
    <row r="8202" spans="1:1" x14ac:dyDescent="0.25">
      <c r="A8202" t="s">
        <v>8629</v>
      </c>
    </row>
    <row r="8203" spans="1:1" x14ac:dyDescent="0.25">
      <c r="A8203" t="s">
        <v>8630</v>
      </c>
    </row>
    <row r="8204" spans="1:1" x14ac:dyDescent="0.25">
      <c r="A8204" t="s">
        <v>8631</v>
      </c>
    </row>
    <row r="8205" spans="1:1" x14ac:dyDescent="0.25">
      <c r="A8205" t="s">
        <v>8632</v>
      </c>
    </row>
    <row r="8206" spans="1:1" x14ac:dyDescent="0.25">
      <c r="A8206" t="s">
        <v>8633</v>
      </c>
    </row>
    <row r="8207" spans="1:1" x14ac:dyDescent="0.25">
      <c r="A8207" t="s">
        <v>8634</v>
      </c>
    </row>
    <row r="8208" spans="1:1" x14ac:dyDescent="0.25">
      <c r="A8208" t="s">
        <v>8635</v>
      </c>
    </row>
    <row r="8209" spans="1:1" x14ac:dyDescent="0.25">
      <c r="A8209" t="s">
        <v>8636</v>
      </c>
    </row>
    <row r="8210" spans="1:1" x14ac:dyDescent="0.25">
      <c r="A8210" t="s">
        <v>8637</v>
      </c>
    </row>
    <row r="8211" spans="1:1" x14ac:dyDescent="0.25">
      <c r="A8211" t="s">
        <v>8638</v>
      </c>
    </row>
    <row r="8212" spans="1:1" x14ac:dyDescent="0.25">
      <c r="A8212" t="s">
        <v>8639</v>
      </c>
    </row>
    <row r="8213" spans="1:1" x14ac:dyDescent="0.25">
      <c r="A8213" t="s">
        <v>8640</v>
      </c>
    </row>
    <row r="8214" spans="1:1" x14ac:dyDescent="0.25">
      <c r="A8214" t="s">
        <v>8641</v>
      </c>
    </row>
    <row r="8215" spans="1:1" x14ac:dyDescent="0.25">
      <c r="A8215" t="s">
        <v>8642</v>
      </c>
    </row>
    <row r="8216" spans="1:1" x14ac:dyDescent="0.25">
      <c r="A8216" t="s">
        <v>8643</v>
      </c>
    </row>
    <row r="8217" spans="1:1" x14ac:dyDescent="0.25">
      <c r="A8217" t="s">
        <v>8644</v>
      </c>
    </row>
    <row r="8218" spans="1:1" x14ac:dyDescent="0.25">
      <c r="A8218" t="s">
        <v>8645</v>
      </c>
    </row>
    <row r="8219" spans="1:1" x14ac:dyDescent="0.25">
      <c r="A8219" t="s">
        <v>8646</v>
      </c>
    </row>
    <row r="8220" spans="1:1" x14ac:dyDescent="0.25">
      <c r="A8220" t="s">
        <v>8647</v>
      </c>
    </row>
    <row r="8221" spans="1:1" x14ac:dyDescent="0.25">
      <c r="A8221" t="s">
        <v>8648</v>
      </c>
    </row>
    <row r="8222" spans="1:1" x14ac:dyDescent="0.25">
      <c r="A8222" t="s">
        <v>8649</v>
      </c>
    </row>
    <row r="8223" spans="1:1" x14ac:dyDescent="0.25">
      <c r="A8223" t="s">
        <v>8650</v>
      </c>
    </row>
    <row r="8224" spans="1:1" x14ac:dyDescent="0.25">
      <c r="A8224" t="s">
        <v>8651</v>
      </c>
    </row>
    <row r="8225" spans="1:1" x14ac:dyDescent="0.25">
      <c r="A8225" t="s">
        <v>8652</v>
      </c>
    </row>
    <row r="8226" spans="1:1" x14ac:dyDescent="0.25">
      <c r="A8226" t="s">
        <v>8653</v>
      </c>
    </row>
    <row r="8227" spans="1:1" x14ac:dyDescent="0.25">
      <c r="A8227" t="s">
        <v>8654</v>
      </c>
    </row>
    <row r="8228" spans="1:1" x14ac:dyDescent="0.25">
      <c r="A8228" t="s">
        <v>8655</v>
      </c>
    </row>
    <row r="8229" spans="1:1" x14ac:dyDescent="0.25">
      <c r="A8229" t="s">
        <v>8656</v>
      </c>
    </row>
    <row r="8230" spans="1:1" x14ac:dyDescent="0.25">
      <c r="A8230" t="s">
        <v>8657</v>
      </c>
    </row>
    <row r="8231" spans="1:1" x14ac:dyDescent="0.25">
      <c r="A8231" t="s">
        <v>8658</v>
      </c>
    </row>
    <row r="8232" spans="1:1" x14ac:dyDescent="0.25">
      <c r="A8232" t="s">
        <v>8659</v>
      </c>
    </row>
    <row r="8233" spans="1:1" x14ac:dyDescent="0.25">
      <c r="A8233" t="s">
        <v>8660</v>
      </c>
    </row>
    <row r="8234" spans="1:1" x14ac:dyDescent="0.25">
      <c r="A8234" t="s">
        <v>8661</v>
      </c>
    </row>
    <row r="8235" spans="1:1" x14ac:dyDescent="0.25">
      <c r="A8235" t="s">
        <v>8662</v>
      </c>
    </row>
    <row r="8236" spans="1:1" x14ac:dyDescent="0.25">
      <c r="A8236" t="s">
        <v>8663</v>
      </c>
    </row>
    <row r="8237" spans="1:1" x14ac:dyDescent="0.25">
      <c r="A8237" t="s">
        <v>8664</v>
      </c>
    </row>
    <row r="8238" spans="1:1" x14ac:dyDescent="0.25">
      <c r="A8238" t="s">
        <v>8665</v>
      </c>
    </row>
    <row r="8239" spans="1:1" x14ac:dyDescent="0.25">
      <c r="A8239" t="s">
        <v>8666</v>
      </c>
    </row>
    <row r="8240" spans="1:1" x14ac:dyDescent="0.25">
      <c r="A8240" t="s">
        <v>8667</v>
      </c>
    </row>
    <row r="8241" spans="1:1" x14ac:dyDescent="0.25">
      <c r="A8241" t="s">
        <v>8668</v>
      </c>
    </row>
    <row r="8242" spans="1:1" x14ac:dyDescent="0.25">
      <c r="A8242" t="s">
        <v>8669</v>
      </c>
    </row>
    <row r="8243" spans="1:1" x14ac:dyDescent="0.25">
      <c r="A8243" t="s">
        <v>8670</v>
      </c>
    </row>
    <row r="8244" spans="1:1" x14ac:dyDescent="0.25">
      <c r="A8244" t="s">
        <v>8671</v>
      </c>
    </row>
    <row r="8245" spans="1:1" x14ac:dyDescent="0.25">
      <c r="A8245" t="s">
        <v>8672</v>
      </c>
    </row>
    <row r="8246" spans="1:1" x14ac:dyDescent="0.25">
      <c r="A8246" t="s">
        <v>8673</v>
      </c>
    </row>
    <row r="8247" spans="1:1" x14ac:dyDescent="0.25">
      <c r="A8247" t="s">
        <v>8674</v>
      </c>
    </row>
    <row r="8248" spans="1:1" x14ac:dyDescent="0.25">
      <c r="A8248" t="s">
        <v>8675</v>
      </c>
    </row>
    <row r="8249" spans="1:1" x14ac:dyDescent="0.25">
      <c r="A8249" t="s">
        <v>8676</v>
      </c>
    </row>
    <row r="8250" spans="1:1" x14ac:dyDescent="0.25">
      <c r="A8250" t="s">
        <v>8677</v>
      </c>
    </row>
    <row r="8251" spans="1:1" x14ac:dyDescent="0.25">
      <c r="A8251" t="s">
        <v>8678</v>
      </c>
    </row>
    <row r="8252" spans="1:1" x14ac:dyDescent="0.25">
      <c r="A8252" t="s">
        <v>8679</v>
      </c>
    </row>
    <row r="8253" spans="1:1" x14ac:dyDescent="0.25">
      <c r="A8253" t="s">
        <v>8680</v>
      </c>
    </row>
    <row r="8254" spans="1:1" x14ac:dyDescent="0.25">
      <c r="A8254" t="s">
        <v>8681</v>
      </c>
    </row>
    <row r="8255" spans="1:1" x14ac:dyDescent="0.25">
      <c r="A8255" t="s">
        <v>8682</v>
      </c>
    </row>
    <row r="8256" spans="1:1" x14ac:dyDescent="0.25">
      <c r="A8256" t="s">
        <v>8683</v>
      </c>
    </row>
    <row r="8257" spans="1:1" x14ac:dyDescent="0.25">
      <c r="A8257" t="s">
        <v>8684</v>
      </c>
    </row>
    <row r="8258" spans="1:1" x14ac:dyDescent="0.25">
      <c r="A8258" t="s">
        <v>8685</v>
      </c>
    </row>
    <row r="8259" spans="1:1" x14ac:dyDescent="0.25">
      <c r="A8259" t="s">
        <v>8686</v>
      </c>
    </row>
    <row r="8260" spans="1:1" x14ac:dyDescent="0.25">
      <c r="A8260" t="s">
        <v>8687</v>
      </c>
    </row>
    <row r="8261" spans="1:1" x14ac:dyDescent="0.25">
      <c r="A8261" t="s">
        <v>8688</v>
      </c>
    </row>
    <row r="8262" spans="1:1" x14ac:dyDescent="0.25">
      <c r="A8262" t="s">
        <v>8689</v>
      </c>
    </row>
    <row r="8263" spans="1:1" x14ac:dyDescent="0.25">
      <c r="A8263" t="s">
        <v>8690</v>
      </c>
    </row>
    <row r="8264" spans="1:1" x14ac:dyDescent="0.25">
      <c r="A8264" t="s">
        <v>8691</v>
      </c>
    </row>
    <row r="8265" spans="1:1" x14ac:dyDescent="0.25">
      <c r="A8265" t="s">
        <v>8692</v>
      </c>
    </row>
    <row r="8266" spans="1:1" x14ac:dyDescent="0.25">
      <c r="A8266" t="s">
        <v>8693</v>
      </c>
    </row>
    <row r="8267" spans="1:1" x14ac:dyDescent="0.25">
      <c r="A8267" t="s">
        <v>8694</v>
      </c>
    </row>
    <row r="8268" spans="1:1" x14ac:dyDescent="0.25">
      <c r="A8268" t="s">
        <v>8695</v>
      </c>
    </row>
    <row r="8269" spans="1:1" x14ac:dyDescent="0.25">
      <c r="A8269" t="s">
        <v>8696</v>
      </c>
    </row>
    <row r="8270" spans="1:1" x14ac:dyDescent="0.25">
      <c r="A8270" t="s">
        <v>8697</v>
      </c>
    </row>
    <row r="8271" spans="1:1" x14ac:dyDescent="0.25">
      <c r="A8271" t="s">
        <v>8698</v>
      </c>
    </row>
    <row r="8272" spans="1:1" x14ac:dyDescent="0.25">
      <c r="A8272" t="s">
        <v>8699</v>
      </c>
    </row>
    <row r="8273" spans="1:1" x14ac:dyDescent="0.25">
      <c r="A8273" t="s">
        <v>8700</v>
      </c>
    </row>
    <row r="8274" spans="1:1" x14ac:dyDescent="0.25">
      <c r="A8274" t="s">
        <v>8701</v>
      </c>
    </row>
    <row r="8275" spans="1:1" x14ac:dyDescent="0.25">
      <c r="A8275" t="s">
        <v>8702</v>
      </c>
    </row>
    <row r="8276" spans="1:1" x14ac:dyDescent="0.25">
      <c r="A8276" t="s">
        <v>8703</v>
      </c>
    </row>
    <row r="8277" spans="1:1" x14ac:dyDescent="0.25">
      <c r="A8277" t="s">
        <v>8704</v>
      </c>
    </row>
    <row r="8278" spans="1:1" x14ac:dyDescent="0.25">
      <c r="A8278" t="s">
        <v>8705</v>
      </c>
    </row>
    <row r="8279" spans="1:1" x14ac:dyDescent="0.25">
      <c r="A8279" t="s">
        <v>8706</v>
      </c>
    </row>
    <row r="8280" spans="1:1" x14ac:dyDescent="0.25">
      <c r="A8280" t="s">
        <v>8707</v>
      </c>
    </row>
    <row r="8281" spans="1:1" x14ac:dyDescent="0.25">
      <c r="A8281" t="s">
        <v>8708</v>
      </c>
    </row>
    <row r="8282" spans="1:1" x14ac:dyDescent="0.25">
      <c r="A8282" t="s">
        <v>8709</v>
      </c>
    </row>
    <row r="8283" spans="1:1" x14ac:dyDescent="0.25">
      <c r="A8283" t="s">
        <v>8710</v>
      </c>
    </row>
    <row r="8284" spans="1:1" x14ac:dyDescent="0.25">
      <c r="A8284" t="s">
        <v>8711</v>
      </c>
    </row>
    <row r="8285" spans="1:1" x14ac:dyDescent="0.25">
      <c r="A8285" t="s">
        <v>8712</v>
      </c>
    </row>
    <row r="8286" spans="1:1" x14ac:dyDescent="0.25">
      <c r="A8286" t="s">
        <v>8713</v>
      </c>
    </row>
    <row r="8287" spans="1:1" x14ac:dyDescent="0.25">
      <c r="A8287" t="s">
        <v>8714</v>
      </c>
    </row>
    <row r="8288" spans="1:1" x14ac:dyDescent="0.25">
      <c r="A8288" t="s">
        <v>8715</v>
      </c>
    </row>
    <row r="8289" spans="1:1" x14ac:dyDescent="0.25">
      <c r="A8289" t="s">
        <v>8716</v>
      </c>
    </row>
    <row r="8290" spans="1:1" x14ac:dyDescent="0.25">
      <c r="A8290" t="s">
        <v>8717</v>
      </c>
    </row>
    <row r="8291" spans="1:1" x14ac:dyDescent="0.25">
      <c r="A8291" t="s">
        <v>8718</v>
      </c>
    </row>
    <row r="8292" spans="1:1" x14ac:dyDescent="0.25">
      <c r="A8292" t="s">
        <v>8719</v>
      </c>
    </row>
    <row r="8293" spans="1:1" x14ac:dyDescent="0.25">
      <c r="A8293" t="s">
        <v>8720</v>
      </c>
    </row>
    <row r="8294" spans="1:1" x14ac:dyDescent="0.25">
      <c r="A8294" t="s">
        <v>8721</v>
      </c>
    </row>
    <row r="8295" spans="1:1" x14ac:dyDescent="0.25">
      <c r="A8295" t="s">
        <v>8722</v>
      </c>
    </row>
    <row r="8296" spans="1:1" x14ac:dyDescent="0.25">
      <c r="A8296" t="s">
        <v>8723</v>
      </c>
    </row>
    <row r="8297" spans="1:1" x14ac:dyDescent="0.25">
      <c r="A8297" t="s">
        <v>8724</v>
      </c>
    </row>
    <row r="8298" spans="1:1" x14ac:dyDescent="0.25">
      <c r="A8298" t="s">
        <v>8725</v>
      </c>
    </row>
    <row r="8299" spans="1:1" x14ac:dyDescent="0.25">
      <c r="A8299" t="s">
        <v>8726</v>
      </c>
    </row>
    <row r="8300" spans="1:1" x14ac:dyDescent="0.25">
      <c r="A8300" t="s">
        <v>8727</v>
      </c>
    </row>
    <row r="8301" spans="1:1" x14ac:dyDescent="0.25">
      <c r="A8301" t="s">
        <v>8728</v>
      </c>
    </row>
    <row r="8302" spans="1:1" x14ac:dyDescent="0.25">
      <c r="A8302" t="s">
        <v>8729</v>
      </c>
    </row>
    <row r="8303" spans="1:1" x14ac:dyDescent="0.25">
      <c r="A8303" t="s">
        <v>8730</v>
      </c>
    </row>
    <row r="8304" spans="1:1" x14ac:dyDescent="0.25">
      <c r="A8304" t="s">
        <v>8731</v>
      </c>
    </row>
    <row r="8305" spans="1:1" x14ac:dyDescent="0.25">
      <c r="A8305" t="s">
        <v>8732</v>
      </c>
    </row>
    <row r="8306" spans="1:1" x14ac:dyDescent="0.25">
      <c r="A8306" t="s">
        <v>8733</v>
      </c>
    </row>
    <row r="8307" spans="1:1" x14ac:dyDescent="0.25">
      <c r="A8307" t="s">
        <v>8734</v>
      </c>
    </row>
    <row r="8308" spans="1:1" x14ac:dyDescent="0.25">
      <c r="A8308" t="s">
        <v>8735</v>
      </c>
    </row>
    <row r="8309" spans="1:1" x14ac:dyDescent="0.25">
      <c r="A8309" t="s">
        <v>8736</v>
      </c>
    </row>
    <row r="8310" spans="1:1" x14ac:dyDescent="0.25">
      <c r="A8310" t="s">
        <v>8737</v>
      </c>
    </row>
    <row r="8311" spans="1:1" x14ac:dyDescent="0.25">
      <c r="A8311" t="s">
        <v>8738</v>
      </c>
    </row>
    <row r="8312" spans="1:1" x14ac:dyDescent="0.25">
      <c r="A8312" t="s">
        <v>8739</v>
      </c>
    </row>
    <row r="8313" spans="1:1" x14ac:dyDescent="0.25">
      <c r="A8313" t="s">
        <v>8740</v>
      </c>
    </row>
    <row r="8314" spans="1:1" x14ac:dyDescent="0.25">
      <c r="A8314" t="s">
        <v>8741</v>
      </c>
    </row>
    <row r="8315" spans="1:1" x14ac:dyDescent="0.25">
      <c r="A8315" t="s">
        <v>8742</v>
      </c>
    </row>
    <row r="8316" spans="1:1" x14ac:dyDescent="0.25">
      <c r="A8316" t="s">
        <v>8743</v>
      </c>
    </row>
    <row r="8317" spans="1:1" x14ac:dyDescent="0.25">
      <c r="A8317" t="s">
        <v>8744</v>
      </c>
    </row>
    <row r="8318" spans="1:1" x14ac:dyDescent="0.25">
      <c r="A8318" t="s">
        <v>8745</v>
      </c>
    </row>
    <row r="8319" spans="1:1" x14ac:dyDescent="0.25">
      <c r="A8319" t="s">
        <v>8746</v>
      </c>
    </row>
    <row r="8320" spans="1:1" x14ac:dyDescent="0.25">
      <c r="A8320" t="s">
        <v>8747</v>
      </c>
    </row>
    <row r="8321" spans="1:1" x14ac:dyDescent="0.25">
      <c r="A8321" t="s">
        <v>8748</v>
      </c>
    </row>
    <row r="8322" spans="1:1" x14ac:dyDescent="0.25">
      <c r="A8322" t="s">
        <v>8749</v>
      </c>
    </row>
    <row r="8323" spans="1:1" x14ac:dyDescent="0.25">
      <c r="A8323" t="s">
        <v>8750</v>
      </c>
    </row>
    <row r="8324" spans="1:1" x14ac:dyDescent="0.25">
      <c r="A8324" t="s">
        <v>8751</v>
      </c>
    </row>
    <row r="8325" spans="1:1" x14ac:dyDescent="0.25">
      <c r="A8325" t="s">
        <v>8752</v>
      </c>
    </row>
    <row r="8326" spans="1:1" x14ac:dyDescent="0.25">
      <c r="A8326" t="s">
        <v>8753</v>
      </c>
    </row>
    <row r="8327" spans="1:1" x14ac:dyDescent="0.25">
      <c r="A8327" t="s">
        <v>8754</v>
      </c>
    </row>
    <row r="8328" spans="1:1" x14ac:dyDescent="0.25">
      <c r="A8328" t="s">
        <v>8755</v>
      </c>
    </row>
    <row r="8329" spans="1:1" x14ac:dyDescent="0.25">
      <c r="A8329" t="s">
        <v>8756</v>
      </c>
    </row>
    <row r="8330" spans="1:1" x14ac:dyDescent="0.25">
      <c r="A8330" t="s">
        <v>8757</v>
      </c>
    </row>
    <row r="8331" spans="1:1" x14ac:dyDescent="0.25">
      <c r="A8331" t="s">
        <v>8758</v>
      </c>
    </row>
    <row r="8332" spans="1:1" x14ac:dyDescent="0.25">
      <c r="A8332" t="s">
        <v>8759</v>
      </c>
    </row>
    <row r="8333" spans="1:1" x14ac:dyDescent="0.25">
      <c r="A8333" t="s">
        <v>8760</v>
      </c>
    </row>
    <row r="8334" spans="1:1" x14ac:dyDescent="0.25">
      <c r="A8334" t="s">
        <v>8761</v>
      </c>
    </row>
    <row r="8335" spans="1:1" x14ac:dyDescent="0.25">
      <c r="A8335" t="s">
        <v>8762</v>
      </c>
    </row>
    <row r="8336" spans="1:1" x14ac:dyDescent="0.25">
      <c r="A8336" t="s">
        <v>8763</v>
      </c>
    </row>
    <row r="8337" spans="1:1" x14ac:dyDescent="0.25">
      <c r="A8337" t="s">
        <v>8764</v>
      </c>
    </row>
    <row r="8338" spans="1:1" x14ac:dyDescent="0.25">
      <c r="A8338" t="s">
        <v>8765</v>
      </c>
    </row>
    <row r="8339" spans="1:1" x14ac:dyDescent="0.25">
      <c r="A8339" t="s">
        <v>8766</v>
      </c>
    </row>
    <row r="8340" spans="1:1" x14ac:dyDescent="0.25">
      <c r="A8340" t="s">
        <v>8767</v>
      </c>
    </row>
    <row r="8341" spans="1:1" x14ac:dyDescent="0.25">
      <c r="A8341" t="s">
        <v>8768</v>
      </c>
    </row>
    <row r="8342" spans="1:1" x14ac:dyDescent="0.25">
      <c r="A8342" t="s">
        <v>8769</v>
      </c>
    </row>
    <row r="8343" spans="1:1" x14ac:dyDescent="0.25">
      <c r="A8343" t="s">
        <v>8770</v>
      </c>
    </row>
    <row r="8344" spans="1:1" x14ac:dyDescent="0.25">
      <c r="A8344" t="s">
        <v>8771</v>
      </c>
    </row>
    <row r="8345" spans="1:1" x14ac:dyDescent="0.25">
      <c r="A8345" t="s">
        <v>8772</v>
      </c>
    </row>
    <row r="8346" spans="1:1" x14ac:dyDescent="0.25">
      <c r="A8346" t="s">
        <v>8773</v>
      </c>
    </row>
    <row r="8347" spans="1:1" x14ac:dyDescent="0.25">
      <c r="A8347" t="s">
        <v>8774</v>
      </c>
    </row>
    <row r="8348" spans="1:1" x14ac:dyDescent="0.25">
      <c r="A8348" t="s">
        <v>8775</v>
      </c>
    </row>
    <row r="8349" spans="1:1" x14ac:dyDescent="0.25">
      <c r="A8349" t="s">
        <v>8776</v>
      </c>
    </row>
    <row r="8350" spans="1:1" x14ac:dyDescent="0.25">
      <c r="A8350" t="s">
        <v>8777</v>
      </c>
    </row>
    <row r="8351" spans="1:1" x14ac:dyDescent="0.25">
      <c r="A8351" t="s">
        <v>8778</v>
      </c>
    </row>
    <row r="8352" spans="1:1" x14ac:dyDescent="0.25">
      <c r="A8352" t="s">
        <v>8779</v>
      </c>
    </row>
    <row r="8353" spans="1:1" x14ac:dyDescent="0.25">
      <c r="A8353" t="s">
        <v>8780</v>
      </c>
    </row>
    <row r="8354" spans="1:1" x14ac:dyDescent="0.25">
      <c r="A8354" t="s">
        <v>8781</v>
      </c>
    </row>
    <row r="8355" spans="1:1" x14ac:dyDescent="0.25">
      <c r="A8355" t="s">
        <v>8782</v>
      </c>
    </row>
    <row r="8356" spans="1:1" x14ac:dyDescent="0.25">
      <c r="A8356" t="s">
        <v>8783</v>
      </c>
    </row>
    <row r="8357" spans="1:1" x14ac:dyDescent="0.25">
      <c r="A8357" t="s">
        <v>8784</v>
      </c>
    </row>
    <row r="8358" spans="1:1" x14ac:dyDescent="0.25">
      <c r="A8358" t="s">
        <v>8785</v>
      </c>
    </row>
    <row r="8359" spans="1:1" x14ac:dyDescent="0.25">
      <c r="A8359" t="s">
        <v>8786</v>
      </c>
    </row>
    <row r="8360" spans="1:1" x14ac:dyDescent="0.25">
      <c r="A8360" t="s">
        <v>8787</v>
      </c>
    </row>
    <row r="8361" spans="1:1" x14ac:dyDescent="0.25">
      <c r="A8361" t="s">
        <v>8788</v>
      </c>
    </row>
    <row r="8362" spans="1:1" x14ac:dyDescent="0.25">
      <c r="A8362" t="s">
        <v>8789</v>
      </c>
    </row>
    <row r="8363" spans="1:1" x14ac:dyDescent="0.25">
      <c r="A8363" t="s">
        <v>8790</v>
      </c>
    </row>
    <row r="8364" spans="1:1" x14ac:dyDescent="0.25">
      <c r="A8364" t="s">
        <v>8791</v>
      </c>
    </row>
    <row r="8365" spans="1:1" x14ac:dyDescent="0.25">
      <c r="A8365" t="s">
        <v>8792</v>
      </c>
    </row>
    <row r="8366" spans="1:1" x14ac:dyDescent="0.25">
      <c r="A8366" t="s">
        <v>8793</v>
      </c>
    </row>
    <row r="8367" spans="1:1" x14ac:dyDescent="0.25">
      <c r="A8367" t="s">
        <v>8794</v>
      </c>
    </row>
    <row r="8368" spans="1:1" x14ac:dyDescent="0.25">
      <c r="A8368" t="s">
        <v>8795</v>
      </c>
    </row>
    <row r="8369" spans="1:1" x14ac:dyDescent="0.25">
      <c r="A8369" t="s">
        <v>8796</v>
      </c>
    </row>
    <row r="8370" spans="1:1" x14ac:dyDescent="0.25">
      <c r="A8370" t="s">
        <v>8797</v>
      </c>
    </row>
    <row r="8371" spans="1:1" x14ac:dyDescent="0.25">
      <c r="A8371" t="s">
        <v>8798</v>
      </c>
    </row>
    <row r="8372" spans="1:1" x14ac:dyDescent="0.25">
      <c r="A8372" t="s">
        <v>8799</v>
      </c>
    </row>
    <row r="8373" spans="1:1" x14ac:dyDescent="0.25">
      <c r="A8373" t="s">
        <v>8800</v>
      </c>
    </row>
    <row r="8374" spans="1:1" x14ac:dyDescent="0.25">
      <c r="A8374" t="s">
        <v>8801</v>
      </c>
    </row>
    <row r="8375" spans="1:1" x14ac:dyDescent="0.25">
      <c r="A8375" t="s">
        <v>8802</v>
      </c>
    </row>
    <row r="8376" spans="1:1" x14ac:dyDescent="0.25">
      <c r="A8376" t="s">
        <v>8803</v>
      </c>
    </row>
    <row r="8377" spans="1:1" x14ac:dyDescent="0.25">
      <c r="A8377" t="s">
        <v>8804</v>
      </c>
    </row>
    <row r="8378" spans="1:1" x14ac:dyDescent="0.25">
      <c r="A8378" t="s">
        <v>8805</v>
      </c>
    </row>
    <row r="8379" spans="1:1" x14ac:dyDescent="0.25">
      <c r="A8379" t="s">
        <v>8806</v>
      </c>
    </row>
    <row r="8380" spans="1:1" x14ac:dyDescent="0.25">
      <c r="A8380" t="s">
        <v>8807</v>
      </c>
    </row>
    <row r="8381" spans="1:1" x14ac:dyDescent="0.25">
      <c r="A8381" t="s">
        <v>8808</v>
      </c>
    </row>
    <row r="8382" spans="1:1" x14ac:dyDescent="0.25">
      <c r="A8382" t="s">
        <v>8809</v>
      </c>
    </row>
    <row r="8383" spans="1:1" x14ac:dyDescent="0.25">
      <c r="A8383" t="s">
        <v>8810</v>
      </c>
    </row>
    <row r="8384" spans="1:1" x14ac:dyDescent="0.25">
      <c r="A8384" t="s">
        <v>8811</v>
      </c>
    </row>
    <row r="8385" spans="1:1" x14ac:dyDescent="0.25">
      <c r="A8385" t="s">
        <v>8812</v>
      </c>
    </row>
    <row r="8386" spans="1:1" x14ac:dyDescent="0.25">
      <c r="A8386" t="s">
        <v>8813</v>
      </c>
    </row>
    <row r="8387" spans="1:1" x14ac:dyDescent="0.25">
      <c r="A8387" t="s">
        <v>8814</v>
      </c>
    </row>
    <row r="8388" spans="1:1" x14ac:dyDescent="0.25">
      <c r="A8388" t="s">
        <v>8815</v>
      </c>
    </row>
    <row r="8389" spans="1:1" x14ac:dyDescent="0.25">
      <c r="A8389" t="s">
        <v>8816</v>
      </c>
    </row>
    <row r="8390" spans="1:1" x14ac:dyDescent="0.25">
      <c r="A8390" t="s">
        <v>8817</v>
      </c>
    </row>
    <row r="8391" spans="1:1" x14ac:dyDescent="0.25">
      <c r="A8391" t="s">
        <v>8818</v>
      </c>
    </row>
    <row r="8392" spans="1:1" x14ac:dyDescent="0.25">
      <c r="A8392" t="s">
        <v>8819</v>
      </c>
    </row>
    <row r="8393" spans="1:1" x14ac:dyDescent="0.25">
      <c r="A8393" t="s">
        <v>8820</v>
      </c>
    </row>
    <row r="8394" spans="1:1" x14ac:dyDescent="0.25">
      <c r="A8394" t="s">
        <v>8821</v>
      </c>
    </row>
    <row r="8395" spans="1:1" x14ac:dyDescent="0.25">
      <c r="A8395" t="s">
        <v>8822</v>
      </c>
    </row>
    <row r="8396" spans="1:1" x14ac:dyDescent="0.25">
      <c r="A8396" t="s">
        <v>8823</v>
      </c>
    </row>
    <row r="8397" spans="1:1" x14ac:dyDescent="0.25">
      <c r="A8397" t="s">
        <v>8824</v>
      </c>
    </row>
    <row r="8398" spans="1:1" x14ac:dyDescent="0.25">
      <c r="A8398" t="s">
        <v>8825</v>
      </c>
    </row>
    <row r="8399" spans="1:1" x14ac:dyDescent="0.25">
      <c r="A8399" t="s">
        <v>8826</v>
      </c>
    </row>
    <row r="8400" spans="1:1" x14ac:dyDescent="0.25">
      <c r="A8400" t="s">
        <v>8827</v>
      </c>
    </row>
    <row r="8401" spans="1:1" x14ac:dyDescent="0.25">
      <c r="A8401" t="s">
        <v>8828</v>
      </c>
    </row>
    <row r="8402" spans="1:1" x14ac:dyDescent="0.25">
      <c r="A8402" t="s">
        <v>8829</v>
      </c>
    </row>
    <row r="8403" spans="1:1" x14ac:dyDescent="0.25">
      <c r="A8403" t="s">
        <v>8830</v>
      </c>
    </row>
    <row r="8404" spans="1:1" x14ac:dyDescent="0.25">
      <c r="A8404" t="s">
        <v>8831</v>
      </c>
    </row>
    <row r="8405" spans="1:1" x14ac:dyDescent="0.25">
      <c r="A8405" t="s">
        <v>8832</v>
      </c>
    </row>
    <row r="8406" spans="1:1" x14ac:dyDescent="0.25">
      <c r="A8406" t="s">
        <v>8833</v>
      </c>
    </row>
    <row r="8407" spans="1:1" x14ac:dyDescent="0.25">
      <c r="A8407" t="s">
        <v>8834</v>
      </c>
    </row>
    <row r="8408" spans="1:1" x14ac:dyDescent="0.25">
      <c r="A8408" t="s">
        <v>8835</v>
      </c>
    </row>
    <row r="8409" spans="1:1" x14ac:dyDescent="0.25">
      <c r="A8409" t="s">
        <v>8836</v>
      </c>
    </row>
    <row r="8410" spans="1:1" x14ac:dyDescent="0.25">
      <c r="A8410" t="s">
        <v>8837</v>
      </c>
    </row>
    <row r="8411" spans="1:1" x14ac:dyDescent="0.25">
      <c r="A8411" t="s">
        <v>8838</v>
      </c>
    </row>
    <row r="8412" spans="1:1" x14ac:dyDescent="0.25">
      <c r="A8412" t="s">
        <v>8839</v>
      </c>
    </row>
    <row r="8413" spans="1:1" x14ac:dyDescent="0.25">
      <c r="A8413" t="s">
        <v>8840</v>
      </c>
    </row>
    <row r="8414" spans="1:1" x14ac:dyDescent="0.25">
      <c r="A8414" t="s">
        <v>8841</v>
      </c>
    </row>
    <row r="8415" spans="1:1" x14ac:dyDescent="0.25">
      <c r="A8415" t="s">
        <v>8842</v>
      </c>
    </row>
    <row r="8416" spans="1:1" x14ac:dyDescent="0.25">
      <c r="A8416" t="s">
        <v>8843</v>
      </c>
    </row>
    <row r="8417" spans="1:1" x14ac:dyDescent="0.25">
      <c r="A8417" t="s">
        <v>8844</v>
      </c>
    </row>
    <row r="8418" spans="1:1" x14ac:dyDescent="0.25">
      <c r="A8418" t="s">
        <v>8845</v>
      </c>
    </row>
    <row r="8419" spans="1:1" x14ac:dyDescent="0.25">
      <c r="A8419" t="s">
        <v>8846</v>
      </c>
    </row>
    <row r="8420" spans="1:1" x14ac:dyDescent="0.25">
      <c r="A8420" t="s">
        <v>8847</v>
      </c>
    </row>
    <row r="8421" spans="1:1" x14ac:dyDescent="0.25">
      <c r="A8421" t="s">
        <v>8848</v>
      </c>
    </row>
    <row r="8422" spans="1:1" x14ac:dyDescent="0.25">
      <c r="A8422" t="s">
        <v>8849</v>
      </c>
    </row>
    <row r="8423" spans="1:1" x14ac:dyDescent="0.25">
      <c r="A8423" t="s">
        <v>8850</v>
      </c>
    </row>
    <row r="8424" spans="1:1" x14ac:dyDescent="0.25">
      <c r="A8424" t="s">
        <v>8851</v>
      </c>
    </row>
    <row r="8425" spans="1:1" x14ac:dyDescent="0.25">
      <c r="A8425" t="s">
        <v>8852</v>
      </c>
    </row>
    <row r="8426" spans="1:1" x14ac:dyDescent="0.25">
      <c r="A8426" t="s">
        <v>8853</v>
      </c>
    </row>
    <row r="8427" spans="1:1" x14ac:dyDescent="0.25">
      <c r="A8427" t="s">
        <v>8854</v>
      </c>
    </row>
    <row r="8428" spans="1:1" x14ac:dyDescent="0.25">
      <c r="A8428" t="s">
        <v>8855</v>
      </c>
    </row>
    <row r="8429" spans="1:1" x14ac:dyDescent="0.25">
      <c r="A8429" t="s">
        <v>8856</v>
      </c>
    </row>
    <row r="8430" spans="1:1" x14ac:dyDescent="0.25">
      <c r="A8430" t="s">
        <v>8857</v>
      </c>
    </row>
    <row r="8431" spans="1:1" x14ac:dyDescent="0.25">
      <c r="A8431" t="s">
        <v>8858</v>
      </c>
    </row>
    <row r="8432" spans="1:1" x14ac:dyDescent="0.25">
      <c r="A8432" t="s">
        <v>8859</v>
      </c>
    </row>
    <row r="8433" spans="1:1" x14ac:dyDescent="0.25">
      <c r="A8433" t="s">
        <v>8860</v>
      </c>
    </row>
    <row r="8434" spans="1:1" x14ac:dyDescent="0.25">
      <c r="A8434" t="s">
        <v>8861</v>
      </c>
    </row>
    <row r="8435" spans="1:1" x14ac:dyDescent="0.25">
      <c r="A8435" t="s">
        <v>8862</v>
      </c>
    </row>
    <row r="8436" spans="1:1" x14ac:dyDescent="0.25">
      <c r="A8436" t="s">
        <v>8863</v>
      </c>
    </row>
    <row r="8437" spans="1:1" x14ac:dyDescent="0.25">
      <c r="A8437" t="s">
        <v>8864</v>
      </c>
    </row>
    <row r="8438" spans="1:1" x14ac:dyDescent="0.25">
      <c r="A8438" t="s">
        <v>8865</v>
      </c>
    </row>
    <row r="8439" spans="1:1" x14ac:dyDescent="0.25">
      <c r="A8439" t="s">
        <v>8866</v>
      </c>
    </row>
    <row r="8440" spans="1:1" x14ac:dyDescent="0.25">
      <c r="A8440" t="s">
        <v>8867</v>
      </c>
    </row>
    <row r="8441" spans="1:1" x14ac:dyDescent="0.25">
      <c r="A8441" t="s">
        <v>8868</v>
      </c>
    </row>
    <row r="8442" spans="1:1" x14ac:dyDescent="0.25">
      <c r="A8442" t="s">
        <v>8869</v>
      </c>
    </row>
    <row r="8443" spans="1:1" x14ac:dyDescent="0.25">
      <c r="A8443" t="s">
        <v>8870</v>
      </c>
    </row>
    <row r="8444" spans="1:1" x14ac:dyDescent="0.25">
      <c r="A8444" t="s">
        <v>8871</v>
      </c>
    </row>
    <row r="8445" spans="1:1" x14ac:dyDescent="0.25">
      <c r="A8445" t="s">
        <v>8872</v>
      </c>
    </row>
    <row r="8446" spans="1:1" x14ac:dyDescent="0.25">
      <c r="A8446" t="s">
        <v>8873</v>
      </c>
    </row>
    <row r="8447" spans="1:1" x14ac:dyDescent="0.25">
      <c r="A8447" t="s">
        <v>8874</v>
      </c>
    </row>
    <row r="8448" spans="1:1" x14ac:dyDescent="0.25">
      <c r="A8448" t="s">
        <v>8875</v>
      </c>
    </row>
    <row r="8449" spans="1:1" x14ac:dyDescent="0.25">
      <c r="A8449" t="s">
        <v>8876</v>
      </c>
    </row>
    <row r="8450" spans="1:1" x14ac:dyDescent="0.25">
      <c r="A8450" t="s">
        <v>8877</v>
      </c>
    </row>
    <row r="8451" spans="1:1" x14ac:dyDescent="0.25">
      <c r="A8451" t="s">
        <v>8878</v>
      </c>
    </row>
    <row r="8452" spans="1:1" x14ac:dyDescent="0.25">
      <c r="A8452" t="s">
        <v>8879</v>
      </c>
    </row>
    <row r="8453" spans="1:1" x14ac:dyDescent="0.25">
      <c r="A8453" t="s">
        <v>8880</v>
      </c>
    </row>
    <row r="8454" spans="1:1" x14ac:dyDescent="0.25">
      <c r="A8454" t="s">
        <v>8881</v>
      </c>
    </row>
    <row r="8455" spans="1:1" x14ac:dyDescent="0.25">
      <c r="A8455" t="s">
        <v>8882</v>
      </c>
    </row>
    <row r="8456" spans="1:1" x14ac:dyDescent="0.25">
      <c r="A8456" t="s">
        <v>8883</v>
      </c>
    </row>
    <row r="8457" spans="1:1" x14ac:dyDescent="0.25">
      <c r="A8457" t="s">
        <v>8884</v>
      </c>
    </row>
    <row r="8458" spans="1:1" x14ac:dyDescent="0.25">
      <c r="A8458" t="s">
        <v>8885</v>
      </c>
    </row>
    <row r="8459" spans="1:1" x14ac:dyDescent="0.25">
      <c r="A8459" t="s">
        <v>8886</v>
      </c>
    </row>
    <row r="8460" spans="1:1" x14ac:dyDescent="0.25">
      <c r="A8460" t="s">
        <v>8887</v>
      </c>
    </row>
    <row r="8461" spans="1:1" x14ac:dyDescent="0.25">
      <c r="A8461" t="s">
        <v>8888</v>
      </c>
    </row>
    <row r="8462" spans="1:1" x14ac:dyDescent="0.25">
      <c r="A8462" t="s">
        <v>8889</v>
      </c>
    </row>
    <row r="8463" spans="1:1" x14ac:dyDescent="0.25">
      <c r="A8463" t="s">
        <v>8890</v>
      </c>
    </row>
    <row r="8464" spans="1:1" x14ac:dyDescent="0.25">
      <c r="A8464" t="s">
        <v>8891</v>
      </c>
    </row>
    <row r="8465" spans="1:1" x14ac:dyDescent="0.25">
      <c r="A8465" t="s">
        <v>8892</v>
      </c>
    </row>
    <row r="8466" spans="1:1" x14ac:dyDescent="0.25">
      <c r="A8466" t="s">
        <v>8893</v>
      </c>
    </row>
    <row r="8467" spans="1:1" x14ac:dyDescent="0.25">
      <c r="A8467" t="s">
        <v>8894</v>
      </c>
    </row>
    <row r="8468" spans="1:1" x14ac:dyDescent="0.25">
      <c r="A8468" t="s">
        <v>8895</v>
      </c>
    </row>
    <row r="8469" spans="1:1" x14ac:dyDescent="0.25">
      <c r="A8469" t="s">
        <v>8896</v>
      </c>
    </row>
    <row r="8470" spans="1:1" x14ac:dyDescent="0.25">
      <c r="A8470" t="s">
        <v>8897</v>
      </c>
    </row>
    <row r="8471" spans="1:1" x14ac:dyDescent="0.25">
      <c r="A8471" t="s">
        <v>8898</v>
      </c>
    </row>
    <row r="8472" spans="1:1" x14ac:dyDescent="0.25">
      <c r="A8472" t="s">
        <v>8899</v>
      </c>
    </row>
    <row r="8473" spans="1:1" x14ac:dyDescent="0.25">
      <c r="A8473" t="s">
        <v>8900</v>
      </c>
    </row>
    <row r="8474" spans="1:1" x14ac:dyDescent="0.25">
      <c r="A8474" t="s">
        <v>8901</v>
      </c>
    </row>
    <row r="8475" spans="1:1" x14ac:dyDescent="0.25">
      <c r="A8475" t="s">
        <v>8902</v>
      </c>
    </row>
    <row r="8476" spans="1:1" x14ac:dyDescent="0.25">
      <c r="A8476" t="s">
        <v>8903</v>
      </c>
    </row>
    <row r="8477" spans="1:1" x14ac:dyDescent="0.25">
      <c r="A8477" t="s">
        <v>8904</v>
      </c>
    </row>
    <row r="8478" spans="1:1" x14ac:dyDescent="0.25">
      <c r="A8478" t="s">
        <v>8905</v>
      </c>
    </row>
    <row r="8479" spans="1:1" x14ac:dyDescent="0.25">
      <c r="A8479" t="s">
        <v>8906</v>
      </c>
    </row>
    <row r="8480" spans="1:1" x14ac:dyDescent="0.25">
      <c r="A8480" t="s">
        <v>8907</v>
      </c>
    </row>
    <row r="8481" spans="1:1" x14ac:dyDescent="0.25">
      <c r="A8481" t="s">
        <v>8908</v>
      </c>
    </row>
    <row r="8482" spans="1:1" x14ac:dyDescent="0.25">
      <c r="A8482" t="s">
        <v>8909</v>
      </c>
    </row>
    <row r="8483" spans="1:1" x14ac:dyDescent="0.25">
      <c r="A8483" t="s">
        <v>8910</v>
      </c>
    </row>
    <row r="8484" spans="1:1" x14ac:dyDescent="0.25">
      <c r="A8484" t="s">
        <v>8911</v>
      </c>
    </row>
    <row r="8485" spans="1:1" x14ac:dyDescent="0.25">
      <c r="A8485" t="s">
        <v>8912</v>
      </c>
    </row>
    <row r="8486" spans="1:1" x14ac:dyDescent="0.25">
      <c r="A8486" t="s">
        <v>8913</v>
      </c>
    </row>
    <row r="8487" spans="1:1" x14ac:dyDescent="0.25">
      <c r="A8487" t="s">
        <v>8914</v>
      </c>
    </row>
    <row r="8488" spans="1:1" x14ac:dyDescent="0.25">
      <c r="A8488" t="s">
        <v>8915</v>
      </c>
    </row>
    <row r="8489" spans="1:1" x14ac:dyDescent="0.25">
      <c r="A8489" t="s">
        <v>8916</v>
      </c>
    </row>
    <row r="8490" spans="1:1" x14ac:dyDescent="0.25">
      <c r="A8490" t="s">
        <v>8917</v>
      </c>
    </row>
    <row r="8491" spans="1:1" x14ac:dyDescent="0.25">
      <c r="A8491" t="s">
        <v>8918</v>
      </c>
    </row>
    <row r="8492" spans="1:1" x14ac:dyDescent="0.25">
      <c r="A8492" t="s">
        <v>8919</v>
      </c>
    </row>
    <row r="8493" spans="1:1" x14ac:dyDescent="0.25">
      <c r="A8493" t="s">
        <v>8920</v>
      </c>
    </row>
    <row r="8494" spans="1:1" x14ac:dyDescent="0.25">
      <c r="A8494" t="s">
        <v>8921</v>
      </c>
    </row>
    <row r="8495" spans="1:1" x14ac:dyDescent="0.25">
      <c r="A8495" t="s">
        <v>8922</v>
      </c>
    </row>
    <row r="8496" spans="1:1" x14ac:dyDescent="0.25">
      <c r="A8496" t="s">
        <v>8923</v>
      </c>
    </row>
    <row r="8497" spans="1:1" x14ac:dyDescent="0.25">
      <c r="A8497" t="s">
        <v>8924</v>
      </c>
    </row>
    <row r="8498" spans="1:1" x14ac:dyDescent="0.25">
      <c r="A8498" t="s">
        <v>8925</v>
      </c>
    </row>
    <row r="8499" spans="1:1" x14ac:dyDescent="0.25">
      <c r="A8499" t="s">
        <v>8926</v>
      </c>
    </row>
    <row r="8500" spans="1:1" x14ac:dyDescent="0.25">
      <c r="A8500" t="s">
        <v>8927</v>
      </c>
    </row>
    <row r="8501" spans="1:1" x14ac:dyDescent="0.25">
      <c r="A8501" t="s">
        <v>8928</v>
      </c>
    </row>
    <row r="8502" spans="1:1" x14ac:dyDescent="0.25">
      <c r="A8502" t="s">
        <v>8929</v>
      </c>
    </row>
    <row r="8503" spans="1:1" x14ac:dyDescent="0.25">
      <c r="A8503" t="s">
        <v>8930</v>
      </c>
    </row>
    <row r="8504" spans="1:1" x14ac:dyDescent="0.25">
      <c r="A8504" t="s">
        <v>8931</v>
      </c>
    </row>
    <row r="8505" spans="1:1" x14ac:dyDescent="0.25">
      <c r="A8505" t="s">
        <v>8932</v>
      </c>
    </row>
    <row r="8506" spans="1:1" x14ac:dyDescent="0.25">
      <c r="A8506" t="s">
        <v>8933</v>
      </c>
    </row>
    <row r="8507" spans="1:1" x14ac:dyDescent="0.25">
      <c r="A8507" t="s">
        <v>8934</v>
      </c>
    </row>
    <row r="8508" spans="1:1" x14ac:dyDescent="0.25">
      <c r="A8508" t="s">
        <v>8935</v>
      </c>
    </row>
    <row r="8509" spans="1:1" x14ac:dyDescent="0.25">
      <c r="A8509" t="s">
        <v>8936</v>
      </c>
    </row>
    <row r="8510" spans="1:1" x14ac:dyDescent="0.25">
      <c r="A8510" t="s">
        <v>8937</v>
      </c>
    </row>
    <row r="8511" spans="1:1" x14ac:dyDescent="0.25">
      <c r="A8511" t="s">
        <v>8938</v>
      </c>
    </row>
    <row r="8512" spans="1:1" x14ac:dyDescent="0.25">
      <c r="A8512" t="s">
        <v>8939</v>
      </c>
    </row>
    <row r="8513" spans="1:1" x14ac:dyDescent="0.25">
      <c r="A8513" t="s">
        <v>8940</v>
      </c>
    </row>
    <row r="8514" spans="1:1" x14ac:dyDescent="0.25">
      <c r="A8514" t="s">
        <v>8941</v>
      </c>
    </row>
    <row r="8515" spans="1:1" x14ac:dyDescent="0.25">
      <c r="A8515" t="s">
        <v>8942</v>
      </c>
    </row>
    <row r="8516" spans="1:1" x14ac:dyDescent="0.25">
      <c r="A8516" t="s">
        <v>8943</v>
      </c>
    </row>
    <row r="8517" spans="1:1" x14ac:dyDescent="0.25">
      <c r="A8517" t="s">
        <v>8944</v>
      </c>
    </row>
    <row r="8518" spans="1:1" x14ac:dyDescent="0.25">
      <c r="A8518" t="s">
        <v>8945</v>
      </c>
    </row>
    <row r="8519" spans="1:1" x14ac:dyDescent="0.25">
      <c r="A8519" t="s">
        <v>8946</v>
      </c>
    </row>
    <row r="8520" spans="1:1" x14ac:dyDescent="0.25">
      <c r="A8520" t="s">
        <v>8947</v>
      </c>
    </row>
    <row r="8521" spans="1:1" x14ac:dyDescent="0.25">
      <c r="A8521" t="s">
        <v>8948</v>
      </c>
    </row>
    <row r="8522" spans="1:1" x14ac:dyDescent="0.25">
      <c r="A8522" t="s">
        <v>8949</v>
      </c>
    </row>
    <row r="8523" spans="1:1" x14ac:dyDescent="0.25">
      <c r="A8523" t="s">
        <v>8950</v>
      </c>
    </row>
    <row r="8524" spans="1:1" x14ac:dyDescent="0.25">
      <c r="A8524" t="s">
        <v>8951</v>
      </c>
    </row>
    <row r="8525" spans="1:1" x14ac:dyDescent="0.25">
      <c r="A8525" t="s">
        <v>8952</v>
      </c>
    </row>
    <row r="8526" spans="1:1" x14ac:dyDescent="0.25">
      <c r="A8526" t="s">
        <v>8953</v>
      </c>
    </row>
    <row r="8527" spans="1:1" x14ac:dyDescent="0.25">
      <c r="A8527" t="s">
        <v>8954</v>
      </c>
    </row>
    <row r="8528" spans="1:1" x14ac:dyDescent="0.25">
      <c r="A8528" t="s">
        <v>8955</v>
      </c>
    </row>
    <row r="8529" spans="1:1" x14ac:dyDescent="0.25">
      <c r="A8529" t="s">
        <v>8956</v>
      </c>
    </row>
    <row r="8530" spans="1:1" x14ac:dyDescent="0.25">
      <c r="A8530" t="s">
        <v>8957</v>
      </c>
    </row>
    <row r="8531" spans="1:1" x14ac:dyDescent="0.25">
      <c r="A8531" t="s">
        <v>8958</v>
      </c>
    </row>
    <row r="8532" spans="1:1" x14ac:dyDescent="0.25">
      <c r="A8532" t="s">
        <v>8959</v>
      </c>
    </row>
    <row r="8533" spans="1:1" x14ac:dyDescent="0.25">
      <c r="A8533" t="s">
        <v>8960</v>
      </c>
    </row>
    <row r="8534" spans="1:1" x14ac:dyDescent="0.25">
      <c r="A8534" t="s">
        <v>8961</v>
      </c>
    </row>
    <row r="8535" spans="1:1" x14ac:dyDescent="0.25">
      <c r="A8535" t="s">
        <v>8962</v>
      </c>
    </row>
    <row r="8536" spans="1:1" x14ac:dyDescent="0.25">
      <c r="A8536" t="s">
        <v>8963</v>
      </c>
    </row>
    <row r="8537" spans="1:1" x14ac:dyDescent="0.25">
      <c r="A8537" t="s">
        <v>8964</v>
      </c>
    </row>
    <row r="8538" spans="1:1" x14ac:dyDescent="0.25">
      <c r="A8538" t="s">
        <v>8965</v>
      </c>
    </row>
    <row r="8539" spans="1:1" x14ac:dyDescent="0.25">
      <c r="A8539" t="s">
        <v>8966</v>
      </c>
    </row>
    <row r="8540" spans="1:1" x14ac:dyDescent="0.25">
      <c r="A8540" t="s">
        <v>8967</v>
      </c>
    </row>
    <row r="8541" spans="1:1" x14ac:dyDescent="0.25">
      <c r="A8541" t="s">
        <v>8968</v>
      </c>
    </row>
    <row r="8542" spans="1:1" x14ac:dyDescent="0.25">
      <c r="A8542" t="s">
        <v>8969</v>
      </c>
    </row>
    <row r="8543" spans="1:1" x14ac:dyDescent="0.25">
      <c r="A8543" t="s">
        <v>8970</v>
      </c>
    </row>
    <row r="8544" spans="1:1" x14ac:dyDescent="0.25">
      <c r="A8544" t="s">
        <v>8971</v>
      </c>
    </row>
    <row r="8545" spans="1:1" x14ac:dyDescent="0.25">
      <c r="A8545" t="s">
        <v>8972</v>
      </c>
    </row>
    <row r="8546" spans="1:1" x14ac:dyDescent="0.25">
      <c r="A8546" t="s">
        <v>8973</v>
      </c>
    </row>
    <row r="8547" spans="1:1" x14ac:dyDescent="0.25">
      <c r="A8547" t="s">
        <v>8974</v>
      </c>
    </row>
    <row r="8548" spans="1:1" x14ac:dyDescent="0.25">
      <c r="A8548" t="s">
        <v>8975</v>
      </c>
    </row>
    <row r="8549" spans="1:1" x14ac:dyDescent="0.25">
      <c r="A8549" t="s">
        <v>8976</v>
      </c>
    </row>
    <row r="8550" spans="1:1" x14ac:dyDescent="0.25">
      <c r="A8550" t="s">
        <v>8977</v>
      </c>
    </row>
    <row r="8551" spans="1:1" x14ac:dyDescent="0.25">
      <c r="A8551" t="s">
        <v>8978</v>
      </c>
    </row>
    <row r="8552" spans="1:1" x14ac:dyDescent="0.25">
      <c r="A8552" t="s">
        <v>8979</v>
      </c>
    </row>
    <row r="8553" spans="1:1" x14ac:dyDescent="0.25">
      <c r="A8553" t="s">
        <v>8980</v>
      </c>
    </row>
    <row r="8554" spans="1:1" x14ac:dyDescent="0.25">
      <c r="A8554" t="s">
        <v>8981</v>
      </c>
    </row>
    <row r="8555" spans="1:1" x14ac:dyDescent="0.25">
      <c r="A8555" t="s">
        <v>8982</v>
      </c>
    </row>
    <row r="8556" spans="1:1" x14ac:dyDescent="0.25">
      <c r="A8556" t="s">
        <v>8983</v>
      </c>
    </row>
    <row r="8557" spans="1:1" x14ac:dyDescent="0.25">
      <c r="A8557" t="s">
        <v>8984</v>
      </c>
    </row>
    <row r="8558" spans="1:1" x14ac:dyDescent="0.25">
      <c r="A8558" t="s">
        <v>8985</v>
      </c>
    </row>
    <row r="8559" spans="1:1" x14ac:dyDescent="0.25">
      <c r="A8559" t="s">
        <v>8986</v>
      </c>
    </row>
    <row r="8560" spans="1:1" x14ac:dyDescent="0.25">
      <c r="A8560" t="s">
        <v>8987</v>
      </c>
    </row>
    <row r="8561" spans="1:1" x14ac:dyDescent="0.25">
      <c r="A8561" t="s">
        <v>8988</v>
      </c>
    </row>
    <row r="8562" spans="1:1" x14ac:dyDescent="0.25">
      <c r="A8562" t="s">
        <v>8989</v>
      </c>
    </row>
    <row r="8563" spans="1:1" x14ac:dyDescent="0.25">
      <c r="A8563" t="s">
        <v>8990</v>
      </c>
    </row>
    <row r="8564" spans="1:1" x14ac:dyDescent="0.25">
      <c r="A8564" t="s">
        <v>8991</v>
      </c>
    </row>
    <row r="8565" spans="1:1" x14ac:dyDescent="0.25">
      <c r="A8565" t="s">
        <v>8992</v>
      </c>
    </row>
    <row r="8566" spans="1:1" x14ac:dyDescent="0.25">
      <c r="A8566" t="s">
        <v>8993</v>
      </c>
    </row>
    <row r="8567" spans="1:1" x14ac:dyDescent="0.25">
      <c r="A8567" t="s">
        <v>8994</v>
      </c>
    </row>
    <row r="8568" spans="1:1" x14ac:dyDescent="0.25">
      <c r="A8568" t="s">
        <v>8995</v>
      </c>
    </row>
    <row r="8569" spans="1:1" x14ac:dyDescent="0.25">
      <c r="A8569" t="s">
        <v>8996</v>
      </c>
    </row>
    <row r="8570" spans="1:1" x14ac:dyDescent="0.25">
      <c r="A8570" t="s">
        <v>8997</v>
      </c>
    </row>
    <row r="8571" spans="1:1" x14ac:dyDescent="0.25">
      <c r="A8571" t="s">
        <v>8998</v>
      </c>
    </row>
    <row r="8572" spans="1:1" x14ac:dyDescent="0.25">
      <c r="A8572" t="s">
        <v>8999</v>
      </c>
    </row>
    <row r="8573" spans="1:1" x14ac:dyDescent="0.25">
      <c r="A8573" t="s">
        <v>9000</v>
      </c>
    </row>
    <row r="8574" spans="1:1" x14ac:dyDescent="0.25">
      <c r="A8574" t="s">
        <v>9001</v>
      </c>
    </row>
    <row r="8575" spans="1:1" x14ac:dyDescent="0.25">
      <c r="A8575" t="s">
        <v>9002</v>
      </c>
    </row>
    <row r="8576" spans="1:1" x14ac:dyDescent="0.25">
      <c r="A8576" t="s">
        <v>9003</v>
      </c>
    </row>
    <row r="8577" spans="1:1" x14ac:dyDescent="0.25">
      <c r="A8577" t="s">
        <v>9004</v>
      </c>
    </row>
    <row r="8578" spans="1:1" x14ac:dyDescent="0.25">
      <c r="A8578" t="s">
        <v>9005</v>
      </c>
    </row>
    <row r="8579" spans="1:1" x14ac:dyDescent="0.25">
      <c r="A8579" t="s">
        <v>9006</v>
      </c>
    </row>
    <row r="8580" spans="1:1" x14ac:dyDescent="0.25">
      <c r="A8580" t="s">
        <v>9007</v>
      </c>
    </row>
    <row r="8581" spans="1:1" x14ac:dyDescent="0.25">
      <c r="A8581" t="s">
        <v>9008</v>
      </c>
    </row>
    <row r="8582" spans="1:1" x14ac:dyDescent="0.25">
      <c r="A8582" t="s">
        <v>9009</v>
      </c>
    </row>
    <row r="8583" spans="1:1" x14ac:dyDescent="0.25">
      <c r="A8583" t="s">
        <v>9010</v>
      </c>
    </row>
    <row r="8584" spans="1:1" x14ac:dyDescent="0.25">
      <c r="A8584" t="s">
        <v>9011</v>
      </c>
    </row>
    <row r="8585" spans="1:1" x14ac:dyDescent="0.25">
      <c r="A8585" t="s">
        <v>9012</v>
      </c>
    </row>
    <row r="8586" spans="1:1" x14ac:dyDescent="0.25">
      <c r="A8586" t="s">
        <v>9013</v>
      </c>
    </row>
    <row r="8587" spans="1:1" x14ac:dyDescent="0.25">
      <c r="A8587" t="s">
        <v>9014</v>
      </c>
    </row>
    <row r="8588" spans="1:1" x14ac:dyDescent="0.25">
      <c r="A8588" t="s">
        <v>9015</v>
      </c>
    </row>
    <row r="8589" spans="1:1" x14ac:dyDescent="0.25">
      <c r="A8589" t="s">
        <v>9016</v>
      </c>
    </row>
    <row r="8590" spans="1:1" x14ac:dyDescent="0.25">
      <c r="A8590" t="s">
        <v>9017</v>
      </c>
    </row>
    <row r="8591" spans="1:1" x14ac:dyDescent="0.25">
      <c r="A8591" t="s">
        <v>9018</v>
      </c>
    </row>
    <row r="8592" spans="1:1" x14ac:dyDescent="0.25">
      <c r="A8592" t="s">
        <v>9019</v>
      </c>
    </row>
    <row r="8593" spans="1:1" x14ac:dyDescent="0.25">
      <c r="A8593" t="s">
        <v>9020</v>
      </c>
    </row>
    <row r="8594" spans="1:1" x14ac:dyDescent="0.25">
      <c r="A8594" t="s">
        <v>9021</v>
      </c>
    </row>
    <row r="8595" spans="1:1" x14ac:dyDescent="0.25">
      <c r="A8595" t="s">
        <v>9022</v>
      </c>
    </row>
    <row r="8596" spans="1:1" x14ac:dyDescent="0.25">
      <c r="A8596" t="s">
        <v>9023</v>
      </c>
    </row>
    <row r="8597" spans="1:1" x14ac:dyDescent="0.25">
      <c r="A8597" t="s">
        <v>9024</v>
      </c>
    </row>
    <row r="8598" spans="1:1" x14ac:dyDescent="0.25">
      <c r="A8598" t="s">
        <v>9025</v>
      </c>
    </row>
    <row r="8599" spans="1:1" x14ac:dyDescent="0.25">
      <c r="A8599" t="s">
        <v>9026</v>
      </c>
    </row>
    <row r="8600" spans="1:1" x14ac:dyDescent="0.25">
      <c r="A8600" t="s">
        <v>9027</v>
      </c>
    </row>
    <row r="8601" spans="1:1" x14ac:dyDescent="0.25">
      <c r="A8601" t="s">
        <v>9028</v>
      </c>
    </row>
    <row r="8602" spans="1:1" x14ac:dyDescent="0.25">
      <c r="A8602" t="s">
        <v>9029</v>
      </c>
    </row>
    <row r="8603" spans="1:1" x14ac:dyDescent="0.25">
      <c r="A8603" t="s">
        <v>9030</v>
      </c>
    </row>
    <row r="8604" spans="1:1" x14ac:dyDescent="0.25">
      <c r="A8604" t="s">
        <v>9031</v>
      </c>
    </row>
    <row r="8605" spans="1:1" x14ac:dyDescent="0.25">
      <c r="A8605" t="s">
        <v>9032</v>
      </c>
    </row>
    <row r="8606" spans="1:1" x14ac:dyDescent="0.25">
      <c r="A8606" t="s">
        <v>9033</v>
      </c>
    </row>
    <row r="8607" spans="1:1" x14ac:dyDescent="0.25">
      <c r="A8607" t="s">
        <v>9034</v>
      </c>
    </row>
    <row r="8608" spans="1:1" x14ac:dyDescent="0.25">
      <c r="A8608" t="s">
        <v>9035</v>
      </c>
    </row>
    <row r="8609" spans="1:1" x14ac:dyDescent="0.25">
      <c r="A8609" t="s">
        <v>9036</v>
      </c>
    </row>
    <row r="8610" spans="1:1" x14ac:dyDescent="0.25">
      <c r="A8610" t="s">
        <v>9037</v>
      </c>
    </row>
    <row r="8611" spans="1:1" x14ac:dyDescent="0.25">
      <c r="A8611" t="s">
        <v>9038</v>
      </c>
    </row>
    <row r="8612" spans="1:1" x14ac:dyDescent="0.25">
      <c r="A8612" t="s">
        <v>9039</v>
      </c>
    </row>
    <row r="8613" spans="1:1" x14ac:dyDescent="0.25">
      <c r="A8613" t="s">
        <v>9040</v>
      </c>
    </row>
    <row r="8614" spans="1:1" x14ac:dyDescent="0.25">
      <c r="A8614" t="s">
        <v>9041</v>
      </c>
    </row>
    <row r="8615" spans="1:1" x14ac:dyDescent="0.25">
      <c r="A8615" t="s">
        <v>9042</v>
      </c>
    </row>
    <row r="8616" spans="1:1" x14ac:dyDescent="0.25">
      <c r="A8616" t="s">
        <v>9043</v>
      </c>
    </row>
    <row r="8617" spans="1:1" x14ac:dyDescent="0.25">
      <c r="A8617" t="s">
        <v>9044</v>
      </c>
    </row>
    <row r="8618" spans="1:1" x14ac:dyDescent="0.25">
      <c r="A8618" t="s">
        <v>9045</v>
      </c>
    </row>
    <row r="8619" spans="1:1" x14ac:dyDescent="0.25">
      <c r="A8619" t="s">
        <v>9046</v>
      </c>
    </row>
    <row r="8620" spans="1:1" x14ac:dyDescent="0.25">
      <c r="A8620" t="s">
        <v>9047</v>
      </c>
    </row>
    <row r="8621" spans="1:1" x14ac:dyDescent="0.25">
      <c r="A8621" t="s">
        <v>9048</v>
      </c>
    </row>
    <row r="8622" spans="1:1" x14ac:dyDescent="0.25">
      <c r="A8622" t="s">
        <v>9049</v>
      </c>
    </row>
    <row r="8623" spans="1:1" x14ac:dyDescent="0.25">
      <c r="A8623" t="s">
        <v>9050</v>
      </c>
    </row>
    <row r="8624" spans="1:1" x14ac:dyDescent="0.25">
      <c r="A8624" t="s">
        <v>9051</v>
      </c>
    </row>
    <row r="8625" spans="1:1" x14ac:dyDescent="0.25">
      <c r="A8625" t="s">
        <v>9052</v>
      </c>
    </row>
    <row r="8626" spans="1:1" x14ac:dyDescent="0.25">
      <c r="A8626" t="s">
        <v>9053</v>
      </c>
    </row>
    <row r="8627" spans="1:1" x14ac:dyDescent="0.25">
      <c r="A8627" t="s">
        <v>9054</v>
      </c>
    </row>
    <row r="8628" spans="1:1" x14ac:dyDescent="0.25">
      <c r="A8628" t="s">
        <v>9055</v>
      </c>
    </row>
    <row r="8629" spans="1:1" x14ac:dyDescent="0.25">
      <c r="A8629" t="s">
        <v>9056</v>
      </c>
    </row>
    <row r="8630" spans="1:1" x14ac:dyDescent="0.25">
      <c r="A8630" t="s">
        <v>9057</v>
      </c>
    </row>
    <row r="8631" spans="1:1" x14ac:dyDescent="0.25">
      <c r="A8631" t="s">
        <v>9058</v>
      </c>
    </row>
    <row r="8632" spans="1:1" x14ac:dyDescent="0.25">
      <c r="A8632" t="s">
        <v>9059</v>
      </c>
    </row>
    <row r="8633" spans="1:1" x14ac:dyDescent="0.25">
      <c r="A8633" t="s">
        <v>9060</v>
      </c>
    </row>
    <row r="8634" spans="1:1" x14ac:dyDescent="0.25">
      <c r="A8634" t="s">
        <v>9061</v>
      </c>
    </row>
    <row r="8635" spans="1:1" x14ac:dyDescent="0.25">
      <c r="A8635" t="s">
        <v>9062</v>
      </c>
    </row>
    <row r="8636" spans="1:1" x14ac:dyDescent="0.25">
      <c r="A8636" t="s">
        <v>9063</v>
      </c>
    </row>
    <row r="8637" spans="1:1" x14ac:dyDescent="0.25">
      <c r="A8637" t="s">
        <v>9064</v>
      </c>
    </row>
    <row r="8638" spans="1:1" x14ac:dyDescent="0.25">
      <c r="A8638" t="s">
        <v>9065</v>
      </c>
    </row>
    <row r="8639" spans="1:1" x14ac:dyDescent="0.25">
      <c r="A8639" t="s">
        <v>9066</v>
      </c>
    </row>
    <row r="8640" spans="1:1" x14ac:dyDescent="0.25">
      <c r="A8640" t="s">
        <v>9067</v>
      </c>
    </row>
    <row r="8641" spans="1:1" x14ac:dyDescent="0.25">
      <c r="A8641" t="s">
        <v>9068</v>
      </c>
    </row>
    <row r="8642" spans="1:1" x14ac:dyDescent="0.25">
      <c r="A8642" t="s">
        <v>9069</v>
      </c>
    </row>
    <row r="8643" spans="1:1" x14ac:dyDescent="0.25">
      <c r="A8643" t="s">
        <v>9070</v>
      </c>
    </row>
    <row r="8644" spans="1:1" x14ac:dyDescent="0.25">
      <c r="A8644" t="s">
        <v>9071</v>
      </c>
    </row>
    <row r="8645" spans="1:1" x14ac:dyDescent="0.25">
      <c r="A8645" t="s">
        <v>9072</v>
      </c>
    </row>
    <row r="8646" spans="1:1" x14ac:dyDescent="0.25">
      <c r="A8646" t="s">
        <v>9073</v>
      </c>
    </row>
    <row r="8647" spans="1:1" x14ac:dyDescent="0.25">
      <c r="A8647" t="s">
        <v>9074</v>
      </c>
    </row>
    <row r="8648" spans="1:1" x14ac:dyDescent="0.25">
      <c r="A8648" t="s">
        <v>9075</v>
      </c>
    </row>
    <row r="8649" spans="1:1" x14ac:dyDescent="0.25">
      <c r="A8649" t="s">
        <v>9076</v>
      </c>
    </row>
    <row r="8650" spans="1:1" x14ac:dyDescent="0.25">
      <c r="A8650" t="s">
        <v>9077</v>
      </c>
    </row>
    <row r="8651" spans="1:1" x14ac:dyDescent="0.25">
      <c r="A8651" t="s">
        <v>9078</v>
      </c>
    </row>
    <row r="8652" spans="1:1" x14ac:dyDescent="0.25">
      <c r="A8652" t="s">
        <v>9079</v>
      </c>
    </row>
    <row r="8653" spans="1:1" x14ac:dyDescent="0.25">
      <c r="A8653" t="s">
        <v>9080</v>
      </c>
    </row>
    <row r="8654" spans="1:1" x14ac:dyDescent="0.25">
      <c r="A8654" t="s">
        <v>9081</v>
      </c>
    </row>
    <row r="8655" spans="1:1" x14ac:dyDescent="0.25">
      <c r="A8655" t="s">
        <v>9082</v>
      </c>
    </row>
    <row r="8656" spans="1:1" x14ac:dyDescent="0.25">
      <c r="A8656" t="s">
        <v>9083</v>
      </c>
    </row>
    <row r="8657" spans="1:1" x14ac:dyDescent="0.25">
      <c r="A8657" t="s">
        <v>9084</v>
      </c>
    </row>
    <row r="8658" spans="1:1" x14ac:dyDescent="0.25">
      <c r="A8658" t="s">
        <v>9085</v>
      </c>
    </row>
    <row r="8659" spans="1:1" x14ac:dyDescent="0.25">
      <c r="A8659" t="s">
        <v>9086</v>
      </c>
    </row>
    <row r="8660" spans="1:1" x14ac:dyDescent="0.25">
      <c r="A8660" t="s">
        <v>9087</v>
      </c>
    </row>
    <row r="8661" spans="1:1" x14ac:dyDescent="0.25">
      <c r="A8661" t="s">
        <v>9088</v>
      </c>
    </row>
    <row r="8662" spans="1:1" x14ac:dyDescent="0.25">
      <c r="A8662" t="s">
        <v>9089</v>
      </c>
    </row>
    <row r="8663" spans="1:1" x14ac:dyDescent="0.25">
      <c r="A8663" t="s">
        <v>9090</v>
      </c>
    </row>
    <row r="8664" spans="1:1" x14ac:dyDescent="0.25">
      <c r="A8664" t="s">
        <v>9091</v>
      </c>
    </row>
    <row r="8665" spans="1:1" x14ac:dyDescent="0.25">
      <c r="A8665" t="s">
        <v>9092</v>
      </c>
    </row>
    <row r="8666" spans="1:1" x14ac:dyDescent="0.25">
      <c r="A8666" t="s">
        <v>9093</v>
      </c>
    </row>
    <row r="8667" spans="1:1" x14ac:dyDescent="0.25">
      <c r="A8667" t="s">
        <v>9094</v>
      </c>
    </row>
    <row r="8668" spans="1:1" x14ac:dyDescent="0.25">
      <c r="A8668" t="s">
        <v>9095</v>
      </c>
    </row>
    <row r="8669" spans="1:1" x14ac:dyDescent="0.25">
      <c r="A8669" t="s">
        <v>9096</v>
      </c>
    </row>
    <row r="8670" spans="1:1" x14ac:dyDescent="0.25">
      <c r="A8670" t="s">
        <v>9097</v>
      </c>
    </row>
    <row r="8671" spans="1:1" x14ac:dyDescent="0.25">
      <c r="A8671" t="s">
        <v>9098</v>
      </c>
    </row>
    <row r="8672" spans="1:1" x14ac:dyDescent="0.25">
      <c r="A8672" t="s">
        <v>9099</v>
      </c>
    </row>
    <row r="8673" spans="1:1" x14ac:dyDescent="0.25">
      <c r="A8673" t="s">
        <v>9100</v>
      </c>
    </row>
    <row r="8674" spans="1:1" x14ac:dyDescent="0.25">
      <c r="A8674" t="s">
        <v>9101</v>
      </c>
    </row>
    <row r="8675" spans="1:1" x14ac:dyDescent="0.25">
      <c r="A8675" t="s">
        <v>9102</v>
      </c>
    </row>
    <row r="8676" spans="1:1" x14ac:dyDescent="0.25">
      <c r="A8676" t="s">
        <v>9103</v>
      </c>
    </row>
    <row r="8677" spans="1:1" x14ac:dyDescent="0.25">
      <c r="A8677" t="s">
        <v>9104</v>
      </c>
    </row>
    <row r="8678" spans="1:1" x14ac:dyDescent="0.25">
      <c r="A8678" t="s">
        <v>9105</v>
      </c>
    </row>
    <row r="8679" spans="1:1" x14ac:dyDescent="0.25">
      <c r="A8679" t="s">
        <v>9106</v>
      </c>
    </row>
    <row r="8680" spans="1:1" x14ac:dyDescent="0.25">
      <c r="A8680" t="s">
        <v>9107</v>
      </c>
    </row>
    <row r="8681" spans="1:1" x14ac:dyDescent="0.25">
      <c r="A8681" t="s">
        <v>9108</v>
      </c>
    </row>
    <row r="8682" spans="1:1" x14ac:dyDescent="0.25">
      <c r="A8682" t="s">
        <v>9109</v>
      </c>
    </row>
    <row r="8683" spans="1:1" x14ac:dyDescent="0.25">
      <c r="A8683" t="s">
        <v>9110</v>
      </c>
    </row>
    <row r="8684" spans="1:1" x14ac:dyDescent="0.25">
      <c r="A8684" t="s">
        <v>9111</v>
      </c>
    </row>
    <row r="8685" spans="1:1" x14ac:dyDescent="0.25">
      <c r="A8685" t="s">
        <v>9112</v>
      </c>
    </row>
    <row r="8686" spans="1:1" x14ac:dyDescent="0.25">
      <c r="A8686" t="s">
        <v>9113</v>
      </c>
    </row>
    <row r="8687" spans="1:1" x14ac:dyDescent="0.25">
      <c r="A8687" t="s">
        <v>9114</v>
      </c>
    </row>
    <row r="8688" spans="1:1" x14ac:dyDescent="0.25">
      <c r="A8688" t="s">
        <v>9115</v>
      </c>
    </row>
    <row r="8689" spans="1:1" x14ac:dyDescent="0.25">
      <c r="A8689" t="s">
        <v>9116</v>
      </c>
    </row>
    <row r="8690" spans="1:1" x14ac:dyDescent="0.25">
      <c r="A8690" t="s">
        <v>9117</v>
      </c>
    </row>
    <row r="8691" spans="1:1" x14ac:dyDescent="0.25">
      <c r="A8691" t="s">
        <v>9118</v>
      </c>
    </row>
    <row r="8692" spans="1:1" x14ac:dyDescent="0.25">
      <c r="A8692" t="s">
        <v>9119</v>
      </c>
    </row>
    <row r="8693" spans="1:1" x14ac:dyDescent="0.25">
      <c r="A8693" t="s">
        <v>9120</v>
      </c>
    </row>
    <row r="8694" spans="1:1" x14ac:dyDescent="0.25">
      <c r="A8694" t="s">
        <v>9121</v>
      </c>
    </row>
    <row r="8695" spans="1:1" x14ac:dyDescent="0.25">
      <c r="A8695" t="s">
        <v>9122</v>
      </c>
    </row>
    <row r="8696" spans="1:1" x14ac:dyDescent="0.25">
      <c r="A8696" t="s">
        <v>9123</v>
      </c>
    </row>
    <row r="8697" spans="1:1" x14ac:dyDescent="0.25">
      <c r="A8697" t="s">
        <v>9124</v>
      </c>
    </row>
    <row r="8698" spans="1:1" x14ac:dyDescent="0.25">
      <c r="A8698" t="s">
        <v>9125</v>
      </c>
    </row>
    <row r="8699" spans="1:1" x14ac:dyDescent="0.25">
      <c r="A8699" t="s">
        <v>9126</v>
      </c>
    </row>
    <row r="8700" spans="1:1" x14ac:dyDescent="0.25">
      <c r="A8700" t="s">
        <v>9127</v>
      </c>
    </row>
    <row r="8701" spans="1:1" x14ac:dyDescent="0.25">
      <c r="A8701" t="s">
        <v>9128</v>
      </c>
    </row>
    <row r="8702" spans="1:1" x14ac:dyDescent="0.25">
      <c r="A8702" t="s">
        <v>9129</v>
      </c>
    </row>
    <row r="8703" spans="1:1" x14ac:dyDescent="0.25">
      <c r="A8703" t="s">
        <v>9130</v>
      </c>
    </row>
    <row r="8704" spans="1:1" x14ac:dyDescent="0.25">
      <c r="A8704" t="s">
        <v>9131</v>
      </c>
    </row>
    <row r="8705" spans="1:1" x14ac:dyDescent="0.25">
      <c r="A8705" t="s">
        <v>9132</v>
      </c>
    </row>
    <row r="8706" spans="1:1" x14ac:dyDescent="0.25">
      <c r="A8706" t="s">
        <v>9133</v>
      </c>
    </row>
    <row r="8707" spans="1:1" x14ac:dyDescent="0.25">
      <c r="A8707" t="s">
        <v>9134</v>
      </c>
    </row>
    <row r="8708" spans="1:1" x14ac:dyDescent="0.25">
      <c r="A8708" t="s">
        <v>9135</v>
      </c>
    </row>
    <row r="8709" spans="1:1" x14ac:dyDescent="0.25">
      <c r="A8709" t="s">
        <v>9136</v>
      </c>
    </row>
    <row r="8710" spans="1:1" x14ac:dyDescent="0.25">
      <c r="A8710" t="s">
        <v>9137</v>
      </c>
    </row>
    <row r="8711" spans="1:1" x14ac:dyDescent="0.25">
      <c r="A8711" t="s">
        <v>9138</v>
      </c>
    </row>
    <row r="8712" spans="1:1" x14ac:dyDescent="0.25">
      <c r="A8712" t="s">
        <v>9139</v>
      </c>
    </row>
    <row r="8713" spans="1:1" x14ac:dyDescent="0.25">
      <c r="A8713" t="s">
        <v>9140</v>
      </c>
    </row>
    <row r="8714" spans="1:1" x14ac:dyDescent="0.25">
      <c r="A8714" t="s">
        <v>9141</v>
      </c>
    </row>
    <row r="8715" spans="1:1" x14ac:dyDescent="0.25">
      <c r="A8715" t="s">
        <v>9142</v>
      </c>
    </row>
    <row r="8716" spans="1:1" x14ac:dyDescent="0.25">
      <c r="A8716" t="s">
        <v>9143</v>
      </c>
    </row>
    <row r="8717" spans="1:1" x14ac:dyDescent="0.25">
      <c r="A8717" t="s">
        <v>9144</v>
      </c>
    </row>
    <row r="8718" spans="1:1" x14ac:dyDescent="0.25">
      <c r="A8718" t="s">
        <v>9145</v>
      </c>
    </row>
    <row r="8719" spans="1:1" x14ac:dyDescent="0.25">
      <c r="A8719" t="s">
        <v>9146</v>
      </c>
    </row>
    <row r="8720" spans="1:1" x14ac:dyDescent="0.25">
      <c r="A8720" t="s">
        <v>9147</v>
      </c>
    </row>
    <row r="8721" spans="1:1" x14ac:dyDescent="0.25">
      <c r="A8721" t="s">
        <v>9148</v>
      </c>
    </row>
    <row r="8722" spans="1:1" x14ac:dyDescent="0.25">
      <c r="A8722" t="s">
        <v>9149</v>
      </c>
    </row>
    <row r="8723" spans="1:1" x14ac:dyDescent="0.25">
      <c r="A8723" t="s">
        <v>9150</v>
      </c>
    </row>
    <row r="8724" spans="1:1" x14ac:dyDescent="0.25">
      <c r="A8724" t="s">
        <v>9151</v>
      </c>
    </row>
    <row r="8725" spans="1:1" x14ac:dyDescent="0.25">
      <c r="A8725" t="s">
        <v>9152</v>
      </c>
    </row>
    <row r="8726" spans="1:1" x14ac:dyDescent="0.25">
      <c r="A8726" t="s">
        <v>9153</v>
      </c>
    </row>
    <row r="8727" spans="1:1" x14ac:dyDescent="0.25">
      <c r="A8727" t="s">
        <v>9154</v>
      </c>
    </row>
    <row r="8728" spans="1:1" x14ac:dyDescent="0.25">
      <c r="A8728" t="s">
        <v>9155</v>
      </c>
    </row>
    <row r="8729" spans="1:1" x14ac:dyDescent="0.25">
      <c r="A8729" t="s">
        <v>9156</v>
      </c>
    </row>
    <row r="8730" spans="1:1" x14ac:dyDescent="0.25">
      <c r="A8730" t="s">
        <v>9157</v>
      </c>
    </row>
    <row r="8731" spans="1:1" x14ac:dyDescent="0.25">
      <c r="A8731" t="s">
        <v>9158</v>
      </c>
    </row>
    <row r="8732" spans="1:1" x14ac:dyDescent="0.25">
      <c r="A8732" t="s">
        <v>9159</v>
      </c>
    </row>
    <row r="8733" spans="1:1" x14ac:dyDescent="0.25">
      <c r="A8733" t="s">
        <v>9160</v>
      </c>
    </row>
    <row r="8734" spans="1:1" x14ac:dyDescent="0.25">
      <c r="A8734" t="s">
        <v>9161</v>
      </c>
    </row>
    <row r="8735" spans="1:1" x14ac:dyDescent="0.25">
      <c r="A8735" t="s">
        <v>9162</v>
      </c>
    </row>
    <row r="8736" spans="1:1" x14ac:dyDescent="0.25">
      <c r="A8736" t="s">
        <v>9163</v>
      </c>
    </row>
    <row r="8737" spans="1:1" x14ac:dyDescent="0.25">
      <c r="A8737" t="s">
        <v>9164</v>
      </c>
    </row>
    <row r="8738" spans="1:1" x14ac:dyDescent="0.25">
      <c r="A8738" t="s">
        <v>9165</v>
      </c>
    </row>
    <row r="8739" spans="1:1" x14ac:dyDescent="0.25">
      <c r="A8739" t="s">
        <v>9166</v>
      </c>
    </row>
    <row r="8740" spans="1:1" x14ac:dyDescent="0.25">
      <c r="A8740" t="s">
        <v>9167</v>
      </c>
    </row>
    <row r="8741" spans="1:1" x14ac:dyDescent="0.25">
      <c r="A8741" t="s">
        <v>9168</v>
      </c>
    </row>
    <row r="8742" spans="1:1" x14ac:dyDescent="0.25">
      <c r="A8742" t="s">
        <v>9169</v>
      </c>
    </row>
    <row r="8743" spans="1:1" x14ac:dyDescent="0.25">
      <c r="A8743" t="s">
        <v>9170</v>
      </c>
    </row>
    <row r="8744" spans="1:1" x14ac:dyDescent="0.25">
      <c r="A8744" t="s">
        <v>9171</v>
      </c>
    </row>
    <row r="8745" spans="1:1" x14ac:dyDescent="0.25">
      <c r="A8745" t="s">
        <v>9172</v>
      </c>
    </row>
    <row r="8746" spans="1:1" x14ac:dyDescent="0.25">
      <c r="A8746" t="s">
        <v>9173</v>
      </c>
    </row>
    <row r="8747" spans="1:1" x14ac:dyDescent="0.25">
      <c r="A8747" t="s">
        <v>9174</v>
      </c>
    </row>
    <row r="8748" spans="1:1" x14ac:dyDescent="0.25">
      <c r="A8748" t="s">
        <v>9175</v>
      </c>
    </row>
    <row r="8749" spans="1:1" x14ac:dyDescent="0.25">
      <c r="A8749" t="s">
        <v>9176</v>
      </c>
    </row>
    <row r="8750" spans="1:1" x14ac:dyDescent="0.25">
      <c r="A8750" t="s">
        <v>9177</v>
      </c>
    </row>
    <row r="8751" spans="1:1" x14ac:dyDescent="0.25">
      <c r="A8751" t="s">
        <v>9178</v>
      </c>
    </row>
    <row r="8752" spans="1:1" x14ac:dyDescent="0.25">
      <c r="A8752" t="s">
        <v>9179</v>
      </c>
    </row>
    <row r="8753" spans="1:1" x14ac:dyDescent="0.25">
      <c r="A8753" t="s">
        <v>9180</v>
      </c>
    </row>
    <row r="8754" spans="1:1" x14ac:dyDescent="0.25">
      <c r="A8754" t="s">
        <v>9181</v>
      </c>
    </row>
    <row r="8755" spans="1:1" x14ac:dyDescent="0.25">
      <c r="A8755" t="s">
        <v>9182</v>
      </c>
    </row>
    <row r="8756" spans="1:1" x14ac:dyDescent="0.25">
      <c r="A8756" t="s">
        <v>9183</v>
      </c>
    </row>
    <row r="8757" spans="1:1" x14ac:dyDescent="0.25">
      <c r="A8757" t="s">
        <v>9184</v>
      </c>
    </row>
    <row r="8758" spans="1:1" x14ac:dyDescent="0.25">
      <c r="A8758" t="s">
        <v>9185</v>
      </c>
    </row>
    <row r="8759" spans="1:1" x14ac:dyDescent="0.25">
      <c r="A8759" t="s">
        <v>9186</v>
      </c>
    </row>
    <row r="8760" spans="1:1" x14ac:dyDescent="0.25">
      <c r="A8760" t="s">
        <v>9187</v>
      </c>
    </row>
    <row r="8761" spans="1:1" x14ac:dyDescent="0.25">
      <c r="A8761" t="s">
        <v>9188</v>
      </c>
    </row>
    <row r="8762" spans="1:1" x14ac:dyDescent="0.25">
      <c r="A8762" t="s">
        <v>9189</v>
      </c>
    </row>
    <row r="8763" spans="1:1" x14ac:dyDescent="0.25">
      <c r="A8763" t="s">
        <v>9190</v>
      </c>
    </row>
    <row r="8764" spans="1:1" x14ac:dyDescent="0.25">
      <c r="A8764" t="s">
        <v>9191</v>
      </c>
    </row>
    <row r="8765" spans="1:1" x14ac:dyDescent="0.25">
      <c r="A8765" t="s">
        <v>9192</v>
      </c>
    </row>
    <row r="8766" spans="1:1" x14ac:dyDescent="0.25">
      <c r="A8766" t="s">
        <v>9193</v>
      </c>
    </row>
    <row r="8767" spans="1:1" x14ac:dyDescent="0.25">
      <c r="A8767" t="s">
        <v>9194</v>
      </c>
    </row>
    <row r="8768" spans="1:1" x14ac:dyDescent="0.25">
      <c r="A8768" t="s">
        <v>9195</v>
      </c>
    </row>
    <row r="8769" spans="1:1" x14ac:dyDescent="0.25">
      <c r="A8769" t="s">
        <v>9196</v>
      </c>
    </row>
    <row r="8770" spans="1:1" x14ac:dyDescent="0.25">
      <c r="A8770" t="s">
        <v>9197</v>
      </c>
    </row>
    <row r="8771" spans="1:1" x14ac:dyDescent="0.25">
      <c r="A8771" t="s">
        <v>9198</v>
      </c>
    </row>
    <row r="8772" spans="1:1" x14ac:dyDescent="0.25">
      <c r="A8772" t="s">
        <v>9199</v>
      </c>
    </row>
    <row r="8773" spans="1:1" x14ac:dyDescent="0.25">
      <c r="A8773" t="s">
        <v>9200</v>
      </c>
    </row>
    <row r="8774" spans="1:1" x14ac:dyDescent="0.25">
      <c r="A8774" t="s">
        <v>9201</v>
      </c>
    </row>
    <row r="8775" spans="1:1" x14ac:dyDescent="0.25">
      <c r="A8775" t="s">
        <v>9202</v>
      </c>
    </row>
    <row r="8776" spans="1:1" x14ac:dyDescent="0.25">
      <c r="A8776" t="s">
        <v>9203</v>
      </c>
    </row>
    <row r="8777" spans="1:1" x14ac:dyDescent="0.25">
      <c r="A8777" t="s">
        <v>9204</v>
      </c>
    </row>
    <row r="8778" spans="1:1" x14ac:dyDescent="0.25">
      <c r="A8778" t="s">
        <v>9205</v>
      </c>
    </row>
    <row r="8779" spans="1:1" x14ac:dyDescent="0.25">
      <c r="A8779" t="s">
        <v>9206</v>
      </c>
    </row>
    <row r="8780" spans="1:1" x14ac:dyDescent="0.25">
      <c r="A8780" t="s">
        <v>9207</v>
      </c>
    </row>
    <row r="8781" spans="1:1" x14ac:dyDescent="0.25">
      <c r="A8781" t="s">
        <v>9208</v>
      </c>
    </row>
    <row r="8782" spans="1:1" x14ac:dyDescent="0.25">
      <c r="A8782" t="s">
        <v>9209</v>
      </c>
    </row>
    <row r="8783" spans="1:1" x14ac:dyDescent="0.25">
      <c r="A8783" t="s">
        <v>9210</v>
      </c>
    </row>
    <row r="8784" spans="1:1" x14ac:dyDescent="0.25">
      <c r="A8784" t="s">
        <v>9211</v>
      </c>
    </row>
    <row r="8785" spans="1:1" x14ac:dyDescent="0.25">
      <c r="A8785" t="s">
        <v>9212</v>
      </c>
    </row>
    <row r="8786" spans="1:1" x14ac:dyDescent="0.25">
      <c r="A8786" t="s">
        <v>9213</v>
      </c>
    </row>
    <row r="8787" spans="1:1" x14ac:dyDescent="0.25">
      <c r="A8787" t="s">
        <v>9214</v>
      </c>
    </row>
    <row r="8788" spans="1:1" x14ac:dyDescent="0.25">
      <c r="A8788" t="s">
        <v>9215</v>
      </c>
    </row>
    <row r="8789" spans="1:1" x14ac:dyDescent="0.25">
      <c r="A8789" t="s">
        <v>9216</v>
      </c>
    </row>
    <row r="8790" spans="1:1" x14ac:dyDescent="0.25">
      <c r="A8790" t="s">
        <v>9217</v>
      </c>
    </row>
    <row r="8791" spans="1:1" x14ac:dyDescent="0.25">
      <c r="A8791" t="s">
        <v>9218</v>
      </c>
    </row>
    <row r="8792" spans="1:1" x14ac:dyDescent="0.25">
      <c r="A8792" t="s">
        <v>9219</v>
      </c>
    </row>
    <row r="8793" spans="1:1" x14ac:dyDescent="0.25">
      <c r="A8793" t="s">
        <v>9220</v>
      </c>
    </row>
    <row r="8794" spans="1:1" x14ac:dyDescent="0.25">
      <c r="A8794" t="s">
        <v>9221</v>
      </c>
    </row>
    <row r="8795" spans="1:1" x14ac:dyDescent="0.25">
      <c r="A8795" t="s">
        <v>9222</v>
      </c>
    </row>
    <row r="8796" spans="1:1" x14ac:dyDescent="0.25">
      <c r="A8796" t="s">
        <v>9223</v>
      </c>
    </row>
    <row r="8797" spans="1:1" x14ac:dyDescent="0.25">
      <c r="A8797" t="s">
        <v>9224</v>
      </c>
    </row>
    <row r="8798" spans="1:1" x14ac:dyDescent="0.25">
      <c r="A8798" t="s">
        <v>9225</v>
      </c>
    </row>
    <row r="8799" spans="1:1" x14ac:dyDescent="0.25">
      <c r="A8799" t="s">
        <v>9226</v>
      </c>
    </row>
    <row r="8800" spans="1:1" x14ac:dyDescent="0.25">
      <c r="A8800" t="s">
        <v>9227</v>
      </c>
    </row>
    <row r="8801" spans="1:1" x14ac:dyDescent="0.25">
      <c r="A8801" t="s">
        <v>9228</v>
      </c>
    </row>
    <row r="8802" spans="1:1" x14ac:dyDescent="0.25">
      <c r="A8802" t="s">
        <v>9229</v>
      </c>
    </row>
    <row r="8803" spans="1:1" x14ac:dyDescent="0.25">
      <c r="A8803" t="s">
        <v>9230</v>
      </c>
    </row>
    <row r="8804" spans="1:1" x14ac:dyDescent="0.25">
      <c r="A8804" t="s">
        <v>9231</v>
      </c>
    </row>
    <row r="8805" spans="1:1" x14ac:dyDescent="0.25">
      <c r="A8805" t="s">
        <v>9232</v>
      </c>
    </row>
    <row r="8806" spans="1:1" x14ac:dyDescent="0.25">
      <c r="A8806" t="s">
        <v>9233</v>
      </c>
    </row>
    <row r="8807" spans="1:1" x14ac:dyDescent="0.25">
      <c r="A8807" t="s">
        <v>9234</v>
      </c>
    </row>
    <row r="8808" spans="1:1" x14ac:dyDescent="0.25">
      <c r="A8808" t="s">
        <v>9235</v>
      </c>
    </row>
    <row r="8809" spans="1:1" x14ac:dyDescent="0.25">
      <c r="A8809" t="s">
        <v>9236</v>
      </c>
    </row>
    <row r="8810" spans="1:1" x14ac:dyDescent="0.25">
      <c r="A8810" t="s">
        <v>9237</v>
      </c>
    </row>
    <row r="8811" spans="1:1" x14ac:dyDescent="0.25">
      <c r="A8811" t="s">
        <v>9238</v>
      </c>
    </row>
    <row r="8812" spans="1:1" x14ac:dyDescent="0.25">
      <c r="A8812" t="s">
        <v>9239</v>
      </c>
    </row>
    <row r="8813" spans="1:1" x14ac:dyDescent="0.25">
      <c r="A8813" t="s">
        <v>9240</v>
      </c>
    </row>
    <row r="8814" spans="1:1" x14ac:dyDescent="0.25">
      <c r="A8814" t="s">
        <v>9241</v>
      </c>
    </row>
    <row r="8815" spans="1:1" x14ac:dyDescent="0.25">
      <c r="A8815" t="s">
        <v>9242</v>
      </c>
    </row>
    <row r="8816" spans="1:1" x14ac:dyDescent="0.25">
      <c r="A8816" t="s">
        <v>9243</v>
      </c>
    </row>
    <row r="8817" spans="1:1" x14ac:dyDescent="0.25">
      <c r="A8817" t="s">
        <v>9244</v>
      </c>
    </row>
    <row r="8818" spans="1:1" x14ac:dyDescent="0.25">
      <c r="A8818" t="s">
        <v>9245</v>
      </c>
    </row>
    <row r="8819" spans="1:1" x14ac:dyDescent="0.25">
      <c r="A8819" t="s">
        <v>9246</v>
      </c>
    </row>
    <row r="8820" spans="1:1" x14ac:dyDescent="0.25">
      <c r="A8820" t="s">
        <v>9247</v>
      </c>
    </row>
    <row r="8821" spans="1:1" x14ac:dyDescent="0.25">
      <c r="A8821" t="s">
        <v>9248</v>
      </c>
    </row>
    <row r="8822" spans="1:1" x14ac:dyDescent="0.25">
      <c r="A8822" t="s">
        <v>9249</v>
      </c>
    </row>
    <row r="8823" spans="1:1" x14ac:dyDescent="0.25">
      <c r="A8823" t="s">
        <v>9250</v>
      </c>
    </row>
    <row r="8824" spans="1:1" x14ac:dyDescent="0.25">
      <c r="A8824" t="s">
        <v>9251</v>
      </c>
    </row>
    <row r="8825" spans="1:1" x14ac:dyDescent="0.25">
      <c r="A8825" t="s">
        <v>9252</v>
      </c>
    </row>
    <row r="8826" spans="1:1" x14ac:dyDescent="0.25">
      <c r="A8826" t="s">
        <v>9253</v>
      </c>
    </row>
    <row r="8827" spans="1:1" x14ac:dyDescent="0.25">
      <c r="A8827" t="s">
        <v>9254</v>
      </c>
    </row>
    <row r="8828" spans="1:1" x14ac:dyDescent="0.25">
      <c r="A8828" t="s">
        <v>9255</v>
      </c>
    </row>
    <row r="8829" spans="1:1" x14ac:dyDescent="0.25">
      <c r="A8829" t="s">
        <v>9256</v>
      </c>
    </row>
    <row r="8830" spans="1:1" x14ac:dyDescent="0.25">
      <c r="A8830" t="s">
        <v>9257</v>
      </c>
    </row>
    <row r="8831" spans="1:1" x14ac:dyDescent="0.25">
      <c r="A8831" t="s">
        <v>9258</v>
      </c>
    </row>
    <row r="8832" spans="1:1" x14ac:dyDescent="0.25">
      <c r="A8832" t="s">
        <v>9259</v>
      </c>
    </row>
    <row r="8833" spans="1:1" x14ac:dyDescent="0.25">
      <c r="A8833" t="s">
        <v>9260</v>
      </c>
    </row>
    <row r="8834" spans="1:1" x14ac:dyDescent="0.25">
      <c r="A8834" t="s">
        <v>9261</v>
      </c>
    </row>
    <row r="8835" spans="1:1" x14ac:dyDescent="0.25">
      <c r="A8835" t="s">
        <v>9262</v>
      </c>
    </row>
    <row r="8836" spans="1:1" x14ac:dyDescent="0.25">
      <c r="A8836" t="s">
        <v>9263</v>
      </c>
    </row>
    <row r="8837" spans="1:1" x14ac:dyDescent="0.25">
      <c r="A8837" t="s">
        <v>9264</v>
      </c>
    </row>
    <row r="8838" spans="1:1" x14ac:dyDescent="0.25">
      <c r="A8838" t="s">
        <v>9265</v>
      </c>
    </row>
    <row r="8839" spans="1:1" x14ac:dyDescent="0.25">
      <c r="A8839" t="s">
        <v>9266</v>
      </c>
    </row>
    <row r="8840" spans="1:1" x14ac:dyDescent="0.25">
      <c r="A8840" t="s">
        <v>9267</v>
      </c>
    </row>
    <row r="8841" spans="1:1" x14ac:dyDescent="0.25">
      <c r="A8841" t="s">
        <v>9268</v>
      </c>
    </row>
    <row r="8842" spans="1:1" x14ac:dyDescent="0.25">
      <c r="A8842" t="s">
        <v>9269</v>
      </c>
    </row>
    <row r="8843" spans="1:1" x14ac:dyDescent="0.25">
      <c r="A8843" t="s">
        <v>9270</v>
      </c>
    </row>
    <row r="8844" spans="1:1" x14ac:dyDescent="0.25">
      <c r="A8844" t="s">
        <v>9271</v>
      </c>
    </row>
    <row r="8845" spans="1:1" x14ac:dyDescent="0.25">
      <c r="A8845" t="s">
        <v>9272</v>
      </c>
    </row>
    <row r="8846" spans="1:1" x14ac:dyDescent="0.25">
      <c r="A8846" t="s">
        <v>9273</v>
      </c>
    </row>
    <row r="8847" spans="1:1" x14ac:dyDescent="0.25">
      <c r="A8847" t="s">
        <v>9274</v>
      </c>
    </row>
    <row r="8848" spans="1:1" x14ac:dyDescent="0.25">
      <c r="A8848" t="s">
        <v>9275</v>
      </c>
    </row>
    <row r="8849" spans="1:1" x14ac:dyDescent="0.25">
      <c r="A8849" t="s">
        <v>9276</v>
      </c>
    </row>
    <row r="8850" spans="1:1" x14ac:dyDescent="0.25">
      <c r="A8850" t="s">
        <v>9277</v>
      </c>
    </row>
    <row r="8851" spans="1:1" x14ac:dyDescent="0.25">
      <c r="A8851" t="s">
        <v>9278</v>
      </c>
    </row>
    <row r="8852" spans="1:1" x14ac:dyDescent="0.25">
      <c r="A8852" t="s">
        <v>9279</v>
      </c>
    </row>
    <row r="8853" spans="1:1" x14ac:dyDescent="0.25">
      <c r="A8853" t="s">
        <v>9280</v>
      </c>
    </row>
    <row r="8854" spans="1:1" x14ac:dyDescent="0.25">
      <c r="A8854" t="s">
        <v>9281</v>
      </c>
    </row>
    <row r="8855" spans="1:1" x14ac:dyDescent="0.25">
      <c r="A8855" t="s">
        <v>9282</v>
      </c>
    </row>
    <row r="8856" spans="1:1" x14ac:dyDescent="0.25">
      <c r="A8856" t="s">
        <v>9283</v>
      </c>
    </row>
    <row r="8857" spans="1:1" x14ac:dyDescent="0.25">
      <c r="A8857" t="s">
        <v>9284</v>
      </c>
    </row>
    <row r="8858" spans="1:1" x14ac:dyDescent="0.25">
      <c r="A8858" t="s">
        <v>9285</v>
      </c>
    </row>
    <row r="8859" spans="1:1" x14ac:dyDescent="0.25">
      <c r="A8859" t="s">
        <v>9286</v>
      </c>
    </row>
    <row r="8860" spans="1:1" x14ac:dyDescent="0.25">
      <c r="A8860" t="s">
        <v>9287</v>
      </c>
    </row>
    <row r="8861" spans="1:1" x14ac:dyDescent="0.25">
      <c r="A8861" t="s">
        <v>9288</v>
      </c>
    </row>
    <row r="8862" spans="1:1" x14ac:dyDescent="0.25">
      <c r="A8862" t="s">
        <v>9289</v>
      </c>
    </row>
    <row r="8863" spans="1:1" x14ac:dyDescent="0.25">
      <c r="A8863" t="s">
        <v>9290</v>
      </c>
    </row>
    <row r="8864" spans="1:1" x14ac:dyDescent="0.25">
      <c r="A8864" t="s">
        <v>9291</v>
      </c>
    </row>
    <row r="8865" spans="1:1" x14ac:dyDescent="0.25">
      <c r="A8865" t="s">
        <v>9292</v>
      </c>
    </row>
    <row r="8866" spans="1:1" x14ac:dyDescent="0.25">
      <c r="A8866" t="s">
        <v>9293</v>
      </c>
    </row>
    <row r="8867" spans="1:1" x14ac:dyDescent="0.25">
      <c r="A8867" t="s">
        <v>9294</v>
      </c>
    </row>
    <row r="8868" spans="1:1" x14ac:dyDescent="0.25">
      <c r="A8868" t="s">
        <v>9295</v>
      </c>
    </row>
    <row r="8869" spans="1:1" x14ac:dyDescent="0.25">
      <c r="A8869" t="s">
        <v>9296</v>
      </c>
    </row>
    <row r="8870" spans="1:1" x14ac:dyDescent="0.25">
      <c r="A8870" t="s">
        <v>9297</v>
      </c>
    </row>
    <row r="8871" spans="1:1" x14ac:dyDescent="0.25">
      <c r="A8871" t="s">
        <v>9298</v>
      </c>
    </row>
    <row r="8872" spans="1:1" x14ac:dyDescent="0.25">
      <c r="A8872" t="s">
        <v>9299</v>
      </c>
    </row>
    <row r="8873" spans="1:1" x14ac:dyDescent="0.25">
      <c r="A8873" t="s">
        <v>9300</v>
      </c>
    </row>
    <row r="8874" spans="1:1" x14ac:dyDescent="0.25">
      <c r="A8874" t="s">
        <v>9301</v>
      </c>
    </row>
    <row r="8875" spans="1:1" x14ac:dyDescent="0.25">
      <c r="A8875" t="s">
        <v>9302</v>
      </c>
    </row>
    <row r="8876" spans="1:1" x14ac:dyDescent="0.25">
      <c r="A8876" t="s">
        <v>9303</v>
      </c>
    </row>
    <row r="8877" spans="1:1" x14ac:dyDescent="0.25">
      <c r="A8877" t="s">
        <v>9304</v>
      </c>
    </row>
    <row r="8878" spans="1:1" x14ac:dyDescent="0.25">
      <c r="A8878" t="s">
        <v>9305</v>
      </c>
    </row>
    <row r="8879" spans="1:1" x14ac:dyDescent="0.25">
      <c r="A8879" t="s">
        <v>9306</v>
      </c>
    </row>
    <row r="8880" spans="1:1" x14ac:dyDescent="0.25">
      <c r="A8880" t="s">
        <v>9307</v>
      </c>
    </row>
    <row r="8881" spans="1:1" x14ac:dyDescent="0.25">
      <c r="A8881" t="s">
        <v>9308</v>
      </c>
    </row>
    <row r="8882" spans="1:1" x14ac:dyDescent="0.25">
      <c r="A8882" t="s">
        <v>9309</v>
      </c>
    </row>
    <row r="8883" spans="1:1" x14ac:dyDescent="0.25">
      <c r="A8883" t="s">
        <v>9310</v>
      </c>
    </row>
    <row r="8884" spans="1:1" x14ac:dyDescent="0.25">
      <c r="A8884" t="s">
        <v>9311</v>
      </c>
    </row>
    <row r="8885" spans="1:1" x14ac:dyDescent="0.25">
      <c r="A8885" t="s">
        <v>9312</v>
      </c>
    </row>
    <row r="8886" spans="1:1" x14ac:dyDescent="0.25">
      <c r="A8886" t="s">
        <v>9313</v>
      </c>
    </row>
    <row r="8887" spans="1:1" x14ac:dyDescent="0.25">
      <c r="A8887" t="s">
        <v>9314</v>
      </c>
    </row>
    <row r="8888" spans="1:1" x14ac:dyDescent="0.25">
      <c r="A8888" t="s">
        <v>9315</v>
      </c>
    </row>
    <row r="8889" spans="1:1" x14ac:dyDescent="0.25">
      <c r="A8889" t="s">
        <v>9316</v>
      </c>
    </row>
    <row r="8890" spans="1:1" x14ac:dyDescent="0.25">
      <c r="A8890" t="s">
        <v>9317</v>
      </c>
    </row>
    <row r="8891" spans="1:1" x14ac:dyDescent="0.25">
      <c r="A8891" t="s">
        <v>9318</v>
      </c>
    </row>
    <row r="8892" spans="1:1" x14ac:dyDescent="0.25">
      <c r="A8892" t="s">
        <v>9319</v>
      </c>
    </row>
    <row r="8893" spans="1:1" x14ac:dyDescent="0.25">
      <c r="A8893" t="s">
        <v>9320</v>
      </c>
    </row>
    <row r="8894" spans="1:1" x14ac:dyDescent="0.25">
      <c r="A8894" t="s">
        <v>9321</v>
      </c>
    </row>
    <row r="8895" spans="1:1" x14ac:dyDescent="0.25">
      <c r="A8895" t="s">
        <v>9322</v>
      </c>
    </row>
    <row r="8896" spans="1:1" x14ac:dyDescent="0.25">
      <c r="A8896" t="s">
        <v>9323</v>
      </c>
    </row>
    <row r="8897" spans="1:1" x14ac:dyDescent="0.25">
      <c r="A8897" t="s">
        <v>9324</v>
      </c>
    </row>
    <row r="8898" spans="1:1" x14ac:dyDescent="0.25">
      <c r="A8898" t="s">
        <v>9325</v>
      </c>
    </row>
    <row r="8899" spans="1:1" x14ac:dyDescent="0.25">
      <c r="A8899" t="s">
        <v>9326</v>
      </c>
    </row>
    <row r="8900" spans="1:1" x14ac:dyDescent="0.25">
      <c r="A8900" t="s">
        <v>9327</v>
      </c>
    </row>
    <row r="8901" spans="1:1" x14ac:dyDescent="0.25">
      <c r="A8901" t="s">
        <v>9328</v>
      </c>
    </row>
    <row r="8902" spans="1:1" x14ac:dyDescent="0.25">
      <c r="A8902" t="s">
        <v>9329</v>
      </c>
    </row>
    <row r="8903" spans="1:1" x14ac:dyDescent="0.25">
      <c r="A8903" t="s">
        <v>9330</v>
      </c>
    </row>
    <row r="8904" spans="1:1" x14ac:dyDescent="0.25">
      <c r="A8904" t="s">
        <v>9331</v>
      </c>
    </row>
    <row r="8905" spans="1:1" x14ac:dyDescent="0.25">
      <c r="A8905" t="s">
        <v>9332</v>
      </c>
    </row>
    <row r="8906" spans="1:1" x14ac:dyDescent="0.25">
      <c r="A8906" t="s">
        <v>9333</v>
      </c>
    </row>
    <row r="8907" spans="1:1" x14ac:dyDescent="0.25">
      <c r="A8907" t="s">
        <v>9334</v>
      </c>
    </row>
    <row r="8908" spans="1:1" x14ac:dyDescent="0.25">
      <c r="A8908" t="s">
        <v>9335</v>
      </c>
    </row>
    <row r="8909" spans="1:1" x14ac:dyDescent="0.25">
      <c r="A8909" t="s">
        <v>9336</v>
      </c>
    </row>
    <row r="8910" spans="1:1" x14ac:dyDescent="0.25">
      <c r="A8910" t="s">
        <v>9337</v>
      </c>
    </row>
    <row r="8911" spans="1:1" x14ac:dyDescent="0.25">
      <c r="A8911" t="s">
        <v>9338</v>
      </c>
    </row>
    <row r="8912" spans="1:1" x14ac:dyDescent="0.25">
      <c r="A8912" t="s">
        <v>9339</v>
      </c>
    </row>
    <row r="8913" spans="1:1" x14ac:dyDescent="0.25">
      <c r="A8913" t="s">
        <v>9340</v>
      </c>
    </row>
    <row r="8914" spans="1:1" x14ac:dyDescent="0.25">
      <c r="A8914" t="s">
        <v>9341</v>
      </c>
    </row>
    <row r="8915" spans="1:1" x14ac:dyDescent="0.25">
      <c r="A8915" t="s">
        <v>9342</v>
      </c>
    </row>
    <row r="8916" spans="1:1" x14ac:dyDescent="0.25">
      <c r="A8916" t="s">
        <v>9343</v>
      </c>
    </row>
    <row r="8917" spans="1:1" x14ac:dyDescent="0.25">
      <c r="A8917" t="s">
        <v>9344</v>
      </c>
    </row>
    <row r="8918" spans="1:1" x14ac:dyDescent="0.25">
      <c r="A8918" t="s">
        <v>9345</v>
      </c>
    </row>
    <row r="8919" spans="1:1" x14ac:dyDescent="0.25">
      <c r="A8919" t="s">
        <v>9346</v>
      </c>
    </row>
    <row r="8920" spans="1:1" x14ac:dyDescent="0.25">
      <c r="A8920" t="s">
        <v>9347</v>
      </c>
    </row>
    <row r="8921" spans="1:1" x14ac:dyDescent="0.25">
      <c r="A8921" t="s">
        <v>9348</v>
      </c>
    </row>
    <row r="8922" spans="1:1" x14ac:dyDescent="0.25">
      <c r="A8922" t="s">
        <v>9349</v>
      </c>
    </row>
    <row r="8923" spans="1:1" x14ac:dyDescent="0.25">
      <c r="A8923" t="s">
        <v>9350</v>
      </c>
    </row>
    <row r="8924" spans="1:1" x14ac:dyDescent="0.25">
      <c r="A8924" t="s">
        <v>9351</v>
      </c>
    </row>
    <row r="8925" spans="1:1" x14ac:dyDescent="0.25">
      <c r="A8925" t="s">
        <v>9352</v>
      </c>
    </row>
    <row r="8926" spans="1:1" x14ac:dyDescent="0.25">
      <c r="A8926" t="s">
        <v>9353</v>
      </c>
    </row>
    <row r="8927" spans="1:1" x14ac:dyDescent="0.25">
      <c r="A8927" t="s">
        <v>9354</v>
      </c>
    </row>
    <row r="8928" spans="1:1" x14ac:dyDescent="0.25">
      <c r="A8928" t="s">
        <v>9355</v>
      </c>
    </row>
    <row r="8929" spans="1:1" x14ac:dyDescent="0.25">
      <c r="A8929" t="s">
        <v>9356</v>
      </c>
    </row>
    <row r="8930" spans="1:1" x14ac:dyDescent="0.25">
      <c r="A8930" t="s">
        <v>9357</v>
      </c>
    </row>
    <row r="8931" spans="1:1" x14ac:dyDescent="0.25">
      <c r="A8931" t="s">
        <v>9358</v>
      </c>
    </row>
    <row r="8932" spans="1:1" x14ac:dyDescent="0.25">
      <c r="A8932" t="s">
        <v>9359</v>
      </c>
    </row>
    <row r="8933" spans="1:1" x14ac:dyDescent="0.25">
      <c r="A8933" t="s">
        <v>9360</v>
      </c>
    </row>
    <row r="8934" spans="1:1" x14ac:dyDescent="0.25">
      <c r="A8934" t="s">
        <v>9361</v>
      </c>
    </row>
    <row r="8935" spans="1:1" x14ac:dyDescent="0.25">
      <c r="A8935" t="s">
        <v>9362</v>
      </c>
    </row>
    <row r="8936" spans="1:1" x14ac:dyDescent="0.25">
      <c r="A8936" t="s">
        <v>9363</v>
      </c>
    </row>
    <row r="8937" spans="1:1" x14ac:dyDescent="0.25">
      <c r="A8937" t="s">
        <v>9364</v>
      </c>
    </row>
    <row r="8938" spans="1:1" x14ac:dyDescent="0.25">
      <c r="A8938" t="s">
        <v>9365</v>
      </c>
    </row>
    <row r="8939" spans="1:1" x14ac:dyDescent="0.25">
      <c r="A8939" t="s">
        <v>9366</v>
      </c>
    </row>
    <row r="8940" spans="1:1" x14ac:dyDescent="0.25">
      <c r="A8940" t="s">
        <v>9367</v>
      </c>
    </row>
    <row r="8941" spans="1:1" x14ac:dyDescent="0.25">
      <c r="A8941" t="s">
        <v>9368</v>
      </c>
    </row>
    <row r="8942" spans="1:1" x14ac:dyDescent="0.25">
      <c r="A8942" t="s">
        <v>9369</v>
      </c>
    </row>
    <row r="8943" spans="1:1" x14ac:dyDescent="0.25">
      <c r="A8943" t="s">
        <v>9370</v>
      </c>
    </row>
    <row r="8944" spans="1:1" x14ac:dyDescent="0.25">
      <c r="A8944" t="s">
        <v>9371</v>
      </c>
    </row>
    <row r="8945" spans="1:1" x14ac:dyDescent="0.25">
      <c r="A8945" t="s">
        <v>9372</v>
      </c>
    </row>
    <row r="8946" spans="1:1" x14ac:dyDescent="0.25">
      <c r="A8946" t="s">
        <v>9373</v>
      </c>
    </row>
    <row r="8947" spans="1:1" x14ac:dyDescent="0.25">
      <c r="A8947" t="s">
        <v>9374</v>
      </c>
    </row>
    <row r="8948" spans="1:1" x14ac:dyDescent="0.25">
      <c r="A8948" t="s">
        <v>9375</v>
      </c>
    </row>
    <row r="8949" spans="1:1" x14ac:dyDescent="0.25">
      <c r="A8949" t="s">
        <v>9376</v>
      </c>
    </row>
    <row r="8950" spans="1:1" x14ac:dyDescent="0.25">
      <c r="A8950" t="s">
        <v>9377</v>
      </c>
    </row>
    <row r="8951" spans="1:1" x14ac:dyDescent="0.25">
      <c r="A8951" t="s">
        <v>9378</v>
      </c>
    </row>
    <row r="8952" spans="1:1" x14ac:dyDescent="0.25">
      <c r="A8952" t="s">
        <v>9379</v>
      </c>
    </row>
    <row r="8953" spans="1:1" x14ac:dyDescent="0.25">
      <c r="A8953" t="s">
        <v>9380</v>
      </c>
    </row>
    <row r="8954" spans="1:1" x14ac:dyDescent="0.25">
      <c r="A8954" t="s">
        <v>9381</v>
      </c>
    </row>
    <row r="8955" spans="1:1" x14ac:dyDescent="0.25">
      <c r="A8955" t="s">
        <v>9382</v>
      </c>
    </row>
    <row r="8956" spans="1:1" x14ac:dyDescent="0.25">
      <c r="A8956" t="s">
        <v>9383</v>
      </c>
    </row>
    <row r="8957" spans="1:1" x14ac:dyDescent="0.25">
      <c r="A8957" t="s">
        <v>9384</v>
      </c>
    </row>
    <row r="8958" spans="1:1" x14ac:dyDescent="0.25">
      <c r="A8958" t="s">
        <v>9385</v>
      </c>
    </row>
    <row r="8959" spans="1:1" x14ac:dyDescent="0.25">
      <c r="A8959" t="s">
        <v>9386</v>
      </c>
    </row>
    <row r="8960" spans="1:1" x14ac:dyDescent="0.25">
      <c r="A8960" t="s">
        <v>9387</v>
      </c>
    </row>
    <row r="8961" spans="1:1" x14ac:dyDescent="0.25">
      <c r="A8961" t="s">
        <v>9388</v>
      </c>
    </row>
    <row r="8962" spans="1:1" x14ac:dyDescent="0.25">
      <c r="A8962" t="s">
        <v>9389</v>
      </c>
    </row>
    <row r="8963" spans="1:1" x14ac:dyDescent="0.25">
      <c r="A8963" t="s">
        <v>9390</v>
      </c>
    </row>
    <row r="8964" spans="1:1" x14ac:dyDescent="0.25">
      <c r="A8964" t="s">
        <v>9391</v>
      </c>
    </row>
    <row r="8965" spans="1:1" x14ac:dyDescent="0.25">
      <c r="A8965" t="s">
        <v>9392</v>
      </c>
    </row>
    <row r="8966" spans="1:1" x14ac:dyDescent="0.25">
      <c r="A8966" t="s">
        <v>9393</v>
      </c>
    </row>
    <row r="8967" spans="1:1" x14ac:dyDescent="0.25">
      <c r="A8967" t="s">
        <v>9394</v>
      </c>
    </row>
    <row r="8968" spans="1:1" x14ac:dyDescent="0.25">
      <c r="A8968" t="s">
        <v>9395</v>
      </c>
    </row>
    <row r="8969" spans="1:1" x14ac:dyDescent="0.25">
      <c r="A8969" t="s">
        <v>9396</v>
      </c>
    </row>
    <row r="8970" spans="1:1" x14ac:dyDescent="0.25">
      <c r="A8970" t="s">
        <v>9397</v>
      </c>
    </row>
    <row r="8971" spans="1:1" x14ac:dyDescent="0.25">
      <c r="A8971" t="s">
        <v>9398</v>
      </c>
    </row>
    <row r="8972" spans="1:1" x14ac:dyDescent="0.25">
      <c r="A8972" t="s">
        <v>9399</v>
      </c>
    </row>
    <row r="8973" spans="1:1" x14ac:dyDescent="0.25">
      <c r="A8973" t="s">
        <v>9400</v>
      </c>
    </row>
    <row r="8974" spans="1:1" x14ac:dyDescent="0.25">
      <c r="A8974" t="s">
        <v>9401</v>
      </c>
    </row>
    <row r="8975" spans="1:1" x14ac:dyDescent="0.25">
      <c r="A8975" t="s">
        <v>9402</v>
      </c>
    </row>
    <row r="8976" spans="1:1" x14ac:dyDescent="0.25">
      <c r="A8976" t="s">
        <v>9403</v>
      </c>
    </row>
    <row r="8977" spans="1:1" x14ac:dyDescent="0.25">
      <c r="A8977" t="s">
        <v>9404</v>
      </c>
    </row>
    <row r="8978" spans="1:1" x14ac:dyDescent="0.25">
      <c r="A8978" t="s">
        <v>9405</v>
      </c>
    </row>
    <row r="8979" spans="1:1" x14ac:dyDescent="0.25">
      <c r="A8979" t="s">
        <v>9406</v>
      </c>
    </row>
    <row r="8980" spans="1:1" x14ac:dyDescent="0.25">
      <c r="A8980" t="s">
        <v>9407</v>
      </c>
    </row>
    <row r="8981" spans="1:1" x14ac:dyDescent="0.25">
      <c r="A8981" t="s">
        <v>9408</v>
      </c>
    </row>
    <row r="8982" spans="1:1" x14ac:dyDescent="0.25">
      <c r="A8982" t="s">
        <v>9409</v>
      </c>
    </row>
    <row r="8983" spans="1:1" x14ac:dyDescent="0.25">
      <c r="A8983" t="s">
        <v>9410</v>
      </c>
    </row>
    <row r="8984" spans="1:1" x14ac:dyDescent="0.25">
      <c r="A8984" t="s">
        <v>9411</v>
      </c>
    </row>
    <row r="8985" spans="1:1" x14ac:dyDescent="0.25">
      <c r="A8985" t="s">
        <v>9412</v>
      </c>
    </row>
    <row r="8986" spans="1:1" x14ac:dyDescent="0.25">
      <c r="A8986" t="s">
        <v>9413</v>
      </c>
    </row>
    <row r="8987" spans="1:1" x14ac:dyDescent="0.25">
      <c r="A8987" t="s">
        <v>9414</v>
      </c>
    </row>
    <row r="8988" spans="1:1" x14ac:dyDescent="0.25">
      <c r="A8988" t="s">
        <v>9415</v>
      </c>
    </row>
    <row r="8989" spans="1:1" x14ac:dyDescent="0.25">
      <c r="A8989" t="s">
        <v>9416</v>
      </c>
    </row>
    <row r="8990" spans="1:1" x14ac:dyDescent="0.25">
      <c r="A8990" t="s">
        <v>9417</v>
      </c>
    </row>
    <row r="8991" spans="1:1" x14ac:dyDescent="0.25">
      <c r="A8991" t="s">
        <v>9418</v>
      </c>
    </row>
    <row r="8992" spans="1:1" x14ac:dyDescent="0.25">
      <c r="A8992" t="s">
        <v>9419</v>
      </c>
    </row>
    <row r="8993" spans="1:1" x14ac:dyDescent="0.25">
      <c r="A8993" t="s">
        <v>9420</v>
      </c>
    </row>
    <row r="8994" spans="1:1" x14ac:dyDescent="0.25">
      <c r="A8994" t="s">
        <v>9421</v>
      </c>
    </row>
    <row r="8995" spans="1:1" x14ac:dyDescent="0.25">
      <c r="A8995" t="s">
        <v>9422</v>
      </c>
    </row>
    <row r="8996" spans="1:1" x14ac:dyDescent="0.25">
      <c r="A8996" t="s">
        <v>9423</v>
      </c>
    </row>
    <row r="8997" spans="1:1" x14ac:dyDescent="0.25">
      <c r="A8997" t="s">
        <v>9424</v>
      </c>
    </row>
    <row r="8998" spans="1:1" x14ac:dyDescent="0.25">
      <c r="A8998" t="s">
        <v>9425</v>
      </c>
    </row>
    <row r="8999" spans="1:1" x14ac:dyDescent="0.25">
      <c r="A8999" t="s">
        <v>9426</v>
      </c>
    </row>
    <row r="9000" spans="1:1" x14ac:dyDescent="0.25">
      <c r="A9000" t="s">
        <v>9427</v>
      </c>
    </row>
    <row r="9001" spans="1:1" x14ac:dyDescent="0.25">
      <c r="A9001" t="s">
        <v>9428</v>
      </c>
    </row>
    <row r="9002" spans="1:1" x14ac:dyDescent="0.25">
      <c r="A9002" t="s">
        <v>9429</v>
      </c>
    </row>
    <row r="9003" spans="1:1" x14ac:dyDescent="0.25">
      <c r="A9003" t="s">
        <v>9430</v>
      </c>
    </row>
    <row r="9004" spans="1:1" x14ac:dyDescent="0.25">
      <c r="A9004" t="s">
        <v>9431</v>
      </c>
    </row>
    <row r="9005" spans="1:1" x14ac:dyDescent="0.25">
      <c r="A9005" t="s">
        <v>9432</v>
      </c>
    </row>
    <row r="9006" spans="1:1" x14ac:dyDescent="0.25">
      <c r="A9006" t="s">
        <v>9433</v>
      </c>
    </row>
    <row r="9007" spans="1:1" x14ac:dyDescent="0.25">
      <c r="A9007" t="s">
        <v>9434</v>
      </c>
    </row>
    <row r="9008" spans="1:1" x14ac:dyDescent="0.25">
      <c r="A9008" t="s">
        <v>9435</v>
      </c>
    </row>
    <row r="9009" spans="1:1" x14ac:dyDescent="0.25">
      <c r="A9009" t="s">
        <v>9436</v>
      </c>
    </row>
    <row r="9010" spans="1:1" x14ac:dyDescent="0.25">
      <c r="A9010" t="s">
        <v>9437</v>
      </c>
    </row>
    <row r="9011" spans="1:1" x14ac:dyDescent="0.25">
      <c r="A9011" t="s">
        <v>9438</v>
      </c>
    </row>
    <row r="9012" spans="1:1" x14ac:dyDescent="0.25">
      <c r="A9012" t="s">
        <v>9439</v>
      </c>
    </row>
    <row r="9013" spans="1:1" x14ac:dyDescent="0.25">
      <c r="A9013" t="s">
        <v>9440</v>
      </c>
    </row>
    <row r="9014" spans="1:1" x14ac:dyDescent="0.25">
      <c r="A9014" t="s">
        <v>9441</v>
      </c>
    </row>
    <row r="9015" spans="1:1" x14ac:dyDescent="0.25">
      <c r="A9015" t="s">
        <v>9442</v>
      </c>
    </row>
    <row r="9016" spans="1:1" x14ac:dyDescent="0.25">
      <c r="A9016" t="s">
        <v>9443</v>
      </c>
    </row>
    <row r="9017" spans="1:1" x14ac:dyDescent="0.25">
      <c r="A9017" t="s">
        <v>9444</v>
      </c>
    </row>
    <row r="9018" spans="1:1" x14ac:dyDescent="0.25">
      <c r="A9018" t="s">
        <v>9445</v>
      </c>
    </row>
    <row r="9019" spans="1:1" x14ac:dyDescent="0.25">
      <c r="A9019" t="s">
        <v>9446</v>
      </c>
    </row>
    <row r="9020" spans="1:1" x14ac:dyDescent="0.25">
      <c r="A9020" t="s">
        <v>9447</v>
      </c>
    </row>
    <row r="9021" spans="1:1" x14ac:dyDescent="0.25">
      <c r="A9021" t="s">
        <v>9448</v>
      </c>
    </row>
    <row r="9022" spans="1:1" x14ac:dyDescent="0.25">
      <c r="A9022" t="s">
        <v>9449</v>
      </c>
    </row>
    <row r="9023" spans="1:1" x14ac:dyDescent="0.25">
      <c r="A9023" t="s">
        <v>9450</v>
      </c>
    </row>
    <row r="9024" spans="1:1" x14ac:dyDescent="0.25">
      <c r="A9024" t="s">
        <v>9451</v>
      </c>
    </row>
    <row r="9025" spans="1:1" x14ac:dyDescent="0.25">
      <c r="A9025" t="s">
        <v>9452</v>
      </c>
    </row>
    <row r="9026" spans="1:1" x14ac:dyDescent="0.25">
      <c r="A9026" t="s">
        <v>9453</v>
      </c>
    </row>
    <row r="9027" spans="1:1" x14ac:dyDescent="0.25">
      <c r="A9027" t="s">
        <v>9454</v>
      </c>
    </row>
    <row r="9028" spans="1:1" x14ac:dyDescent="0.25">
      <c r="A9028" t="s">
        <v>9455</v>
      </c>
    </row>
    <row r="9029" spans="1:1" x14ac:dyDescent="0.25">
      <c r="A9029" t="s">
        <v>9456</v>
      </c>
    </row>
    <row r="9030" spans="1:1" x14ac:dyDescent="0.25">
      <c r="A9030" t="s">
        <v>9457</v>
      </c>
    </row>
    <row r="9031" spans="1:1" x14ac:dyDescent="0.25">
      <c r="A9031" t="s">
        <v>9458</v>
      </c>
    </row>
    <row r="9032" spans="1:1" x14ac:dyDescent="0.25">
      <c r="A9032" t="s">
        <v>9459</v>
      </c>
    </row>
    <row r="9033" spans="1:1" x14ac:dyDescent="0.25">
      <c r="A9033" t="s">
        <v>9460</v>
      </c>
    </row>
    <row r="9034" spans="1:1" x14ac:dyDescent="0.25">
      <c r="A9034" t="s">
        <v>9461</v>
      </c>
    </row>
    <row r="9035" spans="1:1" x14ac:dyDescent="0.25">
      <c r="A9035" t="s">
        <v>9462</v>
      </c>
    </row>
    <row r="9036" spans="1:1" x14ac:dyDescent="0.25">
      <c r="A9036" t="s">
        <v>9463</v>
      </c>
    </row>
    <row r="9037" spans="1:1" x14ac:dyDescent="0.25">
      <c r="A9037" t="s">
        <v>9464</v>
      </c>
    </row>
    <row r="9038" spans="1:1" x14ac:dyDescent="0.25">
      <c r="A9038" t="s">
        <v>9465</v>
      </c>
    </row>
    <row r="9039" spans="1:1" x14ac:dyDescent="0.25">
      <c r="A9039" t="s">
        <v>9466</v>
      </c>
    </row>
    <row r="9040" spans="1:1" x14ac:dyDescent="0.25">
      <c r="A9040" t="s">
        <v>9467</v>
      </c>
    </row>
    <row r="9041" spans="1:1" x14ac:dyDescent="0.25">
      <c r="A9041" t="s">
        <v>9468</v>
      </c>
    </row>
    <row r="9042" spans="1:1" x14ac:dyDescent="0.25">
      <c r="A9042" t="s">
        <v>9469</v>
      </c>
    </row>
    <row r="9043" spans="1:1" x14ac:dyDescent="0.25">
      <c r="A9043" t="s">
        <v>9470</v>
      </c>
    </row>
    <row r="9044" spans="1:1" x14ac:dyDescent="0.25">
      <c r="A9044" t="s">
        <v>9471</v>
      </c>
    </row>
    <row r="9045" spans="1:1" x14ac:dyDescent="0.25">
      <c r="A9045" t="s">
        <v>9472</v>
      </c>
    </row>
    <row r="9046" spans="1:1" x14ac:dyDescent="0.25">
      <c r="A9046" t="s">
        <v>9473</v>
      </c>
    </row>
    <row r="9047" spans="1:1" x14ac:dyDescent="0.25">
      <c r="A9047" t="s">
        <v>9474</v>
      </c>
    </row>
    <row r="9048" spans="1:1" x14ac:dyDescent="0.25">
      <c r="A9048" t="s">
        <v>9475</v>
      </c>
    </row>
    <row r="9049" spans="1:1" x14ac:dyDescent="0.25">
      <c r="A9049" t="s">
        <v>9476</v>
      </c>
    </row>
    <row r="9050" spans="1:1" x14ac:dyDescent="0.25">
      <c r="A9050" t="s">
        <v>9477</v>
      </c>
    </row>
    <row r="9051" spans="1:1" x14ac:dyDescent="0.25">
      <c r="A9051" t="s">
        <v>9478</v>
      </c>
    </row>
    <row r="9052" spans="1:1" x14ac:dyDescent="0.25">
      <c r="A9052" t="s">
        <v>9479</v>
      </c>
    </row>
    <row r="9053" spans="1:1" x14ac:dyDescent="0.25">
      <c r="A9053" t="s">
        <v>9480</v>
      </c>
    </row>
    <row r="9054" spans="1:1" x14ac:dyDescent="0.25">
      <c r="A9054" t="s">
        <v>9481</v>
      </c>
    </row>
    <row r="9055" spans="1:1" x14ac:dyDescent="0.25">
      <c r="A9055" t="s">
        <v>9482</v>
      </c>
    </row>
    <row r="9056" spans="1:1" x14ac:dyDescent="0.25">
      <c r="A9056" t="s">
        <v>9483</v>
      </c>
    </row>
    <row r="9057" spans="1:1" x14ac:dyDescent="0.25">
      <c r="A9057" t="s">
        <v>9484</v>
      </c>
    </row>
    <row r="9058" spans="1:1" x14ac:dyDescent="0.25">
      <c r="A9058" t="s">
        <v>9485</v>
      </c>
    </row>
    <row r="9059" spans="1:1" x14ac:dyDescent="0.25">
      <c r="A9059" t="s">
        <v>9486</v>
      </c>
    </row>
    <row r="9060" spans="1:1" x14ac:dyDescent="0.25">
      <c r="A9060" t="s">
        <v>9487</v>
      </c>
    </row>
    <row r="9061" spans="1:1" x14ac:dyDescent="0.25">
      <c r="A9061" t="s">
        <v>9488</v>
      </c>
    </row>
    <row r="9062" spans="1:1" x14ac:dyDescent="0.25">
      <c r="A9062" t="s">
        <v>9489</v>
      </c>
    </row>
    <row r="9063" spans="1:1" x14ac:dyDescent="0.25">
      <c r="A9063" t="s">
        <v>9490</v>
      </c>
    </row>
    <row r="9064" spans="1:1" x14ac:dyDescent="0.25">
      <c r="A9064" t="s">
        <v>9491</v>
      </c>
    </row>
    <row r="9065" spans="1:1" x14ac:dyDescent="0.25">
      <c r="A9065" t="s">
        <v>9492</v>
      </c>
    </row>
    <row r="9066" spans="1:1" x14ac:dyDescent="0.25">
      <c r="A9066" t="s">
        <v>9493</v>
      </c>
    </row>
    <row r="9067" spans="1:1" x14ac:dyDescent="0.25">
      <c r="A9067" t="s">
        <v>9494</v>
      </c>
    </row>
    <row r="9068" spans="1:1" x14ac:dyDescent="0.25">
      <c r="A9068" t="s">
        <v>9495</v>
      </c>
    </row>
    <row r="9069" spans="1:1" x14ac:dyDescent="0.25">
      <c r="A9069" t="s">
        <v>9496</v>
      </c>
    </row>
    <row r="9070" spans="1:1" x14ac:dyDescent="0.25">
      <c r="A9070" t="s">
        <v>9497</v>
      </c>
    </row>
    <row r="9071" spans="1:1" x14ac:dyDescent="0.25">
      <c r="A9071" t="s">
        <v>9498</v>
      </c>
    </row>
    <row r="9072" spans="1:1" x14ac:dyDescent="0.25">
      <c r="A9072" t="s">
        <v>9499</v>
      </c>
    </row>
    <row r="9073" spans="1:1" x14ac:dyDescent="0.25">
      <c r="A9073" t="s">
        <v>9500</v>
      </c>
    </row>
    <row r="9074" spans="1:1" x14ac:dyDescent="0.25">
      <c r="A9074" t="s">
        <v>9501</v>
      </c>
    </row>
    <row r="9075" spans="1:1" x14ac:dyDescent="0.25">
      <c r="A9075" t="s">
        <v>9502</v>
      </c>
    </row>
    <row r="9076" spans="1:1" x14ac:dyDescent="0.25">
      <c r="A9076" t="s">
        <v>9503</v>
      </c>
    </row>
    <row r="9077" spans="1:1" x14ac:dyDescent="0.25">
      <c r="A9077" t="s">
        <v>9504</v>
      </c>
    </row>
    <row r="9078" spans="1:1" x14ac:dyDescent="0.25">
      <c r="A9078" t="s">
        <v>9505</v>
      </c>
    </row>
    <row r="9079" spans="1:1" x14ac:dyDescent="0.25">
      <c r="A9079" t="s">
        <v>9506</v>
      </c>
    </row>
    <row r="9080" spans="1:1" x14ac:dyDescent="0.25">
      <c r="A9080" t="s">
        <v>9507</v>
      </c>
    </row>
    <row r="9081" spans="1:1" x14ac:dyDescent="0.25">
      <c r="A9081" t="s">
        <v>9508</v>
      </c>
    </row>
    <row r="9082" spans="1:1" x14ac:dyDescent="0.25">
      <c r="A9082" t="s">
        <v>9509</v>
      </c>
    </row>
    <row r="9083" spans="1:1" x14ac:dyDescent="0.25">
      <c r="A9083" t="s">
        <v>9510</v>
      </c>
    </row>
    <row r="9084" spans="1:1" x14ac:dyDescent="0.25">
      <c r="A9084" t="s">
        <v>9511</v>
      </c>
    </row>
    <row r="9085" spans="1:1" x14ac:dyDescent="0.25">
      <c r="A9085" t="s">
        <v>9512</v>
      </c>
    </row>
    <row r="9086" spans="1:1" x14ac:dyDescent="0.25">
      <c r="A9086" t="s">
        <v>9513</v>
      </c>
    </row>
    <row r="9087" spans="1:1" x14ac:dyDescent="0.25">
      <c r="A9087" t="s">
        <v>9514</v>
      </c>
    </row>
    <row r="9088" spans="1:1" x14ac:dyDescent="0.25">
      <c r="A9088" t="s">
        <v>9515</v>
      </c>
    </row>
    <row r="9089" spans="1:1" x14ac:dyDescent="0.25">
      <c r="A9089" t="s">
        <v>9516</v>
      </c>
    </row>
    <row r="9090" spans="1:1" x14ac:dyDescent="0.25">
      <c r="A9090" t="s">
        <v>9517</v>
      </c>
    </row>
    <row r="9091" spans="1:1" x14ac:dyDescent="0.25">
      <c r="A9091" t="s">
        <v>9518</v>
      </c>
    </row>
    <row r="9092" spans="1:1" x14ac:dyDescent="0.25">
      <c r="A9092" t="s">
        <v>9519</v>
      </c>
    </row>
    <row r="9093" spans="1:1" x14ac:dyDescent="0.25">
      <c r="A9093" t="s">
        <v>9520</v>
      </c>
    </row>
    <row r="9094" spans="1:1" x14ac:dyDescent="0.25">
      <c r="A9094" t="s">
        <v>9521</v>
      </c>
    </row>
    <row r="9095" spans="1:1" x14ac:dyDescent="0.25">
      <c r="A9095" t="s">
        <v>9522</v>
      </c>
    </row>
    <row r="9096" spans="1:1" x14ac:dyDescent="0.25">
      <c r="A9096" t="s">
        <v>9523</v>
      </c>
    </row>
    <row r="9097" spans="1:1" x14ac:dyDescent="0.25">
      <c r="A9097" t="s">
        <v>9524</v>
      </c>
    </row>
    <row r="9098" spans="1:1" x14ac:dyDescent="0.25">
      <c r="A9098" t="s">
        <v>9525</v>
      </c>
    </row>
    <row r="9099" spans="1:1" x14ac:dyDescent="0.25">
      <c r="A9099" t="s">
        <v>9526</v>
      </c>
    </row>
    <row r="9100" spans="1:1" x14ac:dyDescent="0.25">
      <c r="A9100" t="s">
        <v>9527</v>
      </c>
    </row>
    <row r="9101" spans="1:1" x14ac:dyDescent="0.25">
      <c r="A9101" t="s">
        <v>9528</v>
      </c>
    </row>
    <row r="9102" spans="1:1" x14ac:dyDescent="0.25">
      <c r="A9102" t="s">
        <v>9529</v>
      </c>
    </row>
    <row r="9103" spans="1:1" x14ac:dyDescent="0.25">
      <c r="A9103" t="s">
        <v>9530</v>
      </c>
    </row>
    <row r="9104" spans="1:1" x14ac:dyDescent="0.25">
      <c r="A9104" t="s">
        <v>9531</v>
      </c>
    </row>
    <row r="9105" spans="1:1" x14ac:dyDescent="0.25">
      <c r="A9105" t="s">
        <v>9532</v>
      </c>
    </row>
    <row r="9106" spans="1:1" x14ac:dyDescent="0.25">
      <c r="A9106" t="s">
        <v>9533</v>
      </c>
    </row>
    <row r="9107" spans="1:1" x14ac:dyDescent="0.25">
      <c r="A9107" t="s">
        <v>9534</v>
      </c>
    </row>
    <row r="9108" spans="1:1" x14ac:dyDescent="0.25">
      <c r="A9108" t="s">
        <v>9535</v>
      </c>
    </row>
    <row r="9109" spans="1:1" x14ac:dyDescent="0.25">
      <c r="A9109" t="s">
        <v>9536</v>
      </c>
    </row>
    <row r="9110" spans="1:1" x14ac:dyDescent="0.25">
      <c r="A9110" t="s">
        <v>9537</v>
      </c>
    </row>
    <row r="9111" spans="1:1" x14ac:dyDescent="0.25">
      <c r="A9111" t="s">
        <v>9538</v>
      </c>
    </row>
    <row r="9112" spans="1:1" x14ac:dyDescent="0.25">
      <c r="A9112" t="s">
        <v>9539</v>
      </c>
    </row>
    <row r="9113" spans="1:1" x14ac:dyDescent="0.25">
      <c r="A9113" t="s">
        <v>9540</v>
      </c>
    </row>
    <row r="9114" spans="1:1" x14ac:dyDescent="0.25">
      <c r="A9114" t="s">
        <v>9541</v>
      </c>
    </row>
    <row r="9115" spans="1:1" x14ac:dyDescent="0.25">
      <c r="A9115" t="s">
        <v>9542</v>
      </c>
    </row>
    <row r="9116" spans="1:1" x14ac:dyDescent="0.25">
      <c r="A9116" t="s">
        <v>9543</v>
      </c>
    </row>
    <row r="9117" spans="1:1" x14ac:dyDescent="0.25">
      <c r="A9117" t="s">
        <v>9544</v>
      </c>
    </row>
    <row r="9118" spans="1:1" x14ac:dyDescent="0.25">
      <c r="A9118" t="s">
        <v>9545</v>
      </c>
    </row>
    <row r="9119" spans="1:1" x14ac:dyDescent="0.25">
      <c r="A9119" t="s">
        <v>9546</v>
      </c>
    </row>
    <row r="9120" spans="1:1" x14ac:dyDescent="0.25">
      <c r="A9120" t="s">
        <v>9547</v>
      </c>
    </row>
    <row r="9121" spans="1:1" x14ac:dyDescent="0.25">
      <c r="A9121" t="s">
        <v>9548</v>
      </c>
    </row>
    <row r="9122" spans="1:1" x14ac:dyDescent="0.25">
      <c r="A9122" t="s">
        <v>9549</v>
      </c>
    </row>
    <row r="9123" spans="1:1" x14ac:dyDescent="0.25">
      <c r="A9123" t="s">
        <v>9550</v>
      </c>
    </row>
    <row r="9124" spans="1:1" x14ac:dyDescent="0.25">
      <c r="A9124" t="s">
        <v>9551</v>
      </c>
    </row>
    <row r="9125" spans="1:1" x14ac:dyDescent="0.25">
      <c r="A9125" t="s">
        <v>9552</v>
      </c>
    </row>
    <row r="9126" spans="1:1" x14ac:dyDescent="0.25">
      <c r="A9126" t="s">
        <v>9553</v>
      </c>
    </row>
    <row r="9127" spans="1:1" x14ac:dyDescent="0.25">
      <c r="A9127" t="s">
        <v>9554</v>
      </c>
    </row>
    <row r="9128" spans="1:1" x14ac:dyDescent="0.25">
      <c r="A9128" t="s">
        <v>9555</v>
      </c>
    </row>
    <row r="9129" spans="1:1" x14ac:dyDescent="0.25">
      <c r="A9129" t="s">
        <v>9556</v>
      </c>
    </row>
    <row r="9130" spans="1:1" x14ac:dyDescent="0.25">
      <c r="A9130" t="s">
        <v>9557</v>
      </c>
    </row>
    <row r="9131" spans="1:1" x14ac:dyDescent="0.25">
      <c r="A9131" t="s">
        <v>9558</v>
      </c>
    </row>
    <row r="9132" spans="1:1" x14ac:dyDescent="0.25">
      <c r="A9132" t="s">
        <v>9559</v>
      </c>
    </row>
    <row r="9133" spans="1:1" x14ac:dyDescent="0.25">
      <c r="A9133" t="s">
        <v>9560</v>
      </c>
    </row>
    <row r="9134" spans="1:1" x14ac:dyDescent="0.25">
      <c r="A9134" t="s">
        <v>9561</v>
      </c>
    </row>
    <row r="9135" spans="1:1" x14ac:dyDescent="0.25">
      <c r="A9135" t="s">
        <v>9562</v>
      </c>
    </row>
    <row r="9136" spans="1:1" x14ac:dyDescent="0.25">
      <c r="A9136" t="s">
        <v>9563</v>
      </c>
    </row>
    <row r="9137" spans="1:1" x14ac:dyDescent="0.25">
      <c r="A9137" t="s">
        <v>9564</v>
      </c>
    </row>
    <row r="9138" spans="1:1" x14ac:dyDescent="0.25">
      <c r="A9138" t="s">
        <v>9565</v>
      </c>
    </row>
    <row r="9139" spans="1:1" x14ac:dyDescent="0.25">
      <c r="A9139" t="s">
        <v>9566</v>
      </c>
    </row>
    <row r="9140" spans="1:1" x14ac:dyDescent="0.25">
      <c r="A9140" t="s">
        <v>9567</v>
      </c>
    </row>
    <row r="9141" spans="1:1" x14ac:dyDescent="0.25">
      <c r="A9141" t="s">
        <v>9568</v>
      </c>
    </row>
    <row r="9142" spans="1:1" x14ac:dyDescent="0.25">
      <c r="A9142" t="s">
        <v>9569</v>
      </c>
    </row>
    <row r="9143" spans="1:1" x14ac:dyDescent="0.25">
      <c r="A9143" t="s">
        <v>9570</v>
      </c>
    </row>
    <row r="9144" spans="1:1" x14ac:dyDescent="0.25">
      <c r="A9144" t="s">
        <v>9571</v>
      </c>
    </row>
    <row r="9145" spans="1:1" x14ac:dyDescent="0.25">
      <c r="A9145" t="s">
        <v>9572</v>
      </c>
    </row>
    <row r="9146" spans="1:1" x14ac:dyDescent="0.25">
      <c r="A9146" t="s">
        <v>9573</v>
      </c>
    </row>
    <row r="9147" spans="1:1" x14ac:dyDescent="0.25">
      <c r="A9147" t="s">
        <v>9574</v>
      </c>
    </row>
    <row r="9148" spans="1:1" x14ac:dyDescent="0.25">
      <c r="A9148" t="s">
        <v>9575</v>
      </c>
    </row>
    <row r="9149" spans="1:1" x14ac:dyDescent="0.25">
      <c r="A9149" t="s">
        <v>9576</v>
      </c>
    </row>
    <row r="9150" spans="1:1" x14ac:dyDescent="0.25">
      <c r="A9150" t="s">
        <v>9577</v>
      </c>
    </row>
    <row r="9151" spans="1:1" x14ac:dyDescent="0.25">
      <c r="A9151" t="s">
        <v>9578</v>
      </c>
    </row>
    <row r="9152" spans="1:1" x14ac:dyDescent="0.25">
      <c r="A9152" t="s">
        <v>9579</v>
      </c>
    </row>
    <row r="9153" spans="1:1" x14ac:dyDescent="0.25">
      <c r="A9153" t="s">
        <v>9580</v>
      </c>
    </row>
    <row r="9154" spans="1:1" x14ac:dyDescent="0.25">
      <c r="A9154" t="s">
        <v>9581</v>
      </c>
    </row>
    <row r="9155" spans="1:1" x14ac:dyDescent="0.25">
      <c r="A9155" t="s">
        <v>9582</v>
      </c>
    </row>
    <row r="9156" spans="1:1" x14ac:dyDescent="0.25">
      <c r="A9156" t="s">
        <v>9583</v>
      </c>
    </row>
    <row r="9157" spans="1:1" x14ac:dyDescent="0.25">
      <c r="A9157" t="s">
        <v>9584</v>
      </c>
    </row>
    <row r="9158" spans="1:1" x14ac:dyDescent="0.25">
      <c r="A9158" t="s">
        <v>9585</v>
      </c>
    </row>
    <row r="9159" spans="1:1" x14ac:dyDescent="0.25">
      <c r="A9159" t="s">
        <v>9586</v>
      </c>
    </row>
    <row r="9160" spans="1:1" x14ac:dyDescent="0.25">
      <c r="A9160" t="s">
        <v>9587</v>
      </c>
    </row>
    <row r="9161" spans="1:1" x14ac:dyDescent="0.25">
      <c r="A9161" t="s">
        <v>9588</v>
      </c>
    </row>
    <row r="9162" spans="1:1" x14ac:dyDescent="0.25">
      <c r="A9162" t="s">
        <v>9589</v>
      </c>
    </row>
    <row r="9163" spans="1:1" x14ac:dyDescent="0.25">
      <c r="A9163" t="s">
        <v>9590</v>
      </c>
    </row>
    <row r="9164" spans="1:1" x14ac:dyDescent="0.25">
      <c r="A9164" t="s">
        <v>9591</v>
      </c>
    </row>
    <row r="9165" spans="1:1" x14ac:dyDescent="0.25">
      <c r="A9165" t="s">
        <v>9592</v>
      </c>
    </row>
    <row r="9166" spans="1:1" x14ac:dyDescent="0.25">
      <c r="A9166" t="s">
        <v>9593</v>
      </c>
    </row>
    <row r="9167" spans="1:1" x14ac:dyDescent="0.25">
      <c r="A9167" t="s">
        <v>9594</v>
      </c>
    </row>
    <row r="9168" spans="1:1" x14ac:dyDescent="0.25">
      <c r="A9168" t="s">
        <v>9595</v>
      </c>
    </row>
    <row r="9169" spans="1:1" x14ac:dyDescent="0.25">
      <c r="A9169" t="s">
        <v>9596</v>
      </c>
    </row>
    <row r="9170" spans="1:1" x14ac:dyDescent="0.25">
      <c r="A9170" t="s">
        <v>9597</v>
      </c>
    </row>
    <row r="9171" spans="1:1" x14ac:dyDescent="0.25">
      <c r="A9171" t="s">
        <v>9598</v>
      </c>
    </row>
    <row r="9172" spans="1:1" x14ac:dyDescent="0.25">
      <c r="A9172" t="s">
        <v>9599</v>
      </c>
    </row>
    <row r="9173" spans="1:1" x14ac:dyDescent="0.25">
      <c r="A9173" t="s">
        <v>9600</v>
      </c>
    </row>
    <row r="9174" spans="1:1" x14ac:dyDescent="0.25">
      <c r="A9174" t="s">
        <v>9601</v>
      </c>
    </row>
    <row r="9175" spans="1:1" x14ac:dyDescent="0.25">
      <c r="A9175" t="s">
        <v>9602</v>
      </c>
    </row>
    <row r="9176" spans="1:1" x14ac:dyDescent="0.25">
      <c r="A9176" t="s">
        <v>9603</v>
      </c>
    </row>
    <row r="9177" spans="1:1" x14ac:dyDescent="0.25">
      <c r="A9177" t="s">
        <v>9604</v>
      </c>
    </row>
    <row r="9178" spans="1:1" x14ac:dyDescent="0.25">
      <c r="A9178" t="s">
        <v>9605</v>
      </c>
    </row>
    <row r="9179" spans="1:1" x14ac:dyDescent="0.25">
      <c r="A9179" t="s">
        <v>9606</v>
      </c>
    </row>
    <row r="9180" spans="1:1" x14ac:dyDescent="0.25">
      <c r="A9180" t="s">
        <v>9607</v>
      </c>
    </row>
    <row r="9181" spans="1:1" x14ac:dyDescent="0.25">
      <c r="A9181" t="s">
        <v>9608</v>
      </c>
    </row>
    <row r="9182" spans="1:1" x14ac:dyDescent="0.25">
      <c r="A9182" t="s">
        <v>9609</v>
      </c>
    </row>
    <row r="9183" spans="1:1" x14ac:dyDescent="0.25">
      <c r="A9183" t="s">
        <v>9610</v>
      </c>
    </row>
    <row r="9184" spans="1:1" x14ac:dyDescent="0.25">
      <c r="A9184" t="s">
        <v>9611</v>
      </c>
    </row>
    <row r="9185" spans="1:1" x14ac:dyDescent="0.25">
      <c r="A9185" t="s">
        <v>9612</v>
      </c>
    </row>
    <row r="9186" spans="1:1" x14ac:dyDescent="0.25">
      <c r="A9186" t="s">
        <v>9613</v>
      </c>
    </row>
    <row r="9187" spans="1:1" x14ac:dyDescent="0.25">
      <c r="A9187" t="s">
        <v>9614</v>
      </c>
    </row>
    <row r="9188" spans="1:1" x14ac:dyDescent="0.25">
      <c r="A9188" t="s">
        <v>9615</v>
      </c>
    </row>
    <row r="9189" spans="1:1" x14ac:dyDescent="0.25">
      <c r="A9189" t="s">
        <v>9616</v>
      </c>
    </row>
    <row r="9190" spans="1:1" x14ac:dyDescent="0.25">
      <c r="A9190" t="s">
        <v>9617</v>
      </c>
    </row>
    <row r="9191" spans="1:1" x14ac:dyDescent="0.25">
      <c r="A9191" t="s">
        <v>9618</v>
      </c>
    </row>
    <row r="9192" spans="1:1" x14ac:dyDescent="0.25">
      <c r="A9192" t="s">
        <v>9619</v>
      </c>
    </row>
    <row r="9193" spans="1:1" x14ac:dyDescent="0.25">
      <c r="A9193" t="s">
        <v>9620</v>
      </c>
    </row>
    <row r="9194" spans="1:1" x14ac:dyDescent="0.25">
      <c r="A9194" t="s">
        <v>9621</v>
      </c>
    </row>
    <row r="9195" spans="1:1" x14ac:dyDescent="0.25">
      <c r="A9195" t="s">
        <v>9622</v>
      </c>
    </row>
    <row r="9196" spans="1:1" x14ac:dyDescent="0.25">
      <c r="A9196" t="s">
        <v>9623</v>
      </c>
    </row>
    <row r="9197" spans="1:1" x14ac:dyDescent="0.25">
      <c r="A9197" t="s">
        <v>9624</v>
      </c>
    </row>
    <row r="9198" spans="1:1" x14ac:dyDescent="0.25">
      <c r="A9198" t="s">
        <v>9625</v>
      </c>
    </row>
    <row r="9199" spans="1:1" x14ac:dyDescent="0.25">
      <c r="A9199" t="s">
        <v>9626</v>
      </c>
    </row>
    <row r="9200" spans="1:1" x14ac:dyDescent="0.25">
      <c r="A9200" t="s">
        <v>9627</v>
      </c>
    </row>
    <row r="9201" spans="1:1" x14ac:dyDescent="0.25">
      <c r="A9201" t="s">
        <v>9628</v>
      </c>
    </row>
    <row r="9202" spans="1:1" x14ac:dyDescent="0.25">
      <c r="A9202" t="s">
        <v>9629</v>
      </c>
    </row>
    <row r="9203" spans="1:1" x14ac:dyDescent="0.25">
      <c r="A9203" t="s">
        <v>9630</v>
      </c>
    </row>
    <row r="9204" spans="1:1" x14ac:dyDescent="0.25">
      <c r="A9204" t="s">
        <v>9631</v>
      </c>
    </row>
    <row r="9205" spans="1:1" x14ac:dyDescent="0.25">
      <c r="A9205" t="s">
        <v>9632</v>
      </c>
    </row>
    <row r="9206" spans="1:1" x14ac:dyDescent="0.25">
      <c r="A9206" t="s">
        <v>9633</v>
      </c>
    </row>
    <row r="9207" spans="1:1" x14ac:dyDescent="0.25">
      <c r="A9207" t="s">
        <v>9634</v>
      </c>
    </row>
    <row r="9208" spans="1:1" x14ac:dyDescent="0.25">
      <c r="A9208" t="s">
        <v>9635</v>
      </c>
    </row>
    <row r="9209" spans="1:1" x14ac:dyDescent="0.25">
      <c r="A9209" t="s">
        <v>9636</v>
      </c>
    </row>
    <row r="9210" spans="1:1" x14ac:dyDescent="0.25">
      <c r="A9210" t="s">
        <v>9637</v>
      </c>
    </row>
    <row r="9211" spans="1:1" x14ac:dyDescent="0.25">
      <c r="A9211" t="s">
        <v>9638</v>
      </c>
    </row>
    <row r="9212" spans="1:1" x14ac:dyDescent="0.25">
      <c r="A9212" t="s">
        <v>9639</v>
      </c>
    </row>
    <row r="9213" spans="1:1" x14ac:dyDescent="0.25">
      <c r="A9213" t="s">
        <v>9640</v>
      </c>
    </row>
    <row r="9214" spans="1:1" x14ac:dyDescent="0.25">
      <c r="A9214" t="s">
        <v>9641</v>
      </c>
    </row>
    <row r="9215" spans="1:1" x14ac:dyDescent="0.25">
      <c r="A9215" t="s">
        <v>9642</v>
      </c>
    </row>
    <row r="9216" spans="1:1" x14ac:dyDescent="0.25">
      <c r="A9216" t="s">
        <v>9643</v>
      </c>
    </row>
    <row r="9217" spans="1:1" x14ac:dyDescent="0.25">
      <c r="A9217" t="s">
        <v>9644</v>
      </c>
    </row>
    <row r="9218" spans="1:1" x14ac:dyDescent="0.25">
      <c r="A9218" t="s">
        <v>9645</v>
      </c>
    </row>
    <row r="9219" spans="1:1" x14ac:dyDescent="0.25">
      <c r="A9219" t="s">
        <v>9646</v>
      </c>
    </row>
    <row r="9220" spans="1:1" x14ac:dyDescent="0.25">
      <c r="A9220" t="s">
        <v>9647</v>
      </c>
    </row>
    <row r="9221" spans="1:1" x14ac:dyDescent="0.25">
      <c r="A9221" t="s">
        <v>9648</v>
      </c>
    </row>
    <row r="9222" spans="1:1" x14ac:dyDescent="0.25">
      <c r="A9222" t="s">
        <v>9649</v>
      </c>
    </row>
    <row r="9223" spans="1:1" x14ac:dyDescent="0.25">
      <c r="A9223" t="s">
        <v>9650</v>
      </c>
    </row>
    <row r="9224" spans="1:1" x14ac:dyDescent="0.25">
      <c r="A9224" t="s">
        <v>9651</v>
      </c>
    </row>
    <row r="9225" spans="1:1" x14ac:dyDescent="0.25">
      <c r="A9225" t="s">
        <v>9652</v>
      </c>
    </row>
    <row r="9226" spans="1:1" x14ac:dyDescent="0.25">
      <c r="A9226" t="s">
        <v>9653</v>
      </c>
    </row>
    <row r="9227" spans="1:1" x14ac:dyDescent="0.25">
      <c r="A9227" t="s">
        <v>9654</v>
      </c>
    </row>
    <row r="9228" spans="1:1" x14ac:dyDescent="0.25">
      <c r="A9228" t="s">
        <v>9655</v>
      </c>
    </row>
    <row r="9229" spans="1:1" x14ac:dyDescent="0.25">
      <c r="A9229" t="s">
        <v>9656</v>
      </c>
    </row>
    <row r="9230" spans="1:1" x14ac:dyDescent="0.25">
      <c r="A9230" t="s">
        <v>9657</v>
      </c>
    </row>
    <row r="9231" spans="1:1" x14ac:dyDescent="0.25">
      <c r="A9231" t="s">
        <v>9658</v>
      </c>
    </row>
    <row r="9232" spans="1:1" x14ac:dyDescent="0.25">
      <c r="A9232" t="s">
        <v>9659</v>
      </c>
    </row>
    <row r="9233" spans="1:1" x14ac:dyDescent="0.25">
      <c r="A9233" t="s">
        <v>9660</v>
      </c>
    </row>
    <row r="9234" spans="1:1" x14ac:dyDescent="0.25">
      <c r="A9234" t="s">
        <v>9661</v>
      </c>
    </row>
    <row r="9235" spans="1:1" x14ac:dyDescent="0.25">
      <c r="A9235" t="s">
        <v>9662</v>
      </c>
    </row>
    <row r="9236" spans="1:1" x14ac:dyDescent="0.25">
      <c r="A9236" t="s">
        <v>9663</v>
      </c>
    </row>
    <row r="9237" spans="1:1" x14ac:dyDescent="0.25">
      <c r="A9237" t="s">
        <v>9664</v>
      </c>
    </row>
    <row r="9238" spans="1:1" x14ac:dyDescent="0.25">
      <c r="A9238" t="s">
        <v>9665</v>
      </c>
    </row>
    <row r="9239" spans="1:1" x14ac:dyDescent="0.25">
      <c r="A9239" t="s">
        <v>9666</v>
      </c>
    </row>
    <row r="9240" spans="1:1" x14ac:dyDescent="0.25">
      <c r="A9240" t="s">
        <v>9667</v>
      </c>
    </row>
    <row r="9241" spans="1:1" x14ac:dyDescent="0.25">
      <c r="A9241" t="s">
        <v>9668</v>
      </c>
    </row>
    <row r="9242" spans="1:1" x14ac:dyDescent="0.25">
      <c r="A9242" t="s">
        <v>9669</v>
      </c>
    </row>
    <row r="9243" spans="1:1" x14ac:dyDescent="0.25">
      <c r="A9243" t="s">
        <v>9670</v>
      </c>
    </row>
    <row r="9244" spans="1:1" x14ac:dyDescent="0.25">
      <c r="A9244" t="s">
        <v>9671</v>
      </c>
    </row>
    <row r="9245" spans="1:1" x14ac:dyDescent="0.25">
      <c r="A9245" t="s">
        <v>9672</v>
      </c>
    </row>
    <row r="9246" spans="1:1" x14ac:dyDescent="0.25">
      <c r="A9246" t="s">
        <v>9673</v>
      </c>
    </row>
    <row r="9247" spans="1:1" x14ac:dyDescent="0.25">
      <c r="A9247" t="s">
        <v>9674</v>
      </c>
    </row>
    <row r="9248" spans="1:1" x14ac:dyDescent="0.25">
      <c r="A9248" t="s">
        <v>9675</v>
      </c>
    </row>
    <row r="9249" spans="1:1" x14ac:dyDescent="0.25">
      <c r="A9249" t="s">
        <v>9676</v>
      </c>
    </row>
    <row r="9250" spans="1:1" x14ac:dyDescent="0.25">
      <c r="A9250" t="s">
        <v>9677</v>
      </c>
    </row>
    <row r="9251" spans="1:1" x14ac:dyDescent="0.25">
      <c r="A9251" t="s">
        <v>9678</v>
      </c>
    </row>
    <row r="9252" spans="1:1" x14ac:dyDescent="0.25">
      <c r="A9252" t="s">
        <v>9679</v>
      </c>
    </row>
    <row r="9253" spans="1:1" x14ac:dyDescent="0.25">
      <c r="A9253" t="s">
        <v>9680</v>
      </c>
    </row>
    <row r="9254" spans="1:1" x14ac:dyDescent="0.25">
      <c r="A9254" t="s">
        <v>9681</v>
      </c>
    </row>
    <row r="9255" spans="1:1" x14ac:dyDescent="0.25">
      <c r="A9255" t="s">
        <v>9682</v>
      </c>
    </row>
    <row r="9256" spans="1:1" x14ac:dyDescent="0.25">
      <c r="A9256" t="s">
        <v>9683</v>
      </c>
    </row>
    <row r="9257" spans="1:1" x14ac:dyDescent="0.25">
      <c r="A9257" t="s">
        <v>9684</v>
      </c>
    </row>
    <row r="9258" spans="1:1" x14ac:dyDescent="0.25">
      <c r="A9258" t="s">
        <v>9685</v>
      </c>
    </row>
    <row r="9259" spans="1:1" x14ac:dyDescent="0.25">
      <c r="A9259" t="s">
        <v>9686</v>
      </c>
    </row>
    <row r="9260" spans="1:1" x14ac:dyDescent="0.25">
      <c r="A9260" t="s">
        <v>9687</v>
      </c>
    </row>
    <row r="9261" spans="1:1" x14ac:dyDescent="0.25">
      <c r="A9261" t="s">
        <v>9688</v>
      </c>
    </row>
    <row r="9262" spans="1:1" x14ac:dyDescent="0.25">
      <c r="A9262" t="s">
        <v>9689</v>
      </c>
    </row>
    <row r="9263" spans="1:1" x14ac:dyDescent="0.25">
      <c r="A9263" t="s">
        <v>9690</v>
      </c>
    </row>
    <row r="9264" spans="1:1" x14ac:dyDescent="0.25">
      <c r="A9264" t="s">
        <v>9691</v>
      </c>
    </row>
    <row r="9265" spans="1:1" x14ac:dyDescent="0.25">
      <c r="A9265" t="s">
        <v>9692</v>
      </c>
    </row>
    <row r="9266" spans="1:1" x14ac:dyDescent="0.25">
      <c r="A9266" t="s">
        <v>9693</v>
      </c>
    </row>
    <row r="9267" spans="1:1" x14ac:dyDescent="0.25">
      <c r="A9267" t="s">
        <v>9694</v>
      </c>
    </row>
    <row r="9268" spans="1:1" x14ac:dyDescent="0.25">
      <c r="A9268" t="s">
        <v>9695</v>
      </c>
    </row>
    <row r="9269" spans="1:1" x14ac:dyDescent="0.25">
      <c r="A9269" t="s">
        <v>9696</v>
      </c>
    </row>
    <row r="9270" spans="1:1" x14ac:dyDescent="0.25">
      <c r="A9270" t="s">
        <v>9697</v>
      </c>
    </row>
    <row r="9271" spans="1:1" x14ac:dyDescent="0.25">
      <c r="A9271" t="s">
        <v>9698</v>
      </c>
    </row>
    <row r="9272" spans="1:1" x14ac:dyDescent="0.25">
      <c r="A9272" t="s">
        <v>9699</v>
      </c>
    </row>
    <row r="9273" spans="1:1" x14ac:dyDescent="0.25">
      <c r="A9273" t="s">
        <v>9700</v>
      </c>
    </row>
    <row r="9274" spans="1:1" x14ac:dyDescent="0.25">
      <c r="A9274" t="s">
        <v>9701</v>
      </c>
    </row>
    <row r="9275" spans="1:1" x14ac:dyDescent="0.25">
      <c r="A9275" t="s">
        <v>9702</v>
      </c>
    </row>
    <row r="9276" spans="1:1" x14ac:dyDescent="0.25">
      <c r="A9276" t="s">
        <v>9703</v>
      </c>
    </row>
    <row r="9277" spans="1:1" x14ac:dyDescent="0.25">
      <c r="A9277" t="s">
        <v>9704</v>
      </c>
    </row>
    <row r="9278" spans="1:1" x14ac:dyDescent="0.25">
      <c r="A9278" t="s">
        <v>9705</v>
      </c>
    </row>
    <row r="9279" spans="1:1" x14ac:dyDescent="0.25">
      <c r="A9279" t="s">
        <v>9706</v>
      </c>
    </row>
    <row r="9280" spans="1:1" x14ac:dyDescent="0.25">
      <c r="A9280" t="s">
        <v>9707</v>
      </c>
    </row>
    <row r="9281" spans="1:1" x14ac:dyDescent="0.25">
      <c r="A9281" t="s">
        <v>9708</v>
      </c>
    </row>
    <row r="9282" spans="1:1" x14ac:dyDescent="0.25">
      <c r="A9282" t="s">
        <v>9709</v>
      </c>
    </row>
    <row r="9283" spans="1:1" x14ac:dyDescent="0.25">
      <c r="A9283" t="s">
        <v>9710</v>
      </c>
    </row>
    <row r="9284" spans="1:1" x14ac:dyDescent="0.25">
      <c r="A9284" t="s">
        <v>9711</v>
      </c>
    </row>
    <row r="9285" spans="1:1" x14ac:dyDescent="0.25">
      <c r="A9285" t="s">
        <v>9712</v>
      </c>
    </row>
    <row r="9286" spans="1:1" x14ac:dyDescent="0.25">
      <c r="A9286" t="s">
        <v>9713</v>
      </c>
    </row>
    <row r="9287" spans="1:1" x14ac:dyDescent="0.25">
      <c r="A9287" t="s">
        <v>9714</v>
      </c>
    </row>
    <row r="9288" spans="1:1" x14ac:dyDescent="0.25">
      <c r="A9288" t="s">
        <v>9715</v>
      </c>
    </row>
    <row r="9289" spans="1:1" x14ac:dyDescent="0.25">
      <c r="A9289" t="s">
        <v>9716</v>
      </c>
    </row>
    <row r="9290" spans="1:1" x14ac:dyDescent="0.25">
      <c r="A9290" t="s">
        <v>9717</v>
      </c>
    </row>
    <row r="9291" spans="1:1" x14ac:dyDescent="0.25">
      <c r="A9291" t="s">
        <v>9718</v>
      </c>
    </row>
    <row r="9292" spans="1:1" x14ac:dyDescent="0.25">
      <c r="A9292" t="s">
        <v>9719</v>
      </c>
    </row>
    <row r="9293" spans="1:1" x14ac:dyDescent="0.25">
      <c r="A9293" t="s">
        <v>9720</v>
      </c>
    </row>
    <row r="9294" spans="1:1" x14ac:dyDescent="0.25">
      <c r="A9294" t="s">
        <v>9721</v>
      </c>
    </row>
    <row r="9295" spans="1:1" x14ac:dyDescent="0.25">
      <c r="A9295" t="s">
        <v>9722</v>
      </c>
    </row>
    <row r="9296" spans="1:1" x14ac:dyDescent="0.25">
      <c r="A9296" t="s">
        <v>9723</v>
      </c>
    </row>
    <row r="9297" spans="1:1" x14ac:dyDescent="0.25">
      <c r="A9297" t="s">
        <v>9724</v>
      </c>
    </row>
    <row r="9298" spans="1:1" x14ac:dyDescent="0.25">
      <c r="A9298" t="s">
        <v>9725</v>
      </c>
    </row>
    <row r="9299" spans="1:1" x14ac:dyDescent="0.25">
      <c r="A9299" t="s">
        <v>9726</v>
      </c>
    </row>
    <row r="9300" spans="1:1" x14ac:dyDescent="0.25">
      <c r="A9300" t="s">
        <v>9727</v>
      </c>
    </row>
    <row r="9301" spans="1:1" x14ac:dyDescent="0.25">
      <c r="A9301" t="s">
        <v>9728</v>
      </c>
    </row>
    <row r="9302" spans="1:1" x14ac:dyDescent="0.25">
      <c r="A9302" t="s">
        <v>9729</v>
      </c>
    </row>
    <row r="9303" spans="1:1" x14ac:dyDescent="0.25">
      <c r="A9303" t="s">
        <v>9730</v>
      </c>
    </row>
    <row r="9304" spans="1:1" x14ac:dyDescent="0.25">
      <c r="A9304" t="s">
        <v>9731</v>
      </c>
    </row>
    <row r="9305" spans="1:1" x14ac:dyDescent="0.25">
      <c r="A9305" t="s">
        <v>9732</v>
      </c>
    </row>
    <row r="9306" spans="1:1" x14ac:dyDescent="0.25">
      <c r="A9306" t="s">
        <v>9733</v>
      </c>
    </row>
    <row r="9307" spans="1:1" x14ac:dyDescent="0.25">
      <c r="A9307" t="s">
        <v>9734</v>
      </c>
    </row>
    <row r="9308" spans="1:1" x14ac:dyDescent="0.25">
      <c r="A9308" t="s">
        <v>9735</v>
      </c>
    </row>
    <row r="9309" spans="1:1" x14ac:dyDescent="0.25">
      <c r="A9309" t="s">
        <v>9736</v>
      </c>
    </row>
    <row r="9310" spans="1:1" x14ac:dyDescent="0.25">
      <c r="A9310" t="s">
        <v>9737</v>
      </c>
    </row>
    <row r="9311" spans="1:1" x14ac:dyDescent="0.25">
      <c r="A9311" t="s">
        <v>9738</v>
      </c>
    </row>
    <row r="9312" spans="1:1" x14ac:dyDescent="0.25">
      <c r="A9312" t="s">
        <v>9739</v>
      </c>
    </row>
    <row r="9313" spans="1:1" x14ac:dyDescent="0.25">
      <c r="A9313" t="s">
        <v>9740</v>
      </c>
    </row>
    <row r="9314" spans="1:1" x14ac:dyDescent="0.25">
      <c r="A9314" t="s">
        <v>9741</v>
      </c>
    </row>
    <row r="9315" spans="1:1" x14ac:dyDescent="0.25">
      <c r="A9315" t="s">
        <v>9742</v>
      </c>
    </row>
    <row r="9316" spans="1:1" x14ac:dyDescent="0.25">
      <c r="A9316" t="s">
        <v>9743</v>
      </c>
    </row>
    <row r="9317" spans="1:1" x14ac:dyDescent="0.25">
      <c r="A9317" t="s">
        <v>9744</v>
      </c>
    </row>
    <row r="9318" spans="1:1" x14ac:dyDescent="0.25">
      <c r="A9318" t="s">
        <v>9745</v>
      </c>
    </row>
    <row r="9319" spans="1:1" x14ac:dyDescent="0.25">
      <c r="A9319" t="s">
        <v>9746</v>
      </c>
    </row>
    <row r="9320" spans="1:1" x14ac:dyDescent="0.25">
      <c r="A9320" t="s">
        <v>9747</v>
      </c>
    </row>
    <row r="9321" spans="1:1" x14ac:dyDescent="0.25">
      <c r="A9321" t="s">
        <v>9748</v>
      </c>
    </row>
    <row r="9322" spans="1:1" x14ac:dyDescent="0.25">
      <c r="A9322" t="s">
        <v>9749</v>
      </c>
    </row>
    <row r="9323" spans="1:1" x14ac:dyDescent="0.25">
      <c r="A9323" t="s">
        <v>9750</v>
      </c>
    </row>
    <row r="9324" spans="1:1" x14ac:dyDescent="0.25">
      <c r="A9324" t="s">
        <v>9751</v>
      </c>
    </row>
    <row r="9325" spans="1:1" x14ac:dyDescent="0.25">
      <c r="A9325" t="s">
        <v>9752</v>
      </c>
    </row>
    <row r="9326" spans="1:1" x14ac:dyDescent="0.25">
      <c r="A9326" t="s">
        <v>9753</v>
      </c>
    </row>
    <row r="9327" spans="1:1" x14ac:dyDescent="0.25">
      <c r="A9327" t="s">
        <v>9754</v>
      </c>
    </row>
    <row r="9328" spans="1:1" x14ac:dyDescent="0.25">
      <c r="A9328" t="s">
        <v>9755</v>
      </c>
    </row>
    <row r="9329" spans="1:1" x14ac:dyDescent="0.25">
      <c r="A9329" t="s">
        <v>9756</v>
      </c>
    </row>
    <row r="9330" spans="1:1" x14ac:dyDescent="0.25">
      <c r="A9330" t="s">
        <v>9757</v>
      </c>
    </row>
    <row r="9331" spans="1:1" x14ac:dyDescent="0.25">
      <c r="A9331" t="s">
        <v>9758</v>
      </c>
    </row>
    <row r="9332" spans="1:1" x14ac:dyDescent="0.25">
      <c r="A9332" t="s">
        <v>9759</v>
      </c>
    </row>
    <row r="9333" spans="1:1" x14ac:dyDescent="0.25">
      <c r="A9333" t="s">
        <v>9760</v>
      </c>
    </row>
    <row r="9334" spans="1:1" x14ac:dyDescent="0.25">
      <c r="A9334" t="s">
        <v>9761</v>
      </c>
    </row>
    <row r="9335" spans="1:1" x14ac:dyDescent="0.25">
      <c r="A9335" t="s">
        <v>9762</v>
      </c>
    </row>
    <row r="9336" spans="1:1" x14ac:dyDescent="0.25">
      <c r="A9336" t="s">
        <v>9763</v>
      </c>
    </row>
    <row r="9337" spans="1:1" x14ac:dyDescent="0.25">
      <c r="A9337" t="s">
        <v>9764</v>
      </c>
    </row>
    <row r="9338" spans="1:1" x14ac:dyDescent="0.25">
      <c r="A9338" t="s">
        <v>9765</v>
      </c>
    </row>
    <row r="9339" spans="1:1" x14ac:dyDescent="0.25">
      <c r="A9339" t="s">
        <v>9766</v>
      </c>
    </row>
    <row r="9340" spans="1:1" x14ac:dyDescent="0.25">
      <c r="A9340" t="s">
        <v>9767</v>
      </c>
    </row>
    <row r="9341" spans="1:1" x14ac:dyDescent="0.25">
      <c r="A9341" t="s">
        <v>9768</v>
      </c>
    </row>
    <row r="9342" spans="1:1" x14ac:dyDescent="0.25">
      <c r="A9342" t="s">
        <v>9769</v>
      </c>
    </row>
    <row r="9343" spans="1:1" x14ac:dyDescent="0.25">
      <c r="A9343" t="s">
        <v>9770</v>
      </c>
    </row>
    <row r="9344" spans="1:1" x14ac:dyDescent="0.25">
      <c r="A9344" t="s">
        <v>9771</v>
      </c>
    </row>
    <row r="9345" spans="1:1" x14ac:dyDescent="0.25">
      <c r="A9345" t="s">
        <v>9772</v>
      </c>
    </row>
    <row r="9346" spans="1:1" x14ac:dyDescent="0.25">
      <c r="A9346" t="s">
        <v>9773</v>
      </c>
    </row>
    <row r="9347" spans="1:1" x14ac:dyDescent="0.25">
      <c r="A9347" t="s">
        <v>9774</v>
      </c>
    </row>
    <row r="9348" spans="1:1" x14ac:dyDescent="0.25">
      <c r="A9348" t="s">
        <v>9775</v>
      </c>
    </row>
    <row r="9349" spans="1:1" x14ac:dyDescent="0.25">
      <c r="A9349" t="s">
        <v>9776</v>
      </c>
    </row>
    <row r="9350" spans="1:1" x14ac:dyDescent="0.25">
      <c r="A9350" t="s">
        <v>9777</v>
      </c>
    </row>
    <row r="9351" spans="1:1" x14ac:dyDescent="0.25">
      <c r="A9351" t="s">
        <v>9778</v>
      </c>
    </row>
    <row r="9352" spans="1:1" x14ac:dyDescent="0.25">
      <c r="A9352" t="s">
        <v>9779</v>
      </c>
    </row>
    <row r="9353" spans="1:1" x14ac:dyDescent="0.25">
      <c r="A9353" t="s">
        <v>9780</v>
      </c>
    </row>
    <row r="9354" spans="1:1" x14ac:dyDescent="0.25">
      <c r="A9354" t="s">
        <v>9781</v>
      </c>
    </row>
    <row r="9355" spans="1:1" x14ac:dyDescent="0.25">
      <c r="A9355" t="s">
        <v>9782</v>
      </c>
    </row>
    <row r="9356" spans="1:1" x14ac:dyDescent="0.25">
      <c r="A9356" t="s">
        <v>9783</v>
      </c>
    </row>
    <row r="9357" spans="1:1" x14ac:dyDescent="0.25">
      <c r="A9357" t="s">
        <v>9784</v>
      </c>
    </row>
    <row r="9358" spans="1:1" x14ac:dyDescent="0.25">
      <c r="A9358" t="s">
        <v>9785</v>
      </c>
    </row>
    <row r="9359" spans="1:1" x14ac:dyDescent="0.25">
      <c r="A9359" t="s">
        <v>9786</v>
      </c>
    </row>
    <row r="9360" spans="1:1" x14ac:dyDescent="0.25">
      <c r="A9360" t="s">
        <v>9787</v>
      </c>
    </row>
    <row r="9361" spans="1:1" x14ac:dyDescent="0.25">
      <c r="A9361" t="s">
        <v>9788</v>
      </c>
    </row>
    <row r="9362" spans="1:1" x14ac:dyDescent="0.25">
      <c r="A9362" t="s">
        <v>9789</v>
      </c>
    </row>
    <row r="9363" spans="1:1" x14ac:dyDescent="0.25">
      <c r="A9363" t="s">
        <v>9790</v>
      </c>
    </row>
    <row r="9364" spans="1:1" x14ac:dyDescent="0.25">
      <c r="A9364" t="s">
        <v>9791</v>
      </c>
    </row>
    <row r="9365" spans="1:1" x14ac:dyDescent="0.25">
      <c r="A9365" t="s">
        <v>9792</v>
      </c>
    </row>
    <row r="9366" spans="1:1" x14ac:dyDescent="0.25">
      <c r="A9366" t="s">
        <v>9793</v>
      </c>
    </row>
    <row r="9367" spans="1:1" x14ac:dyDescent="0.25">
      <c r="A9367" t="s">
        <v>9794</v>
      </c>
    </row>
    <row r="9368" spans="1:1" x14ac:dyDescent="0.25">
      <c r="A9368" t="s">
        <v>9795</v>
      </c>
    </row>
    <row r="9369" spans="1:1" x14ac:dyDescent="0.25">
      <c r="A9369" t="s">
        <v>9796</v>
      </c>
    </row>
    <row r="9370" spans="1:1" x14ac:dyDescent="0.25">
      <c r="A9370" t="s">
        <v>9797</v>
      </c>
    </row>
    <row r="9371" spans="1:1" x14ac:dyDescent="0.25">
      <c r="A9371" t="s">
        <v>9798</v>
      </c>
    </row>
    <row r="9372" spans="1:1" x14ac:dyDescent="0.25">
      <c r="A9372" t="s">
        <v>9799</v>
      </c>
    </row>
    <row r="9373" spans="1:1" x14ac:dyDescent="0.25">
      <c r="A9373" t="s">
        <v>9800</v>
      </c>
    </row>
    <row r="9374" spans="1:1" x14ac:dyDescent="0.25">
      <c r="A9374" t="s">
        <v>9801</v>
      </c>
    </row>
    <row r="9375" spans="1:1" x14ac:dyDescent="0.25">
      <c r="A9375" t="s">
        <v>9802</v>
      </c>
    </row>
    <row r="9376" spans="1:1" x14ac:dyDescent="0.25">
      <c r="A9376" t="s">
        <v>9803</v>
      </c>
    </row>
    <row r="9377" spans="1:1" x14ac:dyDescent="0.25">
      <c r="A9377" t="s">
        <v>9804</v>
      </c>
    </row>
    <row r="9378" spans="1:1" x14ac:dyDescent="0.25">
      <c r="A9378" t="s">
        <v>9805</v>
      </c>
    </row>
    <row r="9379" spans="1:1" x14ac:dyDescent="0.25">
      <c r="A9379" t="s">
        <v>9806</v>
      </c>
    </row>
    <row r="9380" spans="1:1" x14ac:dyDescent="0.25">
      <c r="A9380" t="s">
        <v>9807</v>
      </c>
    </row>
    <row r="9381" spans="1:1" x14ac:dyDescent="0.25">
      <c r="A9381" t="s">
        <v>9808</v>
      </c>
    </row>
    <row r="9382" spans="1:1" x14ac:dyDescent="0.25">
      <c r="A9382" t="s">
        <v>9809</v>
      </c>
    </row>
    <row r="9383" spans="1:1" x14ac:dyDescent="0.25">
      <c r="A9383" t="s">
        <v>9810</v>
      </c>
    </row>
    <row r="9384" spans="1:1" x14ac:dyDescent="0.25">
      <c r="A9384" t="s">
        <v>9811</v>
      </c>
    </row>
    <row r="9385" spans="1:1" x14ac:dyDescent="0.25">
      <c r="A9385" t="s">
        <v>9812</v>
      </c>
    </row>
    <row r="9386" spans="1:1" x14ac:dyDescent="0.25">
      <c r="A9386" t="s">
        <v>9813</v>
      </c>
    </row>
    <row r="9387" spans="1:1" x14ac:dyDescent="0.25">
      <c r="A9387" t="s">
        <v>9814</v>
      </c>
    </row>
    <row r="9388" spans="1:1" x14ac:dyDescent="0.25">
      <c r="A9388" t="s">
        <v>9815</v>
      </c>
    </row>
    <row r="9389" spans="1:1" x14ac:dyDescent="0.25">
      <c r="A9389" t="s">
        <v>9816</v>
      </c>
    </row>
    <row r="9390" spans="1:1" x14ac:dyDescent="0.25">
      <c r="A9390" t="s">
        <v>9817</v>
      </c>
    </row>
    <row r="9391" spans="1:1" x14ac:dyDescent="0.25">
      <c r="A9391" t="s">
        <v>9818</v>
      </c>
    </row>
    <row r="9392" spans="1:1" x14ac:dyDescent="0.25">
      <c r="A9392" t="s">
        <v>9819</v>
      </c>
    </row>
    <row r="9393" spans="1:1" x14ac:dyDescent="0.25">
      <c r="A9393" t="s">
        <v>9820</v>
      </c>
    </row>
    <row r="9394" spans="1:1" x14ac:dyDescent="0.25">
      <c r="A9394" t="s">
        <v>9821</v>
      </c>
    </row>
    <row r="9395" spans="1:1" x14ac:dyDescent="0.25">
      <c r="A9395" t="s">
        <v>9822</v>
      </c>
    </row>
    <row r="9396" spans="1:1" x14ac:dyDescent="0.25">
      <c r="A9396" t="s">
        <v>9823</v>
      </c>
    </row>
    <row r="9397" spans="1:1" x14ac:dyDescent="0.25">
      <c r="A9397" t="s">
        <v>9824</v>
      </c>
    </row>
    <row r="9398" spans="1:1" x14ac:dyDescent="0.25">
      <c r="A9398" t="s">
        <v>9825</v>
      </c>
    </row>
    <row r="9399" spans="1:1" x14ac:dyDescent="0.25">
      <c r="A9399" t="s">
        <v>9826</v>
      </c>
    </row>
    <row r="9400" spans="1:1" x14ac:dyDescent="0.25">
      <c r="A9400" t="s">
        <v>9827</v>
      </c>
    </row>
    <row r="9401" spans="1:1" x14ac:dyDescent="0.25">
      <c r="A9401" t="s">
        <v>9828</v>
      </c>
    </row>
    <row r="9402" spans="1:1" x14ac:dyDescent="0.25">
      <c r="A9402" t="s">
        <v>9829</v>
      </c>
    </row>
    <row r="9403" spans="1:1" x14ac:dyDescent="0.25">
      <c r="A9403" t="s">
        <v>9830</v>
      </c>
    </row>
    <row r="9404" spans="1:1" x14ac:dyDescent="0.25">
      <c r="A9404" t="s">
        <v>9831</v>
      </c>
    </row>
    <row r="9405" spans="1:1" x14ac:dyDescent="0.25">
      <c r="A9405" t="s">
        <v>9832</v>
      </c>
    </row>
    <row r="9406" spans="1:1" x14ac:dyDescent="0.25">
      <c r="A9406" t="s">
        <v>9833</v>
      </c>
    </row>
    <row r="9407" spans="1:1" x14ac:dyDescent="0.25">
      <c r="A9407" t="s">
        <v>9834</v>
      </c>
    </row>
    <row r="9408" spans="1:1" x14ac:dyDescent="0.25">
      <c r="A9408" t="s">
        <v>9835</v>
      </c>
    </row>
    <row r="9409" spans="1:1" x14ac:dyDescent="0.25">
      <c r="A9409" t="s">
        <v>9836</v>
      </c>
    </row>
    <row r="9410" spans="1:1" x14ac:dyDescent="0.25">
      <c r="A9410" t="s">
        <v>9837</v>
      </c>
    </row>
    <row r="9411" spans="1:1" x14ac:dyDescent="0.25">
      <c r="A9411" t="s">
        <v>9838</v>
      </c>
    </row>
    <row r="9412" spans="1:1" x14ac:dyDescent="0.25">
      <c r="A9412" t="s">
        <v>9839</v>
      </c>
    </row>
    <row r="9413" spans="1:1" x14ac:dyDescent="0.25">
      <c r="A9413" t="s">
        <v>9840</v>
      </c>
    </row>
    <row r="9414" spans="1:1" x14ac:dyDescent="0.25">
      <c r="A9414" t="s">
        <v>9841</v>
      </c>
    </row>
    <row r="9415" spans="1:1" x14ac:dyDescent="0.25">
      <c r="A9415" t="s">
        <v>9842</v>
      </c>
    </row>
    <row r="9416" spans="1:1" x14ac:dyDescent="0.25">
      <c r="A9416" t="s">
        <v>9843</v>
      </c>
    </row>
    <row r="9417" spans="1:1" x14ac:dyDescent="0.25">
      <c r="A9417" t="s">
        <v>9844</v>
      </c>
    </row>
    <row r="9418" spans="1:1" x14ac:dyDescent="0.25">
      <c r="A9418" t="s">
        <v>9845</v>
      </c>
    </row>
    <row r="9419" spans="1:1" x14ac:dyDescent="0.25">
      <c r="A9419" t="s">
        <v>9846</v>
      </c>
    </row>
    <row r="9420" spans="1:1" x14ac:dyDescent="0.25">
      <c r="A9420" t="s">
        <v>9847</v>
      </c>
    </row>
    <row r="9421" spans="1:1" x14ac:dyDescent="0.25">
      <c r="A9421" t="s">
        <v>9848</v>
      </c>
    </row>
    <row r="9422" spans="1:1" x14ac:dyDescent="0.25">
      <c r="A9422" t="s">
        <v>9849</v>
      </c>
    </row>
    <row r="9423" spans="1:1" x14ac:dyDescent="0.25">
      <c r="A9423" t="s">
        <v>9850</v>
      </c>
    </row>
    <row r="9424" spans="1:1" x14ac:dyDescent="0.25">
      <c r="A9424" t="s">
        <v>9851</v>
      </c>
    </row>
    <row r="9425" spans="1:1" x14ac:dyDescent="0.25">
      <c r="A9425" t="s">
        <v>9852</v>
      </c>
    </row>
    <row r="9426" spans="1:1" x14ac:dyDescent="0.25">
      <c r="A9426" t="s">
        <v>9853</v>
      </c>
    </row>
    <row r="9427" spans="1:1" x14ac:dyDescent="0.25">
      <c r="A9427" t="s">
        <v>9854</v>
      </c>
    </row>
    <row r="9428" spans="1:1" x14ac:dyDescent="0.25">
      <c r="A9428" t="s">
        <v>9855</v>
      </c>
    </row>
    <row r="9429" spans="1:1" x14ac:dyDescent="0.25">
      <c r="A9429" t="s">
        <v>9856</v>
      </c>
    </row>
    <row r="9430" spans="1:1" x14ac:dyDescent="0.25">
      <c r="A9430" t="s">
        <v>9857</v>
      </c>
    </row>
    <row r="9431" spans="1:1" x14ac:dyDescent="0.25">
      <c r="A9431" t="s">
        <v>9858</v>
      </c>
    </row>
    <row r="9432" spans="1:1" x14ac:dyDescent="0.25">
      <c r="A9432" t="s">
        <v>9859</v>
      </c>
    </row>
    <row r="9433" spans="1:1" x14ac:dyDescent="0.25">
      <c r="A9433" t="s">
        <v>9860</v>
      </c>
    </row>
    <row r="9434" spans="1:1" x14ac:dyDescent="0.25">
      <c r="A9434" t="s">
        <v>9861</v>
      </c>
    </row>
    <row r="9435" spans="1:1" x14ac:dyDescent="0.25">
      <c r="A9435" t="s">
        <v>9862</v>
      </c>
    </row>
    <row r="9436" spans="1:1" x14ac:dyDescent="0.25">
      <c r="A9436" t="s">
        <v>9863</v>
      </c>
    </row>
    <row r="9437" spans="1:1" x14ac:dyDescent="0.25">
      <c r="A9437" t="s">
        <v>9864</v>
      </c>
    </row>
    <row r="9438" spans="1:1" x14ac:dyDescent="0.25">
      <c r="A9438" t="s">
        <v>9865</v>
      </c>
    </row>
    <row r="9439" spans="1:1" x14ac:dyDescent="0.25">
      <c r="A9439" t="s">
        <v>9866</v>
      </c>
    </row>
    <row r="9440" spans="1:1" x14ac:dyDescent="0.25">
      <c r="A9440" t="s">
        <v>9867</v>
      </c>
    </row>
    <row r="9441" spans="1:1" x14ac:dyDescent="0.25">
      <c r="A9441" t="s">
        <v>9868</v>
      </c>
    </row>
    <row r="9442" spans="1:1" x14ac:dyDescent="0.25">
      <c r="A9442" t="s">
        <v>9869</v>
      </c>
    </row>
    <row r="9443" spans="1:1" x14ac:dyDescent="0.25">
      <c r="A9443" t="s">
        <v>9870</v>
      </c>
    </row>
    <row r="9444" spans="1:1" x14ac:dyDescent="0.25">
      <c r="A9444" t="s">
        <v>9871</v>
      </c>
    </row>
    <row r="9445" spans="1:1" x14ac:dyDescent="0.25">
      <c r="A9445" t="s">
        <v>9872</v>
      </c>
    </row>
    <row r="9446" spans="1:1" x14ac:dyDescent="0.25">
      <c r="A9446" t="s">
        <v>9873</v>
      </c>
    </row>
    <row r="9447" spans="1:1" x14ac:dyDescent="0.25">
      <c r="A9447" t="s">
        <v>9874</v>
      </c>
    </row>
    <row r="9448" spans="1:1" x14ac:dyDescent="0.25">
      <c r="A9448" t="s">
        <v>9875</v>
      </c>
    </row>
    <row r="9449" spans="1:1" x14ac:dyDescent="0.25">
      <c r="A9449" t="s">
        <v>9876</v>
      </c>
    </row>
    <row r="9450" spans="1:1" x14ac:dyDescent="0.25">
      <c r="A9450" t="s">
        <v>9877</v>
      </c>
    </row>
    <row r="9451" spans="1:1" x14ac:dyDescent="0.25">
      <c r="A9451" t="s">
        <v>9878</v>
      </c>
    </row>
    <row r="9452" spans="1:1" x14ac:dyDescent="0.25">
      <c r="A9452" t="s">
        <v>9879</v>
      </c>
    </row>
    <row r="9453" spans="1:1" x14ac:dyDescent="0.25">
      <c r="A9453" t="s">
        <v>9880</v>
      </c>
    </row>
    <row r="9454" spans="1:1" x14ac:dyDescent="0.25">
      <c r="A9454" t="s">
        <v>9881</v>
      </c>
    </row>
    <row r="9455" spans="1:1" x14ac:dyDescent="0.25">
      <c r="A9455" t="s">
        <v>9882</v>
      </c>
    </row>
    <row r="9456" spans="1:1" x14ac:dyDescent="0.25">
      <c r="A9456" t="s">
        <v>9883</v>
      </c>
    </row>
    <row r="9457" spans="1:1" x14ac:dyDescent="0.25">
      <c r="A9457" t="s">
        <v>9884</v>
      </c>
    </row>
    <row r="9458" spans="1:1" x14ac:dyDescent="0.25">
      <c r="A9458" t="s">
        <v>9885</v>
      </c>
    </row>
    <row r="9459" spans="1:1" x14ac:dyDescent="0.25">
      <c r="A9459" t="s">
        <v>9886</v>
      </c>
    </row>
    <row r="9460" spans="1:1" x14ac:dyDescent="0.25">
      <c r="A9460" t="s">
        <v>9887</v>
      </c>
    </row>
    <row r="9461" spans="1:1" x14ac:dyDescent="0.25">
      <c r="A9461" t="s">
        <v>9888</v>
      </c>
    </row>
    <row r="9462" spans="1:1" x14ac:dyDescent="0.25">
      <c r="A9462" t="s">
        <v>9889</v>
      </c>
    </row>
    <row r="9463" spans="1:1" x14ac:dyDescent="0.25">
      <c r="A9463" t="s">
        <v>9890</v>
      </c>
    </row>
    <row r="9464" spans="1:1" x14ac:dyDescent="0.25">
      <c r="A9464" t="s">
        <v>9891</v>
      </c>
    </row>
    <row r="9465" spans="1:1" x14ac:dyDescent="0.25">
      <c r="A9465" t="s">
        <v>9892</v>
      </c>
    </row>
    <row r="9466" spans="1:1" x14ac:dyDescent="0.25">
      <c r="A9466" t="s">
        <v>9893</v>
      </c>
    </row>
    <row r="9467" spans="1:1" x14ac:dyDescent="0.25">
      <c r="A9467" t="s">
        <v>9894</v>
      </c>
    </row>
    <row r="9468" spans="1:1" x14ac:dyDescent="0.25">
      <c r="A9468" t="s">
        <v>9895</v>
      </c>
    </row>
    <row r="9469" spans="1:1" x14ac:dyDescent="0.25">
      <c r="A9469" t="s">
        <v>9896</v>
      </c>
    </row>
    <row r="9470" spans="1:1" x14ac:dyDescent="0.25">
      <c r="A9470" t="s">
        <v>9897</v>
      </c>
    </row>
    <row r="9471" spans="1:1" x14ac:dyDescent="0.25">
      <c r="A9471" t="s">
        <v>9898</v>
      </c>
    </row>
    <row r="9472" spans="1:1" x14ac:dyDescent="0.25">
      <c r="A9472" t="s">
        <v>9899</v>
      </c>
    </row>
    <row r="9473" spans="1:1" x14ac:dyDescent="0.25">
      <c r="A9473" t="s">
        <v>9900</v>
      </c>
    </row>
    <row r="9474" spans="1:1" x14ac:dyDescent="0.25">
      <c r="A9474" t="s">
        <v>9901</v>
      </c>
    </row>
    <row r="9475" spans="1:1" x14ac:dyDescent="0.25">
      <c r="A9475" t="s">
        <v>9902</v>
      </c>
    </row>
    <row r="9476" spans="1:1" x14ac:dyDescent="0.25">
      <c r="A9476" t="s">
        <v>9903</v>
      </c>
    </row>
    <row r="9477" spans="1:1" x14ac:dyDescent="0.25">
      <c r="A9477" t="s">
        <v>9904</v>
      </c>
    </row>
    <row r="9478" spans="1:1" x14ac:dyDescent="0.25">
      <c r="A9478" t="s">
        <v>9905</v>
      </c>
    </row>
    <row r="9479" spans="1:1" x14ac:dyDescent="0.25">
      <c r="A9479" t="s">
        <v>9906</v>
      </c>
    </row>
    <row r="9480" spans="1:1" x14ac:dyDescent="0.25">
      <c r="A9480" t="s">
        <v>9907</v>
      </c>
    </row>
    <row r="9481" spans="1:1" x14ac:dyDescent="0.25">
      <c r="A9481" t="s">
        <v>9908</v>
      </c>
    </row>
    <row r="9482" spans="1:1" x14ac:dyDescent="0.25">
      <c r="A9482" t="s">
        <v>9909</v>
      </c>
    </row>
    <row r="9483" spans="1:1" x14ac:dyDescent="0.25">
      <c r="A9483" t="s">
        <v>9910</v>
      </c>
    </row>
    <row r="9484" spans="1:1" x14ac:dyDescent="0.25">
      <c r="A9484" t="s">
        <v>9911</v>
      </c>
    </row>
    <row r="9485" spans="1:1" x14ac:dyDescent="0.25">
      <c r="A9485" t="s">
        <v>9912</v>
      </c>
    </row>
    <row r="9486" spans="1:1" x14ac:dyDescent="0.25">
      <c r="A9486" t="s">
        <v>9913</v>
      </c>
    </row>
    <row r="9487" spans="1:1" x14ac:dyDescent="0.25">
      <c r="A9487" t="s">
        <v>9914</v>
      </c>
    </row>
    <row r="9488" spans="1:1" x14ac:dyDescent="0.25">
      <c r="A9488" t="s">
        <v>9915</v>
      </c>
    </row>
    <row r="9489" spans="1:1" x14ac:dyDescent="0.25">
      <c r="A9489" t="s">
        <v>9916</v>
      </c>
    </row>
    <row r="9490" spans="1:1" x14ac:dyDescent="0.25">
      <c r="A9490" t="s">
        <v>9917</v>
      </c>
    </row>
    <row r="9491" spans="1:1" x14ac:dyDescent="0.25">
      <c r="A9491" t="s">
        <v>9918</v>
      </c>
    </row>
    <row r="9492" spans="1:1" x14ac:dyDescent="0.25">
      <c r="A9492" t="s">
        <v>9919</v>
      </c>
    </row>
    <row r="9493" spans="1:1" x14ac:dyDescent="0.25">
      <c r="A9493" t="s">
        <v>9920</v>
      </c>
    </row>
    <row r="9494" spans="1:1" x14ac:dyDescent="0.25">
      <c r="A9494" t="s">
        <v>9921</v>
      </c>
    </row>
    <row r="9495" spans="1:1" x14ac:dyDescent="0.25">
      <c r="A9495" t="s">
        <v>9922</v>
      </c>
    </row>
    <row r="9496" spans="1:1" x14ac:dyDescent="0.25">
      <c r="A9496" t="s">
        <v>9923</v>
      </c>
    </row>
    <row r="9497" spans="1:1" x14ac:dyDescent="0.25">
      <c r="A9497" t="s">
        <v>9924</v>
      </c>
    </row>
    <row r="9498" spans="1:1" x14ac:dyDescent="0.25">
      <c r="A9498" t="s">
        <v>9925</v>
      </c>
    </row>
    <row r="9499" spans="1:1" x14ac:dyDescent="0.25">
      <c r="A9499" t="s">
        <v>9926</v>
      </c>
    </row>
    <row r="9500" spans="1:1" x14ac:dyDescent="0.25">
      <c r="A9500" t="s">
        <v>9927</v>
      </c>
    </row>
    <row r="9501" spans="1:1" x14ac:dyDescent="0.25">
      <c r="A9501" t="s">
        <v>9928</v>
      </c>
    </row>
    <row r="9502" spans="1:1" x14ac:dyDescent="0.25">
      <c r="A9502" t="s">
        <v>9929</v>
      </c>
    </row>
    <row r="9503" spans="1:1" x14ac:dyDescent="0.25">
      <c r="A9503" t="s">
        <v>9930</v>
      </c>
    </row>
    <row r="9504" spans="1:1" x14ac:dyDescent="0.25">
      <c r="A9504" t="s">
        <v>9931</v>
      </c>
    </row>
    <row r="9505" spans="1:1" x14ac:dyDescent="0.25">
      <c r="A9505" t="s">
        <v>9932</v>
      </c>
    </row>
    <row r="9506" spans="1:1" x14ac:dyDescent="0.25">
      <c r="A9506" t="s">
        <v>9933</v>
      </c>
    </row>
    <row r="9507" spans="1:1" x14ac:dyDescent="0.25">
      <c r="A9507" t="s">
        <v>9934</v>
      </c>
    </row>
    <row r="9508" spans="1:1" x14ac:dyDescent="0.25">
      <c r="A9508" t="s">
        <v>9935</v>
      </c>
    </row>
    <row r="9509" spans="1:1" x14ac:dyDescent="0.25">
      <c r="A9509" t="s">
        <v>9936</v>
      </c>
    </row>
    <row r="9510" spans="1:1" x14ac:dyDescent="0.25">
      <c r="A9510" t="s">
        <v>9937</v>
      </c>
    </row>
    <row r="9511" spans="1:1" x14ac:dyDescent="0.25">
      <c r="A9511" t="s">
        <v>9938</v>
      </c>
    </row>
    <row r="9512" spans="1:1" x14ac:dyDescent="0.25">
      <c r="A9512" t="s">
        <v>9939</v>
      </c>
    </row>
    <row r="9513" spans="1:1" x14ac:dyDescent="0.25">
      <c r="A9513" t="s">
        <v>9940</v>
      </c>
    </row>
    <row r="9514" spans="1:1" x14ac:dyDescent="0.25">
      <c r="A9514" t="s">
        <v>9941</v>
      </c>
    </row>
    <row r="9515" spans="1:1" x14ac:dyDescent="0.25">
      <c r="A9515" t="s">
        <v>9942</v>
      </c>
    </row>
    <row r="9516" spans="1:1" x14ac:dyDescent="0.25">
      <c r="A9516" t="s">
        <v>9943</v>
      </c>
    </row>
    <row r="9517" spans="1:1" x14ac:dyDescent="0.25">
      <c r="A9517" t="s">
        <v>9944</v>
      </c>
    </row>
    <row r="9518" spans="1:1" x14ac:dyDescent="0.25">
      <c r="A9518" t="s">
        <v>9945</v>
      </c>
    </row>
    <row r="9519" spans="1:1" x14ac:dyDescent="0.25">
      <c r="A9519" t="s">
        <v>9946</v>
      </c>
    </row>
    <row r="9520" spans="1:1" x14ac:dyDescent="0.25">
      <c r="A9520" t="s">
        <v>9947</v>
      </c>
    </row>
    <row r="9521" spans="1:1" x14ac:dyDescent="0.25">
      <c r="A9521" t="s">
        <v>9948</v>
      </c>
    </row>
    <row r="9522" spans="1:1" x14ac:dyDescent="0.25">
      <c r="A9522" t="s">
        <v>9949</v>
      </c>
    </row>
    <row r="9523" spans="1:1" x14ac:dyDescent="0.25">
      <c r="A9523" t="s">
        <v>9950</v>
      </c>
    </row>
    <row r="9524" spans="1:1" x14ac:dyDescent="0.25">
      <c r="A9524" t="s">
        <v>9951</v>
      </c>
    </row>
    <row r="9525" spans="1:1" x14ac:dyDescent="0.25">
      <c r="A9525" t="s">
        <v>9952</v>
      </c>
    </row>
    <row r="9526" spans="1:1" x14ac:dyDescent="0.25">
      <c r="A9526" t="s">
        <v>9953</v>
      </c>
    </row>
    <row r="9527" spans="1:1" x14ac:dyDescent="0.25">
      <c r="A9527" t="s">
        <v>9954</v>
      </c>
    </row>
    <row r="9528" spans="1:1" x14ac:dyDescent="0.25">
      <c r="A9528" t="s">
        <v>9955</v>
      </c>
    </row>
    <row r="9529" spans="1:1" x14ac:dyDescent="0.25">
      <c r="A9529" t="s">
        <v>9956</v>
      </c>
    </row>
    <row r="9530" spans="1:1" x14ac:dyDescent="0.25">
      <c r="A9530" t="s">
        <v>9957</v>
      </c>
    </row>
    <row r="9531" spans="1:1" x14ac:dyDescent="0.25">
      <c r="A9531" t="s">
        <v>9958</v>
      </c>
    </row>
    <row r="9532" spans="1:1" x14ac:dyDescent="0.25">
      <c r="A9532" t="s">
        <v>9959</v>
      </c>
    </row>
    <row r="9533" spans="1:1" x14ac:dyDescent="0.25">
      <c r="A9533" t="s">
        <v>9960</v>
      </c>
    </row>
    <row r="9534" spans="1:1" x14ac:dyDescent="0.25">
      <c r="A9534" t="s">
        <v>9961</v>
      </c>
    </row>
    <row r="9535" spans="1:1" x14ac:dyDescent="0.25">
      <c r="A9535" t="s">
        <v>9962</v>
      </c>
    </row>
    <row r="9536" spans="1:1" x14ac:dyDescent="0.25">
      <c r="A9536" t="s">
        <v>9963</v>
      </c>
    </row>
    <row r="9537" spans="1:1" x14ac:dyDescent="0.25">
      <c r="A9537" t="s">
        <v>9964</v>
      </c>
    </row>
    <row r="9538" spans="1:1" x14ac:dyDescent="0.25">
      <c r="A9538" t="s">
        <v>9965</v>
      </c>
    </row>
    <row r="9539" spans="1:1" x14ac:dyDescent="0.25">
      <c r="A9539" t="s">
        <v>9966</v>
      </c>
    </row>
    <row r="9540" spans="1:1" x14ac:dyDescent="0.25">
      <c r="A9540" t="s">
        <v>9967</v>
      </c>
    </row>
    <row r="9541" spans="1:1" x14ac:dyDescent="0.25">
      <c r="A9541" t="s">
        <v>9968</v>
      </c>
    </row>
    <row r="9542" spans="1:1" x14ac:dyDescent="0.25">
      <c r="A9542" t="s">
        <v>9969</v>
      </c>
    </row>
    <row r="9543" spans="1:1" x14ac:dyDescent="0.25">
      <c r="A9543" t="s">
        <v>9970</v>
      </c>
    </row>
    <row r="9544" spans="1:1" x14ac:dyDescent="0.25">
      <c r="A9544" t="s">
        <v>9971</v>
      </c>
    </row>
    <row r="9545" spans="1:1" x14ac:dyDescent="0.25">
      <c r="A9545" t="s">
        <v>9972</v>
      </c>
    </row>
    <row r="9546" spans="1:1" x14ac:dyDescent="0.25">
      <c r="A9546" t="s">
        <v>9973</v>
      </c>
    </row>
    <row r="9547" spans="1:1" x14ac:dyDescent="0.25">
      <c r="A9547" t="s">
        <v>9974</v>
      </c>
    </row>
    <row r="9548" spans="1:1" x14ac:dyDescent="0.25">
      <c r="A9548" t="s">
        <v>9975</v>
      </c>
    </row>
    <row r="9549" spans="1:1" x14ac:dyDescent="0.25">
      <c r="A9549" t="s">
        <v>9976</v>
      </c>
    </row>
    <row r="9550" spans="1:1" x14ac:dyDescent="0.25">
      <c r="A9550" t="s">
        <v>9977</v>
      </c>
    </row>
    <row r="9551" spans="1:1" x14ac:dyDescent="0.25">
      <c r="A9551" t="s">
        <v>9978</v>
      </c>
    </row>
    <row r="9552" spans="1:1" x14ac:dyDescent="0.25">
      <c r="A9552" t="s">
        <v>9979</v>
      </c>
    </row>
    <row r="9553" spans="1:1" x14ac:dyDescent="0.25">
      <c r="A9553" t="s">
        <v>9980</v>
      </c>
    </row>
    <row r="9554" spans="1:1" x14ac:dyDescent="0.25">
      <c r="A9554" t="s">
        <v>9981</v>
      </c>
    </row>
    <row r="9555" spans="1:1" x14ac:dyDescent="0.25">
      <c r="A9555" t="s">
        <v>9982</v>
      </c>
    </row>
    <row r="9556" spans="1:1" x14ac:dyDescent="0.25">
      <c r="A9556" t="s">
        <v>9983</v>
      </c>
    </row>
    <row r="9557" spans="1:1" x14ac:dyDescent="0.25">
      <c r="A9557" t="s">
        <v>9984</v>
      </c>
    </row>
    <row r="9558" spans="1:1" x14ac:dyDescent="0.25">
      <c r="A9558" t="s">
        <v>9985</v>
      </c>
    </row>
    <row r="9559" spans="1:1" x14ac:dyDescent="0.25">
      <c r="A9559" t="s">
        <v>9986</v>
      </c>
    </row>
    <row r="9560" spans="1:1" x14ac:dyDescent="0.25">
      <c r="A9560" t="s">
        <v>9987</v>
      </c>
    </row>
    <row r="9561" spans="1:1" x14ac:dyDescent="0.25">
      <c r="A9561" t="s">
        <v>9988</v>
      </c>
    </row>
    <row r="9562" spans="1:1" x14ac:dyDescent="0.25">
      <c r="A9562" t="s">
        <v>9989</v>
      </c>
    </row>
    <row r="9563" spans="1:1" x14ac:dyDescent="0.25">
      <c r="A9563" t="s">
        <v>9990</v>
      </c>
    </row>
    <row r="9564" spans="1:1" x14ac:dyDescent="0.25">
      <c r="A9564" t="s">
        <v>9991</v>
      </c>
    </row>
    <row r="9565" spans="1:1" x14ac:dyDescent="0.25">
      <c r="A9565" t="s">
        <v>9992</v>
      </c>
    </row>
    <row r="9566" spans="1:1" x14ac:dyDescent="0.25">
      <c r="A9566" t="s">
        <v>9993</v>
      </c>
    </row>
    <row r="9567" spans="1:1" x14ac:dyDescent="0.25">
      <c r="A9567" t="s">
        <v>9994</v>
      </c>
    </row>
    <row r="9568" spans="1:1" x14ac:dyDescent="0.25">
      <c r="A9568" t="s">
        <v>9995</v>
      </c>
    </row>
    <row r="9569" spans="1:1" x14ac:dyDescent="0.25">
      <c r="A9569" t="s">
        <v>9996</v>
      </c>
    </row>
    <row r="9570" spans="1:1" x14ac:dyDescent="0.25">
      <c r="A9570" t="s">
        <v>9997</v>
      </c>
    </row>
    <row r="9571" spans="1:1" x14ac:dyDescent="0.25">
      <c r="A9571" t="s">
        <v>9998</v>
      </c>
    </row>
    <row r="9572" spans="1:1" x14ac:dyDescent="0.25">
      <c r="A9572" t="s">
        <v>9999</v>
      </c>
    </row>
    <row r="9573" spans="1:1" x14ac:dyDescent="0.25">
      <c r="A9573" t="s">
        <v>10000</v>
      </c>
    </row>
    <row r="9574" spans="1:1" x14ac:dyDescent="0.25">
      <c r="A9574" t="s">
        <v>10001</v>
      </c>
    </row>
    <row r="9575" spans="1:1" x14ac:dyDescent="0.25">
      <c r="A9575" t="s">
        <v>10002</v>
      </c>
    </row>
    <row r="9576" spans="1:1" x14ac:dyDescent="0.25">
      <c r="A9576" t="s">
        <v>10003</v>
      </c>
    </row>
    <row r="9577" spans="1:1" x14ac:dyDescent="0.25">
      <c r="A9577" t="s">
        <v>10004</v>
      </c>
    </row>
    <row r="9578" spans="1:1" x14ac:dyDescent="0.25">
      <c r="A9578" t="s">
        <v>10005</v>
      </c>
    </row>
    <row r="9579" spans="1:1" x14ac:dyDescent="0.25">
      <c r="A9579" t="s">
        <v>10006</v>
      </c>
    </row>
    <row r="9580" spans="1:1" x14ac:dyDescent="0.25">
      <c r="A9580" t="s">
        <v>10007</v>
      </c>
    </row>
    <row r="9581" spans="1:1" x14ac:dyDescent="0.25">
      <c r="A9581" t="s">
        <v>10008</v>
      </c>
    </row>
    <row r="9582" spans="1:1" x14ac:dyDescent="0.25">
      <c r="A9582" t="s">
        <v>10009</v>
      </c>
    </row>
    <row r="9583" spans="1:1" x14ac:dyDescent="0.25">
      <c r="A9583" t="s">
        <v>10010</v>
      </c>
    </row>
    <row r="9584" spans="1:1" x14ac:dyDescent="0.25">
      <c r="A9584" t="s">
        <v>10011</v>
      </c>
    </row>
    <row r="9585" spans="1:1" x14ac:dyDescent="0.25">
      <c r="A9585" t="s">
        <v>10012</v>
      </c>
    </row>
    <row r="9586" spans="1:1" x14ac:dyDescent="0.25">
      <c r="A9586" t="s">
        <v>10013</v>
      </c>
    </row>
    <row r="9587" spans="1:1" x14ac:dyDescent="0.25">
      <c r="A9587" t="s">
        <v>10014</v>
      </c>
    </row>
    <row r="9588" spans="1:1" x14ac:dyDescent="0.25">
      <c r="A9588" t="s">
        <v>10015</v>
      </c>
    </row>
    <row r="9589" spans="1:1" x14ac:dyDescent="0.25">
      <c r="A9589" t="s">
        <v>10016</v>
      </c>
    </row>
    <row r="9590" spans="1:1" x14ac:dyDescent="0.25">
      <c r="A9590" t="s">
        <v>10017</v>
      </c>
    </row>
    <row r="9591" spans="1:1" x14ac:dyDescent="0.25">
      <c r="A9591" t="s">
        <v>10018</v>
      </c>
    </row>
    <row r="9592" spans="1:1" x14ac:dyDescent="0.25">
      <c r="A9592" t="s">
        <v>10019</v>
      </c>
    </row>
    <row r="9593" spans="1:1" x14ac:dyDescent="0.25">
      <c r="A9593" t="s">
        <v>10020</v>
      </c>
    </row>
    <row r="9594" spans="1:1" x14ac:dyDescent="0.25">
      <c r="A9594" t="s">
        <v>10021</v>
      </c>
    </row>
    <row r="9595" spans="1:1" x14ac:dyDescent="0.25">
      <c r="A9595" t="s">
        <v>10022</v>
      </c>
    </row>
    <row r="9596" spans="1:1" x14ac:dyDescent="0.25">
      <c r="A9596" t="s">
        <v>10023</v>
      </c>
    </row>
    <row r="9597" spans="1:1" x14ac:dyDescent="0.25">
      <c r="A9597" t="s">
        <v>10024</v>
      </c>
    </row>
    <row r="9598" spans="1:1" x14ac:dyDescent="0.25">
      <c r="A9598" t="s">
        <v>10025</v>
      </c>
    </row>
    <row r="9599" spans="1:1" x14ac:dyDescent="0.25">
      <c r="A9599" t="s">
        <v>10026</v>
      </c>
    </row>
    <row r="9600" spans="1:1" x14ac:dyDescent="0.25">
      <c r="A9600" t="s">
        <v>10027</v>
      </c>
    </row>
    <row r="9601" spans="1:1" x14ac:dyDescent="0.25">
      <c r="A9601" t="s">
        <v>10028</v>
      </c>
    </row>
    <row r="9602" spans="1:1" x14ac:dyDescent="0.25">
      <c r="A9602" t="s">
        <v>10029</v>
      </c>
    </row>
    <row r="9603" spans="1:1" x14ac:dyDescent="0.25">
      <c r="A9603" t="s">
        <v>10030</v>
      </c>
    </row>
    <row r="9604" spans="1:1" x14ac:dyDescent="0.25">
      <c r="A9604" t="s">
        <v>10031</v>
      </c>
    </row>
    <row r="9605" spans="1:1" x14ac:dyDescent="0.25">
      <c r="A9605" t="s">
        <v>10032</v>
      </c>
    </row>
    <row r="9606" spans="1:1" x14ac:dyDescent="0.25">
      <c r="A9606" t="s">
        <v>10033</v>
      </c>
    </row>
    <row r="9607" spans="1:1" x14ac:dyDescent="0.25">
      <c r="A9607" t="s">
        <v>10034</v>
      </c>
    </row>
    <row r="9608" spans="1:1" x14ac:dyDescent="0.25">
      <c r="A9608" t="s">
        <v>10035</v>
      </c>
    </row>
    <row r="9609" spans="1:1" x14ac:dyDescent="0.25">
      <c r="A9609" t="s">
        <v>10036</v>
      </c>
    </row>
    <row r="9610" spans="1:1" x14ac:dyDescent="0.25">
      <c r="A9610" t="s">
        <v>10037</v>
      </c>
    </row>
    <row r="9611" spans="1:1" x14ac:dyDescent="0.25">
      <c r="A9611" t="s">
        <v>10038</v>
      </c>
    </row>
    <row r="9612" spans="1:1" x14ac:dyDescent="0.25">
      <c r="A9612" t="s">
        <v>10039</v>
      </c>
    </row>
    <row r="9613" spans="1:1" x14ac:dyDescent="0.25">
      <c r="A9613" t="s">
        <v>10040</v>
      </c>
    </row>
    <row r="9614" spans="1:1" x14ac:dyDescent="0.25">
      <c r="A9614" t="s">
        <v>10041</v>
      </c>
    </row>
    <row r="9615" spans="1:1" x14ac:dyDescent="0.25">
      <c r="A9615" t="s">
        <v>10042</v>
      </c>
    </row>
    <row r="9616" spans="1:1" x14ac:dyDescent="0.25">
      <c r="A9616" t="s">
        <v>10043</v>
      </c>
    </row>
    <row r="9617" spans="1:1" x14ac:dyDescent="0.25">
      <c r="A9617" t="s">
        <v>10044</v>
      </c>
    </row>
    <row r="9618" spans="1:1" x14ac:dyDescent="0.25">
      <c r="A9618" t="s">
        <v>10045</v>
      </c>
    </row>
    <row r="9619" spans="1:1" x14ac:dyDescent="0.25">
      <c r="A9619" t="s">
        <v>10046</v>
      </c>
    </row>
    <row r="9620" spans="1:1" x14ac:dyDescent="0.25">
      <c r="A9620" t="s">
        <v>10047</v>
      </c>
    </row>
    <row r="9621" spans="1:1" x14ac:dyDescent="0.25">
      <c r="A9621" t="s">
        <v>10048</v>
      </c>
    </row>
    <row r="9622" spans="1:1" x14ac:dyDescent="0.25">
      <c r="A9622" t="s">
        <v>10049</v>
      </c>
    </row>
    <row r="9623" spans="1:1" x14ac:dyDescent="0.25">
      <c r="A9623" t="s">
        <v>10050</v>
      </c>
    </row>
    <row r="9624" spans="1:1" x14ac:dyDescent="0.25">
      <c r="A9624" t="s">
        <v>10051</v>
      </c>
    </row>
    <row r="9625" spans="1:1" x14ac:dyDescent="0.25">
      <c r="A9625" t="s">
        <v>10052</v>
      </c>
    </row>
    <row r="9626" spans="1:1" x14ac:dyDescent="0.25">
      <c r="A9626" t="s">
        <v>10053</v>
      </c>
    </row>
    <row r="9627" spans="1:1" x14ac:dyDescent="0.25">
      <c r="A9627" t="s">
        <v>10054</v>
      </c>
    </row>
    <row r="9628" spans="1:1" x14ac:dyDescent="0.25">
      <c r="A9628" t="s">
        <v>10055</v>
      </c>
    </row>
    <row r="9629" spans="1:1" x14ac:dyDescent="0.25">
      <c r="A9629" t="s">
        <v>10056</v>
      </c>
    </row>
    <row r="9630" spans="1:1" x14ac:dyDescent="0.25">
      <c r="A9630" t="s">
        <v>10057</v>
      </c>
    </row>
    <row r="9631" spans="1:1" x14ac:dyDescent="0.25">
      <c r="A9631" t="s">
        <v>10058</v>
      </c>
    </row>
    <row r="9632" spans="1:1" x14ac:dyDescent="0.25">
      <c r="A9632" t="s">
        <v>10059</v>
      </c>
    </row>
    <row r="9633" spans="1:1" x14ac:dyDescent="0.25">
      <c r="A9633" t="s">
        <v>10060</v>
      </c>
    </row>
    <row r="9634" spans="1:1" x14ac:dyDescent="0.25">
      <c r="A9634" t="s">
        <v>10061</v>
      </c>
    </row>
    <row r="9635" spans="1:1" x14ac:dyDescent="0.25">
      <c r="A9635" t="s">
        <v>10062</v>
      </c>
    </row>
    <row r="9636" spans="1:1" x14ac:dyDescent="0.25">
      <c r="A9636" t="s">
        <v>10063</v>
      </c>
    </row>
    <row r="9637" spans="1:1" x14ac:dyDescent="0.25">
      <c r="A9637" t="s">
        <v>10064</v>
      </c>
    </row>
    <row r="9638" spans="1:1" x14ac:dyDescent="0.25">
      <c r="A9638" t="s">
        <v>10065</v>
      </c>
    </row>
    <row r="9639" spans="1:1" x14ac:dyDescent="0.25">
      <c r="A9639" t="s">
        <v>10066</v>
      </c>
    </row>
    <row r="9640" spans="1:1" x14ac:dyDescent="0.25">
      <c r="A9640" t="s">
        <v>10067</v>
      </c>
    </row>
    <row r="9641" spans="1:1" x14ac:dyDescent="0.25">
      <c r="A9641" t="s">
        <v>10068</v>
      </c>
    </row>
    <row r="9642" spans="1:1" x14ac:dyDescent="0.25">
      <c r="A9642" t="s">
        <v>10069</v>
      </c>
    </row>
    <row r="9643" spans="1:1" x14ac:dyDescent="0.25">
      <c r="A9643" t="s">
        <v>10070</v>
      </c>
    </row>
    <row r="9644" spans="1:1" x14ac:dyDescent="0.25">
      <c r="A9644" t="s">
        <v>10071</v>
      </c>
    </row>
    <row r="9645" spans="1:1" x14ac:dyDescent="0.25">
      <c r="A9645" t="s">
        <v>10072</v>
      </c>
    </row>
    <row r="9646" spans="1:1" x14ac:dyDescent="0.25">
      <c r="A9646" t="s">
        <v>10073</v>
      </c>
    </row>
    <row r="9647" spans="1:1" x14ac:dyDescent="0.25">
      <c r="A9647" t="s">
        <v>10074</v>
      </c>
    </row>
    <row r="9648" spans="1:1" x14ac:dyDescent="0.25">
      <c r="A9648" t="s">
        <v>10075</v>
      </c>
    </row>
    <row r="9649" spans="1:1" x14ac:dyDescent="0.25">
      <c r="A9649" t="s">
        <v>10076</v>
      </c>
    </row>
    <row r="9650" spans="1:1" x14ac:dyDescent="0.25">
      <c r="A9650" t="s">
        <v>10077</v>
      </c>
    </row>
    <row r="9651" spans="1:1" x14ac:dyDescent="0.25">
      <c r="A9651" t="s">
        <v>10078</v>
      </c>
    </row>
    <row r="9652" spans="1:1" x14ac:dyDescent="0.25">
      <c r="A9652" t="s">
        <v>10079</v>
      </c>
    </row>
    <row r="9653" spans="1:1" x14ac:dyDescent="0.25">
      <c r="A9653" t="s">
        <v>10080</v>
      </c>
    </row>
    <row r="9654" spans="1:1" x14ac:dyDescent="0.25">
      <c r="A9654" t="s">
        <v>10081</v>
      </c>
    </row>
    <row r="9655" spans="1:1" x14ac:dyDescent="0.25">
      <c r="A9655" t="s">
        <v>10082</v>
      </c>
    </row>
    <row r="9656" spans="1:1" x14ac:dyDescent="0.25">
      <c r="A9656" t="s">
        <v>10083</v>
      </c>
    </row>
    <row r="9657" spans="1:1" x14ac:dyDescent="0.25">
      <c r="A9657" t="s">
        <v>10084</v>
      </c>
    </row>
    <row r="9658" spans="1:1" x14ac:dyDescent="0.25">
      <c r="A9658" t="s">
        <v>10085</v>
      </c>
    </row>
    <row r="9659" spans="1:1" x14ac:dyDescent="0.25">
      <c r="A9659" t="s">
        <v>10086</v>
      </c>
    </row>
    <row r="9660" spans="1:1" x14ac:dyDescent="0.25">
      <c r="A9660" t="s">
        <v>10087</v>
      </c>
    </row>
    <row r="9661" spans="1:1" x14ac:dyDescent="0.25">
      <c r="A9661" t="s">
        <v>10088</v>
      </c>
    </row>
    <row r="9662" spans="1:1" x14ac:dyDescent="0.25">
      <c r="A9662" t="s">
        <v>10089</v>
      </c>
    </row>
    <row r="9663" spans="1:1" x14ac:dyDescent="0.25">
      <c r="A9663" t="s">
        <v>10090</v>
      </c>
    </row>
    <row r="9664" spans="1:1" x14ac:dyDescent="0.25">
      <c r="A9664" t="s">
        <v>10091</v>
      </c>
    </row>
    <row r="9665" spans="1:1" x14ac:dyDescent="0.25">
      <c r="A9665" t="s">
        <v>10092</v>
      </c>
    </row>
    <row r="9666" spans="1:1" x14ac:dyDescent="0.25">
      <c r="A9666" t="s">
        <v>10093</v>
      </c>
    </row>
    <row r="9667" spans="1:1" x14ac:dyDescent="0.25">
      <c r="A9667" t="s">
        <v>10094</v>
      </c>
    </row>
    <row r="9668" spans="1:1" x14ac:dyDescent="0.25">
      <c r="A9668" t="s">
        <v>10095</v>
      </c>
    </row>
    <row r="9669" spans="1:1" x14ac:dyDescent="0.25">
      <c r="A9669" t="s">
        <v>10096</v>
      </c>
    </row>
    <row r="9670" spans="1:1" x14ac:dyDescent="0.25">
      <c r="A9670" t="s">
        <v>10097</v>
      </c>
    </row>
    <row r="9671" spans="1:1" x14ac:dyDescent="0.25">
      <c r="A9671" t="s">
        <v>10098</v>
      </c>
    </row>
    <row r="9672" spans="1:1" x14ac:dyDescent="0.25">
      <c r="A9672" t="s">
        <v>10099</v>
      </c>
    </row>
    <row r="9673" spans="1:1" x14ac:dyDescent="0.25">
      <c r="A9673" t="s">
        <v>10100</v>
      </c>
    </row>
    <row r="9674" spans="1:1" x14ac:dyDescent="0.25">
      <c r="A9674" t="s">
        <v>10101</v>
      </c>
    </row>
    <row r="9675" spans="1:1" x14ac:dyDescent="0.25">
      <c r="A9675" t="s">
        <v>10102</v>
      </c>
    </row>
    <row r="9676" spans="1:1" x14ac:dyDescent="0.25">
      <c r="A9676" t="s">
        <v>10103</v>
      </c>
    </row>
    <row r="9677" spans="1:1" x14ac:dyDescent="0.25">
      <c r="A9677" t="s">
        <v>10104</v>
      </c>
    </row>
    <row r="9678" spans="1:1" x14ac:dyDescent="0.25">
      <c r="A9678" t="s">
        <v>10105</v>
      </c>
    </row>
    <row r="9679" spans="1:1" x14ac:dyDescent="0.25">
      <c r="A9679" t="s">
        <v>10106</v>
      </c>
    </row>
    <row r="9680" spans="1:1" x14ac:dyDescent="0.25">
      <c r="A9680" t="s">
        <v>10107</v>
      </c>
    </row>
    <row r="9681" spans="1:1" x14ac:dyDescent="0.25">
      <c r="A9681" t="s">
        <v>10108</v>
      </c>
    </row>
    <row r="9682" spans="1:1" x14ac:dyDescent="0.25">
      <c r="A9682" t="s">
        <v>10109</v>
      </c>
    </row>
    <row r="9683" spans="1:1" x14ac:dyDescent="0.25">
      <c r="A9683" t="s">
        <v>10110</v>
      </c>
    </row>
    <row r="9684" spans="1:1" x14ac:dyDescent="0.25">
      <c r="A9684" t="s">
        <v>10111</v>
      </c>
    </row>
    <row r="9685" spans="1:1" x14ac:dyDescent="0.25">
      <c r="A9685" t="s">
        <v>10112</v>
      </c>
    </row>
    <row r="9686" spans="1:1" x14ac:dyDescent="0.25">
      <c r="A9686" t="s">
        <v>10113</v>
      </c>
    </row>
    <row r="9687" spans="1:1" x14ac:dyDescent="0.25">
      <c r="A9687" t="s">
        <v>10114</v>
      </c>
    </row>
    <row r="9688" spans="1:1" x14ac:dyDescent="0.25">
      <c r="A9688" t="s">
        <v>10115</v>
      </c>
    </row>
    <row r="9689" spans="1:1" x14ac:dyDescent="0.25">
      <c r="A9689" t="s">
        <v>10116</v>
      </c>
    </row>
    <row r="9690" spans="1:1" x14ac:dyDescent="0.25">
      <c r="A9690" t="s">
        <v>10117</v>
      </c>
    </row>
    <row r="9691" spans="1:1" x14ac:dyDescent="0.25">
      <c r="A9691" t="s">
        <v>10118</v>
      </c>
    </row>
    <row r="9692" spans="1:1" x14ac:dyDescent="0.25">
      <c r="A9692" t="s">
        <v>10119</v>
      </c>
    </row>
    <row r="9693" spans="1:1" x14ac:dyDescent="0.25">
      <c r="A9693" t="s">
        <v>10120</v>
      </c>
    </row>
    <row r="9694" spans="1:1" x14ac:dyDescent="0.25">
      <c r="A9694" t="s">
        <v>10121</v>
      </c>
    </row>
    <row r="9695" spans="1:1" x14ac:dyDescent="0.25">
      <c r="A9695" t="s">
        <v>10122</v>
      </c>
    </row>
    <row r="9696" spans="1:1" x14ac:dyDescent="0.25">
      <c r="A9696" t="s">
        <v>10123</v>
      </c>
    </row>
    <row r="9697" spans="1:1" x14ac:dyDescent="0.25">
      <c r="A9697" t="s">
        <v>10124</v>
      </c>
    </row>
    <row r="9698" spans="1:1" x14ac:dyDescent="0.25">
      <c r="A9698" t="s">
        <v>10125</v>
      </c>
    </row>
    <row r="9699" spans="1:1" x14ac:dyDescent="0.25">
      <c r="A9699" t="s">
        <v>10126</v>
      </c>
    </row>
    <row r="9700" spans="1:1" x14ac:dyDescent="0.25">
      <c r="A9700" t="s">
        <v>10127</v>
      </c>
    </row>
    <row r="9701" spans="1:1" x14ac:dyDescent="0.25">
      <c r="A9701" t="s">
        <v>10128</v>
      </c>
    </row>
    <row r="9702" spans="1:1" x14ac:dyDescent="0.25">
      <c r="A9702" t="s">
        <v>10129</v>
      </c>
    </row>
    <row r="9703" spans="1:1" x14ac:dyDescent="0.25">
      <c r="A9703" t="s">
        <v>10130</v>
      </c>
    </row>
    <row r="9704" spans="1:1" x14ac:dyDescent="0.25">
      <c r="A9704" t="s">
        <v>10131</v>
      </c>
    </row>
    <row r="9705" spans="1:1" x14ac:dyDescent="0.25">
      <c r="A9705" t="s">
        <v>10132</v>
      </c>
    </row>
    <row r="9706" spans="1:1" x14ac:dyDescent="0.25">
      <c r="A9706" t="s">
        <v>10133</v>
      </c>
    </row>
    <row r="9707" spans="1:1" x14ac:dyDescent="0.25">
      <c r="A9707" t="s">
        <v>10134</v>
      </c>
    </row>
    <row r="9708" spans="1:1" x14ac:dyDescent="0.25">
      <c r="A9708" t="s">
        <v>10135</v>
      </c>
    </row>
    <row r="9709" spans="1:1" x14ac:dyDescent="0.25">
      <c r="A9709" t="s">
        <v>10136</v>
      </c>
    </row>
    <row r="9710" spans="1:1" x14ac:dyDescent="0.25">
      <c r="A9710" t="s">
        <v>10137</v>
      </c>
    </row>
    <row r="9711" spans="1:1" x14ac:dyDescent="0.25">
      <c r="A9711" t="s">
        <v>10138</v>
      </c>
    </row>
    <row r="9712" spans="1:1" x14ac:dyDescent="0.25">
      <c r="A9712" t="s">
        <v>10139</v>
      </c>
    </row>
    <row r="9713" spans="1:1" x14ac:dyDescent="0.25">
      <c r="A9713" t="s">
        <v>10140</v>
      </c>
    </row>
    <row r="9714" spans="1:1" x14ac:dyDescent="0.25">
      <c r="A9714" t="s">
        <v>10141</v>
      </c>
    </row>
    <row r="9715" spans="1:1" x14ac:dyDescent="0.25">
      <c r="A9715" t="s">
        <v>10142</v>
      </c>
    </row>
    <row r="9716" spans="1:1" x14ac:dyDescent="0.25">
      <c r="A9716" t="s">
        <v>10143</v>
      </c>
    </row>
    <row r="9717" spans="1:1" x14ac:dyDescent="0.25">
      <c r="A9717" t="s">
        <v>10144</v>
      </c>
    </row>
    <row r="9718" spans="1:1" x14ac:dyDescent="0.25">
      <c r="A9718" t="s">
        <v>10145</v>
      </c>
    </row>
    <row r="9719" spans="1:1" x14ac:dyDescent="0.25">
      <c r="A9719" t="s">
        <v>10146</v>
      </c>
    </row>
    <row r="9720" spans="1:1" x14ac:dyDescent="0.25">
      <c r="A9720" t="s">
        <v>10147</v>
      </c>
    </row>
    <row r="9721" spans="1:1" x14ac:dyDescent="0.25">
      <c r="A9721" t="s">
        <v>10148</v>
      </c>
    </row>
    <row r="9722" spans="1:1" x14ac:dyDescent="0.25">
      <c r="A9722" t="s">
        <v>10149</v>
      </c>
    </row>
    <row r="9723" spans="1:1" x14ac:dyDescent="0.25">
      <c r="A9723" t="s">
        <v>10150</v>
      </c>
    </row>
    <row r="9724" spans="1:1" x14ac:dyDescent="0.25">
      <c r="A9724" t="s">
        <v>10151</v>
      </c>
    </row>
    <row r="9725" spans="1:1" x14ac:dyDescent="0.25">
      <c r="A9725" t="s">
        <v>10152</v>
      </c>
    </row>
    <row r="9726" spans="1:1" x14ac:dyDescent="0.25">
      <c r="A9726" t="s">
        <v>10153</v>
      </c>
    </row>
    <row r="9727" spans="1:1" x14ac:dyDescent="0.25">
      <c r="A9727" t="s">
        <v>10154</v>
      </c>
    </row>
    <row r="9728" spans="1:1" x14ac:dyDescent="0.25">
      <c r="A9728" t="s">
        <v>10155</v>
      </c>
    </row>
    <row r="9729" spans="1:1" x14ac:dyDescent="0.25">
      <c r="A9729" t="s">
        <v>10156</v>
      </c>
    </row>
    <row r="9730" spans="1:1" x14ac:dyDescent="0.25">
      <c r="A9730" t="s">
        <v>10157</v>
      </c>
    </row>
    <row r="9731" spans="1:1" x14ac:dyDescent="0.25">
      <c r="A9731" t="s">
        <v>10158</v>
      </c>
    </row>
    <row r="9732" spans="1:1" x14ac:dyDescent="0.25">
      <c r="A9732" t="s">
        <v>10159</v>
      </c>
    </row>
    <row r="9733" spans="1:1" x14ac:dyDescent="0.25">
      <c r="A9733" t="s">
        <v>10160</v>
      </c>
    </row>
    <row r="9734" spans="1:1" x14ac:dyDescent="0.25">
      <c r="A9734" t="s">
        <v>10161</v>
      </c>
    </row>
    <row r="9735" spans="1:1" x14ac:dyDescent="0.25">
      <c r="A9735" t="s">
        <v>10162</v>
      </c>
    </row>
    <row r="9736" spans="1:1" x14ac:dyDescent="0.25">
      <c r="A9736" t="s">
        <v>10163</v>
      </c>
    </row>
    <row r="9737" spans="1:1" x14ac:dyDescent="0.25">
      <c r="A9737" t="s">
        <v>10164</v>
      </c>
    </row>
    <row r="9738" spans="1:1" x14ac:dyDescent="0.25">
      <c r="A9738" t="s">
        <v>10165</v>
      </c>
    </row>
    <row r="9739" spans="1:1" x14ac:dyDescent="0.25">
      <c r="A9739" t="s">
        <v>10166</v>
      </c>
    </row>
    <row r="9740" spans="1:1" x14ac:dyDescent="0.25">
      <c r="A9740" t="s">
        <v>10167</v>
      </c>
    </row>
    <row r="9741" spans="1:1" x14ac:dyDescent="0.25">
      <c r="A9741" t="s">
        <v>10168</v>
      </c>
    </row>
    <row r="9742" spans="1:1" x14ac:dyDescent="0.25">
      <c r="A9742" t="s">
        <v>10169</v>
      </c>
    </row>
    <row r="9743" spans="1:1" x14ac:dyDescent="0.25">
      <c r="A9743" t="s">
        <v>10170</v>
      </c>
    </row>
    <row r="9744" spans="1:1" x14ac:dyDescent="0.25">
      <c r="A9744" t="s">
        <v>10171</v>
      </c>
    </row>
    <row r="9745" spans="1:1" x14ac:dyDescent="0.25">
      <c r="A9745" t="s">
        <v>10172</v>
      </c>
    </row>
    <row r="9746" spans="1:1" x14ac:dyDescent="0.25">
      <c r="A9746" t="s">
        <v>10173</v>
      </c>
    </row>
    <row r="9747" spans="1:1" x14ac:dyDescent="0.25">
      <c r="A9747" t="s">
        <v>10174</v>
      </c>
    </row>
    <row r="9748" spans="1:1" x14ac:dyDescent="0.25">
      <c r="A9748" t="s">
        <v>10175</v>
      </c>
    </row>
    <row r="9749" spans="1:1" x14ac:dyDescent="0.25">
      <c r="A9749" t="s">
        <v>10176</v>
      </c>
    </row>
    <row r="9750" spans="1:1" x14ac:dyDescent="0.25">
      <c r="A9750" t="s">
        <v>10177</v>
      </c>
    </row>
    <row r="9751" spans="1:1" x14ac:dyDescent="0.25">
      <c r="A9751" t="s">
        <v>10178</v>
      </c>
    </row>
    <row r="9752" spans="1:1" x14ac:dyDescent="0.25">
      <c r="A9752" t="s">
        <v>10179</v>
      </c>
    </row>
    <row r="9753" spans="1:1" x14ac:dyDescent="0.25">
      <c r="A9753" t="s">
        <v>10180</v>
      </c>
    </row>
    <row r="9754" spans="1:1" x14ac:dyDescent="0.25">
      <c r="A9754" t="s">
        <v>10181</v>
      </c>
    </row>
    <row r="9755" spans="1:1" x14ac:dyDescent="0.25">
      <c r="A9755" t="s">
        <v>10182</v>
      </c>
    </row>
    <row r="9756" spans="1:1" x14ac:dyDescent="0.25">
      <c r="A9756" t="s">
        <v>10183</v>
      </c>
    </row>
    <row r="9757" spans="1:1" x14ac:dyDescent="0.25">
      <c r="A9757" t="s">
        <v>10184</v>
      </c>
    </row>
    <row r="9758" spans="1:1" x14ac:dyDescent="0.25">
      <c r="A9758" t="s">
        <v>10185</v>
      </c>
    </row>
    <row r="9759" spans="1:1" x14ac:dyDescent="0.25">
      <c r="A9759" t="s">
        <v>10186</v>
      </c>
    </row>
    <row r="9760" spans="1:1" x14ac:dyDescent="0.25">
      <c r="A9760" t="s">
        <v>10187</v>
      </c>
    </row>
    <row r="9761" spans="1:1" x14ac:dyDescent="0.25">
      <c r="A9761" t="s">
        <v>10188</v>
      </c>
    </row>
    <row r="9762" spans="1:1" x14ac:dyDescent="0.25">
      <c r="A9762" t="s">
        <v>10189</v>
      </c>
    </row>
    <row r="9763" spans="1:1" x14ac:dyDescent="0.25">
      <c r="A9763" t="s">
        <v>10190</v>
      </c>
    </row>
    <row r="9764" spans="1:1" x14ac:dyDescent="0.25">
      <c r="A9764" t="s">
        <v>10191</v>
      </c>
    </row>
    <row r="9765" spans="1:1" x14ac:dyDescent="0.25">
      <c r="A9765" t="s">
        <v>10192</v>
      </c>
    </row>
    <row r="9766" spans="1:1" x14ac:dyDescent="0.25">
      <c r="A9766" t="s">
        <v>10193</v>
      </c>
    </row>
    <row r="9767" spans="1:1" x14ac:dyDescent="0.25">
      <c r="A9767" t="s">
        <v>10194</v>
      </c>
    </row>
    <row r="9768" spans="1:1" x14ac:dyDescent="0.25">
      <c r="A9768" t="s">
        <v>10195</v>
      </c>
    </row>
    <row r="9769" spans="1:1" x14ac:dyDescent="0.25">
      <c r="A9769" t="s">
        <v>10196</v>
      </c>
    </row>
    <row r="9770" spans="1:1" x14ac:dyDescent="0.25">
      <c r="A9770" t="s">
        <v>10197</v>
      </c>
    </row>
    <row r="9771" spans="1:1" x14ac:dyDescent="0.25">
      <c r="A9771" t="s">
        <v>10198</v>
      </c>
    </row>
    <row r="9772" spans="1:1" x14ac:dyDescent="0.25">
      <c r="A9772" t="s">
        <v>10199</v>
      </c>
    </row>
    <row r="9773" spans="1:1" x14ac:dyDescent="0.25">
      <c r="A9773" t="s">
        <v>10200</v>
      </c>
    </row>
    <row r="9774" spans="1:1" x14ac:dyDescent="0.25">
      <c r="A9774" t="s">
        <v>10201</v>
      </c>
    </row>
    <row r="9775" spans="1:1" x14ac:dyDescent="0.25">
      <c r="A9775" t="s">
        <v>10202</v>
      </c>
    </row>
    <row r="9776" spans="1:1" x14ac:dyDescent="0.25">
      <c r="A9776" t="s">
        <v>10203</v>
      </c>
    </row>
    <row r="9777" spans="1:1" x14ac:dyDescent="0.25">
      <c r="A9777" t="s">
        <v>10204</v>
      </c>
    </row>
    <row r="9778" spans="1:1" x14ac:dyDescent="0.25">
      <c r="A9778" t="s">
        <v>10205</v>
      </c>
    </row>
    <row r="9779" spans="1:1" x14ac:dyDescent="0.25">
      <c r="A9779" t="s">
        <v>10206</v>
      </c>
    </row>
    <row r="9780" spans="1:1" x14ac:dyDescent="0.25">
      <c r="A9780" t="s">
        <v>10207</v>
      </c>
    </row>
    <row r="9781" spans="1:1" x14ac:dyDescent="0.25">
      <c r="A9781" t="s">
        <v>10208</v>
      </c>
    </row>
    <row r="9782" spans="1:1" x14ac:dyDescent="0.25">
      <c r="A9782" t="s">
        <v>10209</v>
      </c>
    </row>
    <row r="9783" spans="1:1" x14ac:dyDescent="0.25">
      <c r="A9783" t="s">
        <v>10210</v>
      </c>
    </row>
    <row r="9784" spans="1:1" x14ac:dyDescent="0.25">
      <c r="A9784" t="s">
        <v>10211</v>
      </c>
    </row>
    <row r="9785" spans="1:1" x14ac:dyDescent="0.25">
      <c r="A9785" t="s">
        <v>10212</v>
      </c>
    </row>
    <row r="9786" spans="1:1" x14ac:dyDescent="0.25">
      <c r="A9786" t="s">
        <v>10213</v>
      </c>
    </row>
    <row r="9787" spans="1:1" x14ac:dyDescent="0.25">
      <c r="A9787" t="s">
        <v>10214</v>
      </c>
    </row>
    <row r="9788" spans="1:1" x14ac:dyDescent="0.25">
      <c r="A9788" t="s">
        <v>10215</v>
      </c>
    </row>
    <row r="9789" spans="1:1" x14ac:dyDescent="0.25">
      <c r="A9789" t="s">
        <v>10216</v>
      </c>
    </row>
    <row r="9790" spans="1:1" x14ac:dyDescent="0.25">
      <c r="A9790" t="s">
        <v>10217</v>
      </c>
    </row>
    <row r="9791" spans="1:1" x14ac:dyDescent="0.25">
      <c r="A9791" t="s">
        <v>10218</v>
      </c>
    </row>
    <row r="9792" spans="1:1" x14ac:dyDescent="0.25">
      <c r="A9792" t="s">
        <v>10219</v>
      </c>
    </row>
    <row r="9793" spans="1:1" x14ac:dyDescent="0.25">
      <c r="A9793" t="s">
        <v>10220</v>
      </c>
    </row>
    <row r="9794" spans="1:1" x14ac:dyDescent="0.25">
      <c r="A9794" t="s">
        <v>10221</v>
      </c>
    </row>
    <row r="9795" spans="1:1" x14ac:dyDescent="0.25">
      <c r="A9795" t="s">
        <v>10222</v>
      </c>
    </row>
    <row r="9796" spans="1:1" x14ac:dyDescent="0.25">
      <c r="A9796" t="s">
        <v>10223</v>
      </c>
    </row>
    <row r="9797" spans="1:1" x14ac:dyDescent="0.25">
      <c r="A9797" t="s">
        <v>10224</v>
      </c>
    </row>
    <row r="9798" spans="1:1" x14ac:dyDescent="0.25">
      <c r="A9798" t="s">
        <v>10225</v>
      </c>
    </row>
    <row r="9799" spans="1:1" x14ac:dyDescent="0.25">
      <c r="A9799" t="s">
        <v>10226</v>
      </c>
    </row>
    <row r="9800" spans="1:1" x14ac:dyDescent="0.25">
      <c r="A9800" t="s">
        <v>10227</v>
      </c>
    </row>
    <row r="9801" spans="1:1" x14ac:dyDescent="0.25">
      <c r="A9801" t="s">
        <v>10228</v>
      </c>
    </row>
    <row r="9802" spans="1:1" x14ac:dyDescent="0.25">
      <c r="A9802" t="s">
        <v>10229</v>
      </c>
    </row>
    <row r="9803" spans="1:1" x14ac:dyDescent="0.25">
      <c r="A9803" t="s">
        <v>10230</v>
      </c>
    </row>
    <row r="9804" spans="1:1" x14ac:dyDescent="0.25">
      <c r="A9804" t="s">
        <v>10231</v>
      </c>
    </row>
    <row r="9805" spans="1:1" x14ac:dyDescent="0.25">
      <c r="A9805" t="s">
        <v>10232</v>
      </c>
    </row>
    <row r="9806" spans="1:1" x14ac:dyDescent="0.25">
      <c r="A9806" t="s">
        <v>10233</v>
      </c>
    </row>
    <row r="9807" spans="1:1" x14ac:dyDescent="0.25">
      <c r="A9807" t="s">
        <v>10234</v>
      </c>
    </row>
    <row r="9808" spans="1:1" x14ac:dyDescent="0.25">
      <c r="A9808" t="s">
        <v>10235</v>
      </c>
    </row>
    <row r="9809" spans="1:1" x14ac:dyDescent="0.25">
      <c r="A9809" t="s">
        <v>10236</v>
      </c>
    </row>
    <row r="9810" spans="1:1" x14ac:dyDescent="0.25">
      <c r="A9810" t="s">
        <v>10237</v>
      </c>
    </row>
    <row r="9811" spans="1:1" x14ac:dyDescent="0.25">
      <c r="A9811" t="s">
        <v>10238</v>
      </c>
    </row>
    <row r="9812" spans="1:1" x14ac:dyDescent="0.25">
      <c r="A9812" t="s">
        <v>10239</v>
      </c>
    </row>
    <row r="9813" spans="1:1" x14ac:dyDescent="0.25">
      <c r="A9813" t="s">
        <v>10240</v>
      </c>
    </row>
    <row r="9814" spans="1:1" x14ac:dyDescent="0.25">
      <c r="A9814" t="s">
        <v>10241</v>
      </c>
    </row>
    <row r="9815" spans="1:1" x14ac:dyDescent="0.25">
      <c r="A9815" t="s">
        <v>10242</v>
      </c>
    </row>
    <row r="9816" spans="1:1" x14ac:dyDescent="0.25">
      <c r="A9816" t="s">
        <v>10243</v>
      </c>
    </row>
    <row r="9817" spans="1:1" x14ac:dyDescent="0.25">
      <c r="A9817" t="s">
        <v>10244</v>
      </c>
    </row>
    <row r="9818" spans="1:1" x14ac:dyDescent="0.25">
      <c r="A9818" t="s">
        <v>10245</v>
      </c>
    </row>
    <row r="9819" spans="1:1" x14ac:dyDescent="0.25">
      <c r="A9819" t="s">
        <v>10246</v>
      </c>
    </row>
    <row r="9820" spans="1:1" x14ac:dyDescent="0.25">
      <c r="A9820" t="s">
        <v>10247</v>
      </c>
    </row>
    <row r="9821" spans="1:1" x14ac:dyDescent="0.25">
      <c r="A9821" t="s">
        <v>10248</v>
      </c>
    </row>
    <row r="9822" spans="1:1" x14ac:dyDescent="0.25">
      <c r="A9822" t="s">
        <v>10249</v>
      </c>
    </row>
    <row r="9823" spans="1:1" x14ac:dyDescent="0.25">
      <c r="A9823" t="s">
        <v>10250</v>
      </c>
    </row>
    <row r="9824" spans="1:1" x14ac:dyDescent="0.25">
      <c r="A9824" t="s">
        <v>10251</v>
      </c>
    </row>
    <row r="9825" spans="1:1" x14ac:dyDescent="0.25">
      <c r="A9825" t="s">
        <v>10252</v>
      </c>
    </row>
    <row r="9826" spans="1:1" x14ac:dyDescent="0.25">
      <c r="A9826" t="s">
        <v>10253</v>
      </c>
    </row>
    <row r="9827" spans="1:1" x14ac:dyDescent="0.25">
      <c r="A9827" t="s">
        <v>10254</v>
      </c>
    </row>
    <row r="9828" spans="1:1" x14ac:dyDescent="0.25">
      <c r="A9828" t="s">
        <v>10255</v>
      </c>
    </row>
    <row r="9829" spans="1:1" x14ac:dyDescent="0.25">
      <c r="A9829" t="s">
        <v>10256</v>
      </c>
    </row>
    <row r="9830" spans="1:1" x14ac:dyDescent="0.25">
      <c r="A9830" t="s">
        <v>10257</v>
      </c>
    </row>
    <row r="9831" spans="1:1" x14ac:dyDescent="0.25">
      <c r="A9831" t="s">
        <v>10258</v>
      </c>
    </row>
    <row r="9832" spans="1:1" x14ac:dyDescent="0.25">
      <c r="A9832" t="s">
        <v>10259</v>
      </c>
    </row>
    <row r="9833" spans="1:1" x14ac:dyDescent="0.25">
      <c r="A9833" t="s">
        <v>10260</v>
      </c>
    </row>
    <row r="9834" spans="1:1" x14ac:dyDescent="0.25">
      <c r="A9834" t="s">
        <v>10261</v>
      </c>
    </row>
    <row r="9835" spans="1:1" x14ac:dyDescent="0.25">
      <c r="A9835" t="s">
        <v>10262</v>
      </c>
    </row>
    <row r="9836" spans="1:1" x14ac:dyDescent="0.25">
      <c r="A9836" t="s">
        <v>10263</v>
      </c>
    </row>
    <row r="9837" spans="1:1" x14ac:dyDescent="0.25">
      <c r="A9837" t="s">
        <v>10264</v>
      </c>
    </row>
    <row r="9838" spans="1:1" x14ac:dyDescent="0.25">
      <c r="A9838" t="s">
        <v>10265</v>
      </c>
    </row>
    <row r="9839" spans="1:1" x14ac:dyDescent="0.25">
      <c r="A9839" t="s">
        <v>10266</v>
      </c>
    </row>
    <row r="9840" spans="1:1" x14ac:dyDescent="0.25">
      <c r="A9840" t="s">
        <v>10267</v>
      </c>
    </row>
    <row r="9841" spans="1:1" x14ac:dyDescent="0.25">
      <c r="A9841" t="s">
        <v>10268</v>
      </c>
    </row>
    <row r="9842" spans="1:1" x14ac:dyDescent="0.25">
      <c r="A9842" t="s">
        <v>10269</v>
      </c>
    </row>
    <row r="9843" spans="1:1" x14ac:dyDescent="0.25">
      <c r="A9843" t="s">
        <v>10270</v>
      </c>
    </row>
    <row r="9844" spans="1:1" x14ac:dyDescent="0.25">
      <c r="A9844" t="s">
        <v>10271</v>
      </c>
    </row>
    <row r="9845" spans="1:1" x14ac:dyDescent="0.25">
      <c r="A9845" t="s">
        <v>10272</v>
      </c>
    </row>
    <row r="9846" spans="1:1" x14ac:dyDescent="0.25">
      <c r="A9846" t="s">
        <v>10273</v>
      </c>
    </row>
    <row r="9847" spans="1:1" x14ac:dyDescent="0.25">
      <c r="A9847" t="s">
        <v>10274</v>
      </c>
    </row>
    <row r="9848" spans="1:1" x14ac:dyDescent="0.25">
      <c r="A9848" t="s">
        <v>10275</v>
      </c>
    </row>
    <row r="9849" spans="1:1" x14ac:dyDescent="0.25">
      <c r="A9849" t="s">
        <v>10276</v>
      </c>
    </row>
    <row r="9850" spans="1:1" x14ac:dyDescent="0.25">
      <c r="A9850" t="s">
        <v>10277</v>
      </c>
    </row>
    <row r="9851" spans="1:1" x14ac:dyDescent="0.25">
      <c r="A9851" t="s">
        <v>10278</v>
      </c>
    </row>
    <row r="9852" spans="1:1" x14ac:dyDescent="0.25">
      <c r="A9852" t="s">
        <v>10279</v>
      </c>
    </row>
    <row r="9853" spans="1:1" x14ac:dyDescent="0.25">
      <c r="A9853" t="s">
        <v>10280</v>
      </c>
    </row>
    <row r="9854" spans="1:1" x14ac:dyDescent="0.25">
      <c r="A9854" t="s">
        <v>10281</v>
      </c>
    </row>
    <row r="9855" spans="1:1" x14ac:dyDescent="0.25">
      <c r="A9855" t="s">
        <v>10282</v>
      </c>
    </row>
    <row r="9856" spans="1:1" x14ac:dyDescent="0.25">
      <c r="A9856" t="s">
        <v>10283</v>
      </c>
    </row>
    <row r="9857" spans="1:1" x14ac:dyDescent="0.25">
      <c r="A9857" t="s">
        <v>10284</v>
      </c>
    </row>
    <row r="9858" spans="1:1" x14ac:dyDescent="0.25">
      <c r="A9858" t="s">
        <v>10285</v>
      </c>
    </row>
    <row r="9859" spans="1:1" x14ac:dyDescent="0.25">
      <c r="A9859" t="s">
        <v>10286</v>
      </c>
    </row>
    <row r="9860" spans="1:1" x14ac:dyDescent="0.25">
      <c r="A9860" t="s">
        <v>10287</v>
      </c>
    </row>
    <row r="9861" spans="1:1" x14ac:dyDescent="0.25">
      <c r="A9861" t="s">
        <v>10288</v>
      </c>
    </row>
    <row r="9862" spans="1:1" x14ac:dyDescent="0.25">
      <c r="A9862" t="s">
        <v>10289</v>
      </c>
    </row>
    <row r="9863" spans="1:1" x14ac:dyDescent="0.25">
      <c r="A9863" t="s">
        <v>10290</v>
      </c>
    </row>
    <row r="9864" spans="1:1" x14ac:dyDescent="0.25">
      <c r="A9864" t="s">
        <v>10291</v>
      </c>
    </row>
    <row r="9865" spans="1:1" x14ac:dyDescent="0.25">
      <c r="A9865" t="s">
        <v>10292</v>
      </c>
    </row>
    <row r="9866" spans="1:1" x14ac:dyDescent="0.25">
      <c r="A9866" t="s">
        <v>10293</v>
      </c>
    </row>
    <row r="9867" spans="1:1" x14ac:dyDescent="0.25">
      <c r="A9867" t="s">
        <v>10294</v>
      </c>
    </row>
    <row r="9868" spans="1:1" x14ac:dyDescent="0.25">
      <c r="A9868" t="s">
        <v>10295</v>
      </c>
    </row>
    <row r="9869" spans="1:1" x14ac:dyDescent="0.25">
      <c r="A9869" t="s">
        <v>10296</v>
      </c>
    </row>
    <row r="9870" spans="1:1" x14ac:dyDescent="0.25">
      <c r="A9870" t="s">
        <v>10297</v>
      </c>
    </row>
    <row r="9871" spans="1:1" x14ac:dyDescent="0.25">
      <c r="A9871" t="s">
        <v>10298</v>
      </c>
    </row>
    <row r="9872" spans="1:1" x14ac:dyDescent="0.25">
      <c r="A9872" t="s">
        <v>10299</v>
      </c>
    </row>
    <row r="9873" spans="1:1" x14ac:dyDescent="0.25">
      <c r="A9873" t="s">
        <v>10300</v>
      </c>
    </row>
    <row r="9874" spans="1:1" x14ac:dyDescent="0.25">
      <c r="A9874" t="s">
        <v>10301</v>
      </c>
    </row>
    <row r="9875" spans="1:1" x14ac:dyDescent="0.25">
      <c r="A9875" t="s">
        <v>10302</v>
      </c>
    </row>
    <row r="9876" spans="1:1" x14ac:dyDescent="0.25">
      <c r="A9876" t="s">
        <v>10303</v>
      </c>
    </row>
    <row r="9877" spans="1:1" x14ac:dyDescent="0.25">
      <c r="A9877" t="s">
        <v>10304</v>
      </c>
    </row>
    <row r="9878" spans="1:1" x14ac:dyDescent="0.25">
      <c r="A9878" t="s">
        <v>10305</v>
      </c>
    </row>
    <row r="9879" spans="1:1" x14ac:dyDescent="0.25">
      <c r="A9879" t="s">
        <v>10306</v>
      </c>
    </row>
    <row r="9880" spans="1:1" x14ac:dyDescent="0.25">
      <c r="A9880" t="s">
        <v>10307</v>
      </c>
    </row>
    <row r="9881" spans="1:1" x14ac:dyDescent="0.25">
      <c r="A9881" t="s">
        <v>10308</v>
      </c>
    </row>
    <row r="9882" spans="1:1" x14ac:dyDescent="0.25">
      <c r="A9882" t="s">
        <v>10309</v>
      </c>
    </row>
    <row r="9883" spans="1:1" x14ac:dyDescent="0.25">
      <c r="A9883" t="s">
        <v>10310</v>
      </c>
    </row>
    <row r="9884" spans="1:1" x14ac:dyDescent="0.25">
      <c r="A9884" t="s">
        <v>10311</v>
      </c>
    </row>
    <row r="9885" spans="1:1" x14ac:dyDescent="0.25">
      <c r="A9885" t="s">
        <v>10312</v>
      </c>
    </row>
    <row r="9886" spans="1:1" x14ac:dyDescent="0.25">
      <c r="A9886" t="s">
        <v>10313</v>
      </c>
    </row>
    <row r="9887" spans="1:1" x14ac:dyDescent="0.25">
      <c r="A9887" t="s">
        <v>10314</v>
      </c>
    </row>
    <row r="9888" spans="1:1" x14ac:dyDescent="0.25">
      <c r="A9888" t="s">
        <v>10315</v>
      </c>
    </row>
    <row r="9889" spans="1:1" x14ac:dyDescent="0.25">
      <c r="A9889" t="s">
        <v>10316</v>
      </c>
    </row>
    <row r="9890" spans="1:1" x14ac:dyDescent="0.25">
      <c r="A9890" t="s">
        <v>10317</v>
      </c>
    </row>
    <row r="9891" spans="1:1" x14ac:dyDescent="0.25">
      <c r="A9891" t="s">
        <v>10318</v>
      </c>
    </row>
    <row r="9892" spans="1:1" x14ac:dyDescent="0.25">
      <c r="A9892" t="s">
        <v>10319</v>
      </c>
    </row>
    <row r="9893" spans="1:1" x14ac:dyDescent="0.25">
      <c r="A9893" t="s">
        <v>10320</v>
      </c>
    </row>
    <row r="9894" spans="1:1" x14ac:dyDescent="0.25">
      <c r="A9894" t="s">
        <v>10321</v>
      </c>
    </row>
    <row r="9895" spans="1:1" x14ac:dyDescent="0.25">
      <c r="A9895" t="s">
        <v>10322</v>
      </c>
    </row>
    <row r="9896" spans="1:1" x14ac:dyDescent="0.25">
      <c r="A9896" t="s">
        <v>10323</v>
      </c>
    </row>
    <row r="9897" spans="1:1" x14ac:dyDescent="0.25">
      <c r="A9897" t="s">
        <v>10324</v>
      </c>
    </row>
    <row r="9898" spans="1:1" x14ac:dyDescent="0.25">
      <c r="A9898" t="s">
        <v>10325</v>
      </c>
    </row>
    <row r="9899" spans="1:1" x14ac:dyDescent="0.25">
      <c r="A9899" t="s">
        <v>10326</v>
      </c>
    </row>
    <row r="9900" spans="1:1" x14ac:dyDescent="0.25">
      <c r="A9900" t="s">
        <v>10327</v>
      </c>
    </row>
    <row r="9901" spans="1:1" x14ac:dyDescent="0.25">
      <c r="A9901" t="s">
        <v>10328</v>
      </c>
    </row>
    <row r="9902" spans="1:1" x14ac:dyDescent="0.25">
      <c r="A9902" t="s">
        <v>10329</v>
      </c>
    </row>
    <row r="9903" spans="1:1" x14ac:dyDescent="0.25">
      <c r="A9903" t="s">
        <v>10330</v>
      </c>
    </row>
    <row r="9904" spans="1:1" x14ac:dyDescent="0.25">
      <c r="A9904" t="s">
        <v>10331</v>
      </c>
    </row>
    <row r="9905" spans="1:1" x14ac:dyDescent="0.25">
      <c r="A9905" t="s">
        <v>10332</v>
      </c>
    </row>
    <row r="9906" spans="1:1" x14ac:dyDescent="0.25">
      <c r="A9906" t="s">
        <v>10333</v>
      </c>
    </row>
    <row r="9907" spans="1:1" x14ac:dyDescent="0.25">
      <c r="A9907" t="s">
        <v>10334</v>
      </c>
    </row>
    <row r="9908" spans="1:1" x14ac:dyDescent="0.25">
      <c r="A9908" t="s">
        <v>10335</v>
      </c>
    </row>
    <row r="9909" spans="1:1" x14ac:dyDescent="0.25">
      <c r="A9909" t="s">
        <v>10336</v>
      </c>
    </row>
    <row r="9910" spans="1:1" x14ac:dyDescent="0.25">
      <c r="A9910" t="s">
        <v>10337</v>
      </c>
    </row>
    <row r="9911" spans="1:1" x14ac:dyDescent="0.25">
      <c r="A9911" t="s">
        <v>10338</v>
      </c>
    </row>
    <row r="9912" spans="1:1" x14ac:dyDescent="0.25">
      <c r="A9912" t="s">
        <v>10339</v>
      </c>
    </row>
    <row r="9913" spans="1:1" x14ac:dyDescent="0.25">
      <c r="A9913" t="s">
        <v>10340</v>
      </c>
    </row>
    <row r="9914" spans="1:1" x14ac:dyDescent="0.25">
      <c r="A9914" t="s">
        <v>10341</v>
      </c>
    </row>
    <row r="9915" spans="1:1" x14ac:dyDescent="0.25">
      <c r="A9915" t="s">
        <v>10342</v>
      </c>
    </row>
    <row r="9916" spans="1:1" x14ac:dyDescent="0.25">
      <c r="A9916" t="s">
        <v>10343</v>
      </c>
    </row>
    <row r="9917" spans="1:1" x14ac:dyDescent="0.25">
      <c r="A9917" t="s">
        <v>10344</v>
      </c>
    </row>
    <row r="9918" spans="1:1" x14ac:dyDescent="0.25">
      <c r="A9918" t="s">
        <v>10345</v>
      </c>
    </row>
    <row r="9919" spans="1:1" x14ac:dyDescent="0.25">
      <c r="A9919" t="s">
        <v>10346</v>
      </c>
    </row>
    <row r="9920" spans="1:1" x14ac:dyDescent="0.25">
      <c r="A9920" t="s">
        <v>10347</v>
      </c>
    </row>
    <row r="9921" spans="1:1" x14ac:dyDescent="0.25">
      <c r="A9921" t="s">
        <v>10348</v>
      </c>
    </row>
    <row r="9922" spans="1:1" x14ac:dyDescent="0.25">
      <c r="A9922" t="s">
        <v>10349</v>
      </c>
    </row>
    <row r="9923" spans="1:1" x14ac:dyDescent="0.25">
      <c r="A9923" t="s">
        <v>10350</v>
      </c>
    </row>
    <row r="9924" spans="1:1" x14ac:dyDescent="0.25">
      <c r="A9924" t="s">
        <v>10351</v>
      </c>
    </row>
    <row r="9925" spans="1:1" x14ac:dyDescent="0.25">
      <c r="A9925" t="s">
        <v>10352</v>
      </c>
    </row>
    <row r="9926" spans="1:1" x14ac:dyDescent="0.25">
      <c r="A9926" t="s">
        <v>10353</v>
      </c>
    </row>
    <row r="9927" spans="1:1" x14ac:dyDescent="0.25">
      <c r="A9927" t="s">
        <v>10354</v>
      </c>
    </row>
    <row r="9928" spans="1:1" x14ac:dyDescent="0.25">
      <c r="A9928" t="s">
        <v>10355</v>
      </c>
    </row>
    <row r="9929" spans="1:1" x14ac:dyDescent="0.25">
      <c r="A9929" t="s">
        <v>10356</v>
      </c>
    </row>
    <row r="9930" spans="1:1" x14ac:dyDescent="0.25">
      <c r="A9930" t="s">
        <v>10357</v>
      </c>
    </row>
    <row r="9931" spans="1:1" x14ac:dyDescent="0.25">
      <c r="A9931" t="s">
        <v>10358</v>
      </c>
    </row>
    <row r="9932" spans="1:1" x14ac:dyDescent="0.25">
      <c r="A9932" t="s">
        <v>10359</v>
      </c>
    </row>
    <row r="9933" spans="1:1" x14ac:dyDescent="0.25">
      <c r="A9933" t="s">
        <v>10360</v>
      </c>
    </row>
    <row r="9934" spans="1:1" x14ac:dyDescent="0.25">
      <c r="A9934" t="s">
        <v>10361</v>
      </c>
    </row>
    <row r="9935" spans="1:1" x14ac:dyDescent="0.25">
      <c r="A9935" t="s">
        <v>10362</v>
      </c>
    </row>
    <row r="9936" spans="1:1" x14ac:dyDescent="0.25">
      <c r="A9936" t="s">
        <v>10363</v>
      </c>
    </row>
    <row r="9937" spans="1:1" x14ac:dyDescent="0.25">
      <c r="A9937" t="s">
        <v>10364</v>
      </c>
    </row>
    <row r="9938" spans="1:1" x14ac:dyDescent="0.25">
      <c r="A9938" t="s">
        <v>10365</v>
      </c>
    </row>
    <row r="9939" spans="1:1" x14ac:dyDescent="0.25">
      <c r="A9939" t="s">
        <v>10366</v>
      </c>
    </row>
    <row r="9940" spans="1:1" x14ac:dyDescent="0.25">
      <c r="A9940" t="s">
        <v>10367</v>
      </c>
    </row>
    <row r="9941" spans="1:1" x14ac:dyDescent="0.25">
      <c r="A9941" t="s">
        <v>10368</v>
      </c>
    </row>
    <row r="9942" spans="1:1" x14ac:dyDescent="0.25">
      <c r="A9942" t="s">
        <v>10369</v>
      </c>
    </row>
    <row r="9943" spans="1:1" x14ac:dyDescent="0.25">
      <c r="A9943" t="s">
        <v>10370</v>
      </c>
    </row>
    <row r="9944" spans="1:1" x14ac:dyDescent="0.25">
      <c r="A9944" t="s">
        <v>10371</v>
      </c>
    </row>
    <row r="9945" spans="1:1" x14ac:dyDescent="0.25">
      <c r="A9945" t="s">
        <v>10372</v>
      </c>
    </row>
    <row r="9946" spans="1:1" x14ac:dyDescent="0.25">
      <c r="A9946" t="s">
        <v>10373</v>
      </c>
    </row>
    <row r="9947" spans="1:1" x14ac:dyDescent="0.25">
      <c r="A9947" t="s">
        <v>10374</v>
      </c>
    </row>
    <row r="9948" spans="1:1" x14ac:dyDescent="0.25">
      <c r="A9948" t="s">
        <v>10375</v>
      </c>
    </row>
    <row r="9949" spans="1:1" x14ac:dyDescent="0.25">
      <c r="A9949" t="s">
        <v>10376</v>
      </c>
    </row>
    <row r="9950" spans="1:1" x14ac:dyDescent="0.25">
      <c r="A9950" t="s">
        <v>10377</v>
      </c>
    </row>
    <row r="9951" spans="1:1" x14ac:dyDescent="0.25">
      <c r="A9951" t="s">
        <v>10378</v>
      </c>
    </row>
    <row r="9952" spans="1:1" x14ac:dyDescent="0.25">
      <c r="A9952" t="s">
        <v>10379</v>
      </c>
    </row>
    <row r="9953" spans="1:1" x14ac:dyDescent="0.25">
      <c r="A9953" t="s">
        <v>10380</v>
      </c>
    </row>
    <row r="9954" spans="1:1" x14ac:dyDescent="0.25">
      <c r="A9954" t="s">
        <v>10381</v>
      </c>
    </row>
    <row r="9955" spans="1:1" x14ac:dyDescent="0.25">
      <c r="A9955" t="s">
        <v>10382</v>
      </c>
    </row>
    <row r="9956" spans="1:1" x14ac:dyDescent="0.25">
      <c r="A9956" t="s">
        <v>10383</v>
      </c>
    </row>
    <row r="9957" spans="1:1" x14ac:dyDescent="0.25">
      <c r="A9957" t="s">
        <v>10384</v>
      </c>
    </row>
    <row r="9958" spans="1:1" x14ac:dyDescent="0.25">
      <c r="A9958" t="s">
        <v>10385</v>
      </c>
    </row>
    <row r="9959" spans="1:1" x14ac:dyDescent="0.25">
      <c r="A9959" t="s">
        <v>10386</v>
      </c>
    </row>
    <row r="9960" spans="1:1" x14ac:dyDescent="0.25">
      <c r="A9960" t="s">
        <v>10387</v>
      </c>
    </row>
    <row r="9961" spans="1:1" x14ac:dyDescent="0.25">
      <c r="A9961" t="s">
        <v>10388</v>
      </c>
    </row>
    <row r="9962" spans="1:1" x14ac:dyDescent="0.25">
      <c r="A9962" t="s">
        <v>10389</v>
      </c>
    </row>
    <row r="9963" spans="1:1" x14ac:dyDescent="0.25">
      <c r="A9963" t="s">
        <v>10390</v>
      </c>
    </row>
    <row r="9964" spans="1:1" x14ac:dyDescent="0.25">
      <c r="A9964" t="s">
        <v>10391</v>
      </c>
    </row>
    <row r="9965" spans="1:1" x14ac:dyDescent="0.25">
      <c r="A9965" t="s">
        <v>10392</v>
      </c>
    </row>
    <row r="9966" spans="1:1" x14ac:dyDescent="0.25">
      <c r="A9966" t="s">
        <v>10393</v>
      </c>
    </row>
    <row r="9967" spans="1:1" x14ac:dyDescent="0.25">
      <c r="A9967" t="s">
        <v>10394</v>
      </c>
    </row>
    <row r="9968" spans="1:1" x14ac:dyDescent="0.25">
      <c r="A9968" t="s">
        <v>10395</v>
      </c>
    </row>
    <row r="9969" spans="1:1" x14ac:dyDescent="0.25">
      <c r="A9969" t="s">
        <v>10396</v>
      </c>
    </row>
    <row r="9970" spans="1:1" x14ac:dyDescent="0.25">
      <c r="A9970" t="s">
        <v>10397</v>
      </c>
    </row>
    <row r="9971" spans="1:1" x14ac:dyDescent="0.25">
      <c r="A9971" t="s">
        <v>10398</v>
      </c>
    </row>
    <row r="9972" spans="1:1" x14ac:dyDescent="0.25">
      <c r="A9972" t="s">
        <v>10399</v>
      </c>
    </row>
    <row r="9973" spans="1:1" x14ac:dyDescent="0.25">
      <c r="A9973" t="s">
        <v>10400</v>
      </c>
    </row>
    <row r="9974" spans="1:1" x14ac:dyDescent="0.25">
      <c r="A9974" t="s">
        <v>10401</v>
      </c>
    </row>
    <row r="9975" spans="1:1" x14ac:dyDescent="0.25">
      <c r="A9975" t="s">
        <v>10402</v>
      </c>
    </row>
    <row r="9976" spans="1:1" x14ac:dyDescent="0.25">
      <c r="A9976" t="s">
        <v>10403</v>
      </c>
    </row>
    <row r="9977" spans="1:1" x14ac:dyDescent="0.25">
      <c r="A9977" t="s">
        <v>10404</v>
      </c>
    </row>
    <row r="9978" spans="1:1" x14ac:dyDescent="0.25">
      <c r="A9978" t="s">
        <v>10405</v>
      </c>
    </row>
    <row r="9979" spans="1:1" x14ac:dyDescent="0.25">
      <c r="A9979" t="s">
        <v>10406</v>
      </c>
    </row>
    <row r="9980" spans="1:1" x14ac:dyDescent="0.25">
      <c r="A9980" t="s">
        <v>10407</v>
      </c>
    </row>
    <row r="9981" spans="1:1" x14ac:dyDescent="0.25">
      <c r="A9981" t="s">
        <v>10408</v>
      </c>
    </row>
    <row r="9982" spans="1:1" x14ac:dyDescent="0.25">
      <c r="A9982" t="s">
        <v>10409</v>
      </c>
    </row>
    <row r="9983" spans="1:1" x14ac:dyDescent="0.25">
      <c r="A9983" t="s">
        <v>10410</v>
      </c>
    </row>
    <row r="9984" spans="1:1" x14ac:dyDescent="0.25">
      <c r="A9984" t="s">
        <v>10411</v>
      </c>
    </row>
    <row r="9985" spans="1:1" x14ac:dyDescent="0.25">
      <c r="A9985" t="s">
        <v>10412</v>
      </c>
    </row>
    <row r="9986" spans="1:1" x14ac:dyDescent="0.25">
      <c r="A9986" t="s">
        <v>10413</v>
      </c>
    </row>
    <row r="9987" spans="1:1" x14ac:dyDescent="0.25">
      <c r="A9987" t="s">
        <v>10414</v>
      </c>
    </row>
    <row r="9988" spans="1:1" x14ac:dyDescent="0.25">
      <c r="A9988" t="s">
        <v>10415</v>
      </c>
    </row>
    <row r="9989" spans="1:1" x14ac:dyDescent="0.25">
      <c r="A9989" t="s">
        <v>10416</v>
      </c>
    </row>
    <row r="9990" spans="1:1" x14ac:dyDescent="0.25">
      <c r="A9990" t="s">
        <v>10417</v>
      </c>
    </row>
    <row r="9991" spans="1:1" x14ac:dyDescent="0.25">
      <c r="A9991" t="s">
        <v>10418</v>
      </c>
    </row>
    <row r="9992" spans="1:1" x14ac:dyDescent="0.25">
      <c r="A9992" t="s">
        <v>10419</v>
      </c>
    </row>
    <row r="9993" spans="1:1" x14ac:dyDescent="0.25">
      <c r="A9993" t="s">
        <v>10420</v>
      </c>
    </row>
    <row r="9994" spans="1:1" x14ac:dyDescent="0.25">
      <c r="A9994" t="s">
        <v>10421</v>
      </c>
    </row>
    <row r="9995" spans="1:1" x14ac:dyDescent="0.25">
      <c r="A9995" t="s">
        <v>10422</v>
      </c>
    </row>
    <row r="9996" spans="1:1" x14ac:dyDescent="0.25">
      <c r="A9996" t="s">
        <v>10423</v>
      </c>
    </row>
    <row r="9997" spans="1:1" x14ac:dyDescent="0.25">
      <c r="A9997" t="s">
        <v>10424</v>
      </c>
    </row>
    <row r="9998" spans="1:1" x14ac:dyDescent="0.25">
      <c r="A9998" t="s">
        <v>10425</v>
      </c>
    </row>
    <row r="9999" spans="1:1" x14ac:dyDescent="0.25">
      <c r="A9999" t="s">
        <v>10426</v>
      </c>
    </row>
    <row r="10000" spans="1:1" x14ac:dyDescent="0.25">
      <c r="A10000" t="s">
        <v>10427</v>
      </c>
    </row>
    <row r="10001" spans="1:1" x14ac:dyDescent="0.25">
      <c r="A10001" t="s">
        <v>10428</v>
      </c>
    </row>
    <row r="10002" spans="1:1" x14ac:dyDescent="0.25">
      <c r="A10002" t="s">
        <v>10429</v>
      </c>
    </row>
    <row r="10003" spans="1:1" x14ac:dyDescent="0.25">
      <c r="A10003" t="s">
        <v>10430</v>
      </c>
    </row>
    <row r="10004" spans="1:1" x14ac:dyDescent="0.25">
      <c r="A10004" t="s">
        <v>10431</v>
      </c>
    </row>
    <row r="10005" spans="1:1" x14ac:dyDescent="0.25">
      <c r="A10005" t="s">
        <v>10432</v>
      </c>
    </row>
    <row r="10006" spans="1:1" x14ac:dyDescent="0.25">
      <c r="A10006" t="s">
        <v>10433</v>
      </c>
    </row>
    <row r="10007" spans="1:1" x14ac:dyDescent="0.25">
      <c r="A10007" t="s">
        <v>10434</v>
      </c>
    </row>
    <row r="10008" spans="1:1" x14ac:dyDescent="0.25">
      <c r="A10008" t="s">
        <v>10435</v>
      </c>
    </row>
    <row r="10009" spans="1:1" x14ac:dyDescent="0.25">
      <c r="A10009" t="s">
        <v>10436</v>
      </c>
    </row>
    <row r="10010" spans="1:1" x14ac:dyDescent="0.25">
      <c r="A10010" t="s">
        <v>10437</v>
      </c>
    </row>
    <row r="10011" spans="1:1" x14ac:dyDescent="0.25">
      <c r="A10011" t="s">
        <v>10438</v>
      </c>
    </row>
    <row r="10012" spans="1:1" x14ac:dyDescent="0.25">
      <c r="A10012" t="s">
        <v>10439</v>
      </c>
    </row>
    <row r="10013" spans="1:1" x14ac:dyDescent="0.25">
      <c r="A10013" t="s">
        <v>10440</v>
      </c>
    </row>
    <row r="10014" spans="1:1" x14ac:dyDescent="0.25">
      <c r="A10014" t="s">
        <v>10441</v>
      </c>
    </row>
    <row r="10015" spans="1:1" x14ac:dyDescent="0.25">
      <c r="A10015" t="s">
        <v>10442</v>
      </c>
    </row>
    <row r="10016" spans="1:1" x14ac:dyDescent="0.25">
      <c r="A10016" t="s">
        <v>10443</v>
      </c>
    </row>
    <row r="10017" spans="1:1" x14ac:dyDescent="0.25">
      <c r="A10017" t="s">
        <v>10444</v>
      </c>
    </row>
    <row r="10018" spans="1:1" x14ac:dyDescent="0.25">
      <c r="A10018" t="s">
        <v>10445</v>
      </c>
    </row>
    <row r="10019" spans="1:1" x14ac:dyDescent="0.25">
      <c r="A10019" t="s">
        <v>10446</v>
      </c>
    </row>
    <row r="10020" spans="1:1" x14ac:dyDescent="0.25">
      <c r="A10020" t="s">
        <v>10447</v>
      </c>
    </row>
    <row r="10021" spans="1:1" x14ac:dyDescent="0.25">
      <c r="A10021" t="s">
        <v>10448</v>
      </c>
    </row>
    <row r="10022" spans="1:1" x14ac:dyDescent="0.25">
      <c r="A10022" t="s">
        <v>10449</v>
      </c>
    </row>
    <row r="10023" spans="1:1" x14ac:dyDescent="0.25">
      <c r="A10023" t="s">
        <v>10450</v>
      </c>
    </row>
    <row r="10024" spans="1:1" x14ac:dyDescent="0.25">
      <c r="A10024" t="s">
        <v>10451</v>
      </c>
    </row>
    <row r="10025" spans="1:1" x14ac:dyDescent="0.25">
      <c r="A10025" t="s">
        <v>10452</v>
      </c>
    </row>
    <row r="10026" spans="1:1" x14ac:dyDescent="0.25">
      <c r="A10026" t="s">
        <v>10453</v>
      </c>
    </row>
    <row r="10027" spans="1:1" x14ac:dyDescent="0.25">
      <c r="A10027" t="s">
        <v>10454</v>
      </c>
    </row>
    <row r="10028" spans="1:1" x14ac:dyDescent="0.25">
      <c r="A10028" t="s">
        <v>10455</v>
      </c>
    </row>
    <row r="10029" spans="1:1" x14ac:dyDescent="0.25">
      <c r="A10029" t="s">
        <v>10456</v>
      </c>
    </row>
    <row r="10030" spans="1:1" x14ac:dyDescent="0.25">
      <c r="A10030" t="s">
        <v>10457</v>
      </c>
    </row>
    <row r="10031" spans="1:1" x14ac:dyDescent="0.25">
      <c r="A10031" t="s">
        <v>10458</v>
      </c>
    </row>
    <row r="10032" spans="1:1" x14ac:dyDescent="0.25">
      <c r="A10032" t="s">
        <v>10459</v>
      </c>
    </row>
    <row r="10033" spans="1:1" x14ac:dyDescent="0.25">
      <c r="A10033" t="s">
        <v>10460</v>
      </c>
    </row>
    <row r="10034" spans="1:1" x14ac:dyDescent="0.25">
      <c r="A10034" t="s">
        <v>10461</v>
      </c>
    </row>
    <row r="10035" spans="1:1" x14ac:dyDescent="0.25">
      <c r="A10035" t="s">
        <v>10462</v>
      </c>
    </row>
    <row r="10036" spans="1:1" x14ac:dyDescent="0.25">
      <c r="A10036" t="s">
        <v>10463</v>
      </c>
    </row>
    <row r="10037" spans="1:1" x14ac:dyDescent="0.25">
      <c r="A10037" t="s">
        <v>10464</v>
      </c>
    </row>
    <row r="10038" spans="1:1" x14ac:dyDescent="0.25">
      <c r="A10038" t="s">
        <v>10465</v>
      </c>
    </row>
    <row r="10039" spans="1:1" x14ac:dyDescent="0.25">
      <c r="A10039" t="s">
        <v>10466</v>
      </c>
    </row>
    <row r="10040" spans="1:1" x14ac:dyDescent="0.25">
      <c r="A10040" t="s">
        <v>10467</v>
      </c>
    </row>
    <row r="10041" spans="1:1" x14ac:dyDescent="0.25">
      <c r="A10041" t="s">
        <v>10468</v>
      </c>
    </row>
    <row r="10042" spans="1:1" x14ac:dyDescent="0.25">
      <c r="A10042" t="s">
        <v>10469</v>
      </c>
    </row>
    <row r="10043" spans="1:1" x14ac:dyDescent="0.25">
      <c r="A10043" t="s">
        <v>10470</v>
      </c>
    </row>
    <row r="10044" spans="1:1" x14ac:dyDescent="0.25">
      <c r="A10044" t="s">
        <v>10471</v>
      </c>
    </row>
    <row r="10045" spans="1:1" x14ac:dyDescent="0.25">
      <c r="A10045" t="s">
        <v>10472</v>
      </c>
    </row>
    <row r="10046" spans="1:1" x14ac:dyDescent="0.25">
      <c r="A10046" t="s">
        <v>10473</v>
      </c>
    </row>
    <row r="10047" spans="1:1" x14ac:dyDescent="0.25">
      <c r="A10047" t="s">
        <v>10474</v>
      </c>
    </row>
    <row r="10048" spans="1:1" x14ac:dyDescent="0.25">
      <c r="A10048" t="s">
        <v>10475</v>
      </c>
    </row>
    <row r="10049" spans="1:1" x14ac:dyDescent="0.25">
      <c r="A10049" t="s">
        <v>10476</v>
      </c>
    </row>
    <row r="10050" spans="1:1" x14ac:dyDescent="0.25">
      <c r="A10050" t="s">
        <v>10477</v>
      </c>
    </row>
    <row r="10051" spans="1:1" x14ac:dyDescent="0.25">
      <c r="A10051" t="s">
        <v>10478</v>
      </c>
    </row>
    <row r="10052" spans="1:1" x14ac:dyDescent="0.25">
      <c r="A10052" t="s">
        <v>10479</v>
      </c>
    </row>
    <row r="10053" spans="1:1" x14ac:dyDescent="0.25">
      <c r="A10053" t="s">
        <v>10480</v>
      </c>
    </row>
    <row r="10054" spans="1:1" x14ac:dyDescent="0.25">
      <c r="A10054" t="s">
        <v>10481</v>
      </c>
    </row>
    <row r="10055" spans="1:1" x14ac:dyDescent="0.25">
      <c r="A10055" t="s">
        <v>10482</v>
      </c>
    </row>
    <row r="10056" spans="1:1" x14ac:dyDescent="0.25">
      <c r="A10056" t="s">
        <v>10483</v>
      </c>
    </row>
    <row r="10057" spans="1:1" x14ac:dyDescent="0.25">
      <c r="A10057" t="s">
        <v>10484</v>
      </c>
    </row>
    <row r="10058" spans="1:1" x14ac:dyDescent="0.25">
      <c r="A10058" t="s">
        <v>10485</v>
      </c>
    </row>
    <row r="10059" spans="1:1" x14ac:dyDescent="0.25">
      <c r="A10059" t="s">
        <v>10486</v>
      </c>
    </row>
    <row r="10060" spans="1:1" x14ac:dyDescent="0.25">
      <c r="A10060" t="s">
        <v>10487</v>
      </c>
    </row>
    <row r="10061" spans="1:1" x14ac:dyDescent="0.25">
      <c r="A10061" t="s">
        <v>10488</v>
      </c>
    </row>
    <row r="10062" spans="1:1" x14ac:dyDescent="0.25">
      <c r="A10062" t="s">
        <v>10489</v>
      </c>
    </row>
    <row r="10063" spans="1:1" x14ac:dyDescent="0.25">
      <c r="A10063" t="s">
        <v>10490</v>
      </c>
    </row>
    <row r="10064" spans="1:1" x14ac:dyDescent="0.25">
      <c r="A10064" t="s">
        <v>10491</v>
      </c>
    </row>
    <row r="10065" spans="1:1" x14ac:dyDescent="0.25">
      <c r="A10065" t="s">
        <v>10492</v>
      </c>
    </row>
    <row r="10066" spans="1:1" x14ac:dyDescent="0.25">
      <c r="A10066" t="s">
        <v>10493</v>
      </c>
    </row>
    <row r="10067" spans="1:1" x14ac:dyDescent="0.25">
      <c r="A10067" t="s">
        <v>10494</v>
      </c>
    </row>
    <row r="10068" spans="1:1" x14ac:dyDescent="0.25">
      <c r="A10068" t="s">
        <v>10495</v>
      </c>
    </row>
    <row r="10069" spans="1:1" x14ac:dyDescent="0.25">
      <c r="A10069" t="s">
        <v>10496</v>
      </c>
    </row>
    <row r="10070" spans="1:1" x14ac:dyDescent="0.25">
      <c r="A10070" t="s">
        <v>10497</v>
      </c>
    </row>
    <row r="10071" spans="1:1" x14ac:dyDescent="0.25">
      <c r="A10071" t="s">
        <v>10498</v>
      </c>
    </row>
    <row r="10072" spans="1:1" x14ac:dyDescent="0.25">
      <c r="A10072" t="s">
        <v>10499</v>
      </c>
    </row>
    <row r="10073" spans="1:1" x14ac:dyDescent="0.25">
      <c r="A10073" t="s">
        <v>10500</v>
      </c>
    </row>
    <row r="10074" spans="1:1" x14ac:dyDescent="0.25">
      <c r="A10074" t="s">
        <v>10501</v>
      </c>
    </row>
    <row r="10075" spans="1:1" x14ac:dyDescent="0.25">
      <c r="A10075" t="s">
        <v>10502</v>
      </c>
    </row>
    <row r="10076" spans="1:1" x14ac:dyDescent="0.25">
      <c r="A10076" t="s">
        <v>10503</v>
      </c>
    </row>
    <row r="10077" spans="1:1" x14ac:dyDescent="0.25">
      <c r="A10077" t="s">
        <v>10504</v>
      </c>
    </row>
    <row r="10078" spans="1:1" x14ac:dyDescent="0.25">
      <c r="A10078" t="s">
        <v>10505</v>
      </c>
    </row>
    <row r="10079" spans="1:1" x14ac:dyDescent="0.25">
      <c r="A10079" t="s">
        <v>10506</v>
      </c>
    </row>
    <row r="10080" spans="1:1" x14ac:dyDescent="0.25">
      <c r="A10080" t="s">
        <v>10507</v>
      </c>
    </row>
    <row r="10081" spans="1:1" x14ac:dyDescent="0.25">
      <c r="A10081" t="s">
        <v>10508</v>
      </c>
    </row>
    <row r="10082" spans="1:1" x14ac:dyDescent="0.25">
      <c r="A10082" t="s">
        <v>10509</v>
      </c>
    </row>
    <row r="10083" spans="1:1" x14ac:dyDescent="0.25">
      <c r="A10083" t="s">
        <v>10510</v>
      </c>
    </row>
    <row r="10084" spans="1:1" x14ac:dyDescent="0.25">
      <c r="A10084" t="s">
        <v>10511</v>
      </c>
    </row>
    <row r="10085" spans="1:1" x14ac:dyDescent="0.25">
      <c r="A10085" t="s">
        <v>10512</v>
      </c>
    </row>
    <row r="10086" spans="1:1" x14ac:dyDescent="0.25">
      <c r="A10086" t="s">
        <v>10513</v>
      </c>
    </row>
    <row r="10087" spans="1:1" x14ac:dyDescent="0.25">
      <c r="A10087" t="s">
        <v>10514</v>
      </c>
    </row>
    <row r="10088" spans="1:1" x14ac:dyDescent="0.25">
      <c r="A10088" t="s">
        <v>10515</v>
      </c>
    </row>
    <row r="10089" spans="1:1" x14ac:dyDescent="0.25">
      <c r="A10089" t="s">
        <v>10516</v>
      </c>
    </row>
    <row r="10090" spans="1:1" x14ac:dyDescent="0.25">
      <c r="A10090" t="s">
        <v>10517</v>
      </c>
    </row>
    <row r="10091" spans="1:1" x14ac:dyDescent="0.25">
      <c r="A10091" t="s">
        <v>10518</v>
      </c>
    </row>
    <row r="10092" spans="1:1" x14ac:dyDescent="0.25">
      <c r="A10092" t="s">
        <v>10519</v>
      </c>
    </row>
    <row r="10093" spans="1:1" x14ac:dyDescent="0.25">
      <c r="A10093" t="s">
        <v>10520</v>
      </c>
    </row>
    <row r="10094" spans="1:1" x14ac:dyDescent="0.25">
      <c r="A10094" t="s">
        <v>10521</v>
      </c>
    </row>
    <row r="10095" spans="1:1" x14ac:dyDescent="0.25">
      <c r="A10095" t="s">
        <v>10522</v>
      </c>
    </row>
    <row r="10096" spans="1:1" x14ac:dyDescent="0.25">
      <c r="A10096" t="s">
        <v>10523</v>
      </c>
    </row>
    <row r="10097" spans="1:1" x14ac:dyDescent="0.25">
      <c r="A10097" t="s">
        <v>10524</v>
      </c>
    </row>
    <row r="10098" spans="1:1" x14ac:dyDescent="0.25">
      <c r="A10098" t="s">
        <v>10525</v>
      </c>
    </row>
    <row r="10099" spans="1:1" x14ac:dyDescent="0.25">
      <c r="A10099" t="s">
        <v>10526</v>
      </c>
    </row>
    <row r="10100" spans="1:1" x14ac:dyDescent="0.25">
      <c r="A10100" t="s">
        <v>10527</v>
      </c>
    </row>
    <row r="10101" spans="1:1" x14ac:dyDescent="0.25">
      <c r="A10101" t="s">
        <v>10528</v>
      </c>
    </row>
    <row r="10102" spans="1:1" x14ac:dyDescent="0.25">
      <c r="A10102" t="s">
        <v>10529</v>
      </c>
    </row>
    <row r="10103" spans="1:1" x14ac:dyDescent="0.25">
      <c r="A10103" t="s">
        <v>10530</v>
      </c>
    </row>
    <row r="10104" spans="1:1" x14ac:dyDescent="0.25">
      <c r="A10104" t="s">
        <v>10531</v>
      </c>
    </row>
    <row r="10105" spans="1:1" x14ac:dyDescent="0.25">
      <c r="A10105" t="s">
        <v>10532</v>
      </c>
    </row>
    <row r="10106" spans="1:1" x14ac:dyDescent="0.25">
      <c r="A10106" t="s">
        <v>10533</v>
      </c>
    </row>
    <row r="10107" spans="1:1" x14ac:dyDescent="0.25">
      <c r="A10107" t="s">
        <v>10534</v>
      </c>
    </row>
    <row r="10108" spans="1:1" x14ac:dyDescent="0.25">
      <c r="A10108" t="s">
        <v>10535</v>
      </c>
    </row>
    <row r="10109" spans="1:1" x14ac:dyDescent="0.25">
      <c r="A10109" t="s">
        <v>10536</v>
      </c>
    </row>
    <row r="10110" spans="1:1" x14ac:dyDescent="0.25">
      <c r="A10110" t="s">
        <v>10537</v>
      </c>
    </row>
    <row r="10111" spans="1:1" x14ac:dyDescent="0.25">
      <c r="A10111" t="s">
        <v>10538</v>
      </c>
    </row>
    <row r="10112" spans="1:1" x14ac:dyDescent="0.25">
      <c r="A10112" t="s">
        <v>10539</v>
      </c>
    </row>
    <row r="10113" spans="1:1" x14ac:dyDescent="0.25">
      <c r="A10113" t="s">
        <v>10540</v>
      </c>
    </row>
    <row r="10114" spans="1:1" x14ac:dyDescent="0.25">
      <c r="A10114" t="s">
        <v>10541</v>
      </c>
    </row>
    <row r="10115" spans="1:1" x14ac:dyDescent="0.25">
      <c r="A10115" t="s">
        <v>10542</v>
      </c>
    </row>
    <row r="10116" spans="1:1" x14ac:dyDescent="0.25">
      <c r="A10116" t="s">
        <v>10543</v>
      </c>
    </row>
    <row r="10117" spans="1:1" x14ac:dyDescent="0.25">
      <c r="A10117" t="s">
        <v>10544</v>
      </c>
    </row>
    <row r="10118" spans="1:1" x14ac:dyDescent="0.25">
      <c r="A10118" t="s">
        <v>10545</v>
      </c>
    </row>
    <row r="10119" spans="1:1" x14ac:dyDescent="0.25">
      <c r="A10119" t="s">
        <v>10546</v>
      </c>
    </row>
    <row r="10120" spans="1:1" x14ac:dyDescent="0.25">
      <c r="A10120" t="s">
        <v>10547</v>
      </c>
    </row>
    <row r="10121" spans="1:1" x14ac:dyDescent="0.25">
      <c r="A10121" t="s">
        <v>10548</v>
      </c>
    </row>
    <row r="10122" spans="1:1" x14ac:dyDescent="0.25">
      <c r="A10122" t="s">
        <v>10549</v>
      </c>
    </row>
    <row r="10123" spans="1:1" x14ac:dyDescent="0.25">
      <c r="A10123" t="s">
        <v>10550</v>
      </c>
    </row>
    <row r="10124" spans="1:1" x14ac:dyDescent="0.25">
      <c r="A10124" t="s">
        <v>10551</v>
      </c>
    </row>
    <row r="10125" spans="1:1" x14ac:dyDescent="0.25">
      <c r="A10125" t="s">
        <v>10552</v>
      </c>
    </row>
    <row r="10126" spans="1:1" x14ac:dyDescent="0.25">
      <c r="A10126" t="s">
        <v>10553</v>
      </c>
    </row>
    <row r="10127" spans="1:1" x14ac:dyDescent="0.25">
      <c r="A10127" t="s">
        <v>10554</v>
      </c>
    </row>
    <row r="10128" spans="1:1" x14ac:dyDescent="0.25">
      <c r="A10128" t="s">
        <v>10555</v>
      </c>
    </row>
    <row r="10129" spans="1:1" x14ac:dyDescent="0.25">
      <c r="A10129" t="s">
        <v>10556</v>
      </c>
    </row>
    <row r="10130" spans="1:1" x14ac:dyDescent="0.25">
      <c r="A10130" t="s">
        <v>10557</v>
      </c>
    </row>
    <row r="10131" spans="1:1" x14ac:dyDescent="0.25">
      <c r="A10131" t="s">
        <v>10558</v>
      </c>
    </row>
    <row r="10132" spans="1:1" x14ac:dyDescent="0.25">
      <c r="A10132" t="s">
        <v>10559</v>
      </c>
    </row>
    <row r="10133" spans="1:1" x14ac:dyDescent="0.25">
      <c r="A10133" t="s">
        <v>10560</v>
      </c>
    </row>
    <row r="10134" spans="1:1" x14ac:dyDescent="0.25">
      <c r="A10134" t="s">
        <v>10561</v>
      </c>
    </row>
    <row r="10135" spans="1:1" x14ac:dyDescent="0.25">
      <c r="A10135" t="s">
        <v>10562</v>
      </c>
    </row>
    <row r="10136" spans="1:1" x14ac:dyDescent="0.25">
      <c r="A10136" t="s">
        <v>10563</v>
      </c>
    </row>
    <row r="10137" spans="1:1" x14ac:dyDescent="0.25">
      <c r="A10137" t="s">
        <v>10564</v>
      </c>
    </row>
    <row r="10138" spans="1:1" x14ac:dyDescent="0.25">
      <c r="A10138" t="s">
        <v>10565</v>
      </c>
    </row>
    <row r="10139" spans="1:1" x14ac:dyDescent="0.25">
      <c r="A10139" t="s">
        <v>10566</v>
      </c>
    </row>
    <row r="10140" spans="1:1" x14ac:dyDescent="0.25">
      <c r="A10140" t="s">
        <v>10567</v>
      </c>
    </row>
    <row r="10141" spans="1:1" x14ac:dyDescent="0.25">
      <c r="A10141" t="s">
        <v>10568</v>
      </c>
    </row>
    <row r="10142" spans="1:1" x14ac:dyDescent="0.25">
      <c r="A10142" t="s">
        <v>10569</v>
      </c>
    </row>
    <row r="10143" spans="1:1" x14ac:dyDescent="0.25">
      <c r="A10143" t="s">
        <v>10570</v>
      </c>
    </row>
    <row r="10144" spans="1:1" x14ac:dyDescent="0.25">
      <c r="A10144" t="s">
        <v>10571</v>
      </c>
    </row>
    <row r="10145" spans="1:1" x14ac:dyDescent="0.25">
      <c r="A10145" t="s">
        <v>10572</v>
      </c>
    </row>
    <row r="10146" spans="1:1" x14ac:dyDescent="0.25">
      <c r="A10146" t="s">
        <v>10573</v>
      </c>
    </row>
    <row r="10147" spans="1:1" x14ac:dyDescent="0.25">
      <c r="A10147" t="s">
        <v>10574</v>
      </c>
    </row>
    <row r="10148" spans="1:1" x14ac:dyDescent="0.25">
      <c r="A10148" t="s">
        <v>10575</v>
      </c>
    </row>
    <row r="10149" spans="1:1" x14ac:dyDescent="0.25">
      <c r="A10149" t="s">
        <v>10576</v>
      </c>
    </row>
    <row r="10150" spans="1:1" x14ac:dyDescent="0.25">
      <c r="A10150" t="s">
        <v>10577</v>
      </c>
    </row>
    <row r="10151" spans="1:1" x14ac:dyDescent="0.25">
      <c r="A10151" t="s">
        <v>10578</v>
      </c>
    </row>
    <row r="10152" spans="1:1" x14ac:dyDescent="0.25">
      <c r="A10152" t="s">
        <v>10579</v>
      </c>
    </row>
    <row r="10153" spans="1:1" x14ac:dyDescent="0.25">
      <c r="A10153" t="s">
        <v>10580</v>
      </c>
    </row>
    <row r="10154" spans="1:1" x14ac:dyDescent="0.25">
      <c r="A10154" t="s">
        <v>10581</v>
      </c>
    </row>
    <row r="10155" spans="1:1" x14ac:dyDescent="0.25">
      <c r="A10155" t="s">
        <v>10582</v>
      </c>
    </row>
    <row r="10156" spans="1:1" x14ac:dyDescent="0.25">
      <c r="A10156" t="s">
        <v>10583</v>
      </c>
    </row>
    <row r="10157" spans="1:1" x14ac:dyDescent="0.25">
      <c r="A10157" t="s">
        <v>10584</v>
      </c>
    </row>
    <row r="10158" spans="1:1" x14ac:dyDescent="0.25">
      <c r="A10158" t="s">
        <v>10585</v>
      </c>
    </row>
    <row r="10159" spans="1:1" x14ac:dyDescent="0.25">
      <c r="A10159" t="s">
        <v>10586</v>
      </c>
    </row>
    <row r="10160" spans="1:1" x14ac:dyDescent="0.25">
      <c r="A10160" t="s">
        <v>10587</v>
      </c>
    </row>
    <row r="10161" spans="1:1" x14ac:dyDescent="0.25">
      <c r="A10161" t="s">
        <v>10588</v>
      </c>
    </row>
    <row r="10162" spans="1:1" x14ac:dyDescent="0.25">
      <c r="A10162" t="s">
        <v>10589</v>
      </c>
    </row>
    <row r="10163" spans="1:1" x14ac:dyDescent="0.25">
      <c r="A10163" t="s">
        <v>10590</v>
      </c>
    </row>
    <row r="10164" spans="1:1" x14ac:dyDescent="0.25">
      <c r="A10164" t="s">
        <v>10591</v>
      </c>
    </row>
    <row r="10165" spans="1:1" x14ac:dyDescent="0.25">
      <c r="A10165" t="s">
        <v>10592</v>
      </c>
    </row>
    <row r="10166" spans="1:1" x14ac:dyDescent="0.25">
      <c r="A10166" t="s">
        <v>10593</v>
      </c>
    </row>
    <row r="10167" spans="1:1" x14ac:dyDescent="0.25">
      <c r="A10167" t="s">
        <v>10594</v>
      </c>
    </row>
    <row r="10168" spans="1:1" x14ac:dyDescent="0.25">
      <c r="A10168" t="s">
        <v>10595</v>
      </c>
    </row>
    <row r="10169" spans="1:1" x14ac:dyDescent="0.25">
      <c r="A10169" t="s">
        <v>10596</v>
      </c>
    </row>
    <row r="10170" spans="1:1" x14ac:dyDescent="0.25">
      <c r="A10170" t="s">
        <v>10597</v>
      </c>
    </row>
    <row r="10171" spans="1:1" x14ac:dyDescent="0.25">
      <c r="A10171" t="s">
        <v>10598</v>
      </c>
    </row>
    <row r="10172" spans="1:1" x14ac:dyDescent="0.25">
      <c r="A10172" t="s">
        <v>10599</v>
      </c>
    </row>
    <row r="10173" spans="1:1" x14ac:dyDescent="0.25">
      <c r="A10173" t="s">
        <v>10600</v>
      </c>
    </row>
    <row r="10174" spans="1:1" x14ac:dyDescent="0.25">
      <c r="A10174" t="s">
        <v>10601</v>
      </c>
    </row>
    <row r="10175" spans="1:1" x14ac:dyDescent="0.25">
      <c r="A10175" t="s">
        <v>10602</v>
      </c>
    </row>
    <row r="10176" spans="1:1" x14ac:dyDescent="0.25">
      <c r="A10176" t="s">
        <v>10603</v>
      </c>
    </row>
    <row r="10177" spans="1:1" x14ac:dyDescent="0.25">
      <c r="A10177" t="s">
        <v>10604</v>
      </c>
    </row>
    <row r="10178" spans="1:1" x14ac:dyDescent="0.25">
      <c r="A10178" t="s">
        <v>10605</v>
      </c>
    </row>
    <row r="10179" spans="1:1" x14ac:dyDescent="0.25">
      <c r="A10179" t="s">
        <v>10606</v>
      </c>
    </row>
    <row r="10180" spans="1:1" x14ac:dyDescent="0.25">
      <c r="A10180" t="s">
        <v>10607</v>
      </c>
    </row>
    <row r="10181" spans="1:1" x14ac:dyDescent="0.25">
      <c r="A10181" t="s">
        <v>10608</v>
      </c>
    </row>
    <row r="10182" spans="1:1" x14ac:dyDescent="0.25">
      <c r="A10182" t="s">
        <v>10609</v>
      </c>
    </row>
    <row r="10183" spans="1:1" x14ac:dyDescent="0.25">
      <c r="A10183" t="s">
        <v>10610</v>
      </c>
    </row>
    <row r="10184" spans="1:1" x14ac:dyDescent="0.25">
      <c r="A10184" t="s">
        <v>10611</v>
      </c>
    </row>
    <row r="10185" spans="1:1" x14ac:dyDescent="0.25">
      <c r="A10185" t="s">
        <v>10612</v>
      </c>
    </row>
    <row r="10186" spans="1:1" x14ac:dyDescent="0.25">
      <c r="A10186" t="s">
        <v>10613</v>
      </c>
    </row>
    <row r="10187" spans="1:1" x14ac:dyDescent="0.25">
      <c r="A10187" t="s">
        <v>10614</v>
      </c>
    </row>
    <row r="10188" spans="1:1" x14ac:dyDescent="0.25">
      <c r="A10188" t="s">
        <v>10615</v>
      </c>
    </row>
    <row r="10189" spans="1:1" x14ac:dyDescent="0.25">
      <c r="A10189" t="s">
        <v>10616</v>
      </c>
    </row>
    <row r="10190" spans="1:1" x14ac:dyDescent="0.25">
      <c r="A10190" t="s">
        <v>10617</v>
      </c>
    </row>
    <row r="10191" spans="1:1" x14ac:dyDescent="0.25">
      <c r="A10191" t="s">
        <v>10618</v>
      </c>
    </row>
    <row r="10192" spans="1:1" x14ac:dyDescent="0.25">
      <c r="A10192" t="s">
        <v>10619</v>
      </c>
    </row>
    <row r="10193" spans="1:1" x14ac:dyDescent="0.25">
      <c r="A10193" t="s">
        <v>10620</v>
      </c>
    </row>
    <row r="10194" spans="1:1" x14ac:dyDescent="0.25">
      <c r="A10194" t="s">
        <v>10621</v>
      </c>
    </row>
    <row r="10195" spans="1:1" x14ac:dyDescent="0.25">
      <c r="A10195" t="s">
        <v>10622</v>
      </c>
    </row>
    <row r="10196" spans="1:1" x14ac:dyDescent="0.25">
      <c r="A10196" t="s">
        <v>10623</v>
      </c>
    </row>
    <row r="10197" spans="1:1" x14ac:dyDescent="0.25">
      <c r="A10197" t="s">
        <v>10624</v>
      </c>
    </row>
    <row r="10198" spans="1:1" x14ac:dyDescent="0.25">
      <c r="A10198" t="s">
        <v>10625</v>
      </c>
    </row>
    <row r="10199" spans="1:1" x14ac:dyDescent="0.25">
      <c r="A10199" t="s">
        <v>10626</v>
      </c>
    </row>
    <row r="10200" spans="1:1" x14ac:dyDescent="0.25">
      <c r="A10200" t="s">
        <v>10627</v>
      </c>
    </row>
    <row r="10201" spans="1:1" x14ac:dyDescent="0.25">
      <c r="A10201" t="s">
        <v>10628</v>
      </c>
    </row>
    <row r="10202" spans="1:1" x14ac:dyDescent="0.25">
      <c r="A10202" t="s">
        <v>10629</v>
      </c>
    </row>
    <row r="10203" spans="1:1" x14ac:dyDescent="0.25">
      <c r="A10203" t="s">
        <v>10630</v>
      </c>
    </row>
    <row r="10204" spans="1:1" x14ac:dyDescent="0.25">
      <c r="A10204" t="s">
        <v>10631</v>
      </c>
    </row>
    <row r="10205" spans="1:1" x14ac:dyDescent="0.25">
      <c r="A10205" t="s">
        <v>10632</v>
      </c>
    </row>
    <row r="10206" spans="1:1" x14ac:dyDescent="0.25">
      <c r="A10206" t="s">
        <v>10633</v>
      </c>
    </row>
    <row r="10207" spans="1:1" x14ac:dyDescent="0.25">
      <c r="A10207" t="s">
        <v>10634</v>
      </c>
    </row>
    <row r="10208" spans="1:1" x14ac:dyDescent="0.25">
      <c r="A10208" t="s">
        <v>10635</v>
      </c>
    </row>
    <row r="10209" spans="1:1" x14ac:dyDescent="0.25">
      <c r="A10209" t="s">
        <v>10636</v>
      </c>
    </row>
    <row r="10210" spans="1:1" x14ac:dyDescent="0.25">
      <c r="A10210" t="s">
        <v>10637</v>
      </c>
    </row>
    <row r="10211" spans="1:1" x14ac:dyDescent="0.25">
      <c r="A10211" t="s">
        <v>10638</v>
      </c>
    </row>
    <row r="10212" spans="1:1" x14ac:dyDescent="0.25">
      <c r="A10212" t="s">
        <v>10639</v>
      </c>
    </row>
    <row r="10213" spans="1:1" x14ac:dyDescent="0.25">
      <c r="A10213" t="s">
        <v>10640</v>
      </c>
    </row>
    <row r="10214" spans="1:1" x14ac:dyDescent="0.25">
      <c r="A10214" t="s">
        <v>10641</v>
      </c>
    </row>
    <row r="10215" spans="1:1" x14ac:dyDescent="0.25">
      <c r="A10215" t="s">
        <v>10642</v>
      </c>
    </row>
    <row r="10216" spans="1:1" x14ac:dyDescent="0.25">
      <c r="A10216" t="s">
        <v>10643</v>
      </c>
    </row>
    <row r="10217" spans="1:1" x14ac:dyDescent="0.25">
      <c r="A10217" t="s">
        <v>10644</v>
      </c>
    </row>
    <row r="10218" spans="1:1" x14ac:dyDescent="0.25">
      <c r="A10218" t="s">
        <v>10645</v>
      </c>
    </row>
    <row r="10219" spans="1:1" x14ac:dyDescent="0.25">
      <c r="A10219" t="s">
        <v>10646</v>
      </c>
    </row>
    <row r="10220" spans="1:1" x14ac:dyDescent="0.25">
      <c r="A10220" t="s">
        <v>10647</v>
      </c>
    </row>
    <row r="10221" spans="1:1" x14ac:dyDescent="0.25">
      <c r="A10221" t="s">
        <v>10648</v>
      </c>
    </row>
    <row r="10222" spans="1:1" x14ac:dyDescent="0.25">
      <c r="A10222" t="s">
        <v>10649</v>
      </c>
    </row>
    <row r="10223" spans="1:1" x14ac:dyDescent="0.25">
      <c r="A10223" t="s">
        <v>10650</v>
      </c>
    </row>
    <row r="10224" spans="1:1" x14ac:dyDescent="0.25">
      <c r="A10224" t="s">
        <v>10651</v>
      </c>
    </row>
    <row r="10225" spans="1:1" x14ac:dyDescent="0.25">
      <c r="A10225" t="s">
        <v>10652</v>
      </c>
    </row>
    <row r="10226" spans="1:1" x14ac:dyDescent="0.25">
      <c r="A10226" t="s">
        <v>10653</v>
      </c>
    </row>
    <row r="10227" spans="1:1" x14ac:dyDescent="0.25">
      <c r="A10227" t="s">
        <v>10654</v>
      </c>
    </row>
    <row r="10228" spans="1:1" x14ac:dyDescent="0.25">
      <c r="A10228" t="s">
        <v>10655</v>
      </c>
    </row>
    <row r="10229" spans="1:1" x14ac:dyDescent="0.25">
      <c r="A10229" t="s">
        <v>10656</v>
      </c>
    </row>
    <row r="10230" spans="1:1" x14ac:dyDescent="0.25">
      <c r="A10230" t="s">
        <v>10657</v>
      </c>
    </row>
    <row r="10231" spans="1:1" x14ac:dyDescent="0.25">
      <c r="A10231" t="s">
        <v>10658</v>
      </c>
    </row>
    <row r="10232" spans="1:1" x14ac:dyDescent="0.25">
      <c r="A10232" t="s">
        <v>10659</v>
      </c>
    </row>
    <row r="10233" spans="1:1" x14ac:dyDescent="0.25">
      <c r="A10233" t="s">
        <v>10660</v>
      </c>
    </row>
    <row r="10234" spans="1:1" x14ac:dyDescent="0.25">
      <c r="A10234" t="s">
        <v>10661</v>
      </c>
    </row>
    <row r="10235" spans="1:1" x14ac:dyDescent="0.25">
      <c r="A10235" t="s">
        <v>10662</v>
      </c>
    </row>
    <row r="10236" spans="1:1" x14ac:dyDescent="0.25">
      <c r="A10236" t="s">
        <v>10663</v>
      </c>
    </row>
    <row r="10237" spans="1:1" x14ac:dyDescent="0.25">
      <c r="A10237" t="s">
        <v>10664</v>
      </c>
    </row>
    <row r="10238" spans="1:1" x14ac:dyDescent="0.25">
      <c r="A10238" t="s">
        <v>10665</v>
      </c>
    </row>
    <row r="10239" spans="1:1" x14ac:dyDescent="0.25">
      <c r="A10239" t="s">
        <v>10666</v>
      </c>
    </row>
    <row r="10240" spans="1:1" x14ac:dyDescent="0.25">
      <c r="A10240" t="s">
        <v>10667</v>
      </c>
    </row>
    <row r="10241" spans="1:1" x14ac:dyDescent="0.25">
      <c r="A10241" t="s">
        <v>10668</v>
      </c>
    </row>
    <row r="10242" spans="1:1" x14ac:dyDescent="0.25">
      <c r="A10242" t="s">
        <v>10669</v>
      </c>
    </row>
    <row r="10243" spans="1:1" x14ac:dyDescent="0.25">
      <c r="A10243" t="s">
        <v>10670</v>
      </c>
    </row>
    <row r="10244" spans="1:1" x14ac:dyDescent="0.25">
      <c r="A10244" t="s">
        <v>10671</v>
      </c>
    </row>
    <row r="10245" spans="1:1" x14ac:dyDescent="0.25">
      <c r="A10245" t="s">
        <v>10672</v>
      </c>
    </row>
    <row r="10246" spans="1:1" x14ac:dyDescent="0.25">
      <c r="A10246" t="s">
        <v>10673</v>
      </c>
    </row>
    <row r="10247" spans="1:1" x14ac:dyDescent="0.25">
      <c r="A10247" t="s">
        <v>10674</v>
      </c>
    </row>
    <row r="10248" spans="1:1" x14ac:dyDescent="0.25">
      <c r="A10248" t="s">
        <v>10675</v>
      </c>
    </row>
    <row r="10249" spans="1:1" x14ac:dyDescent="0.25">
      <c r="A10249" t="s">
        <v>10676</v>
      </c>
    </row>
    <row r="10250" spans="1:1" x14ac:dyDescent="0.25">
      <c r="A10250" t="s">
        <v>10677</v>
      </c>
    </row>
    <row r="10251" spans="1:1" x14ac:dyDescent="0.25">
      <c r="A10251" t="s">
        <v>10678</v>
      </c>
    </row>
    <row r="10252" spans="1:1" x14ac:dyDescent="0.25">
      <c r="A10252" t="s">
        <v>10679</v>
      </c>
    </row>
    <row r="10253" spans="1:1" x14ac:dyDescent="0.25">
      <c r="A10253" t="s">
        <v>10680</v>
      </c>
    </row>
    <row r="10254" spans="1:1" x14ac:dyDescent="0.25">
      <c r="A10254" t="s">
        <v>10681</v>
      </c>
    </row>
    <row r="10255" spans="1:1" x14ac:dyDescent="0.25">
      <c r="A10255" t="s">
        <v>10682</v>
      </c>
    </row>
    <row r="10256" spans="1:1" x14ac:dyDescent="0.25">
      <c r="A10256" t="s">
        <v>10683</v>
      </c>
    </row>
    <row r="10257" spans="1:1" x14ac:dyDescent="0.25">
      <c r="A10257" t="s">
        <v>10684</v>
      </c>
    </row>
    <row r="10258" spans="1:1" x14ac:dyDescent="0.25">
      <c r="A10258" t="s">
        <v>10685</v>
      </c>
    </row>
    <row r="10259" spans="1:1" x14ac:dyDescent="0.25">
      <c r="A10259" t="s">
        <v>10686</v>
      </c>
    </row>
    <row r="10260" spans="1:1" x14ac:dyDescent="0.25">
      <c r="A10260" t="s">
        <v>10687</v>
      </c>
    </row>
    <row r="10261" spans="1:1" x14ac:dyDescent="0.25">
      <c r="A10261" t="s">
        <v>10688</v>
      </c>
    </row>
    <row r="10262" spans="1:1" x14ac:dyDescent="0.25">
      <c r="A10262" t="s">
        <v>10689</v>
      </c>
    </row>
    <row r="10263" spans="1:1" x14ac:dyDescent="0.25">
      <c r="A10263" t="s">
        <v>10690</v>
      </c>
    </row>
    <row r="10264" spans="1:1" x14ac:dyDescent="0.25">
      <c r="A10264" t="s">
        <v>10691</v>
      </c>
    </row>
    <row r="10265" spans="1:1" x14ac:dyDescent="0.25">
      <c r="A10265" t="s">
        <v>10692</v>
      </c>
    </row>
    <row r="10266" spans="1:1" x14ac:dyDescent="0.25">
      <c r="A10266" t="s">
        <v>10693</v>
      </c>
    </row>
    <row r="10267" spans="1:1" x14ac:dyDescent="0.25">
      <c r="A10267" t="s">
        <v>10694</v>
      </c>
    </row>
    <row r="10268" spans="1:1" x14ac:dyDescent="0.25">
      <c r="A10268" t="s">
        <v>10695</v>
      </c>
    </row>
    <row r="10269" spans="1:1" x14ac:dyDescent="0.25">
      <c r="A10269" t="s">
        <v>10696</v>
      </c>
    </row>
    <row r="10270" spans="1:1" x14ac:dyDescent="0.25">
      <c r="A10270" t="s">
        <v>10697</v>
      </c>
    </row>
    <row r="10271" spans="1:1" x14ac:dyDescent="0.25">
      <c r="A10271" t="s">
        <v>10698</v>
      </c>
    </row>
    <row r="10272" spans="1:1" x14ac:dyDescent="0.25">
      <c r="A10272" t="s">
        <v>10699</v>
      </c>
    </row>
    <row r="10273" spans="1:1" x14ac:dyDescent="0.25">
      <c r="A10273" t="s">
        <v>10700</v>
      </c>
    </row>
    <row r="10274" spans="1:1" x14ac:dyDescent="0.25">
      <c r="A10274" t="s">
        <v>10701</v>
      </c>
    </row>
    <row r="10275" spans="1:1" x14ac:dyDescent="0.25">
      <c r="A10275" t="s">
        <v>10702</v>
      </c>
    </row>
    <row r="10276" spans="1:1" x14ac:dyDescent="0.25">
      <c r="A10276" t="s">
        <v>10703</v>
      </c>
    </row>
    <row r="10277" spans="1:1" x14ac:dyDescent="0.25">
      <c r="A10277" t="s">
        <v>10704</v>
      </c>
    </row>
    <row r="10278" spans="1:1" x14ac:dyDescent="0.25">
      <c r="A10278" t="s">
        <v>10705</v>
      </c>
    </row>
    <row r="10279" spans="1:1" x14ac:dyDescent="0.25">
      <c r="A10279" t="s">
        <v>10706</v>
      </c>
    </row>
    <row r="10280" spans="1:1" x14ac:dyDescent="0.25">
      <c r="A10280" t="s">
        <v>10707</v>
      </c>
    </row>
    <row r="10281" spans="1:1" x14ac:dyDescent="0.25">
      <c r="A10281" t="s">
        <v>10708</v>
      </c>
    </row>
    <row r="10282" spans="1:1" x14ac:dyDescent="0.25">
      <c r="A10282" t="s">
        <v>10709</v>
      </c>
    </row>
    <row r="10283" spans="1:1" x14ac:dyDescent="0.25">
      <c r="A10283" t="s">
        <v>10710</v>
      </c>
    </row>
    <row r="10284" spans="1:1" x14ac:dyDescent="0.25">
      <c r="A10284" t="s">
        <v>10711</v>
      </c>
    </row>
    <row r="10285" spans="1:1" x14ac:dyDescent="0.25">
      <c r="A10285" t="s">
        <v>10712</v>
      </c>
    </row>
    <row r="10286" spans="1:1" x14ac:dyDescent="0.25">
      <c r="A10286" t="s">
        <v>10713</v>
      </c>
    </row>
    <row r="10287" spans="1:1" x14ac:dyDescent="0.25">
      <c r="A10287" t="s">
        <v>10714</v>
      </c>
    </row>
    <row r="10288" spans="1:1" x14ac:dyDescent="0.25">
      <c r="A10288" t="s">
        <v>10715</v>
      </c>
    </row>
    <row r="10289" spans="1:1" x14ac:dyDescent="0.25">
      <c r="A10289" t="s">
        <v>10716</v>
      </c>
    </row>
    <row r="10290" spans="1:1" x14ac:dyDescent="0.25">
      <c r="A10290" t="s">
        <v>10717</v>
      </c>
    </row>
    <row r="10291" spans="1:1" x14ac:dyDescent="0.25">
      <c r="A10291" t="s">
        <v>10718</v>
      </c>
    </row>
    <row r="10292" spans="1:1" x14ac:dyDescent="0.25">
      <c r="A10292" t="s">
        <v>10719</v>
      </c>
    </row>
    <row r="10293" spans="1:1" x14ac:dyDescent="0.25">
      <c r="A10293" t="s">
        <v>10720</v>
      </c>
    </row>
    <row r="10294" spans="1:1" x14ac:dyDescent="0.25">
      <c r="A10294" t="s">
        <v>10721</v>
      </c>
    </row>
    <row r="10295" spans="1:1" x14ac:dyDescent="0.25">
      <c r="A10295" t="s">
        <v>10722</v>
      </c>
    </row>
    <row r="10296" spans="1:1" x14ac:dyDescent="0.25">
      <c r="A10296" t="s">
        <v>10723</v>
      </c>
    </row>
    <row r="10297" spans="1:1" x14ac:dyDescent="0.25">
      <c r="A10297" t="s">
        <v>10724</v>
      </c>
    </row>
    <row r="10298" spans="1:1" x14ac:dyDescent="0.25">
      <c r="A10298" t="s">
        <v>10725</v>
      </c>
    </row>
    <row r="10299" spans="1:1" x14ac:dyDescent="0.25">
      <c r="A10299" t="s">
        <v>10726</v>
      </c>
    </row>
    <row r="10300" spans="1:1" x14ac:dyDescent="0.25">
      <c r="A10300" t="s">
        <v>10727</v>
      </c>
    </row>
    <row r="10301" spans="1:1" x14ac:dyDescent="0.25">
      <c r="A10301" t="s">
        <v>10728</v>
      </c>
    </row>
    <row r="10302" spans="1:1" x14ac:dyDescent="0.25">
      <c r="A10302" t="s">
        <v>10729</v>
      </c>
    </row>
    <row r="10303" spans="1:1" x14ac:dyDescent="0.25">
      <c r="A10303" t="s">
        <v>10730</v>
      </c>
    </row>
    <row r="10304" spans="1:1" x14ac:dyDescent="0.25">
      <c r="A10304" t="s">
        <v>10731</v>
      </c>
    </row>
    <row r="10305" spans="1:1" x14ac:dyDescent="0.25">
      <c r="A10305" t="s">
        <v>10732</v>
      </c>
    </row>
    <row r="10306" spans="1:1" x14ac:dyDescent="0.25">
      <c r="A10306" t="s">
        <v>10733</v>
      </c>
    </row>
    <row r="10307" spans="1:1" x14ac:dyDescent="0.25">
      <c r="A10307" t="s">
        <v>10734</v>
      </c>
    </row>
    <row r="10308" spans="1:1" x14ac:dyDescent="0.25">
      <c r="A10308" t="s">
        <v>10735</v>
      </c>
    </row>
    <row r="10309" spans="1:1" x14ac:dyDescent="0.25">
      <c r="A10309" t="s">
        <v>10736</v>
      </c>
    </row>
    <row r="10310" spans="1:1" x14ac:dyDescent="0.25">
      <c r="A10310" t="s">
        <v>10737</v>
      </c>
    </row>
    <row r="10311" spans="1:1" x14ac:dyDescent="0.25">
      <c r="A10311" t="s">
        <v>10738</v>
      </c>
    </row>
    <row r="10312" spans="1:1" x14ac:dyDescent="0.25">
      <c r="A10312" t="s">
        <v>10739</v>
      </c>
    </row>
    <row r="10313" spans="1:1" x14ac:dyDescent="0.25">
      <c r="A10313" t="s">
        <v>10740</v>
      </c>
    </row>
    <row r="10314" spans="1:1" x14ac:dyDescent="0.25">
      <c r="A10314" t="s">
        <v>10741</v>
      </c>
    </row>
    <row r="10315" spans="1:1" x14ac:dyDescent="0.25">
      <c r="A10315" t="s">
        <v>10742</v>
      </c>
    </row>
    <row r="10316" spans="1:1" x14ac:dyDescent="0.25">
      <c r="A10316" t="s">
        <v>10743</v>
      </c>
    </row>
    <row r="10317" spans="1:1" x14ac:dyDescent="0.25">
      <c r="A10317" t="s">
        <v>10744</v>
      </c>
    </row>
    <row r="10318" spans="1:1" x14ac:dyDescent="0.25">
      <c r="A10318" t="s">
        <v>10745</v>
      </c>
    </row>
    <row r="10319" spans="1:1" x14ac:dyDescent="0.25">
      <c r="A10319" t="s">
        <v>10746</v>
      </c>
    </row>
    <row r="10320" spans="1:1" x14ac:dyDescent="0.25">
      <c r="A10320" t="s">
        <v>10747</v>
      </c>
    </row>
    <row r="10321" spans="1:1" x14ac:dyDescent="0.25">
      <c r="A10321" t="s">
        <v>10748</v>
      </c>
    </row>
    <row r="10322" spans="1:1" x14ac:dyDescent="0.25">
      <c r="A10322" t="s">
        <v>10749</v>
      </c>
    </row>
    <row r="10323" spans="1:1" x14ac:dyDescent="0.25">
      <c r="A10323" t="s">
        <v>10750</v>
      </c>
    </row>
    <row r="10324" spans="1:1" x14ac:dyDescent="0.25">
      <c r="A10324" t="s">
        <v>10751</v>
      </c>
    </row>
    <row r="10325" spans="1:1" x14ac:dyDescent="0.25">
      <c r="A10325" t="s">
        <v>10752</v>
      </c>
    </row>
    <row r="10326" spans="1:1" x14ac:dyDescent="0.25">
      <c r="A10326" t="s">
        <v>10753</v>
      </c>
    </row>
    <row r="10327" spans="1:1" x14ac:dyDescent="0.25">
      <c r="A10327" t="s">
        <v>10754</v>
      </c>
    </row>
    <row r="10328" spans="1:1" x14ac:dyDescent="0.25">
      <c r="A10328" t="s">
        <v>10755</v>
      </c>
    </row>
    <row r="10329" spans="1:1" x14ac:dyDescent="0.25">
      <c r="A10329" t="s">
        <v>10756</v>
      </c>
    </row>
    <row r="10330" spans="1:1" x14ac:dyDescent="0.25">
      <c r="A10330" t="s">
        <v>10757</v>
      </c>
    </row>
    <row r="10331" spans="1:1" x14ac:dyDescent="0.25">
      <c r="A10331" t="s">
        <v>10758</v>
      </c>
    </row>
    <row r="10332" spans="1:1" x14ac:dyDescent="0.25">
      <c r="A10332" t="s">
        <v>10759</v>
      </c>
    </row>
    <row r="10333" spans="1:1" x14ac:dyDescent="0.25">
      <c r="A10333" t="s">
        <v>10760</v>
      </c>
    </row>
    <row r="10334" spans="1:1" x14ac:dyDescent="0.25">
      <c r="A10334" t="s">
        <v>10761</v>
      </c>
    </row>
    <row r="10335" spans="1:1" x14ac:dyDescent="0.25">
      <c r="A10335" t="s">
        <v>10762</v>
      </c>
    </row>
    <row r="10336" spans="1:1" x14ac:dyDescent="0.25">
      <c r="A10336" t="s">
        <v>10763</v>
      </c>
    </row>
    <row r="10337" spans="1:1" x14ac:dyDescent="0.25">
      <c r="A10337" t="s">
        <v>10764</v>
      </c>
    </row>
    <row r="10338" spans="1:1" x14ac:dyDescent="0.25">
      <c r="A10338" t="s">
        <v>10765</v>
      </c>
    </row>
    <row r="10339" spans="1:1" x14ac:dyDescent="0.25">
      <c r="A10339" t="s">
        <v>10766</v>
      </c>
    </row>
    <row r="10340" spans="1:1" x14ac:dyDescent="0.25">
      <c r="A10340" t="s">
        <v>10767</v>
      </c>
    </row>
    <row r="10341" spans="1:1" x14ac:dyDescent="0.25">
      <c r="A10341" t="s">
        <v>10768</v>
      </c>
    </row>
    <row r="10342" spans="1:1" x14ac:dyDescent="0.25">
      <c r="A10342" t="s">
        <v>10769</v>
      </c>
    </row>
    <row r="10343" spans="1:1" x14ac:dyDescent="0.25">
      <c r="A10343" t="s">
        <v>10770</v>
      </c>
    </row>
    <row r="10344" spans="1:1" x14ac:dyDescent="0.25">
      <c r="A10344" t="s">
        <v>10771</v>
      </c>
    </row>
    <row r="10345" spans="1:1" x14ac:dyDescent="0.25">
      <c r="A10345" t="s">
        <v>10772</v>
      </c>
    </row>
    <row r="10346" spans="1:1" x14ac:dyDescent="0.25">
      <c r="A10346" t="s">
        <v>10773</v>
      </c>
    </row>
    <row r="10347" spans="1:1" x14ac:dyDescent="0.25">
      <c r="A10347" t="s">
        <v>10774</v>
      </c>
    </row>
    <row r="10348" spans="1:1" x14ac:dyDescent="0.25">
      <c r="A10348" t="s">
        <v>10775</v>
      </c>
    </row>
    <row r="10349" spans="1:1" x14ac:dyDescent="0.25">
      <c r="A10349" t="s">
        <v>10776</v>
      </c>
    </row>
    <row r="10350" spans="1:1" x14ac:dyDescent="0.25">
      <c r="A10350" t="s">
        <v>10777</v>
      </c>
    </row>
    <row r="10351" spans="1:1" x14ac:dyDescent="0.25">
      <c r="A10351" t="s">
        <v>10778</v>
      </c>
    </row>
    <row r="10352" spans="1:1" x14ac:dyDescent="0.25">
      <c r="A10352" t="s">
        <v>10779</v>
      </c>
    </row>
    <row r="10353" spans="1:1" x14ac:dyDescent="0.25">
      <c r="A10353" t="s">
        <v>10780</v>
      </c>
    </row>
    <row r="10354" spans="1:1" x14ac:dyDescent="0.25">
      <c r="A10354" t="s">
        <v>10781</v>
      </c>
    </row>
    <row r="10355" spans="1:1" x14ac:dyDescent="0.25">
      <c r="A10355" t="s">
        <v>10782</v>
      </c>
    </row>
    <row r="10356" spans="1:1" x14ac:dyDescent="0.25">
      <c r="A10356" t="s">
        <v>10783</v>
      </c>
    </row>
    <row r="10357" spans="1:1" x14ac:dyDescent="0.25">
      <c r="A10357" t="s">
        <v>10784</v>
      </c>
    </row>
    <row r="10358" spans="1:1" x14ac:dyDescent="0.25">
      <c r="A10358" t="s">
        <v>10785</v>
      </c>
    </row>
    <row r="10359" spans="1:1" x14ac:dyDescent="0.25">
      <c r="A10359" t="s">
        <v>10786</v>
      </c>
    </row>
    <row r="10360" spans="1:1" x14ac:dyDescent="0.25">
      <c r="A10360" t="s">
        <v>10787</v>
      </c>
    </row>
    <row r="10361" spans="1:1" x14ac:dyDescent="0.25">
      <c r="A10361" t="s">
        <v>10788</v>
      </c>
    </row>
    <row r="10362" spans="1:1" x14ac:dyDescent="0.25">
      <c r="A10362" t="s">
        <v>10789</v>
      </c>
    </row>
    <row r="10363" spans="1:1" x14ac:dyDescent="0.25">
      <c r="A10363" t="s">
        <v>10790</v>
      </c>
    </row>
    <row r="10364" spans="1:1" x14ac:dyDescent="0.25">
      <c r="A10364" t="s">
        <v>10791</v>
      </c>
    </row>
    <row r="10365" spans="1:1" x14ac:dyDescent="0.25">
      <c r="A10365" t="s">
        <v>10792</v>
      </c>
    </row>
    <row r="10366" spans="1:1" x14ac:dyDescent="0.25">
      <c r="A10366" t="s">
        <v>10793</v>
      </c>
    </row>
    <row r="10367" spans="1:1" x14ac:dyDescent="0.25">
      <c r="A10367" t="s">
        <v>10794</v>
      </c>
    </row>
    <row r="10368" spans="1:1" x14ac:dyDescent="0.25">
      <c r="A10368" t="s">
        <v>10795</v>
      </c>
    </row>
    <row r="10369" spans="1:1" x14ac:dyDescent="0.25">
      <c r="A10369" t="s">
        <v>10796</v>
      </c>
    </row>
    <row r="10370" spans="1:1" x14ac:dyDescent="0.25">
      <c r="A10370" t="s">
        <v>10797</v>
      </c>
    </row>
    <row r="10371" spans="1:1" x14ac:dyDescent="0.25">
      <c r="A10371" t="s">
        <v>10798</v>
      </c>
    </row>
    <row r="10372" spans="1:1" x14ac:dyDescent="0.25">
      <c r="A10372" t="s">
        <v>10799</v>
      </c>
    </row>
    <row r="10373" spans="1:1" x14ac:dyDescent="0.25">
      <c r="A10373" t="s">
        <v>10800</v>
      </c>
    </row>
    <row r="10374" spans="1:1" x14ac:dyDescent="0.25">
      <c r="A10374" t="s">
        <v>10801</v>
      </c>
    </row>
    <row r="10375" spans="1:1" x14ac:dyDescent="0.25">
      <c r="A10375" t="s">
        <v>10802</v>
      </c>
    </row>
    <row r="10376" spans="1:1" x14ac:dyDescent="0.25">
      <c r="A10376" t="s">
        <v>10803</v>
      </c>
    </row>
    <row r="10377" spans="1:1" x14ac:dyDescent="0.25">
      <c r="A10377" t="s">
        <v>10804</v>
      </c>
    </row>
    <row r="10378" spans="1:1" x14ac:dyDescent="0.25">
      <c r="A10378" t="s">
        <v>10805</v>
      </c>
    </row>
    <row r="10379" spans="1:1" x14ac:dyDescent="0.25">
      <c r="A10379" t="s">
        <v>10806</v>
      </c>
    </row>
    <row r="10380" spans="1:1" x14ac:dyDescent="0.25">
      <c r="A10380" t="s">
        <v>10807</v>
      </c>
    </row>
    <row r="10381" spans="1:1" x14ac:dyDescent="0.25">
      <c r="A10381" t="s">
        <v>10808</v>
      </c>
    </row>
    <row r="10382" spans="1:1" x14ac:dyDescent="0.25">
      <c r="A10382" t="s">
        <v>10809</v>
      </c>
    </row>
    <row r="10383" spans="1:1" x14ac:dyDescent="0.25">
      <c r="A10383" t="s">
        <v>10810</v>
      </c>
    </row>
    <row r="10384" spans="1:1" x14ac:dyDescent="0.25">
      <c r="A10384" t="s">
        <v>10811</v>
      </c>
    </row>
    <row r="10385" spans="1:1" x14ac:dyDescent="0.25">
      <c r="A10385" t="s">
        <v>10812</v>
      </c>
    </row>
    <row r="10386" spans="1:1" x14ac:dyDescent="0.25">
      <c r="A10386" t="s">
        <v>10813</v>
      </c>
    </row>
    <row r="10387" spans="1:1" x14ac:dyDescent="0.25">
      <c r="A10387" t="s">
        <v>10814</v>
      </c>
    </row>
    <row r="10388" spans="1:1" x14ac:dyDescent="0.25">
      <c r="A10388" t="s">
        <v>10815</v>
      </c>
    </row>
    <row r="10389" spans="1:1" x14ac:dyDescent="0.25">
      <c r="A10389" t="s">
        <v>10816</v>
      </c>
    </row>
    <row r="10390" spans="1:1" x14ac:dyDescent="0.25">
      <c r="A10390" t="s">
        <v>10817</v>
      </c>
    </row>
    <row r="10391" spans="1:1" x14ac:dyDescent="0.25">
      <c r="A10391" t="s">
        <v>10818</v>
      </c>
    </row>
    <row r="10392" spans="1:1" x14ac:dyDescent="0.25">
      <c r="A10392" t="s">
        <v>10819</v>
      </c>
    </row>
    <row r="10393" spans="1:1" x14ac:dyDescent="0.25">
      <c r="A10393" t="s">
        <v>10820</v>
      </c>
    </row>
    <row r="10394" spans="1:1" x14ac:dyDescent="0.25">
      <c r="A10394" t="s">
        <v>10821</v>
      </c>
    </row>
    <row r="10395" spans="1:1" x14ac:dyDescent="0.25">
      <c r="A10395" t="s">
        <v>10822</v>
      </c>
    </row>
    <row r="10396" spans="1:1" x14ac:dyDescent="0.25">
      <c r="A10396" t="s">
        <v>10823</v>
      </c>
    </row>
    <row r="10397" spans="1:1" x14ac:dyDescent="0.25">
      <c r="A10397" t="s">
        <v>10824</v>
      </c>
    </row>
    <row r="10398" spans="1:1" x14ac:dyDescent="0.25">
      <c r="A10398" t="s">
        <v>10825</v>
      </c>
    </row>
    <row r="10399" spans="1:1" x14ac:dyDescent="0.25">
      <c r="A10399" t="s">
        <v>10826</v>
      </c>
    </row>
    <row r="10400" spans="1:1" x14ac:dyDescent="0.25">
      <c r="A10400" t="s">
        <v>10827</v>
      </c>
    </row>
    <row r="10401" spans="1:1" x14ac:dyDescent="0.25">
      <c r="A10401" t="s">
        <v>10828</v>
      </c>
    </row>
    <row r="10402" spans="1:1" x14ac:dyDescent="0.25">
      <c r="A10402" t="s">
        <v>10829</v>
      </c>
    </row>
    <row r="10403" spans="1:1" x14ac:dyDescent="0.25">
      <c r="A10403" t="s">
        <v>10830</v>
      </c>
    </row>
    <row r="10404" spans="1:1" x14ac:dyDescent="0.25">
      <c r="A10404" t="s">
        <v>10831</v>
      </c>
    </row>
    <row r="10405" spans="1:1" x14ac:dyDescent="0.25">
      <c r="A10405" t="s">
        <v>10832</v>
      </c>
    </row>
    <row r="10406" spans="1:1" x14ac:dyDescent="0.25">
      <c r="A10406" t="s">
        <v>10833</v>
      </c>
    </row>
    <row r="10407" spans="1:1" x14ac:dyDescent="0.25">
      <c r="A10407" t="s">
        <v>10834</v>
      </c>
    </row>
    <row r="10408" spans="1:1" x14ac:dyDescent="0.25">
      <c r="A10408" t="s">
        <v>10835</v>
      </c>
    </row>
    <row r="10409" spans="1:1" x14ac:dyDescent="0.25">
      <c r="A10409" t="s">
        <v>10836</v>
      </c>
    </row>
    <row r="10410" spans="1:1" x14ac:dyDescent="0.25">
      <c r="A10410" t="s">
        <v>10837</v>
      </c>
    </row>
    <row r="10411" spans="1:1" x14ac:dyDescent="0.25">
      <c r="A10411" t="s">
        <v>10838</v>
      </c>
    </row>
    <row r="10412" spans="1:1" x14ac:dyDescent="0.25">
      <c r="A10412" t="s">
        <v>10839</v>
      </c>
    </row>
    <row r="10413" spans="1:1" x14ac:dyDescent="0.25">
      <c r="A10413" t="s">
        <v>10840</v>
      </c>
    </row>
    <row r="10414" spans="1:1" x14ac:dyDescent="0.25">
      <c r="A10414" t="s">
        <v>10841</v>
      </c>
    </row>
    <row r="10415" spans="1:1" x14ac:dyDescent="0.25">
      <c r="A10415" t="s">
        <v>10842</v>
      </c>
    </row>
    <row r="10416" spans="1:1" x14ac:dyDescent="0.25">
      <c r="A10416" t="s">
        <v>10843</v>
      </c>
    </row>
    <row r="10417" spans="1:1" x14ac:dyDescent="0.25">
      <c r="A10417" t="s">
        <v>10844</v>
      </c>
    </row>
    <row r="10418" spans="1:1" x14ac:dyDescent="0.25">
      <c r="A10418" t="s">
        <v>10845</v>
      </c>
    </row>
    <row r="10419" spans="1:1" x14ac:dyDescent="0.25">
      <c r="A10419" t="s">
        <v>10846</v>
      </c>
    </row>
    <row r="10420" spans="1:1" x14ac:dyDescent="0.25">
      <c r="A10420" t="s">
        <v>10847</v>
      </c>
    </row>
    <row r="10421" spans="1:1" x14ac:dyDescent="0.25">
      <c r="A10421" t="s">
        <v>10848</v>
      </c>
    </row>
    <row r="10422" spans="1:1" x14ac:dyDescent="0.25">
      <c r="A10422" t="s">
        <v>10849</v>
      </c>
    </row>
    <row r="10423" spans="1:1" x14ac:dyDescent="0.25">
      <c r="A10423" t="s">
        <v>10850</v>
      </c>
    </row>
    <row r="10424" spans="1:1" x14ac:dyDescent="0.25">
      <c r="A10424" t="s">
        <v>10851</v>
      </c>
    </row>
    <row r="10425" spans="1:1" x14ac:dyDescent="0.25">
      <c r="A10425" t="s">
        <v>10852</v>
      </c>
    </row>
    <row r="10426" spans="1:1" x14ac:dyDescent="0.25">
      <c r="A10426" t="s">
        <v>10853</v>
      </c>
    </row>
    <row r="10427" spans="1:1" x14ac:dyDescent="0.25">
      <c r="A10427" t="s">
        <v>10854</v>
      </c>
    </row>
    <row r="10428" spans="1:1" x14ac:dyDescent="0.25">
      <c r="A10428" t="s">
        <v>10855</v>
      </c>
    </row>
    <row r="10429" spans="1:1" x14ac:dyDescent="0.25">
      <c r="A10429" t="s">
        <v>10856</v>
      </c>
    </row>
    <row r="10430" spans="1:1" x14ac:dyDescent="0.25">
      <c r="A10430" t="s">
        <v>10857</v>
      </c>
    </row>
    <row r="10431" spans="1:1" x14ac:dyDescent="0.25">
      <c r="A10431" t="s">
        <v>10858</v>
      </c>
    </row>
    <row r="10432" spans="1:1" x14ac:dyDescent="0.25">
      <c r="A10432" t="s">
        <v>10859</v>
      </c>
    </row>
    <row r="10433" spans="1:1" x14ac:dyDescent="0.25">
      <c r="A10433" t="s">
        <v>10860</v>
      </c>
    </row>
    <row r="10434" spans="1:1" x14ac:dyDescent="0.25">
      <c r="A10434" t="s">
        <v>10861</v>
      </c>
    </row>
    <row r="10435" spans="1:1" x14ac:dyDescent="0.25">
      <c r="A10435" t="s">
        <v>10862</v>
      </c>
    </row>
    <row r="10436" spans="1:1" x14ac:dyDescent="0.25">
      <c r="A10436" t="s">
        <v>10863</v>
      </c>
    </row>
    <row r="10437" spans="1:1" x14ac:dyDescent="0.25">
      <c r="A10437" t="s">
        <v>10864</v>
      </c>
    </row>
    <row r="10438" spans="1:1" x14ac:dyDescent="0.25">
      <c r="A10438" t="s">
        <v>10865</v>
      </c>
    </row>
    <row r="10439" spans="1:1" x14ac:dyDescent="0.25">
      <c r="A10439" t="s">
        <v>10866</v>
      </c>
    </row>
    <row r="10440" spans="1:1" x14ac:dyDescent="0.25">
      <c r="A10440" t="s">
        <v>10867</v>
      </c>
    </row>
    <row r="10441" spans="1:1" x14ac:dyDescent="0.25">
      <c r="A10441" t="s">
        <v>10868</v>
      </c>
    </row>
    <row r="10442" spans="1:1" x14ac:dyDescent="0.25">
      <c r="A10442" t="s">
        <v>10869</v>
      </c>
    </row>
    <row r="10443" spans="1:1" x14ac:dyDescent="0.25">
      <c r="A10443" t="s">
        <v>10870</v>
      </c>
    </row>
    <row r="10444" spans="1:1" x14ac:dyDescent="0.25">
      <c r="A10444" t="s">
        <v>10871</v>
      </c>
    </row>
    <row r="10445" spans="1:1" x14ac:dyDescent="0.25">
      <c r="A10445" t="s">
        <v>10872</v>
      </c>
    </row>
    <row r="10446" spans="1:1" x14ac:dyDescent="0.25">
      <c r="A10446" t="s">
        <v>10873</v>
      </c>
    </row>
    <row r="10447" spans="1:1" x14ac:dyDescent="0.25">
      <c r="A10447" t="s">
        <v>10874</v>
      </c>
    </row>
    <row r="10448" spans="1:1" x14ac:dyDescent="0.25">
      <c r="A10448" t="s">
        <v>10875</v>
      </c>
    </row>
    <row r="10449" spans="1:1" x14ac:dyDescent="0.25">
      <c r="A10449" t="s">
        <v>10876</v>
      </c>
    </row>
    <row r="10450" spans="1:1" x14ac:dyDescent="0.25">
      <c r="A10450" t="s">
        <v>10877</v>
      </c>
    </row>
    <row r="10451" spans="1:1" x14ac:dyDescent="0.25">
      <c r="A10451" t="s">
        <v>10878</v>
      </c>
    </row>
    <row r="10452" spans="1:1" x14ac:dyDescent="0.25">
      <c r="A10452" t="s">
        <v>10879</v>
      </c>
    </row>
    <row r="10453" spans="1:1" x14ac:dyDescent="0.25">
      <c r="A10453" t="s">
        <v>10880</v>
      </c>
    </row>
    <row r="10454" spans="1:1" x14ac:dyDescent="0.25">
      <c r="A10454" t="s">
        <v>10881</v>
      </c>
    </row>
    <row r="10455" spans="1:1" x14ac:dyDescent="0.25">
      <c r="A10455" t="s">
        <v>10882</v>
      </c>
    </row>
    <row r="10456" spans="1:1" x14ac:dyDescent="0.25">
      <c r="A10456" t="s">
        <v>10883</v>
      </c>
    </row>
    <row r="10457" spans="1:1" x14ac:dyDescent="0.25">
      <c r="A10457" t="s">
        <v>10884</v>
      </c>
    </row>
    <row r="10458" spans="1:1" x14ac:dyDescent="0.25">
      <c r="A10458" t="s">
        <v>10885</v>
      </c>
    </row>
    <row r="10459" spans="1:1" x14ac:dyDescent="0.25">
      <c r="A10459" t="s">
        <v>10886</v>
      </c>
    </row>
    <row r="10460" spans="1:1" x14ac:dyDescent="0.25">
      <c r="A10460" t="s">
        <v>10887</v>
      </c>
    </row>
    <row r="10461" spans="1:1" x14ac:dyDescent="0.25">
      <c r="A10461" t="s">
        <v>10888</v>
      </c>
    </row>
    <row r="10462" spans="1:1" x14ac:dyDescent="0.25">
      <c r="A10462" t="s">
        <v>10889</v>
      </c>
    </row>
    <row r="10463" spans="1:1" x14ac:dyDescent="0.25">
      <c r="A10463" t="s">
        <v>10890</v>
      </c>
    </row>
    <row r="10464" spans="1:1" x14ac:dyDescent="0.25">
      <c r="A10464" t="s">
        <v>10891</v>
      </c>
    </row>
    <row r="10465" spans="1:1" x14ac:dyDescent="0.25">
      <c r="A10465" t="s">
        <v>10892</v>
      </c>
    </row>
    <row r="10466" spans="1:1" x14ac:dyDescent="0.25">
      <c r="A10466" t="s">
        <v>10893</v>
      </c>
    </row>
    <row r="10467" spans="1:1" x14ac:dyDescent="0.25">
      <c r="A10467" t="s">
        <v>10894</v>
      </c>
    </row>
    <row r="10468" spans="1:1" x14ac:dyDescent="0.25">
      <c r="A10468" t="s">
        <v>10895</v>
      </c>
    </row>
    <row r="10469" spans="1:1" x14ac:dyDescent="0.25">
      <c r="A10469" t="s">
        <v>10896</v>
      </c>
    </row>
    <row r="10470" spans="1:1" x14ac:dyDescent="0.25">
      <c r="A10470" t="s">
        <v>10897</v>
      </c>
    </row>
    <row r="10471" spans="1:1" x14ac:dyDescent="0.25">
      <c r="A10471" t="s">
        <v>10898</v>
      </c>
    </row>
    <row r="10472" spans="1:1" x14ac:dyDescent="0.25">
      <c r="A10472" t="s">
        <v>10899</v>
      </c>
    </row>
    <row r="10473" spans="1:1" x14ac:dyDescent="0.25">
      <c r="A10473" t="s">
        <v>10900</v>
      </c>
    </row>
    <row r="10474" spans="1:1" x14ac:dyDescent="0.25">
      <c r="A10474" t="s">
        <v>10901</v>
      </c>
    </row>
    <row r="10475" spans="1:1" x14ac:dyDescent="0.25">
      <c r="A10475" t="s">
        <v>10902</v>
      </c>
    </row>
    <row r="10476" spans="1:1" x14ac:dyDescent="0.25">
      <c r="A10476" t="s">
        <v>10903</v>
      </c>
    </row>
    <row r="10477" spans="1:1" x14ac:dyDescent="0.25">
      <c r="A10477" t="s">
        <v>10904</v>
      </c>
    </row>
    <row r="10478" spans="1:1" x14ac:dyDescent="0.25">
      <c r="A10478" t="s">
        <v>10905</v>
      </c>
    </row>
    <row r="10479" spans="1:1" x14ac:dyDescent="0.25">
      <c r="A10479" t="s">
        <v>10906</v>
      </c>
    </row>
    <row r="10480" spans="1:1" x14ac:dyDescent="0.25">
      <c r="A10480" t="s">
        <v>10907</v>
      </c>
    </row>
    <row r="10481" spans="1:1" x14ac:dyDescent="0.25">
      <c r="A10481" t="s">
        <v>10908</v>
      </c>
    </row>
    <row r="10482" spans="1:1" x14ac:dyDescent="0.25">
      <c r="A10482" t="s">
        <v>10909</v>
      </c>
    </row>
    <row r="10483" spans="1:1" x14ac:dyDescent="0.25">
      <c r="A10483" t="s">
        <v>10910</v>
      </c>
    </row>
    <row r="10484" spans="1:1" x14ac:dyDescent="0.25">
      <c r="A10484" t="s">
        <v>10911</v>
      </c>
    </row>
    <row r="10485" spans="1:1" x14ac:dyDescent="0.25">
      <c r="A10485" t="s">
        <v>10912</v>
      </c>
    </row>
    <row r="10486" spans="1:1" x14ac:dyDescent="0.25">
      <c r="A10486" t="s">
        <v>10913</v>
      </c>
    </row>
    <row r="10487" spans="1:1" x14ac:dyDescent="0.25">
      <c r="A10487" t="s">
        <v>10914</v>
      </c>
    </row>
    <row r="10488" spans="1:1" x14ac:dyDescent="0.25">
      <c r="A10488" t="s">
        <v>10915</v>
      </c>
    </row>
    <row r="10489" spans="1:1" x14ac:dyDescent="0.25">
      <c r="A10489" t="s">
        <v>10916</v>
      </c>
    </row>
    <row r="10490" spans="1:1" x14ac:dyDescent="0.25">
      <c r="A10490" t="s">
        <v>10917</v>
      </c>
    </row>
    <row r="10491" spans="1:1" x14ac:dyDescent="0.25">
      <c r="A10491" t="s">
        <v>10918</v>
      </c>
    </row>
    <row r="10492" spans="1:1" x14ac:dyDescent="0.25">
      <c r="A10492" t="s">
        <v>10919</v>
      </c>
    </row>
    <row r="10493" spans="1:1" x14ac:dyDescent="0.25">
      <c r="A10493" t="s">
        <v>10920</v>
      </c>
    </row>
    <row r="10494" spans="1:1" x14ac:dyDescent="0.25">
      <c r="A10494" t="s">
        <v>10921</v>
      </c>
    </row>
    <row r="10495" spans="1:1" x14ac:dyDescent="0.25">
      <c r="A10495" t="s">
        <v>10922</v>
      </c>
    </row>
    <row r="10496" spans="1:1" x14ac:dyDescent="0.25">
      <c r="A10496" t="s">
        <v>10923</v>
      </c>
    </row>
    <row r="10497" spans="1:1" x14ac:dyDescent="0.25">
      <c r="A10497" t="s">
        <v>10924</v>
      </c>
    </row>
    <row r="10498" spans="1:1" x14ac:dyDescent="0.25">
      <c r="A10498" t="s">
        <v>10925</v>
      </c>
    </row>
    <row r="10499" spans="1:1" x14ac:dyDescent="0.25">
      <c r="A10499" t="s">
        <v>10926</v>
      </c>
    </row>
    <row r="10500" spans="1:1" x14ac:dyDescent="0.25">
      <c r="A10500" t="s">
        <v>10927</v>
      </c>
    </row>
    <row r="10501" spans="1:1" x14ac:dyDescent="0.25">
      <c r="A10501" t="s">
        <v>10928</v>
      </c>
    </row>
    <row r="10502" spans="1:1" x14ac:dyDescent="0.25">
      <c r="A10502" t="s">
        <v>10929</v>
      </c>
    </row>
    <row r="10503" spans="1:1" x14ac:dyDescent="0.25">
      <c r="A10503" t="s">
        <v>10930</v>
      </c>
    </row>
    <row r="10504" spans="1:1" x14ac:dyDescent="0.25">
      <c r="A10504" t="s">
        <v>10931</v>
      </c>
    </row>
    <row r="10505" spans="1:1" x14ac:dyDescent="0.25">
      <c r="A10505" t="s">
        <v>10932</v>
      </c>
    </row>
    <row r="10506" spans="1:1" x14ac:dyDescent="0.25">
      <c r="A10506" t="s">
        <v>10933</v>
      </c>
    </row>
    <row r="10507" spans="1:1" x14ac:dyDescent="0.25">
      <c r="A10507" t="s">
        <v>10934</v>
      </c>
    </row>
    <row r="10508" spans="1:1" x14ac:dyDescent="0.25">
      <c r="A10508" t="s">
        <v>10935</v>
      </c>
    </row>
    <row r="10509" spans="1:1" x14ac:dyDescent="0.25">
      <c r="A10509" t="s">
        <v>10936</v>
      </c>
    </row>
    <row r="10510" spans="1:1" x14ac:dyDescent="0.25">
      <c r="A10510" t="s">
        <v>10937</v>
      </c>
    </row>
    <row r="10511" spans="1:1" x14ac:dyDescent="0.25">
      <c r="A10511" t="s">
        <v>10938</v>
      </c>
    </row>
    <row r="10512" spans="1:1" x14ac:dyDescent="0.25">
      <c r="A10512" t="s">
        <v>10939</v>
      </c>
    </row>
    <row r="10513" spans="1:1" x14ac:dyDescent="0.25">
      <c r="A10513" t="s">
        <v>10940</v>
      </c>
    </row>
    <row r="10514" spans="1:1" x14ac:dyDescent="0.25">
      <c r="A10514" t="s">
        <v>10941</v>
      </c>
    </row>
    <row r="10515" spans="1:1" x14ac:dyDescent="0.25">
      <c r="A10515" t="s">
        <v>10942</v>
      </c>
    </row>
    <row r="10516" spans="1:1" x14ac:dyDescent="0.25">
      <c r="A10516" t="s">
        <v>10943</v>
      </c>
    </row>
    <row r="10517" spans="1:1" x14ac:dyDescent="0.25">
      <c r="A10517" t="s">
        <v>10944</v>
      </c>
    </row>
    <row r="10518" spans="1:1" x14ac:dyDescent="0.25">
      <c r="A10518" t="s">
        <v>10945</v>
      </c>
    </row>
    <row r="10519" spans="1:1" x14ac:dyDescent="0.25">
      <c r="A10519" t="s">
        <v>10946</v>
      </c>
    </row>
    <row r="10520" spans="1:1" x14ac:dyDescent="0.25">
      <c r="A10520" t="s">
        <v>10947</v>
      </c>
    </row>
    <row r="10521" spans="1:1" x14ac:dyDescent="0.25">
      <c r="A10521" t="s">
        <v>10948</v>
      </c>
    </row>
    <row r="10522" spans="1:1" x14ac:dyDescent="0.25">
      <c r="A10522" t="s">
        <v>10949</v>
      </c>
    </row>
    <row r="10523" spans="1:1" x14ac:dyDescent="0.25">
      <c r="A10523" t="s">
        <v>10950</v>
      </c>
    </row>
    <row r="10524" spans="1:1" x14ac:dyDescent="0.25">
      <c r="A10524" t="s">
        <v>10951</v>
      </c>
    </row>
    <row r="10525" spans="1:1" x14ac:dyDescent="0.25">
      <c r="A10525" t="s">
        <v>10952</v>
      </c>
    </row>
    <row r="10526" spans="1:1" x14ac:dyDescent="0.25">
      <c r="A10526" t="s">
        <v>10953</v>
      </c>
    </row>
    <row r="10527" spans="1:1" x14ac:dyDescent="0.25">
      <c r="A10527" t="s">
        <v>10954</v>
      </c>
    </row>
    <row r="10528" spans="1:1" x14ac:dyDescent="0.25">
      <c r="A10528" t="s">
        <v>10955</v>
      </c>
    </row>
    <row r="10529" spans="1:1" x14ac:dyDescent="0.25">
      <c r="A10529" t="s">
        <v>10956</v>
      </c>
    </row>
    <row r="10530" spans="1:1" x14ac:dyDescent="0.25">
      <c r="A10530" t="s">
        <v>10957</v>
      </c>
    </row>
    <row r="10531" spans="1:1" x14ac:dyDescent="0.25">
      <c r="A10531" t="s">
        <v>10958</v>
      </c>
    </row>
    <row r="10532" spans="1:1" x14ac:dyDescent="0.25">
      <c r="A10532" t="s">
        <v>10959</v>
      </c>
    </row>
    <row r="10533" spans="1:1" x14ac:dyDescent="0.25">
      <c r="A10533" t="s">
        <v>10960</v>
      </c>
    </row>
    <row r="10534" spans="1:1" x14ac:dyDescent="0.25">
      <c r="A10534" t="s">
        <v>10961</v>
      </c>
    </row>
    <row r="10535" spans="1:1" x14ac:dyDescent="0.25">
      <c r="A10535" t="s">
        <v>10962</v>
      </c>
    </row>
    <row r="10536" spans="1:1" x14ac:dyDescent="0.25">
      <c r="A10536" t="s">
        <v>10963</v>
      </c>
    </row>
    <row r="10537" spans="1:1" x14ac:dyDescent="0.25">
      <c r="A10537" t="s">
        <v>10964</v>
      </c>
    </row>
    <row r="10538" spans="1:1" x14ac:dyDescent="0.25">
      <c r="A10538" t="s">
        <v>10965</v>
      </c>
    </row>
    <row r="10539" spans="1:1" x14ac:dyDescent="0.25">
      <c r="A10539" t="s">
        <v>10966</v>
      </c>
    </row>
    <row r="10540" spans="1:1" x14ac:dyDescent="0.25">
      <c r="A10540" t="s">
        <v>10967</v>
      </c>
    </row>
    <row r="10541" spans="1:1" x14ac:dyDescent="0.25">
      <c r="A10541" t="s">
        <v>10968</v>
      </c>
    </row>
    <row r="10542" spans="1:1" x14ac:dyDescent="0.25">
      <c r="A10542" t="s">
        <v>10969</v>
      </c>
    </row>
    <row r="10543" spans="1:1" x14ac:dyDescent="0.25">
      <c r="A10543" t="s">
        <v>10970</v>
      </c>
    </row>
    <row r="10544" spans="1:1" x14ac:dyDescent="0.25">
      <c r="A10544" t="s">
        <v>10971</v>
      </c>
    </row>
    <row r="10545" spans="1:1" x14ac:dyDescent="0.25">
      <c r="A10545" t="s">
        <v>10972</v>
      </c>
    </row>
    <row r="10546" spans="1:1" x14ac:dyDescent="0.25">
      <c r="A10546" t="s">
        <v>10973</v>
      </c>
    </row>
    <row r="10547" spans="1:1" x14ac:dyDescent="0.25">
      <c r="A10547" t="s">
        <v>10974</v>
      </c>
    </row>
    <row r="10548" spans="1:1" x14ac:dyDescent="0.25">
      <c r="A10548" t="s">
        <v>10975</v>
      </c>
    </row>
    <row r="10549" spans="1:1" x14ac:dyDescent="0.25">
      <c r="A10549" t="s">
        <v>10976</v>
      </c>
    </row>
    <row r="10550" spans="1:1" x14ac:dyDescent="0.25">
      <c r="A10550" t="s">
        <v>10977</v>
      </c>
    </row>
    <row r="10551" spans="1:1" x14ac:dyDescent="0.25">
      <c r="A10551" t="s">
        <v>10978</v>
      </c>
    </row>
    <row r="10552" spans="1:1" x14ac:dyDescent="0.25">
      <c r="A10552" t="s">
        <v>10979</v>
      </c>
    </row>
    <row r="10553" spans="1:1" x14ac:dyDescent="0.25">
      <c r="A10553" t="s">
        <v>10980</v>
      </c>
    </row>
    <row r="10554" spans="1:1" x14ac:dyDescent="0.25">
      <c r="A10554" t="s">
        <v>10981</v>
      </c>
    </row>
    <row r="10555" spans="1:1" x14ac:dyDescent="0.25">
      <c r="A10555" t="s">
        <v>10982</v>
      </c>
    </row>
    <row r="10556" spans="1:1" x14ac:dyDescent="0.25">
      <c r="A10556" t="s">
        <v>10983</v>
      </c>
    </row>
    <row r="10557" spans="1:1" x14ac:dyDescent="0.25">
      <c r="A10557" t="s">
        <v>10984</v>
      </c>
    </row>
    <row r="10558" spans="1:1" x14ac:dyDescent="0.25">
      <c r="A10558" t="s">
        <v>10985</v>
      </c>
    </row>
    <row r="10559" spans="1:1" x14ac:dyDescent="0.25">
      <c r="A10559" t="s">
        <v>10986</v>
      </c>
    </row>
    <row r="10560" spans="1:1" x14ac:dyDescent="0.25">
      <c r="A10560" t="s">
        <v>10987</v>
      </c>
    </row>
    <row r="10561" spans="1:1" x14ac:dyDescent="0.25">
      <c r="A10561" t="s">
        <v>10988</v>
      </c>
    </row>
    <row r="10562" spans="1:1" x14ac:dyDescent="0.25">
      <c r="A10562" t="s">
        <v>10989</v>
      </c>
    </row>
    <row r="10563" spans="1:1" x14ac:dyDescent="0.25">
      <c r="A10563" t="s">
        <v>10990</v>
      </c>
    </row>
    <row r="10564" spans="1:1" x14ac:dyDescent="0.25">
      <c r="A10564" t="s">
        <v>10991</v>
      </c>
    </row>
    <row r="10565" spans="1:1" x14ac:dyDescent="0.25">
      <c r="A10565" t="s">
        <v>10992</v>
      </c>
    </row>
    <row r="10566" spans="1:1" x14ac:dyDescent="0.25">
      <c r="A10566" t="s">
        <v>10993</v>
      </c>
    </row>
    <row r="10567" spans="1:1" x14ac:dyDescent="0.25">
      <c r="A10567" t="s">
        <v>10994</v>
      </c>
    </row>
    <row r="10568" spans="1:1" x14ac:dyDescent="0.25">
      <c r="A10568" t="s">
        <v>10995</v>
      </c>
    </row>
    <row r="10569" spans="1:1" x14ac:dyDescent="0.25">
      <c r="A10569" t="s">
        <v>10996</v>
      </c>
    </row>
    <row r="10570" spans="1:1" x14ac:dyDescent="0.25">
      <c r="A10570" t="s">
        <v>10997</v>
      </c>
    </row>
    <row r="10571" spans="1:1" x14ac:dyDescent="0.25">
      <c r="A10571" t="s">
        <v>10998</v>
      </c>
    </row>
    <row r="10572" spans="1:1" x14ac:dyDescent="0.25">
      <c r="A10572" t="s">
        <v>10999</v>
      </c>
    </row>
    <row r="10573" spans="1:1" x14ac:dyDescent="0.25">
      <c r="A10573" t="s">
        <v>11000</v>
      </c>
    </row>
    <row r="10574" spans="1:1" x14ac:dyDescent="0.25">
      <c r="A10574" t="s">
        <v>11001</v>
      </c>
    </row>
    <row r="10575" spans="1:1" x14ac:dyDescent="0.25">
      <c r="A10575" t="s">
        <v>11002</v>
      </c>
    </row>
    <row r="10576" spans="1:1" x14ac:dyDescent="0.25">
      <c r="A10576" t="s">
        <v>11003</v>
      </c>
    </row>
    <row r="10577" spans="1:1" x14ac:dyDescent="0.25">
      <c r="A10577" t="s">
        <v>11004</v>
      </c>
    </row>
    <row r="10578" spans="1:1" x14ac:dyDescent="0.25">
      <c r="A10578" t="s">
        <v>11005</v>
      </c>
    </row>
    <row r="10579" spans="1:1" x14ac:dyDescent="0.25">
      <c r="A10579" t="s">
        <v>11006</v>
      </c>
    </row>
    <row r="10580" spans="1:1" x14ac:dyDescent="0.25">
      <c r="A10580" t="s">
        <v>11007</v>
      </c>
    </row>
    <row r="10581" spans="1:1" x14ac:dyDescent="0.25">
      <c r="A10581" t="s">
        <v>11008</v>
      </c>
    </row>
    <row r="10582" spans="1:1" x14ac:dyDescent="0.25">
      <c r="A10582" t="s">
        <v>11009</v>
      </c>
    </row>
    <row r="10583" spans="1:1" x14ac:dyDescent="0.25">
      <c r="A10583" t="s">
        <v>11010</v>
      </c>
    </row>
    <row r="10584" spans="1:1" x14ac:dyDescent="0.25">
      <c r="A10584" t="s">
        <v>11011</v>
      </c>
    </row>
    <row r="10585" spans="1:1" x14ac:dyDescent="0.25">
      <c r="A10585" t="s">
        <v>11012</v>
      </c>
    </row>
    <row r="10586" spans="1:1" x14ac:dyDescent="0.25">
      <c r="A10586" t="s">
        <v>11013</v>
      </c>
    </row>
    <row r="10587" spans="1:1" x14ac:dyDescent="0.25">
      <c r="A10587" t="s">
        <v>11014</v>
      </c>
    </row>
    <row r="10588" spans="1:1" x14ac:dyDescent="0.25">
      <c r="A10588" t="s">
        <v>11015</v>
      </c>
    </row>
    <row r="10589" spans="1:1" x14ac:dyDescent="0.25">
      <c r="A10589" t="s">
        <v>11016</v>
      </c>
    </row>
    <row r="10590" spans="1:1" x14ac:dyDescent="0.25">
      <c r="A10590" t="s">
        <v>11017</v>
      </c>
    </row>
    <row r="10591" spans="1:1" x14ac:dyDescent="0.25">
      <c r="A10591" t="s">
        <v>11018</v>
      </c>
    </row>
    <row r="10592" spans="1:1" x14ac:dyDescent="0.25">
      <c r="A10592" t="s">
        <v>11019</v>
      </c>
    </row>
    <row r="10593" spans="1:1" x14ac:dyDescent="0.25">
      <c r="A10593" t="s">
        <v>11020</v>
      </c>
    </row>
    <row r="10594" spans="1:1" x14ac:dyDescent="0.25">
      <c r="A10594" t="s">
        <v>11021</v>
      </c>
    </row>
    <row r="10595" spans="1:1" x14ac:dyDescent="0.25">
      <c r="A10595" t="s">
        <v>11022</v>
      </c>
    </row>
    <row r="10596" spans="1:1" x14ac:dyDescent="0.25">
      <c r="A10596" t="s">
        <v>11023</v>
      </c>
    </row>
    <row r="10597" spans="1:1" x14ac:dyDescent="0.25">
      <c r="A10597" t="s">
        <v>11024</v>
      </c>
    </row>
    <row r="10598" spans="1:1" x14ac:dyDescent="0.25">
      <c r="A10598" t="s">
        <v>11025</v>
      </c>
    </row>
    <row r="10599" spans="1:1" x14ac:dyDescent="0.25">
      <c r="A10599" t="s">
        <v>11026</v>
      </c>
    </row>
    <row r="10600" spans="1:1" x14ac:dyDescent="0.25">
      <c r="A10600" t="s">
        <v>11027</v>
      </c>
    </row>
    <row r="10601" spans="1:1" x14ac:dyDescent="0.25">
      <c r="A10601" t="s">
        <v>11028</v>
      </c>
    </row>
    <row r="10602" spans="1:1" x14ac:dyDescent="0.25">
      <c r="A10602" t="s">
        <v>11029</v>
      </c>
    </row>
    <row r="10603" spans="1:1" x14ac:dyDescent="0.25">
      <c r="A10603" t="s">
        <v>11030</v>
      </c>
    </row>
    <row r="10604" spans="1:1" x14ac:dyDescent="0.25">
      <c r="A10604" t="s">
        <v>11031</v>
      </c>
    </row>
    <row r="10605" spans="1:1" x14ac:dyDescent="0.25">
      <c r="A10605" t="s">
        <v>11032</v>
      </c>
    </row>
    <row r="10606" spans="1:1" x14ac:dyDescent="0.25">
      <c r="A10606" t="s">
        <v>11033</v>
      </c>
    </row>
    <row r="10607" spans="1:1" x14ac:dyDescent="0.25">
      <c r="A10607" t="s">
        <v>11034</v>
      </c>
    </row>
    <row r="10608" spans="1:1" x14ac:dyDescent="0.25">
      <c r="A10608" t="s">
        <v>11035</v>
      </c>
    </row>
    <row r="10609" spans="1:1" x14ac:dyDescent="0.25">
      <c r="A10609" t="s">
        <v>11036</v>
      </c>
    </row>
    <row r="10610" spans="1:1" x14ac:dyDescent="0.25">
      <c r="A10610" t="s">
        <v>11037</v>
      </c>
    </row>
    <row r="10611" spans="1:1" x14ac:dyDescent="0.25">
      <c r="A10611" t="s">
        <v>11038</v>
      </c>
    </row>
    <row r="10612" spans="1:1" x14ac:dyDescent="0.25">
      <c r="A10612" t="s">
        <v>11039</v>
      </c>
    </row>
    <row r="10613" spans="1:1" x14ac:dyDescent="0.25">
      <c r="A10613" t="s">
        <v>11040</v>
      </c>
    </row>
    <row r="10614" spans="1:1" x14ac:dyDescent="0.25">
      <c r="A10614" t="s">
        <v>11041</v>
      </c>
    </row>
    <row r="10615" spans="1:1" x14ac:dyDescent="0.25">
      <c r="A10615" t="s">
        <v>11042</v>
      </c>
    </row>
    <row r="10616" spans="1:1" x14ac:dyDescent="0.25">
      <c r="A10616" t="s">
        <v>11043</v>
      </c>
    </row>
    <row r="10617" spans="1:1" x14ac:dyDescent="0.25">
      <c r="A10617" t="s">
        <v>11044</v>
      </c>
    </row>
    <row r="10618" spans="1:1" x14ac:dyDescent="0.25">
      <c r="A10618" t="s">
        <v>11045</v>
      </c>
    </row>
    <row r="10619" spans="1:1" x14ac:dyDescent="0.25">
      <c r="A10619" t="s">
        <v>11046</v>
      </c>
    </row>
    <row r="10620" spans="1:1" x14ac:dyDescent="0.25">
      <c r="A10620" t="s">
        <v>11047</v>
      </c>
    </row>
    <row r="10621" spans="1:1" x14ac:dyDescent="0.25">
      <c r="A10621" t="s">
        <v>11048</v>
      </c>
    </row>
    <row r="10622" spans="1:1" x14ac:dyDescent="0.25">
      <c r="A10622" t="s">
        <v>11049</v>
      </c>
    </row>
    <row r="10623" spans="1:1" x14ac:dyDescent="0.25">
      <c r="A10623" t="s">
        <v>11050</v>
      </c>
    </row>
    <row r="10624" spans="1:1" x14ac:dyDescent="0.25">
      <c r="A10624" t="s">
        <v>11051</v>
      </c>
    </row>
    <row r="10625" spans="1:1" x14ac:dyDescent="0.25">
      <c r="A10625" t="s">
        <v>11052</v>
      </c>
    </row>
    <row r="10626" spans="1:1" x14ac:dyDescent="0.25">
      <c r="A10626" t="s">
        <v>11053</v>
      </c>
    </row>
    <row r="10627" spans="1:1" x14ac:dyDescent="0.25">
      <c r="A10627" t="s">
        <v>11054</v>
      </c>
    </row>
    <row r="10628" spans="1:1" x14ac:dyDescent="0.25">
      <c r="A10628" t="s">
        <v>11055</v>
      </c>
    </row>
    <row r="10629" spans="1:1" x14ac:dyDescent="0.25">
      <c r="A10629" t="s">
        <v>11056</v>
      </c>
    </row>
    <row r="10630" spans="1:1" x14ac:dyDescent="0.25">
      <c r="A10630" t="s">
        <v>11057</v>
      </c>
    </row>
    <row r="10631" spans="1:1" x14ac:dyDescent="0.25">
      <c r="A10631" t="s">
        <v>11058</v>
      </c>
    </row>
    <row r="10632" spans="1:1" x14ac:dyDescent="0.25">
      <c r="A10632" t="s">
        <v>11059</v>
      </c>
    </row>
    <row r="10633" spans="1:1" x14ac:dyDescent="0.25">
      <c r="A10633" t="s">
        <v>11060</v>
      </c>
    </row>
    <row r="10634" spans="1:1" x14ac:dyDescent="0.25">
      <c r="A10634" t="s">
        <v>11061</v>
      </c>
    </row>
    <row r="10635" spans="1:1" x14ac:dyDescent="0.25">
      <c r="A10635" t="s">
        <v>11062</v>
      </c>
    </row>
    <row r="10636" spans="1:1" x14ac:dyDescent="0.25">
      <c r="A10636" t="s">
        <v>11063</v>
      </c>
    </row>
    <row r="10637" spans="1:1" x14ac:dyDescent="0.25">
      <c r="A10637" t="s">
        <v>11064</v>
      </c>
    </row>
    <row r="10638" spans="1:1" x14ac:dyDescent="0.25">
      <c r="A10638" t="s">
        <v>11065</v>
      </c>
    </row>
    <row r="10639" spans="1:1" x14ac:dyDescent="0.25">
      <c r="A10639" t="s">
        <v>11066</v>
      </c>
    </row>
    <row r="10640" spans="1:1" x14ac:dyDescent="0.25">
      <c r="A10640" t="s">
        <v>11067</v>
      </c>
    </row>
    <row r="10641" spans="1:1" x14ac:dyDescent="0.25">
      <c r="A10641" t="s">
        <v>11068</v>
      </c>
    </row>
    <row r="10642" spans="1:1" x14ac:dyDescent="0.25">
      <c r="A10642" t="s">
        <v>11069</v>
      </c>
    </row>
    <row r="10643" spans="1:1" x14ac:dyDescent="0.25">
      <c r="A10643" t="s">
        <v>11070</v>
      </c>
    </row>
    <row r="10644" spans="1:1" x14ac:dyDescent="0.25">
      <c r="A10644" t="s">
        <v>11071</v>
      </c>
    </row>
    <row r="10645" spans="1:1" x14ac:dyDescent="0.25">
      <c r="A10645" t="s">
        <v>11072</v>
      </c>
    </row>
    <row r="10646" spans="1:1" x14ac:dyDescent="0.25">
      <c r="A10646" t="s">
        <v>11073</v>
      </c>
    </row>
    <row r="10647" spans="1:1" x14ac:dyDescent="0.25">
      <c r="A10647" t="s">
        <v>11074</v>
      </c>
    </row>
    <row r="10648" spans="1:1" x14ac:dyDescent="0.25">
      <c r="A10648" t="s">
        <v>11075</v>
      </c>
    </row>
    <row r="10649" spans="1:1" x14ac:dyDescent="0.25">
      <c r="A10649" t="s">
        <v>11076</v>
      </c>
    </row>
    <row r="10650" spans="1:1" x14ac:dyDescent="0.25">
      <c r="A10650" t="s">
        <v>11077</v>
      </c>
    </row>
    <row r="10651" spans="1:1" x14ac:dyDescent="0.25">
      <c r="A10651" t="s">
        <v>11078</v>
      </c>
    </row>
    <row r="10652" spans="1:1" x14ac:dyDescent="0.25">
      <c r="A10652" t="s">
        <v>11079</v>
      </c>
    </row>
    <row r="10653" spans="1:1" x14ac:dyDescent="0.25">
      <c r="A10653" t="s">
        <v>11080</v>
      </c>
    </row>
    <row r="10654" spans="1:1" x14ac:dyDescent="0.25">
      <c r="A10654" t="s">
        <v>11081</v>
      </c>
    </row>
    <row r="10655" spans="1:1" x14ac:dyDescent="0.25">
      <c r="A10655" t="s">
        <v>11082</v>
      </c>
    </row>
    <row r="10656" spans="1:1" x14ac:dyDescent="0.25">
      <c r="A10656" t="s">
        <v>11083</v>
      </c>
    </row>
    <row r="10657" spans="1:1" x14ac:dyDescent="0.25">
      <c r="A10657" t="s">
        <v>11084</v>
      </c>
    </row>
    <row r="10658" spans="1:1" x14ac:dyDescent="0.25">
      <c r="A10658" t="s">
        <v>11085</v>
      </c>
    </row>
    <row r="10659" spans="1:1" x14ac:dyDescent="0.25">
      <c r="A10659" t="s">
        <v>11086</v>
      </c>
    </row>
    <row r="10660" spans="1:1" x14ac:dyDescent="0.25">
      <c r="A10660" t="s">
        <v>11087</v>
      </c>
    </row>
    <row r="10661" spans="1:1" x14ac:dyDescent="0.25">
      <c r="A10661" t="s">
        <v>11088</v>
      </c>
    </row>
    <row r="10662" spans="1:1" x14ac:dyDescent="0.25">
      <c r="A10662" t="s">
        <v>11089</v>
      </c>
    </row>
    <row r="10663" spans="1:1" x14ac:dyDescent="0.25">
      <c r="A10663" t="s">
        <v>11090</v>
      </c>
    </row>
    <row r="10664" spans="1:1" x14ac:dyDescent="0.25">
      <c r="A10664" t="s">
        <v>11091</v>
      </c>
    </row>
    <row r="10665" spans="1:1" x14ac:dyDescent="0.25">
      <c r="A10665" t="s">
        <v>11092</v>
      </c>
    </row>
    <row r="10666" spans="1:1" x14ac:dyDescent="0.25">
      <c r="A10666" t="s">
        <v>11093</v>
      </c>
    </row>
    <row r="10667" spans="1:1" x14ac:dyDescent="0.25">
      <c r="A10667" t="s">
        <v>11094</v>
      </c>
    </row>
    <row r="10668" spans="1:1" x14ac:dyDescent="0.25">
      <c r="A10668" t="s">
        <v>11095</v>
      </c>
    </row>
    <row r="10669" spans="1:1" x14ac:dyDescent="0.25">
      <c r="A10669" t="s">
        <v>11096</v>
      </c>
    </row>
    <row r="10670" spans="1:1" x14ac:dyDescent="0.25">
      <c r="A10670" t="s">
        <v>11097</v>
      </c>
    </row>
    <row r="10671" spans="1:1" x14ac:dyDescent="0.25">
      <c r="A10671" t="s">
        <v>11098</v>
      </c>
    </row>
    <row r="10672" spans="1:1" x14ac:dyDescent="0.25">
      <c r="A10672" t="s">
        <v>11099</v>
      </c>
    </row>
    <row r="10673" spans="1:1" x14ac:dyDescent="0.25">
      <c r="A10673" t="s">
        <v>11100</v>
      </c>
    </row>
    <row r="10674" spans="1:1" x14ac:dyDescent="0.25">
      <c r="A10674" t="s">
        <v>11101</v>
      </c>
    </row>
    <row r="10675" spans="1:1" x14ac:dyDescent="0.25">
      <c r="A10675" t="s">
        <v>11102</v>
      </c>
    </row>
    <row r="10676" spans="1:1" x14ac:dyDescent="0.25">
      <c r="A10676" t="s">
        <v>11103</v>
      </c>
    </row>
    <row r="10677" spans="1:1" x14ac:dyDescent="0.25">
      <c r="A10677" t="s">
        <v>11104</v>
      </c>
    </row>
    <row r="10678" spans="1:1" x14ac:dyDescent="0.25">
      <c r="A10678" t="s">
        <v>11105</v>
      </c>
    </row>
    <row r="10679" spans="1:1" x14ac:dyDescent="0.25">
      <c r="A10679" t="s">
        <v>11106</v>
      </c>
    </row>
    <row r="10680" spans="1:1" x14ac:dyDescent="0.25">
      <c r="A10680" t="s">
        <v>11107</v>
      </c>
    </row>
    <row r="10681" spans="1:1" x14ac:dyDescent="0.25">
      <c r="A10681" t="s">
        <v>11108</v>
      </c>
    </row>
    <row r="10682" spans="1:1" x14ac:dyDescent="0.25">
      <c r="A10682" t="s">
        <v>11109</v>
      </c>
    </row>
    <row r="10683" spans="1:1" x14ac:dyDescent="0.25">
      <c r="A10683" t="s">
        <v>11110</v>
      </c>
    </row>
    <row r="10684" spans="1:1" x14ac:dyDescent="0.25">
      <c r="A10684" t="s">
        <v>11111</v>
      </c>
    </row>
    <row r="10685" spans="1:1" x14ac:dyDescent="0.25">
      <c r="A10685" t="s">
        <v>11112</v>
      </c>
    </row>
    <row r="10686" spans="1:1" x14ac:dyDescent="0.25">
      <c r="A10686" t="s">
        <v>11113</v>
      </c>
    </row>
    <row r="10687" spans="1:1" x14ac:dyDescent="0.25">
      <c r="A10687" t="s">
        <v>11114</v>
      </c>
    </row>
    <row r="10688" spans="1:1" x14ac:dyDescent="0.25">
      <c r="A10688" t="s">
        <v>11115</v>
      </c>
    </row>
    <row r="10689" spans="1:1" x14ac:dyDescent="0.25">
      <c r="A10689" t="s">
        <v>11116</v>
      </c>
    </row>
    <row r="10690" spans="1:1" x14ac:dyDescent="0.25">
      <c r="A10690" t="s">
        <v>11117</v>
      </c>
    </row>
    <row r="10691" spans="1:1" x14ac:dyDescent="0.25">
      <c r="A10691" t="s">
        <v>11118</v>
      </c>
    </row>
    <row r="10692" spans="1:1" x14ac:dyDescent="0.25">
      <c r="A10692" t="s">
        <v>11119</v>
      </c>
    </row>
    <row r="10693" spans="1:1" x14ac:dyDescent="0.25">
      <c r="A10693" t="s">
        <v>11120</v>
      </c>
    </row>
    <row r="10694" spans="1:1" x14ac:dyDescent="0.25">
      <c r="A10694" t="s">
        <v>11121</v>
      </c>
    </row>
    <row r="10695" spans="1:1" x14ac:dyDescent="0.25">
      <c r="A10695" t="s">
        <v>11122</v>
      </c>
    </row>
    <row r="10696" spans="1:1" x14ac:dyDescent="0.25">
      <c r="A10696" t="s">
        <v>11123</v>
      </c>
    </row>
    <row r="10697" spans="1:1" x14ac:dyDescent="0.25">
      <c r="A10697" t="s">
        <v>11124</v>
      </c>
    </row>
    <row r="10698" spans="1:1" x14ac:dyDescent="0.25">
      <c r="A10698" t="s">
        <v>11125</v>
      </c>
    </row>
    <row r="10699" spans="1:1" x14ac:dyDescent="0.25">
      <c r="A10699" t="s">
        <v>11126</v>
      </c>
    </row>
    <row r="10700" spans="1:1" x14ac:dyDescent="0.25">
      <c r="A10700" t="s">
        <v>11127</v>
      </c>
    </row>
    <row r="10701" spans="1:1" x14ac:dyDescent="0.25">
      <c r="A10701" t="s">
        <v>11128</v>
      </c>
    </row>
    <row r="10702" spans="1:1" x14ac:dyDescent="0.25">
      <c r="A10702" t="s">
        <v>11129</v>
      </c>
    </row>
    <row r="10703" spans="1:1" x14ac:dyDescent="0.25">
      <c r="A10703" t="s">
        <v>11130</v>
      </c>
    </row>
    <row r="10704" spans="1:1" x14ac:dyDescent="0.25">
      <c r="A10704" t="s">
        <v>11131</v>
      </c>
    </row>
    <row r="10705" spans="1:1" x14ac:dyDescent="0.25">
      <c r="A10705" t="s">
        <v>11132</v>
      </c>
    </row>
    <row r="10706" spans="1:1" x14ac:dyDescent="0.25">
      <c r="A10706" t="s">
        <v>11133</v>
      </c>
    </row>
    <row r="10707" spans="1:1" x14ac:dyDescent="0.25">
      <c r="A10707" t="s">
        <v>11134</v>
      </c>
    </row>
    <row r="10708" spans="1:1" x14ac:dyDescent="0.25">
      <c r="A10708" t="s">
        <v>11135</v>
      </c>
    </row>
    <row r="10709" spans="1:1" x14ac:dyDescent="0.25">
      <c r="A10709" t="s">
        <v>11136</v>
      </c>
    </row>
    <row r="10710" spans="1:1" x14ac:dyDescent="0.25">
      <c r="A10710" t="s">
        <v>11137</v>
      </c>
    </row>
    <row r="10711" spans="1:1" x14ac:dyDescent="0.25">
      <c r="A10711" t="s">
        <v>11138</v>
      </c>
    </row>
    <row r="10712" spans="1:1" x14ac:dyDescent="0.25">
      <c r="A10712" t="s">
        <v>11139</v>
      </c>
    </row>
    <row r="10713" spans="1:1" x14ac:dyDescent="0.25">
      <c r="A10713" t="s">
        <v>11140</v>
      </c>
    </row>
    <row r="10714" spans="1:1" x14ac:dyDescent="0.25">
      <c r="A10714" t="s">
        <v>11141</v>
      </c>
    </row>
    <row r="10715" spans="1:1" x14ac:dyDescent="0.25">
      <c r="A10715" t="s">
        <v>11142</v>
      </c>
    </row>
    <row r="10716" spans="1:1" x14ac:dyDescent="0.25">
      <c r="A10716" t="s">
        <v>11143</v>
      </c>
    </row>
    <row r="10717" spans="1:1" x14ac:dyDescent="0.25">
      <c r="A10717" t="s">
        <v>11144</v>
      </c>
    </row>
    <row r="10718" spans="1:1" x14ac:dyDescent="0.25">
      <c r="A10718" t="s">
        <v>11145</v>
      </c>
    </row>
    <row r="10719" spans="1:1" x14ac:dyDescent="0.25">
      <c r="A10719" t="s">
        <v>11146</v>
      </c>
    </row>
    <row r="10720" spans="1:1" x14ac:dyDescent="0.25">
      <c r="A10720" t="s">
        <v>11147</v>
      </c>
    </row>
    <row r="10721" spans="1:1" x14ac:dyDescent="0.25">
      <c r="A10721" t="s">
        <v>11148</v>
      </c>
    </row>
    <row r="10722" spans="1:1" x14ac:dyDescent="0.25">
      <c r="A10722" t="s">
        <v>11149</v>
      </c>
    </row>
    <row r="10723" spans="1:1" x14ac:dyDescent="0.25">
      <c r="A10723" t="s">
        <v>11150</v>
      </c>
    </row>
    <row r="10724" spans="1:1" x14ac:dyDescent="0.25">
      <c r="A10724" t="s">
        <v>11151</v>
      </c>
    </row>
    <row r="10725" spans="1:1" x14ac:dyDescent="0.25">
      <c r="A10725" t="s">
        <v>11152</v>
      </c>
    </row>
    <row r="10726" spans="1:1" x14ac:dyDescent="0.25">
      <c r="A10726" t="s">
        <v>11153</v>
      </c>
    </row>
    <row r="10727" spans="1:1" x14ac:dyDescent="0.25">
      <c r="A10727" t="s">
        <v>11154</v>
      </c>
    </row>
    <row r="10728" spans="1:1" x14ac:dyDescent="0.25">
      <c r="A10728" t="s">
        <v>11155</v>
      </c>
    </row>
    <row r="10729" spans="1:1" x14ac:dyDescent="0.25">
      <c r="A10729" t="s">
        <v>11156</v>
      </c>
    </row>
    <row r="10730" spans="1:1" x14ac:dyDescent="0.25">
      <c r="A10730" t="s">
        <v>11157</v>
      </c>
    </row>
    <row r="10731" spans="1:1" x14ac:dyDescent="0.25">
      <c r="A10731" t="s">
        <v>11158</v>
      </c>
    </row>
    <row r="10732" spans="1:1" x14ac:dyDescent="0.25">
      <c r="A10732" t="s">
        <v>11159</v>
      </c>
    </row>
    <row r="10733" spans="1:1" x14ac:dyDescent="0.25">
      <c r="A10733" t="s">
        <v>11160</v>
      </c>
    </row>
    <row r="10734" spans="1:1" x14ac:dyDescent="0.25">
      <c r="A10734" t="s">
        <v>11161</v>
      </c>
    </row>
    <row r="10735" spans="1:1" x14ac:dyDescent="0.25">
      <c r="A10735" t="s">
        <v>11162</v>
      </c>
    </row>
    <row r="10736" spans="1:1" x14ac:dyDescent="0.25">
      <c r="A10736" t="s">
        <v>11163</v>
      </c>
    </row>
    <row r="10737" spans="1:1" x14ac:dyDescent="0.25">
      <c r="A10737" t="s">
        <v>11164</v>
      </c>
    </row>
    <row r="10738" spans="1:1" x14ac:dyDescent="0.25">
      <c r="A10738" t="s">
        <v>11165</v>
      </c>
    </row>
    <row r="10739" spans="1:1" x14ac:dyDescent="0.25">
      <c r="A10739" t="s">
        <v>11166</v>
      </c>
    </row>
    <row r="10740" spans="1:1" x14ac:dyDescent="0.25">
      <c r="A10740" t="s">
        <v>11167</v>
      </c>
    </row>
    <row r="10741" spans="1:1" x14ac:dyDescent="0.25">
      <c r="A10741" t="s">
        <v>11168</v>
      </c>
    </row>
    <row r="10742" spans="1:1" x14ac:dyDescent="0.25">
      <c r="A10742" t="s">
        <v>11169</v>
      </c>
    </row>
    <row r="10743" spans="1:1" x14ac:dyDescent="0.25">
      <c r="A10743" t="s">
        <v>11170</v>
      </c>
    </row>
    <row r="10744" spans="1:1" x14ac:dyDescent="0.25">
      <c r="A10744" t="s">
        <v>11171</v>
      </c>
    </row>
    <row r="10745" spans="1:1" x14ac:dyDescent="0.25">
      <c r="A10745" t="s">
        <v>11172</v>
      </c>
    </row>
    <row r="10746" spans="1:1" x14ac:dyDescent="0.25">
      <c r="A10746" t="s">
        <v>11173</v>
      </c>
    </row>
    <row r="10747" spans="1:1" x14ac:dyDescent="0.25">
      <c r="A10747" t="s">
        <v>11174</v>
      </c>
    </row>
    <row r="10748" spans="1:1" x14ac:dyDescent="0.25">
      <c r="A10748" t="s">
        <v>11175</v>
      </c>
    </row>
    <row r="10749" spans="1:1" x14ac:dyDescent="0.25">
      <c r="A10749" t="s">
        <v>11176</v>
      </c>
    </row>
    <row r="10750" spans="1:1" x14ac:dyDescent="0.25">
      <c r="A10750" t="s">
        <v>11177</v>
      </c>
    </row>
    <row r="10751" spans="1:1" x14ac:dyDescent="0.25">
      <c r="A10751" t="s">
        <v>11178</v>
      </c>
    </row>
    <row r="10752" spans="1:1" x14ac:dyDescent="0.25">
      <c r="A10752" t="s">
        <v>11179</v>
      </c>
    </row>
    <row r="10753" spans="1:1" x14ac:dyDescent="0.25">
      <c r="A10753" t="s">
        <v>11180</v>
      </c>
    </row>
    <row r="10754" spans="1:1" x14ac:dyDescent="0.25">
      <c r="A10754" t="s">
        <v>11181</v>
      </c>
    </row>
    <row r="10755" spans="1:1" x14ac:dyDescent="0.25">
      <c r="A10755" t="s">
        <v>11182</v>
      </c>
    </row>
    <row r="10756" spans="1:1" x14ac:dyDescent="0.25">
      <c r="A10756" t="s">
        <v>11183</v>
      </c>
    </row>
    <row r="10757" spans="1:1" x14ac:dyDescent="0.25">
      <c r="A10757" t="s">
        <v>11184</v>
      </c>
    </row>
    <row r="10758" spans="1:1" x14ac:dyDescent="0.25">
      <c r="A10758" t="s">
        <v>11185</v>
      </c>
    </row>
    <row r="10759" spans="1:1" x14ac:dyDescent="0.25">
      <c r="A10759" t="s">
        <v>11186</v>
      </c>
    </row>
    <row r="10760" spans="1:1" x14ac:dyDescent="0.25">
      <c r="A10760" t="s">
        <v>11187</v>
      </c>
    </row>
    <row r="10761" spans="1:1" x14ac:dyDescent="0.25">
      <c r="A10761" t="s">
        <v>11188</v>
      </c>
    </row>
    <row r="10762" spans="1:1" x14ac:dyDescent="0.25">
      <c r="A10762" t="s">
        <v>11189</v>
      </c>
    </row>
    <row r="10763" spans="1:1" x14ac:dyDescent="0.25">
      <c r="A10763" t="s">
        <v>11190</v>
      </c>
    </row>
    <row r="10764" spans="1:1" x14ac:dyDescent="0.25">
      <c r="A10764" t="s">
        <v>11191</v>
      </c>
    </row>
    <row r="10765" spans="1:1" x14ac:dyDescent="0.25">
      <c r="A10765" t="s">
        <v>11192</v>
      </c>
    </row>
    <row r="10766" spans="1:1" x14ac:dyDescent="0.25">
      <c r="A10766" t="s">
        <v>11193</v>
      </c>
    </row>
    <row r="10767" spans="1:1" x14ac:dyDescent="0.25">
      <c r="A10767" t="s">
        <v>11194</v>
      </c>
    </row>
    <row r="10768" spans="1:1" x14ac:dyDescent="0.25">
      <c r="A10768" t="s">
        <v>11195</v>
      </c>
    </row>
    <row r="10769" spans="1:1" x14ac:dyDescent="0.25">
      <c r="A10769" t="s">
        <v>11196</v>
      </c>
    </row>
    <row r="10770" spans="1:1" x14ac:dyDescent="0.25">
      <c r="A10770" t="s">
        <v>11197</v>
      </c>
    </row>
    <row r="10771" spans="1:1" x14ac:dyDescent="0.25">
      <c r="A10771" t="s">
        <v>11198</v>
      </c>
    </row>
    <row r="10772" spans="1:1" x14ac:dyDescent="0.25">
      <c r="A10772" t="s">
        <v>11199</v>
      </c>
    </row>
    <row r="10773" spans="1:1" x14ac:dyDescent="0.25">
      <c r="A10773" t="s">
        <v>11200</v>
      </c>
    </row>
    <row r="10774" spans="1:1" x14ac:dyDescent="0.25">
      <c r="A10774" t="s">
        <v>11201</v>
      </c>
    </row>
    <row r="10775" spans="1:1" x14ac:dyDescent="0.25">
      <c r="A10775" t="s">
        <v>11202</v>
      </c>
    </row>
    <row r="10776" spans="1:1" x14ac:dyDescent="0.25">
      <c r="A10776" t="s">
        <v>11203</v>
      </c>
    </row>
    <row r="10777" spans="1:1" x14ac:dyDescent="0.25">
      <c r="A10777" t="s">
        <v>11204</v>
      </c>
    </row>
    <row r="10778" spans="1:1" x14ac:dyDescent="0.25">
      <c r="A10778" t="s">
        <v>11205</v>
      </c>
    </row>
    <row r="10779" spans="1:1" x14ac:dyDescent="0.25">
      <c r="A10779" t="s">
        <v>11206</v>
      </c>
    </row>
    <row r="10780" spans="1:1" x14ac:dyDescent="0.25">
      <c r="A10780" t="s">
        <v>11207</v>
      </c>
    </row>
    <row r="10781" spans="1:1" x14ac:dyDescent="0.25">
      <c r="A10781" t="s">
        <v>11208</v>
      </c>
    </row>
    <row r="10782" spans="1:1" x14ac:dyDescent="0.25">
      <c r="A10782" t="s">
        <v>11209</v>
      </c>
    </row>
    <row r="10783" spans="1:1" x14ac:dyDescent="0.25">
      <c r="A10783" t="s">
        <v>11210</v>
      </c>
    </row>
    <row r="10784" spans="1:1" x14ac:dyDescent="0.25">
      <c r="A10784" t="s">
        <v>11211</v>
      </c>
    </row>
    <row r="10785" spans="1:1" x14ac:dyDescent="0.25">
      <c r="A10785" t="s">
        <v>11212</v>
      </c>
    </row>
    <row r="10786" spans="1:1" x14ac:dyDescent="0.25">
      <c r="A10786" t="s">
        <v>11213</v>
      </c>
    </row>
    <row r="10787" spans="1:1" x14ac:dyDescent="0.25">
      <c r="A10787" t="s">
        <v>11214</v>
      </c>
    </row>
    <row r="10788" spans="1:1" x14ac:dyDescent="0.25">
      <c r="A10788" t="s">
        <v>11215</v>
      </c>
    </row>
    <row r="10789" spans="1:1" x14ac:dyDescent="0.25">
      <c r="A10789" t="s">
        <v>11216</v>
      </c>
    </row>
    <row r="10790" spans="1:1" x14ac:dyDescent="0.25">
      <c r="A10790" t="s">
        <v>11217</v>
      </c>
    </row>
    <row r="10791" spans="1:1" x14ac:dyDescent="0.25">
      <c r="A10791" t="s">
        <v>11218</v>
      </c>
    </row>
    <row r="10792" spans="1:1" x14ac:dyDescent="0.25">
      <c r="A10792" t="s">
        <v>11219</v>
      </c>
    </row>
    <row r="10793" spans="1:1" x14ac:dyDescent="0.25">
      <c r="A10793" t="s">
        <v>11220</v>
      </c>
    </row>
    <row r="10794" spans="1:1" x14ac:dyDescent="0.25">
      <c r="A10794" t="s">
        <v>11221</v>
      </c>
    </row>
    <row r="10795" spans="1:1" x14ac:dyDescent="0.25">
      <c r="A10795" t="s">
        <v>11222</v>
      </c>
    </row>
    <row r="10796" spans="1:1" x14ac:dyDescent="0.25">
      <c r="A10796" t="s">
        <v>11223</v>
      </c>
    </row>
    <row r="10797" spans="1:1" x14ac:dyDescent="0.25">
      <c r="A10797" t="s">
        <v>11224</v>
      </c>
    </row>
    <row r="10798" spans="1:1" x14ac:dyDescent="0.25">
      <c r="A10798" t="s">
        <v>11225</v>
      </c>
    </row>
    <row r="10799" spans="1:1" x14ac:dyDescent="0.25">
      <c r="A10799" t="s">
        <v>11226</v>
      </c>
    </row>
    <row r="10800" spans="1:1" x14ac:dyDescent="0.25">
      <c r="A10800" t="s">
        <v>11227</v>
      </c>
    </row>
    <row r="10801" spans="1:1" x14ac:dyDescent="0.25">
      <c r="A10801" t="s">
        <v>11228</v>
      </c>
    </row>
    <row r="10802" spans="1:1" x14ac:dyDescent="0.25">
      <c r="A10802" t="s">
        <v>11229</v>
      </c>
    </row>
    <row r="10803" spans="1:1" x14ac:dyDescent="0.25">
      <c r="A10803" t="s">
        <v>11230</v>
      </c>
    </row>
    <row r="10804" spans="1:1" x14ac:dyDescent="0.25">
      <c r="A10804" t="s">
        <v>11231</v>
      </c>
    </row>
    <row r="10805" spans="1:1" x14ac:dyDescent="0.25">
      <c r="A10805" t="s">
        <v>11232</v>
      </c>
    </row>
    <row r="10806" spans="1:1" x14ac:dyDescent="0.25">
      <c r="A10806" t="s">
        <v>11233</v>
      </c>
    </row>
    <row r="10807" spans="1:1" x14ac:dyDescent="0.25">
      <c r="A10807" t="s">
        <v>11234</v>
      </c>
    </row>
    <row r="10808" spans="1:1" x14ac:dyDescent="0.25">
      <c r="A10808" t="s">
        <v>11235</v>
      </c>
    </row>
    <row r="10809" spans="1:1" x14ac:dyDescent="0.25">
      <c r="A10809" t="s">
        <v>11236</v>
      </c>
    </row>
    <row r="10810" spans="1:1" x14ac:dyDescent="0.25">
      <c r="A10810" t="s">
        <v>11237</v>
      </c>
    </row>
    <row r="10811" spans="1:1" x14ac:dyDescent="0.25">
      <c r="A10811" t="s">
        <v>11238</v>
      </c>
    </row>
    <row r="10812" spans="1:1" x14ac:dyDescent="0.25">
      <c r="A10812" t="s">
        <v>11239</v>
      </c>
    </row>
    <row r="10813" spans="1:1" x14ac:dyDescent="0.25">
      <c r="A10813" t="s">
        <v>11240</v>
      </c>
    </row>
    <row r="10814" spans="1:1" x14ac:dyDescent="0.25">
      <c r="A10814" t="s">
        <v>11241</v>
      </c>
    </row>
    <row r="10815" spans="1:1" x14ac:dyDescent="0.25">
      <c r="A10815" t="s">
        <v>11242</v>
      </c>
    </row>
    <row r="10816" spans="1:1" x14ac:dyDescent="0.25">
      <c r="A10816" t="s">
        <v>11243</v>
      </c>
    </row>
    <row r="10817" spans="1:1" x14ac:dyDescent="0.25">
      <c r="A10817" t="s">
        <v>11244</v>
      </c>
    </row>
    <row r="10818" spans="1:1" x14ac:dyDescent="0.25">
      <c r="A10818" t="s">
        <v>11245</v>
      </c>
    </row>
    <row r="10819" spans="1:1" x14ac:dyDescent="0.25">
      <c r="A10819" t="s">
        <v>11246</v>
      </c>
    </row>
    <row r="10820" spans="1:1" x14ac:dyDescent="0.25">
      <c r="A10820" t="s">
        <v>11247</v>
      </c>
    </row>
    <row r="10821" spans="1:1" x14ac:dyDescent="0.25">
      <c r="A10821" t="s">
        <v>11248</v>
      </c>
    </row>
    <row r="10822" spans="1:1" x14ac:dyDescent="0.25">
      <c r="A10822" t="s">
        <v>11249</v>
      </c>
    </row>
    <row r="10823" spans="1:1" x14ac:dyDescent="0.25">
      <c r="A10823" t="s">
        <v>11250</v>
      </c>
    </row>
    <row r="10824" spans="1:1" x14ac:dyDescent="0.25">
      <c r="A10824" t="s">
        <v>11251</v>
      </c>
    </row>
    <row r="10825" spans="1:1" x14ac:dyDescent="0.25">
      <c r="A10825" t="s">
        <v>11252</v>
      </c>
    </row>
    <row r="10826" spans="1:1" x14ac:dyDescent="0.25">
      <c r="A10826" t="s">
        <v>11253</v>
      </c>
    </row>
    <row r="10827" spans="1:1" x14ac:dyDescent="0.25">
      <c r="A10827" t="s">
        <v>11254</v>
      </c>
    </row>
    <row r="10828" spans="1:1" x14ac:dyDescent="0.25">
      <c r="A10828" t="s">
        <v>11255</v>
      </c>
    </row>
    <row r="10829" spans="1:1" x14ac:dyDescent="0.25">
      <c r="A10829" t="s">
        <v>11256</v>
      </c>
    </row>
    <row r="10830" spans="1:1" x14ac:dyDescent="0.25">
      <c r="A10830" t="s">
        <v>11257</v>
      </c>
    </row>
    <row r="10831" spans="1:1" x14ac:dyDescent="0.25">
      <c r="A10831" t="s">
        <v>11258</v>
      </c>
    </row>
    <row r="10832" spans="1:1" x14ac:dyDescent="0.25">
      <c r="A10832" t="s">
        <v>11259</v>
      </c>
    </row>
    <row r="10833" spans="1:1" x14ac:dyDescent="0.25">
      <c r="A10833" t="s">
        <v>11260</v>
      </c>
    </row>
    <row r="10834" spans="1:1" x14ac:dyDescent="0.25">
      <c r="A10834" t="s">
        <v>11261</v>
      </c>
    </row>
    <row r="10835" spans="1:1" x14ac:dyDescent="0.25">
      <c r="A10835" t="s">
        <v>11262</v>
      </c>
    </row>
    <row r="10836" spans="1:1" x14ac:dyDescent="0.25">
      <c r="A10836" t="s">
        <v>11263</v>
      </c>
    </row>
    <row r="10837" spans="1:1" x14ac:dyDescent="0.25">
      <c r="A10837" t="s">
        <v>11264</v>
      </c>
    </row>
    <row r="10838" spans="1:1" x14ac:dyDescent="0.25">
      <c r="A10838" t="s">
        <v>11265</v>
      </c>
    </row>
    <row r="10839" spans="1:1" x14ac:dyDescent="0.25">
      <c r="A10839" t="s">
        <v>11266</v>
      </c>
    </row>
    <row r="10840" spans="1:1" x14ac:dyDescent="0.25">
      <c r="A10840" t="s">
        <v>11267</v>
      </c>
    </row>
    <row r="10841" spans="1:1" x14ac:dyDescent="0.25">
      <c r="A10841" t="s">
        <v>11268</v>
      </c>
    </row>
    <row r="10842" spans="1:1" x14ac:dyDescent="0.25">
      <c r="A10842" t="s">
        <v>11269</v>
      </c>
    </row>
    <row r="10843" spans="1:1" x14ac:dyDescent="0.25">
      <c r="A10843" t="s">
        <v>11270</v>
      </c>
    </row>
    <row r="10844" spans="1:1" x14ac:dyDescent="0.25">
      <c r="A10844" t="s">
        <v>11271</v>
      </c>
    </row>
    <row r="10845" spans="1:1" x14ac:dyDescent="0.25">
      <c r="A10845" t="s">
        <v>11272</v>
      </c>
    </row>
    <row r="10846" spans="1:1" x14ac:dyDescent="0.25">
      <c r="A10846" t="s">
        <v>11273</v>
      </c>
    </row>
    <row r="10847" spans="1:1" x14ac:dyDescent="0.25">
      <c r="A10847" t="s">
        <v>11274</v>
      </c>
    </row>
    <row r="10848" spans="1:1" x14ac:dyDescent="0.25">
      <c r="A10848" t="s">
        <v>11275</v>
      </c>
    </row>
    <row r="10849" spans="1:1" x14ac:dyDescent="0.25">
      <c r="A10849" t="s">
        <v>11276</v>
      </c>
    </row>
    <row r="10850" spans="1:1" x14ac:dyDescent="0.25">
      <c r="A10850" t="s">
        <v>11277</v>
      </c>
    </row>
    <row r="10851" spans="1:1" x14ac:dyDescent="0.25">
      <c r="A10851" t="s">
        <v>11278</v>
      </c>
    </row>
    <row r="10852" spans="1:1" x14ac:dyDescent="0.25">
      <c r="A10852" t="s">
        <v>11279</v>
      </c>
    </row>
    <row r="10853" spans="1:1" x14ac:dyDescent="0.25">
      <c r="A10853" t="s">
        <v>11280</v>
      </c>
    </row>
    <row r="10854" spans="1:1" x14ac:dyDescent="0.25">
      <c r="A10854" t="s">
        <v>11281</v>
      </c>
    </row>
    <row r="10855" spans="1:1" x14ac:dyDescent="0.25">
      <c r="A10855" t="s">
        <v>11282</v>
      </c>
    </row>
    <row r="10856" spans="1:1" x14ac:dyDescent="0.25">
      <c r="A10856" t="s">
        <v>11283</v>
      </c>
    </row>
    <row r="10857" spans="1:1" x14ac:dyDescent="0.25">
      <c r="A10857" t="s">
        <v>11284</v>
      </c>
    </row>
    <row r="10858" spans="1:1" x14ac:dyDescent="0.25">
      <c r="A10858" t="s">
        <v>11285</v>
      </c>
    </row>
    <row r="10859" spans="1:1" x14ac:dyDescent="0.25">
      <c r="A10859" t="s">
        <v>11286</v>
      </c>
    </row>
    <row r="10860" spans="1:1" x14ac:dyDescent="0.25">
      <c r="A10860" t="s">
        <v>11287</v>
      </c>
    </row>
    <row r="10861" spans="1:1" x14ac:dyDescent="0.25">
      <c r="A10861" t="s">
        <v>11288</v>
      </c>
    </row>
    <row r="10862" spans="1:1" x14ac:dyDescent="0.25">
      <c r="A10862" t="s">
        <v>11289</v>
      </c>
    </row>
    <row r="10863" spans="1:1" x14ac:dyDescent="0.25">
      <c r="A10863" t="s">
        <v>11290</v>
      </c>
    </row>
    <row r="10864" spans="1:1" x14ac:dyDescent="0.25">
      <c r="A10864" t="s">
        <v>11291</v>
      </c>
    </row>
    <row r="10865" spans="1:1" x14ac:dyDescent="0.25">
      <c r="A10865" t="s">
        <v>11292</v>
      </c>
    </row>
    <row r="10866" spans="1:1" x14ac:dyDescent="0.25">
      <c r="A10866" t="s">
        <v>11293</v>
      </c>
    </row>
    <row r="10867" spans="1:1" x14ac:dyDescent="0.25">
      <c r="A10867" t="s">
        <v>11294</v>
      </c>
    </row>
    <row r="10868" spans="1:1" x14ac:dyDescent="0.25">
      <c r="A10868" t="s">
        <v>11295</v>
      </c>
    </row>
    <row r="10869" spans="1:1" x14ac:dyDescent="0.25">
      <c r="A10869" t="s">
        <v>11296</v>
      </c>
    </row>
    <row r="10870" spans="1:1" x14ac:dyDescent="0.25">
      <c r="A10870" t="s">
        <v>11297</v>
      </c>
    </row>
    <row r="10871" spans="1:1" x14ac:dyDescent="0.25">
      <c r="A10871" t="s">
        <v>11298</v>
      </c>
    </row>
    <row r="10872" spans="1:1" x14ac:dyDescent="0.25">
      <c r="A10872" t="s">
        <v>11299</v>
      </c>
    </row>
    <row r="10873" spans="1:1" x14ac:dyDescent="0.25">
      <c r="A10873" t="s">
        <v>11300</v>
      </c>
    </row>
    <row r="10874" spans="1:1" x14ac:dyDescent="0.25">
      <c r="A10874" t="s">
        <v>11301</v>
      </c>
    </row>
    <row r="10875" spans="1:1" x14ac:dyDescent="0.25">
      <c r="A10875" t="s">
        <v>11302</v>
      </c>
    </row>
    <row r="10876" spans="1:1" x14ac:dyDescent="0.25">
      <c r="A10876" t="s">
        <v>11303</v>
      </c>
    </row>
    <row r="10877" spans="1:1" x14ac:dyDescent="0.25">
      <c r="A10877" t="s">
        <v>11304</v>
      </c>
    </row>
    <row r="10878" spans="1:1" x14ac:dyDescent="0.25">
      <c r="A10878" t="s">
        <v>11305</v>
      </c>
    </row>
    <row r="10879" spans="1:1" x14ac:dyDescent="0.25">
      <c r="A10879" t="s">
        <v>11306</v>
      </c>
    </row>
    <row r="10880" spans="1:1" x14ac:dyDescent="0.25">
      <c r="A10880" t="s">
        <v>11307</v>
      </c>
    </row>
    <row r="10881" spans="1:1" x14ac:dyDescent="0.25">
      <c r="A10881" t="s">
        <v>11308</v>
      </c>
    </row>
    <row r="10882" spans="1:1" x14ac:dyDescent="0.25">
      <c r="A10882" t="s">
        <v>11309</v>
      </c>
    </row>
    <row r="10883" spans="1:1" x14ac:dyDescent="0.25">
      <c r="A10883" t="s">
        <v>11310</v>
      </c>
    </row>
    <row r="10884" spans="1:1" x14ac:dyDescent="0.25">
      <c r="A10884" t="s">
        <v>11311</v>
      </c>
    </row>
    <row r="10885" spans="1:1" x14ac:dyDescent="0.25">
      <c r="A10885" t="s">
        <v>11312</v>
      </c>
    </row>
    <row r="10886" spans="1:1" x14ac:dyDescent="0.25">
      <c r="A10886" t="s">
        <v>11313</v>
      </c>
    </row>
    <row r="10887" spans="1:1" x14ac:dyDescent="0.25">
      <c r="A10887" t="s">
        <v>11314</v>
      </c>
    </row>
    <row r="10888" spans="1:1" x14ac:dyDescent="0.25">
      <c r="A10888" t="s">
        <v>11315</v>
      </c>
    </row>
    <row r="10889" spans="1:1" x14ac:dyDescent="0.25">
      <c r="A10889" t="s">
        <v>11316</v>
      </c>
    </row>
    <row r="10890" spans="1:1" x14ac:dyDescent="0.25">
      <c r="A10890" t="s">
        <v>11317</v>
      </c>
    </row>
    <row r="10891" spans="1:1" x14ac:dyDescent="0.25">
      <c r="A10891" t="s">
        <v>11318</v>
      </c>
    </row>
    <row r="10892" spans="1:1" x14ac:dyDescent="0.25">
      <c r="A10892" t="s">
        <v>11319</v>
      </c>
    </row>
    <row r="10893" spans="1:1" x14ac:dyDescent="0.25">
      <c r="A10893" t="s">
        <v>11320</v>
      </c>
    </row>
    <row r="10894" spans="1:1" x14ac:dyDescent="0.25">
      <c r="A10894" t="s">
        <v>11321</v>
      </c>
    </row>
    <row r="10895" spans="1:1" x14ac:dyDescent="0.25">
      <c r="A10895" t="s">
        <v>11322</v>
      </c>
    </row>
    <row r="10896" spans="1:1" x14ac:dyDescent="0.25">
      <c r="A10896" t="s">
        <v>11323</v>
      </c>
    </row>
    <row r="10897" spans="1:1" x14ac:dyDescent="0.25">
      <c r="A10897" t="s">
        <v>11324</v>
      </c>
    </row>
    <row r="10898" spans="1:1" x14ac:dyDescent="0.25">
      <c r="A10898" t="s">
        <v>11325</v>
      </c>
    </row>
    <row r="10899" spans="1:1" x14ac:dyDescent="0.25">
      <c r="A10899" t="s">
        <v>11326</v>
      </c>
    </row>
    <row r="10900" spans="1:1" x14ac:dyDescent="0.25">
      <c r="A10900" t="s">
        <v>11327</v>
      </c>
    </row>
    <row r="10901" spans="1:1" x14ac:dyDescent="0.25">
      <c r="A10901" t="s">
        <v>11328</v>
      </c>
    </row>
    <row r="10902" spans="1:1" x14ac:dyDescent="0.25">
      <c r="A10902" t="s">
        <v>11329</v>
      </c>
    </row>
    <row r="10903" spans="1:1" x14ac:dyDescent="0.25">
      <c r="A10903" t="s">
        <v>11330</v>
      </c>
    </row>
    <row r="10904" spans="1:1" x14ac:dyDescent="0.25">
      <c r="A10904" t="s">
        <v>11331</v>
      </c>
    </row>
    <row r="10905" spans="1:1" x14ac:dyDescent="0.25">
      <c r="A10905" t="s">
        <v>11332</v>
      </c>
    </row>
    <row r="10906" spans="1:1" x14ac:dyDescent="0.25">
      <c r="A10906" t="s">
        <v>11333</v>
      </c>
    </row>
    <row r="10907" spans="1:1" x14ac:dyDescent="0.25">
      <c r="A10907" t="s">
        <v>11334</v>
      </c>
    </row>
    <row r="10908" spans="1:1" x14ac:dyDescent="0.25">
      <c r="A10908" t="s">
        <v>11335</v>
      </c>
    </row>
    <row r="10909" spans="1:1" x14ac:dyDescent="0.25">
      <c r="A10909" t="s">
        <v>11336</v>
      </c>
    </row>
    <row r="10910" spans="1:1" x14ac:dyDescent="0.25">
      <c r="A10910" t="s">
        <v>11337</v>
      </c>
    </row>
    <row r="10911" spans="1:1" x14ac:dyDescent="0.25">
      <c r="A10911" t="s">
        <v>11338</v>
      </c>
    </row>
    <row r="10912" spans="1:1" x14ac:dyDescent="0.25">
      <c r="A10912" t="s">
        <v>11339</v>
      </c>
    </row>
    <row r="10913" spans="1:1" x14ac:dyDescent="0.25">
      <c r="A10913" t="s">
        <v>11340</v>
      </c>
    </row>
    <row r="10914" spans="1:1" x14ac:dyDescent="0.25">
      <c r="A10914" t="s">
        <v>11341</v>
      </c>
    </row>
    <row r="10915" spans="1:1" x14ac:dyDescent="0.25">
      <c r="A10915" t="s">
        <v>11342</v>
      </c>
    </row>
    <row r="10916" spans="1:1" x14ac:dyDescent="0.25">
      <c r="A10916" t="s">
        <v>11343</v>
      </c>
    </row>
    <row r="10917" spans="1:1" x14ac:dyDescent="0.25">
      <c r="A10917" t="s">
        <v>11344</v>
      </c>
    </row>
    <row r="10918" spans="1:1" x14ac:dyDescent="0.25">
      <c r="A10918" t="s">
        <v>11345</v>
      </c>
    </row>
    <row r="10919" spans="1:1" x14ac:dyDescent="0.25">
      <c r="A10919" t="s">
        <v>11346</v>
      </c>
    </row>
    <row r="10920" spans="1:1" x14ac:dyDescent="0.25">
      <c r="A10920" t="s">
        <v>11347</v>
      </c>
    </row>
    <row r="10921" spans="1:1" x14ac:dyDescent="0.25">
      <c r="A10921" t="s">
        <v>11348</v>
      </c>
    </row>
    <row r="10922" spans="1:1" x14ac:dyDescent="0.25">
      <c r="A10922" t="s">
        <v>11349</v>
      </c>
    </row>
    <row r="10923" spans="1:1" x14ac:dyDescent="0.25">
      <c r="A10923" t="s">
        <v>11350</v>
      </c>
    </row>
    <row r="10924" spans="1:1" x14ac:dyDescent="0.25">
      <c r="A10924" t="s">
        <v>11351</v>
      </c>
    </row>
    <row r="10925" spans="1:1" x14ac:dyDescent="0.25">
      <c r="A10925" t="s">
        <v>11352</v>
      </c>
    </row>
    <row r="10926" spans="1:1" x14ac:dyDescent="0.25">
      <c r="A10926" t="s">
        <v>11353</v>
      </c>
    </row>
    <row r="10927" spans="1:1" x14ac:dyDescent="0.25">
      <c r="A10927" t="s">
        <v>11354</v>
      </c>
    </row>
    <row r="10928" spans="1:1" x14ac:dyDescent="0.25">
      <c r="A10928" t="s">
        <v>11355</v>
      </c>
    </row>
    <row r="10929" spans="1:1" x14ac:dyDescent="0.25">
      <c r="A10929" t="s">
        <v>11356</v>
      </c>
    </row>
    <row r="10930" spans="1:1" x14ac:dyDescent="0.25">
      <c r="A10930" t="s">
        <v>11357</v>
      </c>
    </row>
    <row r="10931" spans="1:1" x14ac:dyDescent="0.25">
      <c r="A10931" t="s">
        <v>11358</v>
      </c>
    </row>
    <row r="10932" spans="1:1" x14ac:dyDescent="0.25">
      <c r="A10932" t="s">
        <v>11359</v>
      </c>
    </row>
    <row r="10933" spans="1:1" x14ac:dyDescent="0.25">
      <c r="A10933" t="s">
        <v>11360</v>
      </c>
    </row>
    <row r="10934" spans="1:1" x14ac:dyDescent="0.25">
      <c r="A10934" t="s">
        <v>11361</v>
      </c>
    </row>
    <row r="10935" spans="1:1" x14ac:dyDescent="0.25">
      <c r="A10935" t="s">
        <v>11362</v>
      </c>
    </row>
    <row r="10936" spans="1:1" x14ac:dyDescent="0.25">
      <c r="A10936" t="s">
        <v>11363</v>
      </c>
    </row>
    <row r="10937" spans="1:1" x14ac:dyDescent="0.25">
      <c r="A10937" t="s">
        <v>11364</v>
      </c>
    </row>
    <row r="10938" spans="1:1" x14ac:dyDescent="0.25">
      <c r="A10938" t="s">
        <v>11365</v>
      </c>
    </row>
    <row r="10939" spans="1:1" x14ac:dyDescent="0.25">
      <c r="A10939" t="s">
        <v>11366</v>
      </c>
    </row>
    <row r="10940" spans="1:1" x14ac:dyDescent="0.25">
      <c r="A10940" t="s">
        <v>11367</v>
      </c>
    </row>
    <row r="10941" spans="1:1" x14ac:dyDescent="0.25">
      <c r="A10941" t="s">
        <v>11368</v>
      </c>
    </row>
    <row r="10942" spans="1:1" x14ac:dyDescent="0.25">
      <c r="A10942" t="s">
        <v>11369</v>
      </c>
    </row>
    <row r="10943" spans="1:1" x14ac:dyDescent="0.25">
      <c r="A10943" t="s">
        <v>11370</v>
      </c>
    </row>
    <row r="10944" spans="1:1" x14ac:dyDescent="0.25">
      <c r="A10944" t="s">
        <v>11371</v>
      </c>
    </row>
    <row r="10945" spans="1:1" x14ac:dyDescent="0.25">
      <c r="A10945" t="s">
        <v>11372</v>
      </c>
    </row>
    <row r="10946" spans="1:1" x14ac:dyDescent="0.25">
      <c r="A10946" t="s">
        <v>11373</v>
      </c>
    </row>
    <row r="10947" spans="1:1" x14ac:dyDescent="0.25">
      <c r="A10947" t="s">
        <v>11374</v>
      </c>
    </row>
    <row r="10948" spans="1:1" x14ac:dyDescent="0.25">
      <c r="A10948" t="s">
        <v>11375</v>
      </c>
    </row>
    <row r="10949" spans="1:1" x14ac:dyDescent="0.25">
      <c r="A10949" t="s">
        <v>11376</v>
      </c>
    </row>
    <row r="10950" spans="1:1" x14ac:dyDescent="0.25">
      <c r="A10950" t="s">
        <v>11377</v>
      </c>
    </row>
    <row r="10951" spans="1:1" x14ac:dyDescent="0.25">
      <c r="A10951" t="s">
        <v>11378</v>
      </c>
    </row>
    <row r="10952" spans="1:1" x14ac:dyDescent="0.25">
      <c r="A10952" t="s">
        <v>11379</v>
      </c>
    </row>
    <row r="10953" spans="1:1" x14ac:dyDescent="0.25">
      <c r="A10953" t="s">
        <v>11380</v>
      </c>
    </row>
    <row r="10954" spans="1:1" x14ac:dyDescent="0.25">
      <c r="A10954" t="s">
        <v>11381</v>
      </c>
    </row>
    <row r="10955" spans="1:1" x14ac:dyDescent="0.25">
      <c r="A10955" t="s">
        <v>11382</v>
      </c>
    </row>
    <row r="10956" spans="1:1" x14ac:dyDescent="0.25">
      <c r="A10956" t="s">
        <v>11383</v>
      </c>
    </row>
    <row r="10957" spans="1:1" x14ac:dyDescent="0.25">
      <c r="A10957" t="s">
        <v>11384</v>
      </c>
    </row>
    <row r="10958" spans="1:1" x14ac:dyDescent="0.25">
      <c r="A10958" t="s">
        <v>11385</v>
      </c>
    </row>
    <row r="10959" spans="1:1" x14ac:dyDescent="0.25">
      <c r="A10959" t="s">
        <v>11386</v>
      </c>
    </row>
    <row r="10960" spans="1:1" x14ac:dyDescent="0.25">
      <c r="A10960" t="s">
        <v>11387</v>
      </c>
    </row>
    <row r="10961" spans="1:1" x14ac:dyDescent="0.25">
      <c r="A10961" t="s">
        <v>11388</v>
      </c>
    </row>
    <row r="10962" spans="1:1" x14ac:dyDescent="0.25">
      <c r="A10962" t="s">
        <v>11389</v>
      </c>
    </row>
    <row r="10963" spans="1:1" x14ac:dyDescent="0.25">
      <c r="A10963" t="s">
        <v>11390</v>
      </c>
    </row>
    <row r="10964" spans="1:1" x14ac:dyDescent="0.25">
      <c r="A10964" t="s">
        <v>11391</v>
      </c>
    </row>
    <row r="10965" spans="1:1" x14ac:dyDescent="0.25">
      <c r="A10965" t="s">
        <v>11392</v>
      </c>
    </row>
    <row r="10966" spans="1:1" x14ac:dyDescent="0.25">
      <c r="A10966" t="s">
        <v>11393</v>
      </c>
    </row>
    <row r="10967" spans="1:1" x14ac:dyDescent="0.25">
      <c r="A10967" t="s">
        <v>11394</v>
      </c>
    </row>
    <row r="10968" spans="1:1" x14ac:dyDescent="0.25">
      <c r="A10968" t="s">
        <v>11395</v>
      </c>
    </row>
    <row r="10969" spans="1:1" x14ac:dyDescent="0.25">
      <c r="A10969" t="s">
        <v>11396</v>
      </c>
    </row>
    <row r="10970" spans="1:1" x14ac:dyDescent="0.25">
      <c r="A10970" t="s">
        <v>11397</v>
      </c>
    </row>
    <row r="10971" spans="1:1" x14ac:dyDescent="0.25">
      <c r="A10971" t="s">
        <v>11398</v>
      </c>
    </row>
    <row r="10972" spans="1:1" x14ac:dyDescent="0.25">
      <c r="A10972" t="s">
        <v>11399</v>
      </c>
    </row>
    <row r="10973" spans="1:1" x14ac:dyDescent="0.25">
      <c r="A10973" t="s">
        <v>11400</v>
      </c>
    </row>
    <row r="10974" spans="1:1" x14ac:dyDescent="0.25">
      <c r="A10974" t="s">
        <v>11401</v>
      </c>
    </row>
    <row r="10975" spans="1:1" x14ac:dyDescent="0.25">
      <c r="A10975" t="s">
        <v>11402</v>
      </c>
    </row>
    <row r="10976" spans="1:1" x14ac:dyDescent="0.25">
      <c r="A10976" t="s">
        <v>11403</v>
      </c>
    </row>
    <row r="10977" spans="1:1" x14ac:dyDescent="0.25">
      <c r="A10977" t="s">
        <v>11404</v>
      </c>
    </row>
    <row r="10978" spans="1:1" x14ac:dyDescent="0.25">
      <c r="A10978" t="s">
        <v>11405</v>
      </c>
    </row>
    <row r="10979" spans="1:1" x14ac:dyDescent="0.25">
      <c r="A10979" t="s">
        <v>11406</v>
      </c>
    </row>
    <row r="10980" spans="1:1" x14ac:dyDescent="0.25">
      <c r="A10980" t="s">
        <v>11407</v>
      </c>
    </row>
    <row r="10981" spans="1:1" x14ac:dyDescent="0.25">
      <c r="A10981" t="s">
        <v>11408</v>
      </c>
    </row>
    <row r="10982" spans="1:1" x14ac:dyDescent="0.25">
      <c r="A10982" t="s">
        <v>11409</v>
      </c>
    </row>
    <row r="10983" spans="1:1" x14ac:dyDescent="0.25">
      <c r="A10983" t="s">
        <v>11410</v>
      </c>
    </row>
    <row r="10984" spans="1:1" x14ac:dyDescent="0.25">
      <c r="A10984" t="s">
        <v>11411</v>
      </c>
    </row>
    <row r="10985" spans="1:1" x14ac:dyDescent="0.25">
      <c r="A10985" t="s">
        <v>11412</v>
      </c>
    </row>
    <row r="10986" spans="1:1" x14ac:dyDescent="0.25">
      <c r="A10986" t="s">
        <v>11413</v>
      </c>
    </row>
    <row r="10987" spans="1:1" x14ac:dyDescent="0.25">
      <c r="A10987" t="s">
        <v>11414</v>
      </c>
    </row>
    <row r="10988" spans="1:1" x14ac:dyDescent="0.25">
      <c r="A10988" t="s">
        <v>11415</v>
      </c>
    </row>
    <row r="10989" spans="1:1" x14ac:dyDescent="0.25">
      <c r="A10989" t="s">
        <v>11416</v>
      </c>
    </row>
    <row r="10990" spans="1:1" x14ac:dyDescent="0.25">
      <c r="A10990" t="s">
        <v>11417</v>
      </c>
    </row>
    <row r="10991" spans="1:1" x14ac:dyDescent="0.25">
      <c r="A10991" t="s">
        <v>11418</v>
      </c>
    </row>
    <row r="10992" spans="1:1" x14ac:dyDescent="0.25">
      <c r="A10992" t="s">
        <v>11419</v>
      </c>
    </row>
    <row r="10993" spans="1:1" x14ac:dyDescent="0.25">
      <c r="A10993" t="s">
        <v>11420</v>
      </c>
    </row>
    <row r="10994" spans="1:1" x14ac:dyDescent="0.25">
      <c r="A10994" t="s">
        <v>11421</v>
      </c>
    </row>
    <row r="10995" spans="1:1" x14ac:dyDescent="0.25">
      <c r="A10995" t="s">
        <v>11422</v>
      </c>
    </row>
    <row r="10996" spans="1:1" x14ac:dyDescent="0.25">
      <c r="A10996" t="s">
        <v>11423</v>
      </c>
    </row>
    <row r="10997" spans="1:1" x14ac:dyDescent="0.25">
      <c r="A10997" t="s">
        <v>11424</v>
      </c>
    </row>
    <row r="10998" spans="1:1" x14ac:dyDescent="0.25">
      <c r="A10998" t="s">
        <v>11425</v>
      </c>
    </row>
    <row r="10999" spans="1:1" x14ac:dyDescent="0.25">
      <c r="A10999" t="s">
        <v>11426</v>
      </c>
    </row>
    <row r="11000" spans="1:1" x14ac:dyDescent="0.25">
      <c r="A11000" t="s">
        <v>11427</v>
      </c>
    </row>
    <row r="11001" spans="1:1" x14ac:dyDescent="0.25">
      <c r="A11001" t="s">
        <v>11428</v>
      </c>
    </row>
    <row r="11002" spans="1:1" x14ac:dyDescent="0.25">
      <c r="A11002" t="s">
        <v>11429</v>
      </c>
    </row>
    <row r="11003" spans="1:1" x14ac:dyDescent="0.25">
      <c r="A11003" t="s">
        <v>11430</v>
      </c>
    </row>
    <row r="11004" spans="1:1" x14ac:dyDescent="0.25">
      <c r="A11004" t="s">
        <v>11431</v>
      </c>
    </row>
    <row r="11005" spans="1:1" x14ac:dyDescent="0.25">
      <c r="A11005" t="s">
        <v>11432</v>
      </c>
    </row>
    <row r="11006" spans="1:1" x14ac:dyDescent="0.25">
      <c r="A11006" t="s">
        <v>11433</v>
      </c>
    </row>
    <row r="11007" spans="1:1" x14ac:dyDescent="0.25">
      <c r="A11007" t="s">
        <v>11434</v>
      </c>
    </row>
    <row r="11008" spans="1:1" x14ac:dyDescent="0.25">
      <c r="A11008" t="s">
        <v>11435</v>
      </c>
    </row>
    <row r="11009" spans="1:1" x14ac:dyDescent="0.25">
      <c r="A11009" t="s">
        <v>11436</v>
      </c>
    </row>
    <row r="11010" spans="1:1" x14ac:dyDescent="0.25">
      <c r="A11010" t="s">
        <v>11437</v>
      </c>
    </row>
    <row r="11011" spans="1:1" x14ac:dyDescent="0.25">
      <c r="A11011" t="s">
        <v>11438</v>
      </c>
    </row>
    <row r="11012" spans="1:1" x14ac:dyDescent="0.25">
      <c r="A11012" t="s">
        <v>11439</v>
      </c>
    </row>
    <row r="11013" spans="1:1" x14ac:dyDescent="0.25">
      <c r="A11013" t="s">
        <v>11440</v>
      </c>
    </row>
    <row r="11014" spans="1:1" x14ac:dyDescent="0.25">
      <c r="A11014" t="s">
        <v>11441</v>
      </c>
    </row>
    <row r="11015" spans="1:1" x14ac:dyDescent="0.25">
      <c r="A11015" t="s">
        <v>11442</v>
      </c>
    </row>
    <row r="11016" spans="1:1" x14ac:dyDescent="0.25">
      <c r="A11016" t="s">
        <v>11443</v>
      </c>
    </row>
    <row r="11017" spans="1:1" x14ac:dyDescent="0.25">
      <c r="A11017" t="s">
        <v>11444</v>
      </c>
    </row>
    <row r="11018" spans="1:1" x14ac:dyDescent="0.25">
      <c r="A11018" t="s">
        <v>11445</v>
      </c>
    </row>
    <row r="11019" spans="1:1" x14ac:dyDescent="0.25">
      <c r="A11019" t="s">
        <v>11446</v>
      </c>
    </row>
    <row r="11020" spans="1:1" x14ac:dyDescent="0.25">
      <c r="A11020" t="s">
        <v>11447</v>
      </c>
    </row>
    <row r="11021" spans="1:1" x14ac:dyDescent="0.25">
      <c r="A11021" t="s">
        <v>11448</v>
      </c>
    </row>
    <row r="11022" spans="1:1" x14ac:dyDescent="0.25">
      <c r="A11022" t="s">
        <v>11449</v>
      </c>
    </row>
    <row r="11023" spans="1:1" x14ac:dyDescent="0.25">
      <c r="A11023" t="s">
        <v>11450</v>
      </c>
    </row>
    <row r="11024" spans="1:1" x14ac:dyDescent="0.25">
      <c r="A11024" t="s">
        <v>11451</v>
      </c>
    </row>
    <row r="11025" spans="1:1" x14ac:dyDescent="0.25">
      <c r="A11025" t="s">
        <v>11452</v>
      </c>
    </row>
    <row r="11026" spans="1:1" x14ac:dyDescent="0.25">
      <c r="A11026" t="s">
        <v>11453</v>
      </c>
    </row>
    <row r="11027" spans="1:1" x14ac:dyDescent="0.25">
      <c r="A11027" t="s">
        <v>11454</v>
      </c>
    </row>
    <row r="11028" spans="1:1" x14ac:dyDescent="0.25">
      <c r="A11028" t="s">
        <v>11455</v>
      </c>
    </row>
    <row r="11029" spans="1:1" x14ac:dyDescent="0.25">
      <c r="A11029" t="s">
        <v>11456</v>
      </c>
    </row>
    <row r="11030" spans="1:1" x14ac:dyDescent="0.25">
      <c r="A11030" t="s">
        <v>11457</v>
      </c>
    </row>
    <row r="11031" spans="1:1" x14ac:dyDescent="0.25">
      <c r="A11031" t="s">
        <v>11458</v>
      </c>
    </row>
    <row r="11032" spans="1:1" x14ac:dyDescent="0.25">
      <c r="A11032" t="s">
        <v>11459</v>
      </c>
    </row>
    <row r="11033" spans="1:1" x14ac:dyDescent="0.25">
      <c r="A11033" t="s">
        <v>11460</v>
      </c>
    </row>
    <row r="11034" spans="1:1" x14ac:dyDescent="0.25">
      <c r="A11034" t="s">
        <v>11461</v>
      </c>
    </row>
    <row r="11035" spans="1:1" x14ac:dyDescent="0.25">
      <c r="A11035" t="s">
        <v>11462</v>
      </c>
    </row>
    <row r="11036" spans="1:1" x14ac:dyDescent="0.25">
      <c r="A11036" t="s">
        <v>11463</v>
      </c>
    </row>
    <row r="11037" spans="1:1" x14ac:dyDescent="0.25">
      <c r="A11037" t="s">
        <v>11464</v>
      </c>
    </row>
    <row r="11038" spans="1:1" x14ac:dyDescent="0.25">
      <c r="A11038" t="s">
        <v>11465</v>
      </c>
    </row>
    <row r="11039" spans="1:1" x14ac:dyDescent="0.25">
      <c r="A11039" t="s">
        <v>11466</v>
      </c>
    </row>
    <row r="11040" spans="1:1" x14ac:dyDescent="0.25">
      <c r="A11040" t="s">
        <v>11467</v>
      </c>
    </row>
    <row r="11041" spans="1:1" x14ac:dyDescent="0.25">
      <c r="A11041" t="s">
        <v>11468</v>
      </c>
    </row>
    <row r="11042" spans="1:1" x14ac:dyDescent="0.25">
      <c r="A11042" t="s">
        <v>11469</v>
      </c>
    </row>
    <row r="11043" spans="1:1" x14ac:dyDescent="0.25">
      <c r="A11043" t="s">
        <v>11470</v>
      </c>
    </row>
    <row r="11044" spans="1:1" x14ac:dyDescent="0.25">
      <c r="A11044" t="s">
        <v>11471</v>
      </c>
    </row>
    <row r="11045" spans="1:1" x14ac:dyDescent="0.25">
      <c r="A11045" t="s">
        <v>11472</v>
      </c>
    </row>
    <row r="11046" spans="1:1" x14ac:dyDescent="0.25">
      <c r="A11046" t="s">
        <v>11473</v>
      </c>
    </row>
    <row r="11047" spans="1:1" x14ac:dyDescent="0.25">
      <c r="A11047" t="s">
        <v>11474</v>
      </c>
    </row>
    <row r="11048" spans="1:1" x14ac:dyDescent="0.25">
      <c r="A11048" t="s">
        <v>11475</v>
      </c>
    </row>
    <row r="11049" spans="1:1" x14ac:dyDescent="0.25">
      <c r="A11049" t="s">
        <v>11476</v>
      </c>
    </row>
    <row r="11050" spans="1:1" x14ac:dyDescent="0.25">
      <c r="A11050" t="s">
        <v>11477</v>
      </c>
    </row>
    <row r="11051" spans="1:1" x14ac:dyDescent="0.25">
      <c r="A11051" t="s">
        <v>11478</v>
      </c>
    </row>
    <row r="11052" spans="1:1" x14ac:dyDescent="0.25">
      <c r="A11052" t="s">
        <v>11479</v>
      </c>
    </row>
    <row r="11053" spans="1:1" x14ac:dyDescent="0.25">
      <c r="A11053" t="s">
        <v>11480</v>
      </c>
    </row>
    <row r="11054" spans="1:1" x14ac:dyDescent="0.25">
      <c r="A11054" t="s">
        <v>11481</v>
      </c>
    </row>
    <row r="11055" spans="1:1" x14ac:dyDescent="0.25">
      <c r="A11055" t="s">
        <v>11482</v>
      </c>
    </row>
    <row r="11056" spans="1:1" x14ac:dyDescent="0.25">
      <c r="A11056" t="s">
        <v>11483</v>
      </c>
    </row>
    <row r="11057" spans="1:1" x14ac:dyDescent="0.25">
      <c r="A11057" t="s">
        <v>11484</v>
      </c>
    </row>
    <row r="11058" spans="1:1" x14ac:dyDescent="0.25">
      <c r="A11058" t="s">
        <v>11485</v>
      </c>
    </row>
    <row r="11059" spans="1:1" x14ac:dyDescent="0.25">
      <c r="A11059" t="s">
        <v>11486</v>
      </c>
    </row>
    <row r="11060" spans="1:1" x14ac:dyDescent="0.25">
      <c r="A11060" t="s">
        <v>11487</v>
      </c>
    </row>
    <row r="11061" spans="1:1" x14ac:dyDescent="0.25">
      <c r="A11061" t="s">
        <v>11488</v>
      </c>
    </row>
    <row r="11062" spans="1:1" x14ac:dyDescent="0.25">
      <c r="A11062" t="s">
        <v>11489</v>
      </c>
    </row>
    <row r="11063" spans="1:1" x14ac:dyDescent="0.25">
      <c r="A11063" t="s">
        <v>11490</v>
      </c>
    </row>
    <row r="11064" spans="1:1" x14ac:dyDescent="0.25">
      <c r="A11064" t="s">
        <v>11491</v>
      </c>
    </row>
    <row r="11065" spans="1:1" x14ac:dyDescent="0.25">
      <c r="A11065" t="s">
        <v>11492</v>
      </c>
    </row>
    <row r="11066" spans="1:1" x14ac:dyDescent="0.25">
      <c r="A11066" t="s">
        <v>11493</v>
      </c>
    </row>
    <row r="11067" spans="1:1" x14ac:dyDescent="0.25">
      <c r="A11067" t="s">
        <v>11494</v>
      </c>
    </row>
    <row r="11068" spans="1:1" x14ac:dyDescent="0.25">
      <c r="A11068" t="s">
        <v>11495</v>
      </c>
    </row>
    <row r="11069" spans="1:1" x14ac:dyDescent="0.25">
      <c r="A11069" t="s">
        <v>11496</v>
      </c>
    </row>
    <row r="11070" spans="1:1" x14ac:dyDescent="0.25">
      <c r="A11070" t="s">
        <v>11497</v>
      </c>
    </row>
    <row r="11071" spans="1:1" x14ac:dyDescent="0.25">
      <c r="A11071" t="s">
        <v>11498</v>
      </c>
    </row>
    <row r="11072" spans="1:1" x14ac:dyDescent="0.25">
      <c r="A11072" t="s">
        <v>11499</v>
      </c>
    </row>
    <row r="11073" spans="1:1" x14ac:dyDescent="0.25">
      <c r="A11073" t="s">
        <v>11500</v>
      </c>
    </row>
    <row r="11074" spans="1:1" x14ac:dyDescent="0.25">
      <c r="A11074" t="s">
        <v>11501</v>
      </c>
    </row>
    <row r="11075" spans="1:1" x14ac:dyDescent="0.25">
      <c r="A11075" t="s">
        <v>11502</v>
      </c>
    </row>
    <row r="11076" spans="1:1" x14ac:dyDescent="0.25">
      <c r="A11076" t="s">
        <v>11503</v>
      </c>
    </row>
    <row r="11077" spans="1:1" x14ac:dyDescent="0.25">
      <c r="A11077" t="s">
        <v>11504</v>
      </c>
    </row>
    <row r="11078" spans="1:1" x14ac:dyDescent="0.25">
      <c r="A11078" t="s">
        <v>11505</v>
      </c>
    </row>
    <row r="11079" spans="1:1" x14ac:dyDescent="0.25">
      <c r="A11079" t="s">
        <v>11506</v>
      </c>
    </row>
    <row r="11080" spans="1:1" x14ac:dyDescent="0.25">
      <c r="A11080" t="s">
        <v>11507</v>
      </c>
    </row>
    <row r="11081" spans="1:1" x14ac:dyDescent="0.25">
      <c r="A11081" t="s">
        <v>11508</v>
      </c>
    </row>
    <row r="11082" spans="1:1" x14ac:dyDescent="0.25">
      <c r="A11082" t="s">
        <v>11509</v>
      </c>
    </row>
    <row r="11083" spans="1:1" x14ac:dyDescent="0.25">
      <c r="A11083" t="s">
        <v>11510</v>
      </c>
    </row>
    <row r="11084" spans="1:1" x14ac:dyDescent="0.25">
      <c r="A11084" t="s">
        <v>11511</v>
      </c>
    </row>
    <row r="11085" spans="1:1" x14ac:dyDescent="0.25">
      <c r="A11085" t="s">
        <v>11512</v>
      </c>
    </row>
    <row r="11086" spans="1:1" x14ac:dyDescent="0.25">
      <c r="A11086" t="s">
        <v>11513</v>
      </c>
    </row>
    <row r="11087" spans="1:1" x14ac:dyDescent="0.25">
      <c r="A11087" t="s">
        <v>11514</v>
      </c>
    </row>
    <row r="11088" spans="1:1" x14ac:dyDescent="0.25">
      <c r="A11088" t="s">
        <v>11515</v>
      </c>
    </row>
    <row r="11089" spans="1:1" x14ac:dyDescent="0.25">
      <c r="A11089" t="s">
        <v>11516</v>
      </c>
    </row>
    <row r="11090" spans="1:1" x14ac:dyDescent="0.25">
      <c r="A11090" t="s">
        <v>11517</v>
      </c>
    </row>
    <row r="11091" spans="1:1" x14ac:dyDescent="0.25">
      <c r="A11091" t="s">
        <v>11518</v>
      </c>
    </row>
    <row r="11092" spans="1:1" x14ac:dyDescent="0.25">
      <c r="A11092" t="s">
        <v>11519</v>
      </c>
    </row>
    <row r="11093" spans="1:1" x14ac:dyDescent="0.25">
      <c r="A11093" t="s">
        <v>11520</v>
      </c>
    </row>
    <row r="11094" spans="1:1" x14ac:dyDescent="0.25">
      <c r="A11094" t="s">
        <v>11521</v>
      </c>
    </row>
    <row r="11095" spans="1:1" x14ac:dyDescent="0.25">
      <c r="A11095" t="s">
        <v>11522</v>
      </c>
    </row>
    <row r="11096" spans="1:1" x14ac:dyDescent="0.25">
      <c r="A11096" t="s">
        <v>11523</v>
      </c>
    </row>
    <row r="11097" spans="1:1" x14ac:dyDescent="0.25">
      <c r="A11097" t="s">
        <v>11524</v>
      </c>
    </row>
    <row r="11098" spans="1:1" x14ac:dyDescent="0.25">
      <c r="A11098" t="s">
        <v>11525</v>
      </c>
    </row>
    <row r="11099" spans="1:1" x14ac:dyDescent="0.25">
      <c r="A11099" t="s">
        <v>11526</v>
      </c>
    </row>
    <row r="11100" spans="1:1" x14ac:dyDescent="0.25">
      <c r="A11100" t="s">
        <v>11527</v>
      </c>
    </row>
    <row r="11101" spans="1:1" x14ac:dyDescent="0.25">
      <c r="A11101" t="s">
        <v>11528</v>
      </c>
    </row>
    <row r="11102" spans="1:1" x14ac:dyDescent="0.25">
      <c r="A11102" t="s">
        <v>11529</v>
      </c>
    </row>
    <row r="11103" spans="1:1" x14ac:dyDescent="0.25">
      <c r="A11103" t="s">
        <v>11530</v>
      </c>
    </row>
    <row r="11104" spans="1:1" x14ac:dyDescent="0.25">
      <c r="A11104" t="s">
        <v>11531</v>
      </c>
    </row>
    <row r="11105" spans="1:1" x14ac:dyDescent="0.25">
      <c r="A11105" t="s">
        <v>11532</v>
      </c>
    </row>
    <row r="11106" spans="1:1" x14ac:dyDescent="0.25">
      <c r="A11106" t="s">
        <v>11533</v>
      </c>
    </row>
    <row r="11107" spans="1:1" x14ac:dyDescent="0.25">
      <c r="A11107" t="s">
        <v>11534</v>
      </c>
    </row>
    <row r="11108" spans="1:1" x14ac:dyDescent="0.25">
      <c r="A11108" t="s">
        <v>11535</v>
      </c>
    </row>
    <row r="11109" spans="1:1" x14ac:dyDescent="0.25">
      <c r="A11109" t="s">
        <v>11536</v>
      </c>
    </row>
    <row r="11110" spans="1:1" x14ac:dyDescent="0.25">
      <c r="A11110" t="s">
        <v>11537</v>
      </c>
    </row>
    <row r="11111" spans="1:1" x14ac:dyDescent="0.25">
      <c r="A11111" t="s">
        <v>11538</v>
      </c>
    </row>
    <row r="11112" spans="1:1" x14ac:dyDescent="0.25">
      <c r="A11112" t="s">
        <v>11539</v>
      </c>
    </row>
    <row r="11113" spans="1:1" x14ac:dyDescent="0.25">
      <c r="A11113" t="s">
        <v>11540</v>
      </c>
    </row>
    <row r="11114" spans="1:1" x14ac:dyDescent="0.25">
      <c r="A11114" t="s">
        <v>11541</v>
      </c>
    </row>
    <row r="11115" spans="1:1" x14ac:dyDescent="0.25">
      <c r="A11115" t="s">
        <v>11542</v>
      </c>
    </row>
    <row r="11116" spans="1:1" x14ac:dyDescent="0.25">
      <c r="A11116" t="s">
        <v>11543</v>
      </c>
    </row>
    <row r="11117" spans="1:1" x14ac:dyDescent="0.25">
      <c r="A11117" t="s">
        <v>11544</v>
      </c>
    </row>
    <row r="11118" spans="1:1" x14ac:dyDescent="0.25">
      <c r="A11118" t="s">
        <v>11545</v>
      </c>
    </row>
    <row r="11119" spans="1:1" x14ac:dyDescent="0.25">
      <c r="A11119" t="s">
        <v>11546</v>
      </c>
    </row>
    <row r="11120" spans="1:1" x14ac:dyDescent="0.25">
      <c r="A11120" t="s">
        <v>11547</v>
      </c>
    </row>
    <row r="11121" spans="1:1" x14ac:dyDescent="0.25">
      <c r="A11121" t="s">
        <v>11548</v>
      </c>
    </row>
    <row r="11122" spans="1:1" x14ac:dyDescent="0.25">
      <c r="A11122" t="s">
        <v>11549</v>
      </c>
    </row>
    <row r="11123" spans="1:1" x14ac:dyDescent="0.25">
      <c r="A11123" t="s">
        <v>11550</v>
      </c>
    </row>
    <row r="11124" spans="1:1" x14ac:dyDescent="0.25">
      <c r="A11124" t="s">
        <v>11551</v>
      </c>
    </row>
    <row r="11125" spans="1:1" x14ac:dyDescent="0.25">
      <c r="A11125" t="s">
        <v>11552</v>
      </c>
    </row>
    <row r="11126" spans="1:1" x14ac:dyDescent="0.25">
      <c r="A11126" t="s">
        <v>11553</v>
      </c>
    </row>
    <row r="11127" spans="1:1" x14ac:dyDescent="0.25">
      <c r="A11127" t="s">
        <v>11554</v>
      </c>
    </row>
    <row r="11128" spans="1:1" x14ac:dyDescent="0.25">
      <c r="A11128" t="s">
        <v>11555</v>
      </c>
    </row>
    <row r="11129" spans="1:1" x14ac:dyDescent="0.25">
      <c r="A11129" t="s">
        <v>11556</v>
      </c>
    </row>
    <row r="11130" spans="1:1" x14ac:dyDescent="0.25">
      <c r="A11130" t="s">
        <v>11557</v>
      </c>
    </row>
    <row r="11131" spans="1:1" x14ac:dyDescent="0.25">
      <c r="A11131" t="s">
        <v>11558</v>
      </c>
    </row>
    <row r="11132" spans="1:1" x14ac:dyDescent="0.25">
      <c r="A11132" t="s">
        <v>11559</v>
      </c>
    </row>
    <row r="11133" spans="1:1" x14ac:dyDescent="0.25">
      <c r="A11133" t="s">
        <v>11560</v>
      </c>
    </row>
    <row r="11134" spans="1:1" x14ac:dyDescent="0.25">
      <c r="A11134" t="s">
        <v>11561</v>
      </c>
    </row>
    <row r="11135" spans="1:1" x14ac:dyDescent="0.25">
      <c r="A11135" t="s">
        <v>11562</v>
      </c>
    </row>
    <row r="11136" spans="1:1" x14ac:dyDescent="0.25">
      <c r="A11136" t="s">
        <v>11563</v>
      </c>
    </row>
    <row r="11137" spans="1:1" x14ac:dyDescent="0.25">
      <c r="A11137" t="s">
        <v>11564</v>
      </c>
    </row>
    <row r="11138" spans="1:1" x14ac:dyDescent="0.25">
      <c r="A11138" t="s">
        <v>11565</v>
      </c>
    </row>
    <row r="11139" spans="1:1" x14ac:dyDescent="0.25">
      <c r="A11139" t="s">
        <v>11566</v>
      </c>
    </row>
    <row r="11140" spans="1:1" x14ac:dyDescent="0.25">
      <c r="A11140" t="s">
        <v>11567</v>
      </c>
    </row>
    <row r="11141" spans="1:1" x14ac:dyDescent="0.25">
      <c r="A11141" t="s">
        <v>11568</v>
      </c>
    </row>
    <row r="11142" spans="1:1" x14ac:dyDescent="0.25">
      <c r="A11142" t="s">
        <v>11569</v>
      </c>
    </row>
    <row r="11143" spans="1:1" x14ac:dyDescent="0.25">
      <c r="A11143" t="s">
        <v>11570</v>
      </c>
    </row>
    <row r="11144" spans="1:1" x14ac:dyDescent="0.25">
      <c r="A11144" t="s">
        <v>11571</v>
      </c>
    </row>
    <row r="11145" spans="1:1" x14ac:dyDescent="0.25">
      <c r="A11145" t="s">
        <v>11572</v>
      </c>
    </row>
    <row r="11146" spans="1:1" x14ac:dyDescent="0.25">
      <c r="A11146" t="s">
        <v>11573</v>
      </c>
    </row>
    <row r="11147" spans="1:1" x14ac:dyDescent="0.25">
      <c r="A11147" t="s">
        <v>11574</v>
      </c>
    </row>
    <row r="11148" spans="1:1" x14ac:dyDescent="0.25">
      <c r="A11148" t="s">
        <v>11575</v>
      </c>
    </row>
    <row r="11149" spans="1:1" x14ac:dyDescent="0.25">
      <c r="A11149" t="s">
        <v>11576</v>
      </c>
    </row>
    <row r="11150" spans="1:1" x14ac:dyDescent="0.25">
      <c r="A11150" t="s">
        <v>11577</v>
      </c>
    </row>
    <row r="11151" spans="1:1" x14ac:dyDescent="0.25">
      <c r="A11151" t="s">
        <v>11578</v>
      </c>
    </row>
    <row r="11152" spans="1:1" x14ac:dyDescent="0.25">
      <c r="A11152" t="s">
        <v>11579</v>
      </c>
    </row>
    <row r="11153" spans="1:1" x14ac:dyDescent="0.25">
      <c r="A11153" t="s">
        <v>11580</v>
      </c>
    </row>
    <row r="11154" spans="1:1" x14ac:dyDescent="0.25">
      <c r="A11154" t="s">
        <v>11581</v>
      </c>
    </row>
    <row r="11155" spans="1:1" x14ac:dyDescent="0.25">
      <c r="A11155" t="s">
        <v>11582</v>
      </c>
    </row>
    <row r="11156" spans="1:1" x14ac:dyDescent="0.25">
      <c r="A11156" t="s">
        <v>11583</v>
      </c>
    </row>
    <row r="11157" spans="1:1" x14ac:dyDescent="0.25">
      <c r="A11157" t="s">
        <v>11584</v>
      </c>
    </row>
    <row r="11158" spans="1:1" x14ac:dyDescent="0.25">
      <c r="A11158" t="s">
        <v>11585</v>
      </c>
    </row>
    <row r="11159" spans="1:1" x14ac:dyDescent="0.25">
      <c r="A11159" t="s">
        <v>11586</v>
      </c>
    </row>
    <row r="11160" spans="1:1" x14ac:dyDescent="0.25">
      <c r="A11160" t="s">
        <v>11587</v>
      </c>
    </row>
    <row r="11161" spans="1:1" x14ac:dyDescent="0.25">
      <c r="A11161" t="s">
        <v>11588</v>
      </c>
    </row>
    <row r="11162" spans="1:1" x14ac:dyDescent="0.25">
      <c r="A11162" t="s">
        <v>11589</v>
      </c>
    </row>
    <row r="11163" spans="1:1" x14ac:dyDescent="0.25">
      <c r="A11163" t="s">
        <v>11590</v>
      </c>
    </row>
    <row r="11164" spans="1:1" x14ac:dyDescent="0.25">
      <c r="A11164" t="s">
        <v>11591</v>
      </c>
    </row>
    <row r="11165" spans="1:1" x14ac:dyDescent="0.25">
      <c r="A11165" t="s">
        <v>11592</v>
      </c>
    </row>
    <row r="11166" spans="1:1" x14ac:dyDescent="0.25">
      <c r="A11166" t="s">
        <v>11593</v>
      </c>
    </row>
    <row r="11167" spans="1:1" x14ac:dyDescent="0.25">
      <c r="A11167" t="s">
        <v>11594</v>
      </c>
    </row>
    <row r="11168" spans="1:1" x14ac:dyDescent="0.25">
      <c r="A11168" t="s">
        <v>11595</v>
      </c>
    </row>
    <row r="11169" spans="1:1" x14ac:dyDescent="0.25">
      <c r="A11169" t="s">
        <v>11596</v>
      </c>
    </row>
    <row r="11170" spans="1:1" x14ac:dyDescent="0.25">
      <c r="A11170" t="s">
        <v>11597</v>
      </c>
    </row>
    <row r="11171" spans="1:1" x14ac:dyDescent="0.25">
      <c r="A11171" t="s">
        <v>11598</v>
      </c>
    </row>
    <row r="11172" spans="1:1" x14ac:dyDescent="0.25">
      <c r="A11172" t="s">
        <v>11599</v>
      </c>
    </row>
    <row r="11173" spans="1:1" x14ac:dyDescent="0.25">
      <c r="A11173" t="s">
        <v>11600</v>
      </c>
    </row>
    <row r="11174" spans="1:1" x14ac:dyDescent="0.25">
      <c r="A11174" t="s">
        <v>11601</v>
      </c>
    </row>
    <row r="11175" spans="1:1" x14ac:dyDescent="0.25">
      <c r="A11175" t="s">
        <v>11602</v>
      </c>
    </row>
    <row r="11176" spans="1:1" x14ac:dyDescent="0.25">
      <c r="A11176" t="s">
        <v>11603</v>
      </c>
    </row>
    <row r="11177" spans="1:1" x14ac:dyDescent="0.25">
      <c r="A11177" t="s">
        <v>11604</v>
      </c>
    </row>
    <row r="11178" spans="1:1" x14ac:dyDescent="0.25">
      <c r="A11178" t="s">
        <v>11605</v>
      </c>
    </row>
    <row r="11179" spans="1:1" x14ac:dyDescent="0.25">
      <c r="A11179" t="s">
        <v>11606</v>
      </c>
    </row>
    <row r="11180" spans="1:1" x14ac:dyDescent="0.25">
      <c r="A11180" t="s">
        <v>11607</v>
      </c>
    </row>
    <row r="11181" spans="1:1" x14ac:dyDescent="0.25">
      <c r="A11181" t="s">
        <v>11608</v>
      </c>
    </row>
    <row r="11182" spans="1:1" x14ac:dyDescent="0.25">
      <c r="A11182" t="s">
        <v>11609</v>
      </c>
    </row>
    <row r="11183" spans="1:1" x14ac:dyDescent="0.25">
      <c r="A11183" t="s">
        <v>11610</v>
      </c>
    </row>
    <row r="11184" spans="1:1" x14ac:dyDescent="0.25">
      <c r="A11184" t="s">
        <v>11611</v>
      </c>
    </row>
    <row r="11185" spans="1:1" x14ac:dyDescent="0.25">
      <c r="A11185" t="s">
        <v>11612</v>
      </c>
    </row>
    <row r="11186" spans="1:1" x14ac:dyDescent="0.25">
      <c r="A11186" t="s">
        <v>11613</v>
      </c>
    </row>
    <row r="11187" spans="1:1" x14ac:dyDescent="0.25">
      <c r="A11187" t="s">
        <v>11614</v>
      </c>
    </row>
    <row r="11188" spans="1:1" x14ac:dyDescent="0.25">
      <c r="A11188" t="s">
        <v>11615</v>
      </c>
    </row>
    <row r="11189" spans="1:1" x14ac:dyDescent="0.25">
      <c r="A11189" t="s">
        <v>11616</v>
      </c>
    </row>
    <row r="11190" spans="1:1" x14ac:dyDescent="0.25">
      <c r="A11190" t="s">
        <v>11617</v>
      </c>
    </row>
    <row r="11191" spans="1:1" x14ac:dyDescent="0.25">
      <c r="A11191" t="s">
        <v>11618</v>
      </c>
    </row>
    <row r="11192" spans="1:1" x14ac:dyDescent="0.25">
      <c r="A11192" t="s">
        <v>11619</v>
      </c>
    </row>
    <row r="11193" spans="1:1" x14ac:dyDescent="0.25">
      <c r="A11193" t="s">
        <v>11620</v>
      </c>
    </row>
    <row r="11194" spans="1:1" x14ac:dyDescent="0.25">
      <c r="A11194" t="s">
        <v>11621</v>
      </c>
    </row>
    <row r="11195" spans="1:1" x14ac:dyDescent="0.25">
      <c r="A11195" t="s">
        <v>11622</v>
      </c>
    </row>
    <row r="11196" spans="1:1" x14ac:dyDescent="0.25">
      <c r="A11196" t="s">
        <v>11623</v>
      </c>
    </row>
    <row r="11197" spans="1:1" x14ac:dyDescent="0.25">
      <c r="A11197" t="s">
        <v>11624</v>
      </c>
    </row>
    <row r="11198" spans="1:1" x14ac:dyDescent="0.25">
      <c r="A11198" t="s">
        <v>11625</v>
      </c>
    </row>
    <row r="11199" spans="1:1" x14ac:dyDescent="0.25">
      <c r="A11199" t="s">
        <v>11626</v>
      </c>
    </row>
    <row r="11200" spans="1:1" x14ac:dyDescent="0.25">
      <c r="A11200" t="s">
        <v>11627</v>
      </c>
    </row>
    <row r="11201" spans="1:1" x14ac:dyDescent="0.25">
      <c r="A11201" t="s">
        <v>11628</v>
      </c>
    </row>
    <row r="11202" spans="1:1" x14ac:dyDescent="0.25">
      <c r="A11202" t="s">
        <v>11629</v>
      </c>
    </row>
    <row r="11203" spans="1:1" x14ac:dyDescent="0.25">
      <c r="A11203" t="s">
        <v>11630</v>
      </c>
    </row>
    <row r="11204" spans="1:1" x14ac:dyDescent="0.25">
      <c r="A11204" t="s">
        <v>11631</v>
      </c>
    </row>
    <row r="11205" spans="1:1" x14ac:dyDescent="0.25">
      <c r="A11205" t="s">
        <v>11632</v>
      </c>
    </row>
    <row r="11206" spans="1:1" x14ac:dyDescent="0.25">
      <c r="A11206" t="s">
        <v>11633</v>
      </c>
    </row>
    <row r="11207" spans="1:1" x14ac:dyDescent="0.25">
      <c r="A11207" t="s">
        <v>11634</v>
      </c>
    </row>
    <row r="11208" spans="1:1" x14ac:dyDescent="0.25">
      <c r="A11208" t="s">
        <v>11635</v>
      </c>
    </row>
    <row r="11209" spans="1:1" x14ac:dyDescent="0.25">
      <c r="A11209" t="s">
        <v>11636</v>
      </c>
    </row>
    <row r="11210" spans="1:1" x14ac:dyDescent="0.25">
      <c r="A11210" t="s">
        <v>11637</v>
      </c>
    </row>
    <row r="11211" spans="1:1" x14ac:dyDescent="0.25">
      <c r="A11211" t="s">
        <v>11638</v>
      </c>
    </row>
    <row r="11212" spans="1:1" x14ac:dyDescent="0.25">
      <c r="A11212" t="s">
        <v>11639</v>
      </c>
    </row>
    <row r="11213" spans="1:1" x14ac:dyDescent="0.25">
      <c r="A11213" t="s">
        <v>11640</v>
      </c>
    </row>
    <row r="11214" spans="1:1" x14ac:dyDescent="0.25">
      <c r="A11214" t="s">
        <v>11641</v>
      </c>
    </row>
    <row r="11215" spans="1:1" x14ac:dyDescent="0.25">
      <c r="A11215" t="s">
        <v>11642</v>
      </c>
    </row>
    <row r="11216" spans="1:1" x14ac:dyDescent="0.25">
      <c r="A11216" t="s">
        <v>11643</v>
      </c>
    </row>
    <row r="11217" spans="1:1" x14ac:dyDescent="0.25">
      <c r="A11217" t="s">
        <v>11644</v>
      </c>
    </row>
    <row r="11218" spans="1:1" x14ac:dyDescent="0.25">
      <c r="A11218" t="s">
        <v>11645</v>
      </c>
    </row>
    <row r="11219" spans="1:1" x14ac:dyDescent="0.25">
      <c r="A11219" t="s">
        <v>11646</v>
      </c>
    </row>
    <row r="11220" spans="1:1" x14ac:dyDescent="0.25">
      <c r="A11220" t="s">
        <v>11647</v>
      </c>
    </row>
    <row r="11221" spans="1:1" x14ac:dyDescent="0.25">
      <c r="A11221" t="s">
        <v>11648</v>
      </c>
    </row>
    <row r="11222" spans="1:1" x14ac:dyDescent="0.25">
      <c r="A11222" t="s">
        <v>11649</v>
      </c>
    </row>
    <row r="11223" spans="1:1" x14ac:dyDescent="0.25">
      <c r="A11223" t="s">
        <v>11650</v>
      </c>
    </row>
    <row r="11224" spans="1:1" x14ac:dyDescent="0.25">
      <c r="A11224" t="s">
        <v>11651</v>
      </c>
    </row>
    <row r="11225" spans="1:1" x14ac:dyDescent="0.25">
      <c r="A11225" t="s">
        <v>11652</v>
      </c>
    </row>
    <row r="11226" spans="1:1" x14ac:dyDescent="0.25">
      <c r="A11226" t="s">
        <v>11653</v>
      </c>
    </row>
    <row r="11227" spans="1:1" x14ac:dyDescent="0.25">
      <c r="A11227" t="s">
        <v>11654</v>
      </c>
    </row>
    <row r="11228" spans="1:1" x14ac:dyDescent="0.25">
      <c r="A11228" t="s">
        <v>11655</v>
      </c>
    </row>
    <row r="11229" spans="1:1" x14ac:dyDescent="0.25">
      <c r="A11229" t="s">
        <v>11656</v>
      </c>
    </row>
    <row r="11230" spans="1:1" x14ac:dyDescent="0.25">
      <c r="A11230" t="s">
        <v>11657</v>
      </c>
    </row>
    <row r="11231" spans="1:1" x14ac:dyDescent="0.25">
      <c r="A11231" t="s">
        <v>11658</v>
      </c>
    </row>
    <row r="11232" spans="1:1" x14ac:dyDescent="0.25">
      <c r="A11232" t="s">
        <v>11659</v>
      </c>
    </row>
    <row r="11233" spans="1:1" x14ac:dyDescent="0.25">
      <c r="A11233" t="s">
        <v>11660</v>
      </c>
    </row>
    <row r="11234" spans="1:1" x14ac:dyDescent="0.25">
      <c r="A11234" t="s">
        <v>11661</v>
      </c>
    </row>
    <row r="11235" spans="1:1" x14ac:dyDescent="0.25">
      <c r="A11235" t="s">
        <v>11662</v>
      </c>
    </row>
    <row r="11236" spans="1:1" x14ac:dyDescent="0.25">
      <c r="A11236" t="s">
        <v>11663</v>
      </c>
    </row>
    <row r="11237" spans="1:1" x14ac:dyDescent="0.25">
      <c r="A11237" t="s">
        <v>11664</v>
      </c>
    </row>
    <row r="11238" spans="1:1" x14ac:dyDescent="0.25">
      <c r="A11238" t="s">
        <v>11665</v>
      </c>
    </row>
    <row r="11239" spans="1:1" x14ac:dyDescent="0.25">
      <c r="A11239" t="s">
        <v>11666</v>
      </c>
    </row>
    <row r="11240" spans="1:1" x14ac:dyDescent="0.25">
      <c r="A11240" t="s">
        <v>11667</v>
      </c>
    </row>
    <row r="11241" spans="1:1" x14ac:dyDescent="0.25">
      <c r="A11241" t="s">
        <v>11668</v>
      </c>
    </row>
    <row r="11242" spans="1:1" x14ac:dyDescent="0.25">
      <c r="A11242" t="s">
        <v>11669</v>
      </c>
    </row>
    <row r="11243" spans="1:1" x14ac:dyDescent="0.25">
      <c r="A11243" t="s">
        <v>11670</v>
      </c>
    </row>
    <row r="11244" spans="1:1" x14ac:dyDescent="0.25">
      <c r="A11244" t="s">
        <v>11671</v>
      </c>
    </row>
    <row r="11245" spans="1:1" x14ac:dyDescent="0.25">
      <c r="A11245" t="s">
        <v>11672</v>
      </c>
    </row>
    <row r="11246" spans="1:1" x14ac:dyDescent="0.25">
      <c r="A11246" t="s">
        <v>11673</v>
      </c>
    </row>
    <row r="11247" spans="1:1" x14ac:dyDescent="0.25">
      <c r="A11247" t="s">
        <v>11674</v>
      </c>
    </row>
    <row r="11248" spans="1:1" x14ac:dyDescent="0.25">
      <c r="A11248" t="s">
        <v>11675</v>
      </c>
    </row>
    <row r="11249" spans="1:1" x14ac:dyDescent="0.25">
      <c r="A11249" t="s">
        <v>11676</v>
      </c>
    </row>
    <row r="11250" spans="1:1" x14ac:dyDescent="0.25">
      <c r="A11250" t="s">
        <v>11677</v>
      </c>
    </row>
    <row r="11251" spans="1:1" x14ac:dyDescent="0.25">
      <c r="A11251" t="s">
        <v>11678</v>
      </c>
    </row>
    <row r="11252" spans="1:1" x14ac:dyDescent="0.25">
      <c r="A11252" t="s">
        <v>11679</v>
      </c>
    </row>
    <row r="11253" spans="1:1" x14ac:dyDescent="0.25">
      <c r="A11253" t="s">
        <v>11680</v>
      </c>
    </row>
    <row r="11254" spans="1:1" x14ac:dyDescent="0.25">
      <c r="A11254" t="s">
        <v>11681</v>
      </c>
    </row>
    <row r="11255" spans="1:1" x14ac:dyDescent="0.25">
      <c r="A11255" t="s">
        <v>11682</v>
      </c>
    </row>
    <row r="11256" spans="1:1" x14ac:dyDescent="0.25">
      <c r="A11256" t="s">
        <v>11683</v>
      </c>
    </row>
    <row r="11257" spans="1:1" x14ac:dyDescent="0.25">
      <c r="A11257" t="s">
        <v>11684</v>
      </c>
    </row>
    <row r="11258" spans="1:1" x14ac:dyDescent="0.25">
      <c r="A11258" t="s">
        <v>11685</v>
      </c>
    </row>
    <row r="11259" spans="1:1" x14ac:dyDescent="0.25">
      <c r="A11259" t="s">
        <v>11686</v>
      </c>
    </row>
    <row r="11260" spans="1:1" x14ac:dyDescent="0.25">
      <c r="A11260" t="s">
        <v>11687</v>
      </c>
    </row>
    <row r="11261" spans="1:1" x14ac:dyDescent="0.25">
      <c r="A11261" t="s">
        <v>11688</v>
      </c>
    </row>
    <row r="11262" spans="1:1" x14ac:dyDescent="0.25">
      <c r="A11262" t="s">
        <v>11689</v>
      </c>
    </row>
    <row r="11263" spans="1:1" x14ac:dyDescent="0.25">
      <c r="A11263" t="s">
        <v>11690</v>
      </c>
    </row>
    <row r="11264" spans="1:1" x14ac:dyDescent="0.25">
      <c r="A11264" t="s">
        <v>11691</v>
      </c>
    </row>
    <row r="11265" spans="1:1" x14ac:dyDescent="0.25">
      <c r="A11265" t="s">
        <v>11692</v>
      </c>
    </row>
    <row r="11266" spans="1:1" x14ac:dyDescent="0.25">
      <c r="A11266" t="s">
        <v>11693</v>
      </c>
    </row>
    <row r="11267" spans="1:1" x14ac:dyDescent="0.25">
      <c r="A11267" t="s">
        <v>11694</v>
      </c>
    </row>
    <row r="11268" spans="1:1" x14ac:dyDescent="0.25">
      <c r="A11268" t="s">
        <v>11695</v>
      </c>
    </row>
    <row r="11269" spans="1:1" x14ac:dyDescent="0.25">
      <c r="A11269" t="s">
        <v>11696</v>
      </c>
    </row>
    <row r="11270" spans="1:1" x14ac:dyDescent="0.25">
      <c r="A11270" t="s">
        <v>11697</v>
      </c>
    </row>
    <row r="11271" spans="1:1" x14ac:dyDescent="0.25">
      <c r="A11271" t="s">
        <v>11698</v>
      </c>
    </row>
    <row r="11272" spans="1:1" x14ac:dyDescent="0.25">
      <c r="A11272" t="s">
        <v>11699</v>
      </c>
    </row>
    <row r="11273" spans="1:1" x14ac:dyDescent="0.25">
      <c r="A11273" t="s">
        <v>11700</v>
      </c>
    </row>
    <row r="11274" spans="1:1" x14ac:dyDescent="0.25">
      <c r="A11274" t="s">
        <v>11701</v>
      </c>
    </row>
    <row r="11275" spans="1:1" x14ac:dyDescent="0.25">
      <c r="A11275" t="s">
        <v>11702</v>
      </c>
    </row>
    <row r="11276" spans="1:1" x14ac:dyDescent="0.25">
      <c r="A11276" t="s">
        <v>11703</v>
      </c>
    </row>
    <row r="11277" spans="1:1" x14ac:dyDescent="0.25">
      <c r="A11277" t="s">
        <v>11704</v>
      </c>
    </row>
    <row r="11278" spans="1:1" x14ac:dyDescent="0.25">
      <c r="A11278" t="s">
        <v>11705</v>
      </c>
    </row>
    <row r="11279" spans="1:1" x14ac:dyDescent="0.25">
      <c r="A11279" t="s">
        <v>11706</v>
      </c>
    </row>
    <row r="11280" spans="1:1" x14ac:dyDescent="0.25">
      <c r="A11280" t="s">
        <v>11707</v>
      </c>
    </row>
    <row r="11281" spans="1:1" x14ac:dyDescent="0.25">
      <c r="A11281" t="s">
        <v>11708</v>
      </c>
    </row>
    <row r="11282" spans="1:1" x14ac:dyDescent="0.25">
      <c r="A11282" t="s">
        <v>11709</v>
      </c>
    </row>
    <row r="11283" spans="1:1" x14ac:dyDescent="0.25">
      <c r="A11283" t="s">
        <v>11710</v>
      </c>
    </row>
    <row r="11284" spans="1:1" x14ac:dyDescent="0.25">
      <c r="A11284" t="s">
        <v>11711</v>
      </c>
    </row>
    <row r="11285" spans="1:1" x14ac:dyDescent="0.25">
      <c r="A11285" t="s">
        <v>11712</v>
      </c>
    </row>
    <row r="11286" spans="1:1" x14ac:dyDescent="0.25">
      <c r="A11286" t="s">
        <v>11713</v>
      </c>
    </row>
    <row r="11287" spans="1:1" x14ac:dyDescent="0.25">
      <c r="A11287" t="s">
        <v>11714</v>
      </c>
    </row>
    <row r="11288" spans="1:1" x14ac:dyDescent="0.25">
      <c r="A11288" t="s">
        <v>11715</v>
      </c>
    </row>
    <row r="11289" spans="1:1" x14ac:dyDescent="0.25">
      <c r="A11289" t="s">
        <v>11716</v>
      </c>
    </row>
    <row r="11290" spans="1:1" x14ac:dyDescent="0.25">
      <c r="A11290" t="s">
        <v>11717</v>
      </c>
    </row>
    <row r="11291" spans="1:1" x14ac:dyDescent="0.25">
      <c r="A11291" t="s">
        <v>11718</v>
      </c>
    </row>
    <row r="11292" spans="1:1" x14ac:dyDescent="0.25">
      <c r="A11292" t="s">
        <v>11719</v>
      </c>
    </row>
    <row r="11293" spans="1:1" x14ac:dyDescent="0.25">
      <c r="A11293" t="s">
        <v>11720</v>
      </c>
    </row>
    <row r="11294" spans="1:1" x14ac:dyDescent="0.25">
      <c r="A11294" t="s">
        <v>11721</v>
      </c>
    </row>
    <row r="11295" spans="1:1" x14ac:dyDescent="0.25">
      <c r="A11295" t="s">
        <v>11722</v>
      </c>
    </row>
    <row r="11296" spans="1:1" x14ac:dyDescent="0.25">
      <c r="A11296" t="s">
        <v>11723</v>
      </c>
    </row>
    <row r="11297" spans="1:1" x14ac:dyDescent="0.25">
      <c r="A11297" t="s">
        <v>11724</v>
      </c>
    </row>
    <row r="11298" spans="1:1" x14ac:dyDescent="0.25">
      <c r="A11298" t="s">
        <v>11725</v>
      </c>
    </row>
    <row r="11299" spans="1:1" x14ac:dyDescent="0.25">
      <c r="A11299" t="s">
        <v>11726</v>
      </c>
    </row>
    <row r="11300" spans="1:1" x14ac:dyDescent="0.25">
      <c r="A11300" t="s">
        <v>11727</v>
      </c>
    </row>
    <row r="11301" spans="1:1" x14ac:dyDescent="0.25">
      <c r="A11301" t="s">
        <v>11728</v>
      </c>
    </row>
    <row r="11302" spans="1:1" x14ac:dyDescent="0.25">
      <c r="A11302" t="s">
        <v>11729</v>
      </c>
    </row>
    <row r="11303" spans="1:1" x14ac:dyDescent="0.25">
      <c r="A11303" t="s">
        <v>11730</v>
      </c>
    </row>
    <row r="11304" spans="1:1" x14ac:dyDescent="0.25">
      <c r="A11304" t="s">
        <v>11731</v>
      </c>
    </row>
    <row r="11305" spans="1:1" x14ac:dyDescent="0.25">
      <c r="A11305" t="s">
        <v>11732</v>
      </c>
    </row>
    <row r="11306" spans="1:1" x14ac:dyDescent="0.25">
      <c r="A11306" t="s">
        <v>11733</v>
      </c>
    </row>
    <row r="11307" spans="1:1" x14ac:dyDescent="0.25">
      <c r="A11307" t="s">
        <v>11734</v>
      </c>
    </row>
    <row r="11308" spans="1:1" x14ac:dyDescent="0.25">
      <c r="A11308" t="s">
        <v>11735</v>
      </c>
    </row>
    <row r="11309" spans="1:1" x14ac:dyDescent="0.25">
      <c r="A11309" t="s">
        <v>11736</v>
      </c>
    </row>
    <row r="11310" spans="1:1" x14ac:dyDescent="0.25">
      <c r="A11310" t="s">
        <v>11737</v>
      </c>
    </row>
    <row r="11311" spans="1:1" x14ac:dyDescent="0.25">
      <c r="A11311" t="s">
        <v>11738</v>
      </c>
    </row>
    <row r="11312" spans="1:1" x14ac:dyDescent="0.25">
      <c r="A11312" t="s">
        <v>11739</v>
      </c>
    </row>
    <row r="11313" spans="1:1" x14ac:dyDescent="0.25">
      <c r="A11313" t="s">
        <v>11740</v>
      </c>
    </row>
    <row r="11314" spans="1:1" x14ac:dyDescent="0.25">
      <c r="A11314" t="s">
        <v>11741</v>
      </c>
    </row>
    <row r="11315" spans="1:1" x14ac:dyDescent="0.25">
      <c r="A11315" t="s">
        <v>11742</v>
      </c>
    </row>
    <row r="11316" spans="1:1" x14ac:dyDescent="0.25">
      <c r="A11316" t="s">
        <v>11743</v>
      </c>
    </row>
    <row r="11317" spans="1:1" x14ac:dyDescent="0.25">
      <c r="A11317" t="s">
        <v>11744</v>
      </c>
    </row>
    <row r="11318" spans="1:1" x14ac:dyDescent="0.25">
      <c r="A11318" t="s">
        <v>11745</v>
      </c>
    </row>
    <row r="11319" spans="1:1" x14ac:dyDescent="0.25">
      <c r="A11319" t="s">
        <v>11746</v>
      </c>
    </row>
    <row r="11320" spans="1:1" x14ac:dyDescent="0.25">
      <c r="A11320" t="s">
        <v>11747</v>
      </c>
    </row>
    <row r="11321" spans="1:1" x14ac:dyDescent="0.25">
      <c r="A11321" t="s">
        <v>11748</v>
      </c>
    </row>
    <row r="11322" spans="1:1" x14ac:dyDescent="0.25">
      <c r="A11322" t="s">
        <v>11749</v>
      </c>
    </row>
    <row r="11323" spans="1:1" x14ac:dyDescent="0.25">
      <c r="A11323" t="s">
        <v>11750</v>
      </c>
    </row>
    <row r="11324" spans="1:1" x14ac:dyDescent="0.25">
      <c r="A11324" t="s">
        <v>11751</v>
      </c>
    </row>
    <row r="11325" spans="1:1" x14ac:dyDescent="0.25">
      <c r="A11325" t="s">
        <v>11752</v>
      </c>
    </row>
    <row r="11326" spans="1:1" x14ac:dyDescent="0.25">
      <c r="A11326" t="s">
        <v>11753</v>
      </c>
    </row>
    <row r="11327" spans="1:1" x14ac:dyDescent="0.25">
      <c r="A11327" t="s">
        <v>11754</v>
      </c>
    </row>
    <row r="11328" spans="1:1" x14ac:dyDescent="0.25">
      <c r="A11328" t="s">
        <v>11755</v>
      </c>
    </row>
    <row r="11329" spans="1:1" x14ac:dyDescent="0.25">
      <c r="A11329" t="s">
        <v>11756</v>
      </c>
    </row>
    <row r="11330" spans="1:1" x14ac:dyDescent="0.25">
      <c r="A11330" t="s">
        <v>11757</v>
      </c>
    </row>
    <row r="11331" spans="1:1" x14ac:dyDescent="0.25">
      <c r="A11331" t="s">
        <v>11758</v>
      </c>
    </row>
    <row r="11332" spans="1:1" x14ac:dyDescent="0.25">
      <c r="A11332" t="s">
        <v>11759</v>
      </c>
    </row>
    <row r="11333" spans="1:1" x14ac:dyDescent="0.25">
      <c r="A11333" t="s">
        <v>11760</v>
      </c>
    </row>
    <row r="11334" spans="1:1" x14ac:dyDescent="0.25">
      <c r="A11334" t="s">
        <v>11761</v>
      </c>
    </row>
    <row r="11335" spans="1:1" x14ac:dyDescent="0.25">
      <c r="A11335" t="s">
        <v>11762</v>
      </c>
    </row>
    <row r="11336" spans="1:1" x14ac:dyDescent="0.25">
      <c r="A11336" t="s">
        <v>11763</v>
      </c>
    </row>
    <row r="11337" spans="1:1" x14ac:dyDescent="0.25">
      <c r="A11337" t="s">
        <v>11764</v>
      </c>
    </row>
    <row r="11338" spans="1:1" x14ac:dyDescent="0.25">
      <c r="A11338" t="s">
        <v>11765</v>
      </c>
    </row>
    <row r="11339" spans="1:1" x14ac:dyDescent="0.25">
      <c r="A11339" t="s">
        <v>11766</v>
      </c>
    </row>
    <row r="11340" spans="1:1" x14ac:dyDescent="0.25">
      <c r="A11340" t="s">
        <v>11767</v>
      </c>
    </row>
    <row r="11341" spans="1:1" x14ac:dyDescent="0.25">
      <c r="A11341" t="s">
        <v>11768</v>
      </c>
    </row>
    <row r="11342" spans="1:1" x14ac:dyDescent="0.25">
      <c r="A11342" t="s">
        <v>11769</v>
      </c>
    </row>
    <row r="11343" spans="1:1" x14ac:dyDescent="0.25">
      <c r="A11343" t="s">
        <v>11770</v>
      </c>
    </row>
    <row r="11344" spans="1:1" x14ac:dyDescent="0.25">
      <c r="A11344" t="s">
        <v>11771</v>
      </c>
    </row>
    <row r="11345" spans="1:1" x14ac:dyDescent="0.25">
      <c r="A11345" t="s">
        <v>11772</v>
      </c>
    </row>
    <row r="11346" spans="1:1" x14ac:dyDescent="0.25">
      <c r="A11346" t="s">
        <v>11773</v>
      </c>
    </row>
    <row r="11347" spans="1:1" x14ac:dyDescent="0.25">
      <c r="A11347" t="s">
        <v>11774</v>
      </c>
    </row>
    <row r="11348" spans="1:1" x14ac:dyDescent="0.25">
      <c r="A11348" t="s">
        <v>11775</v>
      </c>
    </row>
    <row r="11349" spans="1:1" x14ac:dyDescent="0.25">
      <c r="A11349" t="s">
        <v>11776</v>
      </c>
    </row>
    <row r="11350" spans="1:1" x14ac:dyDescent="0.25">
      <c r="A11350" t="s">
        <v>11777</v>
      </c>
    </row>
    <row r="11351" spans="1:1" x14ac:dyDescent="0.25">
      <c r="A11351" t="s">
        <v>11778</v>
      </c>
    </row>
    <row r="11352" spans="1:1" x14ac:dyDescent="0.25">
      <c r="A11352" t="s">
        <v>11779</v>
      </c>
    </row>
    <row r="11353" spans="1:1" x14ac:dyDescent="0.25">
      <c r="A11353" t="s">
        <v>11780</v>
      </c>
    </row>
    <row r="11354" spans="1:1" x14ac:dyDescent="0.25">
      <c r="A11354" t="s">
        <v>11781</v>
      </c>
    </row>
    <row r="11355" spans="1:1" x14ac:dyDescent="0.25">
      <c r="A11355" t="s">
        <v>11782</v>
      </c>
    </row>
    <row r="11356" spans="1:1" x14ac:dyDescent="0.25">
      <c r="A11356" t="s">
        <v>11783</v>
      </c>
    </row>
    <row r="11357" spans="1:1" x14ac:dyDescent="0.25">
      <c r="A11357" t="s">
        <v>11784</v>
      </c>
    </row>
    <row r="11358" spans="1:1" x14ac:dyDescent="0.25">
      <c r="A11358" t="s">
        <v>11785</v>
      </c>
    </row>
    <row r="11359" spans="1:1" x14ac:dyDescent="0.25">
      <c r="A11359" t="s">
        <v>11786</v>
      </c>
    </row>
    <row r="11360" spans="1:1" x14ac:dyDescent="0.25">
      <c r="A11360" t="s">
        <v>11787</v>
      </c>
    </row>
    <row r="11361" spans="1:1" x14ac:dyDescent="0.25">
      <c r="A11361" t="s">
        <v>11788</v>
      </c>
    </row>
    <row r="11362" spans="1:1" x14ac:dyDescent="0.25">
      <c r="A11362" t="s">
        <v>11789</v>
      </c>
    </row>
    <row r="11363" spans="1:1" x14ac:dyDescent="0.25">
      <c r="A11363" t="s">
        <v>11790</v>
      </c>
    </row>
    <row r="11364" spans="1:1" x14ac:dyDescent="0.25">
      <c r="A11364" t="s">
        <v>11791</v>
      </c>
    </row>
    <row r="11365" spans="1:1" x14ac:dyDescent="0.25">
      <c r="A11365" t="s">
        <v>11792</v>
      </c>
    </row>
    <row r="11366" spans="1:1" x14ac:dyDescent="0.25">
      <c r="A11366" t="s">
        <v>11793</v>
      </c>
    </row>
    <row r="11367" spans="1:1" x14ac:dyDescent="0.25">
      <c r="A11367" t="s">
        <v>11794</v>
      </c>
    </row>
    <row r="11368" spans="1:1" x14ac:dyDescent="0.25">
      <c r="A11368" t="s">
        <v>11795</v>
      </c>
    </row>
    <row r="11369" spans="1:1" x14ac:dyDescent="0.25">
      <c r="A11369" t="s">
        <v>11796</v>
      </c>
    </row>
    <row r="11370" spans="1:1" x14ac:dyDescent="0.25">
      <c r="A11370" t="s">
        <v>11797</v>
      </c>
    </row>
    <row r="11371" spans="1:1" x14ac:dyDescent="0.25">
      <c r="A11371" t="s">
        <v>11798</v>
      </c>
    </row>
    <row r="11372" spans="1:1" x14ac:dyDescent="0.25">
      <c r="A11372" t="s">
        <v>11799</v>
      </c>
    </row>
    <row r="11373" spans="1:1" x14ac:dyDescent="0.25">
      <c r="A11373" t="s">
        <v>11800</v>
      </c>
    </row>
    <row r="11374" spans="1:1" x14ac:dyDescent="0.25">
      <c r="A11374" t="s">
        <v>11801</v>
      </c>
    </row>
    <row r="11375" spans="1:1" x14ac:dyDescent="0.25">
      <c r="A11375" t="s">
        <v>11802</v>
      </c>
    </row>
    <row r="11376" spans="1:1" x14ac:dyDescent="0.25">
      <c r="A11376" t="s">
        <v>11803</v>
      </c>
    </row>
    <row r="11377" spans="1:1" x14ac:dyDescent="0.25">
      <c r="A11377" t="s">
        <v>11804</v>
      </c>
    </row>
    <row r="11378" spans="1:1" x14ac:dyDescent="0.25">
      <c r="A11378" t="s">
        <v>11805</v>
      </c>
    </row>
    <row r="11379" spans="1:1" x14ac:dyDescent="0.25">
      <c r="A11379" t="s">
        <v>11806</v>
      </c>
    </row>
    <row r="11380" spans="1:1" x14ac:dyDescent="0.25">
      <c r="A11380" t="s">
        <v>11807</v>
      </c>
    </row>
    <row r="11381" spans="1:1" x14ac:dyDescent="0.25">
      <c r="A11381" t="s">
        <v>11808</v>
      </c>
    </row>
    <row r="11382" spans="1:1" x14ac:dyDescent="0.25">
      <c r="A11382" t="s">
        <v>11809</v>
      </c>
    </row>
    <row r="11383" spans="1:1" x14ac:dyDescent="0.25">
      <c r="A11383" t="s">
        <v>11810</v>
      </c>
    </row>
    <row r="11384" spans="1:1" x14ac:dyDescent="0.25">
      <c r="A11384" t="s">
        <v>11811</v>
      </c>
    </row>
    <row r="11385" spans="1:1" x14ac:dyDescent="0.25">
      <c r="A11385" t="s">
        <v>11812</v>
      </c>
    </row>
    <row r="11386" spans="1:1" x14ac:dyDescent="0.25">
      <c r="A11386" t="s">
        <v>11813</v>
      </c>
    </row>
    <row r="11387" spans="1:1" x14ac:dyDescent="0.25">
      <c r="A11387" t="s">
        <v>11814</v>
      </c>
    </row>
    <row r="11388" spans="1:1" x14ac:dyDescent="0.25">
      <c r="A11388" t="s">
        <v>11815</v>
      </c>
    </row>
    <row r="11389" spans="1:1" x14ac:dyDescent="0.25">
      <c r="A11389" t="s">
        <v>11816</v>
      </c>
    </row>
    <row r="11390" spans="1:1" x14ac:dyDescent="0.25">
      <c r="A11390" t="s">
        <v>11817</v>
      </c>
    </row>
    <row r="11391" spans="1:1" x14ac:dyDescent="0.25">
      <c r="A11391" t="s">
        <v>11818</v>
      </c>
    </row>
    <row r="11392" spans="1:1" x14ac:dyDescent="0.25">
      <c r="A11392" t="s">
        <v>11819</v>
      </c>
    </row>
    <row r="11393" spans="1:1" x14ac:dyDescent="0.25">
      <c r="A11393" t="s">
        <v>11820</v>
      </c>
    </row>
    <row r="11394" spans="1:1" x14ac:dyDescent="0.25">
      <c r="A11394" t="s">
        <v>11821</v>
      </c>
    </row>
    <row r="11395" spans="1:1" x14ac:dyDescent="0.25">
      <c r="A11395" t="s">
        <v>11822</v>
      </c>
    </row>
    <row r="11396" spans="1:1" x14ac:dyDescent="0.25">
      <c r="A11396" t="s">
        <v>11823</v>
      </c>
    </row>
    <row r="11397" spans="1:1" x14ac:dyDescent="0.25">
      <c r="A11397" t="s">
        <v>11824</v>
      </c>
    </row>
    <row r="11398" spans="1:1" x14ac:dyDescent="0.25">
      <c r="A11398" t="s">
        <v>11825</v>
      </c>
    </row>
    <row r="11399" spans="1:1" x14ac:dyDescent="0.25">
      <c r="A11399" t="s">
        <v>11826</v>
      </c>
    </row>
    <row r="11400" spans="1:1" x14ac:dyDescent="0.25">
      <c r="A11400" t="s">
        <v>11827</v>
      </c>
    </row>
    <row r="11401" spans="1:1" x14ac:dyDescent="0.25">
      <c r="A11401" t="s">
        <v>11828</v>
      </c>
    </row>
    <row r="11402" spans="1:1" x14ac:dyDescent="0.25">
      <c r="A11402" t="s">
        <v>11829</v>
      </c>
    </row>
    <row r="11403" spans="1:1" x14ac:dyDescent="0.25">
      <c r="A11403" t="s">
        <v>11830</v>
      </c>
    </row>
    <row r="11404" spans="1:1" x14ac:dyDescent="0.25">
      <c r="A11404" t="s">
        <v>11831</v>
      </c>
    </row>
    <row r="11405" spans="1:1" x14ac:dyDescent="0.25">
      <c r="A11405" t="s">
        <v>11832</v>
      </c>
    </row>
    <row r="11406" spans="1:1" x14ac:dyDescent="0.25">
      <c r="A11406" t="s">
        <v>11833</v>
      </c>
    </row>
    <row r="11407" spans="1:1" x14ac:dyDescent="0.25">
      <c r="A11407" t="s">
        <v>11834</v>
      </c>
    </row>
    <row r="11408" spans="1:1" x14ac:dyDescent="0.25">
      <c r="A11408" t="s">
        <v>11835</v>
      </c>
    </row>
    <row r="11409" spans="1:1" x14ac:dyDescent="0.25">
      <c r="A11409" t="s">
        <v>11836</v>
      </c>
    </row>
    <row r="11410" spans="1:1" x14ac:dyDescent="0.25">
      <c r="A11410" t="s">
        <v>11837</v>
      </c>
    </row>
    <row r="11411" spans="1:1" x14ac:dyDescent="0.25">
      <c r="A11411" t="s">
        <v>11838</v>
      </c>
    </row>
    <row r="11412" spans="1:1" x14ac:dyDescent="0.25">
      <c r="A11412" t="s">
        <v>11839</v>
      </c>
    </row>
    <row r="11413" spans="1:1" x14ac:dyDescent="0.25">
      <c r="A11413" t="s">
        <v>11840</v>
      </c>
    </row>
    <row r="11414" spans="1:1" x14ac:dyDescent="0.25">
      <c r="A11414" t="s">
        <v>11841</v>
      </c>
    </row>
    <row r="11415" spans="1:1" x14ac:dyDescent="0.25">
      <c r="A11415" t="s">
        <v>11842</v>
      </c>
    </row>
    <row r="11416" spans="1:1" x14ac:dyDescent="0.25">
      <c r="A11416" t="s">
        <v>11843</v>
      </c>
    </row>
    <row r="11417" spans="1:1" x14ac:dyDescent="0.25">
      <c r="A11417" t="s">
        <v>11844</v>
      </c>
    </row>
    <row r="11418" spans="1:1" x14ac:dyDescent="0.25">
      <c r="A11418" t="s">
        <v>11845</v>
      </c>
    </row>
    <row r="11419" spans="1:1" x14ac:dyDescent="0.25">
      <c r="A11419" t="s">
        <v>11846</v>
      </c>
    </row>
    <row r="11420" spans="1:1" x14ac:dyDescent="0.25">
      <c r="A11420" t="s">
        <v>11847</v>
      </c>
    </row>
    <row r="11421" spans="1:1" x14ac:dyDescent="0.25">
      <c r="A11421" t="s">
        <v>11848</v>
      </c>
    </row>
    <row r="11422" spans="1:1" x14ac:dyDescent="0.25">
      <c r="A11422" t="s">
        <v>11849</v>
      </c>
    </row>
    <row r="11423" spans="1:1" x14ac:dyDescent="0.25">
      <c r="A11423" t="s">
        <v>11850</v>
      </c>
    </row>
    <row r="11424" spans="1:1" x14ac:dyDescent="0.25">
      <c r="A11424" t="s">
        <v>11851</v>
      </c>
    </row>
    <row r="11425" spans="1:1" x14ac:dyDescent="0.25">
      <c r="A11425" t="s">
        <v>11852</v>
      </c>
    </row>
    <row r="11426" spans="1:1" x14ac:dyDescent="0.25">
      <c r="A11426" t="s">
        <v>11853</v>
      </c>
    </row>
    <row r="11427" spans="1:1" x14ac:dyDescent="0.25">
      <c r="A11427" t="s">
        <v>11854</v>
      </c>
    </row>
    <row r="11428" spans="1:1" x14ac:dyDescent="0.25">
      <c r="A11428" t="s">
        <v>11855</v>
      </c>
    </row>
    <row r="11429" spans="1:1" x14ac:dyDescent="0.25">
      <c r="A11429" t="s">
        <v>11856</v>
      </c>
    </row>
    <row r="11430" spans="1:1" x14ac:dyDescent="0.25">
      <c r="A11430" t="s">
        <v>11857</v>
      </c>
    </row>
    <row r="11431" spans="1:1" x14ac:dyDescent="0.25">
      <c r="A11431" t="s">
        <v>11858</v>
      </c>
    </row>
    <row r="11432" spans="1:1" x14ac:dyDescent="0.25">
      <c r="A11432" t="s">
        <v>11859</v>
      </c>
    </row>
    <row r="11433" spans="1:1" x14ac:dyDescent="0.25">
      <c r="A11433" t="s">
        <v>11860</v>
      </c>
    </row>
    <row r="11434" spans="1:1" x14ac:dyDescent="0.25">
      <c r="A11434" t="s">
        <v>11861</v>
      </c>
    </row>
    <row r="11435" spans="1:1" x14ac:dyDescent="0.25">
      <c r="A11435" t="s">
        <v>11862</v>
      </c>
    </row>
    <row r="11436" spans="1:1" x14ac:dyDescent="0.25">
      <c r="A11436" t="s">
        <v>11863</v>
      </c>
    </row>
    <row r="11437" spans="1:1" x14ac:dyDescent="0.25">
      <c r="A11437" t="s">
        <v>11864</v>
      </c>
    </row>
    <row r="11438" spans="1:1" x14ac:dyDescent="0.25">
      <c r="A11438" t="s">
        <v>11865</v>
      </c>
    </row>
    <row r="11439" spans="1:1" x14ac:dyDescent="0.25">
      <c r="A11439" t="s">
        <v>11866</v>
      </c>
    </row>
    <row r="11440" spans="1:1" x14ac:dyDescent="0.25">
      <c r="A11440" t="s">
        <v>11867</v>
      </c>
    </row>
    <row r="11441" spans="1:1" x14ac:dyDescent="0.25">
      <c r="A11441" t="s">
        <v>11868</v>
      </c>
    </row>
    <row r="11442" spans="1:1" x14ac:dyDescent="0.25">
      <c r="A11442" t="s">
        <v>11869</v>
      </c>
    </row>
    <row r="11443" spans="1:1" x14ac:dyDescent="0.25">
      <c r="A11443" t="s">
        <v>11870</v>
      </c>
    </row>
    <row r="11444" spans="1:1" x14ac:dyDescent="0.25">
      <c r="A11444" t="s">
        <v>11871</v>
      </c>
    </row>
    <row r="11445" spans="1:1" x14ac:dyDescent="0.25">
      <c r="A11445" t="s">
        <v>11872</v>
      </c>
    </row>
    <row r="11446" spans="1:1" x14ac:dyDescent="0.25">
      <c r="A11446" t="s">
        <v>11873</v>
      </c>
    </row>
    <row r="11447" spans="1:1" x14ac:dyDescent="0.25">
      <c r="A11447" t="s">
        <v>11874</v>
      </c>
    </row>
    <row r="11448" spans="1:1" x14ac:dyDescent="0.25">
      <c r="A11448" t="s">
        <v>11875</v>
      </c>
    </row>
    <row r="11449" spans="1:1" x14ac:dyDescent="0.25">
      <c r="A11449" t="s">
        <v>11876</v>
      </c>
    </row>
    <row r="11450" spans="1:1" x14ac:dyDescent="0.25">
      <c r="A11450" t="s">
        <v>11877</v>
      </c>
    </row>
    <row r="11451" spans="1:1" x14ac:dyDescent="0.25">
      <c r="A11451" t="s">
        <v>11878</v>
      </c>
    </row>
    <row r="11452" spans="1:1" x14ac:dyDescent="0.25">
      <c r="A11452" t="s">
        <v>11879</v>
      </c>
    </row>
    <row r="11453" spans="1:1" x14ac:dyDescent="0.25">
      <c r="A11453" t="s">
        <v>11880</v>
      </c>
    </row>
    <row r="11454" spans="1:1" x14ac:dyDescent="0.25">
      <c r="A11454" t="s">
        <v>11881</v>
      </c>
    </row>
    <row r="11455" spans="1:1" x14ac:dyDescent="0.25">
      <c r="A11455" t="s">
        <v>11882</v>
      </c>
    </row>
    <row r="11456" spans="1:1" x14ac:dyDescent="0.25">
      <c r="A11456" t="s">
        <v>11883</v>
      </c>
    </row>
    <row r="11457" spans="1:1" x14ac:dyDescent="0.25">
      <c r="A11457" t="s">
        <v>11884</v>
      </c>
    </row>
    <row r="11458" spans="1:1" x14ac:dyDescent="0.25">
      <c r="A11458" t="s">
        <v>11885</v>
      </c>
    </row>
    <row r="11459" spans="1:1" x14ac:dyDescent="0.25">
      <c r="A11459" t="s">
        <v>11886</v>
      </c>
    </row>
    <row r="11460" spans="1:1" x14ac:dyDescent="0.25">
      <c r="A11460" t="s">
        <v>11887</v>
      </c>
    </row>
    <row r="11461" spans="1:1" x14ac:dyDescent="0.25">
      <c r="A11461" t="s">
        <v>11888</v>
      </c>
    </row>
    <row r="11462" spans="1:1" x14ac:dyDescent="0.25">
      <c r="A11462" t="s">
        <v>11889</v>
      </c>
    </row>
    <row r="11463" spans="1:1" x14ac:dyDescent="0.25">
      <c r="A11463" t="s">
        <v>11890</v>
      </c>
    </row>
    <row r="11464" spans="1:1" x14ac:dyDescent="0.25">
      <c r="A11464" t="s">
        <v>11891</v>
      </c>
    </row>
    <row r="11465" spans="1:1" x14ac:dyDescent="0.25">
      <c r="A11465" t="s">
        <v>11892</v>
      </c>
    </row>
    <row r="11466" spans="1:1" x14ac:dyDescent="0.25">
      <c r="A11466" t="s">
        <v>11893</v>
      </c>
    </row>
    <row r="11467" spans="1:1" x14ac:dyDescent="0.25">
      <c r="A11467" t="s">
        <v>11894</v>
      </c>
    </row>
    <row r="11468" spans="1:1" x14ac:dyDescent="0.25">
      <c r="A11468" t="s">
        <v>11895</v>
      </c>
    </row>
    <row r="11469" spans="1:1" x14ac:dyDescent="0.25">
      <c r="A11469" t="s">
        <v>11896</v>
      </c>
    </row>
    <row r="11470" spans="1:1" x14ac:dyDescent="0.25">
      <c r="A11470" t="s">
        <v>11897</v>
      </c>
    </row>
    <row r="11471" spans="1:1" x14ac:dyDescent="0.25">
      <c r="A11471" t="s">
        <v>11898</v>
      </c>
    </row>
    <row r="11472" spans="1:1" x14ac:dyDescent="0.25">
      <c r="A11472" t="s">
        <v>11899</v>
      </c>
    </row>
    <row r="11473" spans="1:1" x14ac:dyDescent="0.25">
      <c r="A11473" t="s">
        <v>11900</v>
      </c>
    </row>
    <row r="11474" spans="1:1" x14ac:dyDescent="0.25">
      <c r="A11474" t="s">
        <v>11901</v>
      </c>
    </row>
    <row r="11475" spans="1:1" x14ac:dyDescent="0.25">
      <c r="A11475" t="s">
        <v>11902</v>
      </c>
    </row>
    <row r="11476" spans="1:1" x14ac:dyDescent="0.25">
      <c r="A11476" t="s">
        <v>11903</v>
      </c>
    </row>
    <row r="11477" spans="1:1" x14ac:dyDescent="0.25">
      <c r="A11477" t="s">
        <v>11904</v>
      </c>
    </row>
    <row r="11478" spans="1:1" x14ac:dyDescent="0.25">
      <c r="A11478" t="s">
        <v>11905</v>
      </c>
    </row>
    <row r="11479" spans="1:1" x14ac:dyDescent="0.25">
      <c r="A11479" t="s">
        <v>11906</v>
      </c>
    </row>
    <row r="11480" spans="1:1" x14ac:dyDescent="0.25">
      <c r="A11480" t="s">
        <v>11907</v>
      </c>
    </row>
    <row r="11481" spans="1:1" x14ac:dyDescent="0.25">
      <c r="A11481" t="s">
        <v>11908</v>
      </c>
    </row>
    <row r="11482" spans="1:1" x14ac:dyDescent="0.25">
      <c r="A11482" t="s">
        <v>11909</v>
      </c>
    </row>
    <row r="11483" spans="1:1" x14ac:dyDescent="0.25">
      <c r="A11483" t="s">
        <v>11910</v>
      </c>
    </row>
    <row r="11484" spans="1:1" x14ac:dyDescent="0.25">
      <c r="A11484" t="s">
        <v>11911</v>
      </c>
    </row>
    <row r="11485" spans="1:1" x14ac:dyDescent="0.25">
      <c r="A11485" t="s">
        <v>11912</v>
      </c>
    </row>
    <row r="11486" spans="1:1" x14ac:dyDescent="0.25">
      <c r="A11486" t="s">
        <v>11913</v>
      </c>
    </row>
    <row r="11487" spans="1:1" x14ac:dyDescent="0.25">
      <c r="A11487" t="s">
        <v>11914</v>
      </c>
    </row>
    <row r="11488" spans="1:1" x14ac:dyDescent="0.25">
      <c r="A11488" t="s">
        <v>11915</v>
      </c>
    </row>
    <row r="11489" spans="1:1" x14ac:dyDescent="0.25">
      <c r="A11489" t="s">
        <v>11916</v>
      </c>
    </row>
    <row r="11490" spans="1:1" x14ac:dyDescent="0.25">
      <c r="A11490" t="s">
        <v>11917</v>
      </c>
    </row>
    <row r="11491" spans="1:1" x14ac:dyDescent="0.25">
      <c r="A11491" t="s">
        <v>11918</v>
      </c>
    </row>
    <row r="11492" spans="1:1" x14ac:dyDescent="0.25">
      <c r="A11492" t="s">
        <v>11919</v>
      </c>
    </row>
    <row r="11493" spans="1:1" x14ac:dyDescent="0.25">
      <c r="A11493" t="s">
        <v>11920</v>
      </c>
    </row>
    <row r="11494" spans="1:1" x14ac:dyDescent="0.25">
      <c r="A11494" t="s">
        <v>11921</v>
      </c>
    </row>
    <row r="11495" spans="1:1" x14ac:dyDescent="0.25">
      <c r="A11495" t="s">
        <v>11922</v>
      </c>
    </row>
    <row r="11496" spans="1:1" x14ac:dyDescent="0.25">
      <c r="A11496" t="s">
        <v>11923</v>
      </c>
    </row>
    <row r="11497" spans="1:1" x14ac:dyDescent="0.25">
      <c r="A11497" t="s">
        <v>11924</v>
      </c>
    </row>
    <row r="11498" spans="1:1" x14ac:dyDescent="0.25">
      <c r="A11498" t="s">
        <v>11925</v>
      </c>
    </row>
    <row r="11499" spans="1:1" x14ac:dyDescent="0.25">
      <c r="A11499" t="s">
        <v>11926</v>
      </c>
    </row>
    <row r="11500" spans="1:1" x14ac:dyDescent="0.25">
      <c r="A11500" t="s">
        <v>11927</v>
      </c>
    </row>
    <row r="11501" spans="1:1" x14ac:dyDescent="0.25">
      <c r="A11501" t="s">
        <v>11928</v>
      </c>
    </row>
    <row r="11502" spans="1:1" x14ac:dyDescent="0.25">
      <c r="A11502" t="s">
        <v>11929</v>
      </c>
    </row>
    <row r="11503" spans="1:1" x14ac:dyDescent="0.25">
      <c r="A11503" t="s">
        <v>11930</v>
      </c>
    </row>
    <row r="11504" spans="1:1" x14ac:dyDescent="0.25">
      <c r="A11504" t="s">
        <v>11931</v>
      </c>
    </row>
    <row r="11505" spans="1:1" x14ac:dyDescent="0.25">
      <c r="A11505" t="s">
        <v>11932</v>
      </c>
    </row>
    <row r="11506" spans="1:1" x14ac:dyDescent="0.25">
      <c r="A11506" t="s">
        <v>11933</v>
      </c>
    </row>
    <row r="11507" spans="1:1" x14ac:dyDescent="0.25">
      <c r="A11507" t="s">
        <v>11934</v>
      </c>
    </row>
    <row r="11508" spans="1:1" x14ac:dyDescent="0.25">
      <c r="A11508" t="s">
        <v>11935</v>
      </c>
    </row>
    <row r="11509" spans="1:1" x14ac:dyDescent="0.25">
      <c r="A11509" t="s">
        <v>11936</v>
      </c>
    </row>
    <row r="11510" spans="1:1" x14ac:dyDescent="0.25">
      <c r="A11510" t="s">
        <v>11937</v>
      </c>
    </row>
    <row r="11511" spans="1:1" x14ac:dyDescent="0.25">
      <c r="A11511" t="s">
        <v>11938</v>
      </c>
    </row>
    <row r="11512" spans="1:1" x14ac:dyDescent="0.25">
      <c r="A11512" t="s">
        <v>11939</v>
      </c>
    </row>
    <row r="11513" spans="1:1" x14ac:dyDescent="0.25">
      <c r="A11513" t="s">
        <v>11940</v>
      </c>
    </row>
    <row r="11514" spans="1:1" x14ac:dyDescent="0.25">
      <c r="A11514" t="s">
        <v>11941</v>
      </c>
    </row>
    <row r="11515" spans="1:1" x14ac:dyDescent="0.25">
      <c r="A11515" t="s">
        <v>11942</v>
      </c>
    </row>
    <row r="11516" spans="1:1" x14ac:dyDescent="0.25">
      <c r="A11516" t="s">
        <v>11943</v>
      </c>
    </row>
    <row r="11517" spans="1:1" x14ac:dyDescent="0.25">
      <c r="A11517" t="s">
        <v>11944</v>
      </c>
    </row>
    <row r="11518" spans="1:1" x14ac:dyDescent="0.25">
      <c r="A11518" t="s">
        <v>11945</v>
      </c>
    </row>
    <row r="11519" spans="1:1" x14ac:dyDescent="0.25">
      <c r="A11519" t="s">
        <v>11946</v>
      </c>
    </row>
    <row r="11520" spans="1:1" x14ac:dyDescent="0.25">
      <c r="A11520" t="s">
        <v>11947</v>
      </c>
    </row>
    <row r="11521" spans="1:1" x14ac:dyDescent="0.25">
      <c r="A11521" t="s">
        <v>11948</v>
      </c>
    </row>
    <row r="11522" spans="1:1" x14ac:dyDescent="0.25">
      <c r="A11522" t="s">
        <v>11949</v>
      </c>
    </row>
    <row r="11523" spans="1:1" x14ac:dyDescent="0.25">
      <c r="A11523" t="s">
        <v>11950</v>
      </c>
    </row>
    <row r="11524" spans="1:1" x14ac:dyDescent="0.25">
      <c r="A11524" t="s">
        <v>11951</v>
      </c>
    </row>
    <row r="11525" spans="1:1" x14ac:dyDescent="0.25">
      <c r="A11525" t="s">
        <v>11952</v>
      </c>
    </row>
    <row r="11526" spans="1:1" x14ac:dyDescent="0.25">
      <c r="A11526" t="s">
        <v>11953</v>
      </c>
    </row>
    <row r="11527" spans="1:1" x14ac:dyDescent="0.25">
      <c r="A11527" t="s">
        <v>11954</v>
      </c>
    </row>
    <row r="11528" spans="1:1" x14ac:dyDescent="0.25">
      <c r="A11528" t="s">
        <v>11955</v>
      </c>
    </row>
    <row r="11529" spans="1:1" x14ac:dyDescent="0.25">
      <c r="A11529" t="s">
        <v>11956</v>
      </c>
    </row>
    <row r="11530" spans="1:1" x14ac:dyDescent="0.25">
      <c r="A11530" t="s">
        <v>11957</v>
      </c>
    </row>
    <row r="11531" spans="1:1" x14ac:dyDescent="0.25">
      <c r="A11531" t="s">
        <v>11958</v>
      </c>
    </row>
    <row r="11532" spans="1:1" x14ac:dyDescent="0.25">
      <c r="A11532" t="s">
        <v>11959</v>
      </c>
    </row>
    <row r="11533" spans="1:1" x14ac:dyDescent="0.25">
      <c r="A11533" t="s">
        <v>11960</v>
      </c>
    </row>
    <row r="11534" spans="1:1" x14ac:dyDescent="0.25">
      <c r="A11534" t="s">
        <v>11961</v>
      </c>
    </row>
    <row r="11535" spans="1:1" x14ac:dyDescent="0.25">
      <c r="A11535" t="s">
        <v>11962</v>
      </c>
    </row>
    <row r="11536" spans="1:1" x14ac:dyDescent="0.25">
      <c r="A11536" t="s">
        <v>11963</v>
      </c>
    </row>
    <row r="11537" spans="1:1" x14ac:dyDescent="0.25">
      <c r="A11537" t="s">
        <v>11964</v>
      </c>
    </row>
    <row r="11538" spans="1:1" x14ac:dyDescent="0.25">
      <c r="A11538" t="s">
        <v>11965</v>
      </c>
    </row>
    <row r="11539" spans="1:1" x14ac:dyDescent="0.25">
      <c r="A11539" t="s">
        <v>11966</v>
      </c>
    </row>
    <row r="11540" spans="1:1" x14ac:dyDescent="0.25">
      <c r="A11540" t="s">
        <v>11967</v>
      </c>
    </row>
    <row r="11541" spans="1:1" x14ac:dyDescent="0.25">
      <c r="A11541" t="s">
        <v>11968</v>
      </c>
    </row>
    <row r="11542" spans="1:1" x14ac:dyDescent="0.25">
      <c r="A11542" t="s">
        <v>11969</v>
      </c>
    </row>
    <row r="11543" spans="1:1" x14ac:dyDescent="0.25">
      <c r="A11543" t="s">
        <v>11970</v>
      </c>
    </row>
    <row r="11544" spans="1:1" x14ac:dyDescent="0.25">
      <c r="A11544" t="s">
        <v>11971</v>
      </c>
    </row>
    <row r="11545" spans="1:1" x14ac:dyDescent="0.25">
      <c r="A11545" t="s">
        <v>11972</v>
      </c>
    </row>
    <row r="11546" spans="1:1" x14ac:dyDescent="0.25">
      <c r="A11546" t="s">
        <v>11973</v>
      </c>
    </row>
    <row r="11547" spans="1:1" x14ac:dyDescent="0.25">
      <c r="A11547" t="s">
        <v>11974</v>
      </c>
    </row>
    <row r="11548" spans="1:1" x14ac:dyDescent="0.25">
      <c r="A11548" t="s">
        <v>11975</v>
      </c>
    </row>
    <row r="11549" spans="1:1" x14ac:dyDescent="0.25">
      <c r="A11549" t="s">
        <v>11976</v>
      </c>
    </row>
    <row r="11550" spans="1:1" x14ac:dyDescent="0.25">
      <c r="A11550" t="s">
        <v>11977</v>
      </c>
    </row>
    <row r="11551" spans="1:1" x14ac:dyDescent="0.25">
      <c r="A11551" t="s">
        <v>11978</v>
      </c>
    </row>
    <row r="11552" spans="1:1" x14ac:dyDescent="0.25">
      <c r="A11552" t="s">
        <v>11979</v>
      </c>
    </row>
    <row r="11553" spans="1:1" x14ac:dyDescent="0.25">
      <c r="A11553" t="s">
        <v>11980</v>
      </c>
    </row>
    <row r="11554" spans="1:1" x14ac:dyDescent="0.25">
      <c r="A11554" t="s">
        <v>11981</v>
      </c>
    </row>
    <row r="11555" spans="1:1" x14ac:dyDescent="0.25">
      <c r="A11555" t="s">
        <v>11982</v>
      </c>
    </row>
    <row r="11556" spans="1:1" x14ac:dyDescent="0.25">
      <c r="A11556" t="s">
        <v>11983</v>
      </c>
    </row>
    <row r="11557" spans="1:1" x14ac:dyDescent="0.25">
      <c r="A11557" t="s">
        <v>11984</v>
      </c>
    </row>
    <row r="11558" spans="1:1" x14ac:dyDescent="0.25">
      <c r="A11558" t="s">
        <v>11985</v>
      </c>
    </row>
    <row r="11559" spans="1:1" x14ac:dyDescent="0.25">
      <c r="A11559" t="s">
        <v>11986</v>
      </c>
    </row>
    <row r="11560" spans="1:1" x14ac:dyDescent="0.25">
      <c r="A11560" t="s">
        <v>11987</v>
      </c>
    </row>
    <row r="11561" spans="1:1" x14ac:dyDescent="0.25">
      <c r="A11561" t="s">
        <v>11988</v>
      </c>
    </row>
    <row r="11562" spans="1:1" x14ac:dyDescent="0.25">
      <c r="A11562" t="s">
        <v>11989</v>
      </c>
    </row>
    <row r="11563" spans="1:1" x14ac:dyDescent="0.25">
      <c r="A11563" t="s">
        <v>11990</v>
      </c>
    </row>
    <row r="11564" spans="1:1" x14ac:dyDescent="0.25">
      <c r="A11564" t="s">
        <v>11991</v>
      </c>
    </row>
    <row r="11565" spans="1:1" x14ac:dyDescent="0.25">
      <c r="A11565" t="s">
        <v>11992</v>
      </c>
    </row>
    <row r="11566" spans="1:1" x14ac:dyDescent="0.25">
      <c r="A11566" t="s">
        <v>11993</v>
      </c>
    </row>
    <row r="11567" spans="1:1" x14ac:dyDescent="0.25">
      <c r="A11567" t="s">
        <v>11994</v>
      </c>
    </row>
    <row r="11568" spans="1:1" x14ac:dyDescent="0.25">
      <c r="A11568" t="s">
        <v>11995</v>
      </c>
    </row>
    <row r="11569" spans="1:1" x14ac:dyDescent="0.25">
      <c r="A11569" t="s">
        <v>11996</v>
      </c>
    </row>
    <row r="11570" spans="1:1" x14ac:dyDescent="0.25">
      <c r="A11570" t="s">
        <v>11997</v>
      </c>
    </row>
    <row r="11571" spans="1:1" x14ac:dyDescent="0.25">
      <c r="A11571" t="s">
        <v>11998</v>
      </c>
    </row>
    <row r="11572" spans="1:1" x14ac:dyDescent="0.25">
      <c r="A11572" t="s">
        <v>11999</v>
      </c>
    </row>
    <row r="11573" spans="1:1" x14ac:dyDescent="0.25">
      <c r="A11573" t="s">
        <v>12000</v>
      </c>
    </row>
    <row r="11574" spans="1:1" x14ac:dyDescent="0.25">
      <c r="A11574" t="s">
        <v>12001</v>
      </c>
    </row>
    <row r="11575" spans="1:1" x14ac:dyDescent="0.25">
      <c r="A11575" t="s">
        <v>12002</v>
      </c>
    </row>
    <row r="11576" spans="1:1" x14ac:dyDescent="0.25">
      <c r="A11576" t="s">
        <v>12003</v>
      </c>
    </row>
    <row r="11577" spans="1:1" x14ac:dyDescent="0.25">
      <c r="A11577" t="s">
        <v>12004</v>
      </c>
    </row>
    <row r="11578" spans="1:1" x14ac:dyDescent="0.25">
      <c r="A11578" t="s">
        <v>12005</v>
      </c>
    </row>
    <row r="11579" spans="1:1" x14ac:dyDescent="0.25">
      <c r="A11579" t="s">
        <v>12006</v>
      </c>
    </row>
    <row r="11580" spans="1:1" x14ac:dyDescent="0.25">
      <c r="A11580" t="s">
        <v>12007</v>
      </c>
    </row>
    <row r="11581" spans="1:1" x14ac:dyDescent="0.25">
      <c r="A11581" t="s">
        <v>12008</v>
      </c>
    </row>
    <row r="11582" spans="1:1" x14ac:dyDescent="0.25">
      <c r="A11582" t="s">
        <v>12009</v>
      </c>
    </row>
    <row r="11583" spans="1:1" x14ac:dyDescent="0.25">
      <c r="A11583" t="s">
        <v>12010</v>
      </c>
    </row>
    <row r="11584" spans="1:1" x14ac:dyDescent="0.25">
      <c r="A11584" t="s">
        <v>12011</v>
      </c>
    </row>
    <row r="11585" spans="1:1" x14ac:dyDescent="0.25">
      <c r="A11585" t="s">
        <v>12012</v>
      </c>
    </row>
    <row r="11586" spans="1:1" x14ac:dyDescent="0.25">
      <c r="A11586" t="s">
        <v>12013</v>
      </c>
    </row>
    <row r="11587" spans="1:1" x14ac:dyDescent="0.25">
      <c r="A11587" t="s">
        <v>12014</v>
      </c>
    </row>
    <row r="11588" spans="1:1" x14ac:dyDescent="0.25">
      <c r="A11588" t="s">
        <v>12015</v>
      </c>
    </row>
    <row r="11589" spans="1:1" x14ac:dyDescent="0.25">
      <c r="A11589" t="s">
        <v>12016</v>
      </c>
    </row>
    <row r="11590" spans="1:1" x14ac:dyDescent="0.25">
      <c r="A11590" t="s">
        <v>12017</v>
      </c>
    </row>
    <row r="11591" spans="1:1" x14ac:dyDescent="0.25">
      <c r="A11591" t="s">
        <v>12018</v>
      </c>
    </row>
    <row r="11592" spans="1:1" x14ac:dyDescent="0.25">
      <c r="A11592" t="s">
        <v>12019</v>
      </c>
    </row>
    <row r="11593" spans="1:1" x14ac:dyDescent="0.25">
      <c r="A11593" t="s">
        <v>12020</v>
      </c>
    </row>
    <row r="11594" spans="1:1" x14ac:dyDescent="0.25">
      <c r="A11594" t="s">
        <v>12021</v>
      </c>
    </row>
    <row r="11595" spans="1:1" x14ac:dyDescent="0.25">
      <c r="A11595" t="s">
        <v>12022</v>
      </c>
    </row>
    <row r="11596" spans="1:1" x14ac:dyDescent="0.25">
      <c r="A11596" t="s">
        <v>12023</v>
      </c>
    </row>
    <row r="11597" spans="1:1" x14ac:dyDescent="0.25">
      <c r="A11597" t="s">
        <v>12024</v>
      </c>
    </row>
    <row r="11598" spans="1:1" x14ac:dyDescent="0.25">
      <c r="A11598" t="s">
        <v>12025</v>
      </c>
    </row>
    <row r="11599" spans="1:1" x14ac:dyDescent="0.25">
      <c r="A11599" t="s">
        <v>12026</v>
      </c>
    </row>
    <row r="11600" spans="1:1" x14ac:dyDescent="0.25">
      <c r="A11600" t="s">
        <v>12027</v>
      </c>
    </row>
    <row r="11601" spans="1:1" x14ac:dyDescent="0.25">
      <c r="A11601" t="s">
        <v>12028</v>
      </c>
    </row>
    <row r="11602" spans="1:1" x14ac:dyDescent="0.25">
      <c r="A11602" t="s">
        <v>12029</v>
      </c>
    </row>
    <row r="11603" spans="1:1" x14ac:dyDescent="0.25">
      <c r="A11603" t="s">
        <v>12030</v>
      </c>
    </row>
    <row r="11604" spans="1:1" x14ac:dyDescent="0.25">
      <c r="A11604" t="s">
        <v>12031</v>
      </c>
    </row>
    <row r="11605" spans="1:1" x14ac:dyDescent="0.25">
      <c r="A11605" t="s">
        <v>12032</v>
      </c>
    </row>
    <row r="11606" spans="1:1" x14ac:dyDescent="0.25">
      <c r="A11606" t="s">
        <v>12033</v>
      </c>
    </row>
    <row r="11607" spans="1:1" x14ac:dyDescent="0.25">
      <c r="A11607" t="s">
        <v>12034</v>
      </c>
    </row>
    <row r="11608" spans="1:1" x14ac:dyDescent="0.25">
      <c r="A11608" t="s">
        <v>12035</v>
      </c>
    </row>
    <row r="11609" spans="1:1" x14ac:dyDescent="0.25">
      <c r="A11609" t="s">
        <v>12036</v>
      </c>
    </row>
    <row r="11610" spans="1:1" x14ac:dyDescent="0.25">
      <c r="A11610" t="s">
        <v>12037</v>
      </c>
    </row>
    <row r="11611" spans="1:1" x14ac:dyDescent="0.25">
      <c r="A11611" t="s">
        <v>12038</v>
      </c>
    </row>
    <row r="11612" spans="1:1" x14ac:dyDescent="0.25">
      <c r="A11612" t="s">
        <v>12039</v>
      </c>
    </row>
    <row r="11613" spans="1:1" x14ac:dyDescent="0.25">
      <c r="A11613" t="s">
        <v>12040</v>
      </c>
    </row>
    <row r="11614" spans="1:1" x14ac:dyDescent="0.25">
      <c r="A11614" t="s">
        <v>12041</v>
      </c>
    </row>
    <row r="11615" spans="1:1" x14ac:dyDescent="0.25">
      <c r="A11615" t="s">
        <v>12042</v>
      </c>
    </row>
    <row r="11616" spans="1:1" x14ac:dyDescent="0.25">
      <c r="A11616" t="s">
        <v>12043</v>
      </c>
    </row>
    <row r="11617" spans="1:1" x14ac:dyDescent="0.25">
      <c r="A11617" t="s">
        <v>12044</v>
      </c>
    </row>
    <row r="11618" spans="1:1" x14ac:dyDescent="0.25">
      <c r="A11618" t="s">
        <v>12045</v>
      </c>
    </row>
    <row r="11619" spans="1:1" x14ac:dyDescent="0.25">
      <c r="A11619" t="s">
        <v>12046</v>
      </c>
    </row>
    <row r="11620" spans="1:1" x14ac:dyDescent="0.25">
      <c r="A11620" t="s">
        <v>12047</v>
      </c>
    </row>
    <row r="11621" spans="1:1" x14ac:dyDescent="0.25">
      <c r="A11621" t="s">
        <v>12048</v>
      </c>
    </row>
    <row r="11622" spans="1:1" x14ac:dyDescent="0.25">
      <c r="A11622" t="s">
        <v>12049</v>
      </c>
    </row>
    <row r="11623" spans="1:1" x14ac:dyDescent="0.25">
      <c r="A11623" t="s">
        <v>12050</v>
      </c>
    </row>
    <row r="11624" spans="1:1" x14ac:dyDescent="0.25">
      <c r="A11624" t="s">
        <v>12051</v>
      </c>
    </row>
    <row r="11625" spans="1:1" x14ac:dyDescent="0.25">
      <c r="A11625" t="s">
        <v>12052</v>
      </c>
    </row>
    <row r="11626" spans="1:1" x14ac:dyDescent="0.25">
      <c r="A11626" t="s">
        <v>12053</v>
      </c>
    </row>
    <row r="11627" spans="1:1" x14ac:dyDescent="0.25">
      <c r="A11627" t="s">
        <v>12054</v>
      </c>
    </row>
    <row r="11628" spans="1:1" x14ac:dyDescent="0.25">
      <c r="A11628" t="s">
        <v>12055</v>
      </c>
    </row>
    <row r="11629" spans="1:1" x14ac:dyDescent="0.25">
      <c r="A11629" t="s">
        <v>12056</v>
      </c>
    </row>
    <row r="11630" spans="1:1" x14ac:dyDescent="0.25">
      <c r="A11630" t="s">
        <v>12057</v>
      </c>
    </row>
    <row r="11631" spans="1:1" x14ac:dyDescent="0.25">
      <c r="A11631" t="s">
        <v>12058</v>
      </c>
    </row>
    <row r="11632" spans="1:1" x14ac:dyDescent="0.25">
      <c r="A11632" t="s">
        <v>12059</v>
      </c>
    </row>
    <row r="11633" spans="1:1" x14ac:dyDescent="0.25">
      <c r="A11633" t="s">
        <v>12060</v>
      </c>
    </row>
    <row r="11634" spans="1:1" x14ac:dyDescent="0.25">
      <c r="A11634" t="s">
        <v>12061</v>
      </c>
    </row>
    <row r="11635" spans="1:1" x14ac:dyDescent="0.25">
      <c r="A11635" t="s">
        <v>12062</v>
      </c>
    </row>
    <row r="11636" spans="1:1" x14ac:dyDescent="0.25">
      <c r="A11636" t="s">
        <v>12063</v>
      </c>
    </row>
    <row r="11637" spans="1:1" x14ac:dyDescent="0.25">
      <c r="A11637" t="s">
        <v>12064</v>
      </c>
    </row>
    <row r="11638" spans="1:1" x14ac:dyDescent="0.25">
      <c r="A11638" t="s">
        <v>12065</v>
      </c>
    </row>
    <row r="11639" spans="1:1" x14ac:dyDescent="0.25">
      <c r="A11639" t="s">
        <v>12066</v>
      </c>
    </row>
    <row r="11640" spans="1:1" x14ac:dyDescent="0.25">
      <c r="A11640" t="s">
        <v>12067</v>
      </c>
    </row>
    <row r="11641" spans="1:1" x14ac:dyDescent="0.25">
      <c r="A11641" t="s">
        <v>12068</v>
      </c>
    </row>
    <row r="11642" spans="1:1" x14ac:dyDescent="0.25">
      <c r="A11642" t="s">
        <v>12069</v>
      </c>
    </row>
    <row r="11643" spans="1:1" x14ac:dyDescent="0.25">
      <c r="A11643" t="s">
        <v>12070</v>
      </c>
    </row>
    <row r="11644" spans="1:1" x14ac:dyDescent="0.25">
      <c r="A11644" t="s">
        <v>12071</v>
      </c>
    </row>
    <row r="11645" spans="1:1" x14ac:dyDescent="0.25">
      <c r="A11645" t="s">
        <v>12072</v>
      </c>
    </row>
    <row r="11646" spans="1:1" x14ac:dyDescent="0.25">
      <c r="A11646" t="s">
        <v>12073</v>
      </c>
    </row>
    <row r="11647" spans="1:1" x14ac:dyDescent="0.25">
      <c r="A11647" t="s">
        <v>12074</v>
      </c>
    </row>
    <row r="11648" spans="1:1" x14ac:dyDescent="0.25">
      <c r="A11648" t="s">
        <v>12075</v>
      </c>
    </row>
    <row r="11649" spans="1:1" x14ac:dyDescent="0.25">
      <c r="A11649" t="s">
        <v>12076</v>
      </c>
    </row>
    <row r="11650" spans="1:1" x14ac:dyDescent="0.25">
      <c r="A11650" t="s">
        <v>12077</v>
      </c>
    </row>
    <row r="11651" spans="1:1" x14ac:dyDescent="0.25">
      <c r="A11651" t="s">
        <v>12078</v>
      </c>
    </row>
    <row r="11652" spans="1:1" x14ac:dyDescent="0.25">
      <c r="A11652" t="s">
        <v>12079</v>
      </c>
    </row>
    <row r="11653" spans="1:1" x14ac:dyDescent="0.25">
      <c r="A11653" t="s">
        <v>12080</v>
      </c>
    </row>
    <row r="11654" spans="1:1" x14ac:dyDescent="0.25">
      <c r="A11654" t="s">
        <v>12081</v>
      </c>
    </row>
    <row r="11655" spans="1:1" x14ac:dyDescent="0.25">
      <c r="A11655" t="s">
        <v>12082</v>
      </c>
    </row>
    <row r="11656" spans="1:1" x14ac:dyDescent="0.25">
      <c r="A11656" t="s">
        <v>12083</v>
      </c>
    </row>
    <row r="11657" spans="1:1" x14ac:dyDescent="0.25">
      <c r="A11657" t="s">
        <v>12084</v>
      </c>
    </row>
    <row r="11658" spans="1:1" x14ac:dyDescent="0.25">
      <c r="A11658" t="s">
        <v>12085</v>
      </c>
    </row>
    <row r="11659" spans="1:1" x14ac:dyDescent="0.25">
      <c r="A11659" t="s">
        <v>12086</v>
      </c>
    </row>
    <row r="11660" spans="1:1" x14ac:dyDescent="0.25">
      <c r="A11660" t="s">
        <v>12087</v>
      </c>
    </row>
    <row r="11661" spans="1:1" x14ac:dyDescent="0.25">
      <c r="A11661" t="s">
        <v>12088</v>
      </c>
    </row>
    <row r="11662" spans="1:1" x14ac:dyDescent="0.25">
      <c r="A11662" t="s">
        <v>12089</v>
      </c>
    </row>
    <row r="11663" spans="1:1" x14ac:dyDescent="0.25">
      <c r="A11663" t="s">
        <v>12090</v>
      </c>
    </row>
    <row r="11664" spans="1:1" x14ac:dyDescent="0.25">
      <c r="A11664" t="s">
        <v>12091</v>
      </c>
    </row>
    <row r="11665" spans="1:1" x14ac:dyDescent="0.25">
      <c r="A11665" t="s">
        <v>12092</v>
      </c>
    </row>
    <row r="11666" spans="1:1" x14ac:dyDescent="0.25">
      <c r="A11666" t="s">
        <v>12093</v>
      </c>
    </row>
    <row r="11667" spans="1:1" x14ac:dyDescent="0.25">
      <c r="A11667" t="s">
        <v>12094</v>
      </c>
    </row>
    <row r="11668" spans="1:1" x14ac:dyDescent="0.25">
      <c r="A11668" t="s">
        <v>12095</v>
      </c>
    </row>
    <row r="11669" spans="1:1" x14ac:dyDescent="0.25">
      <c r="A11669" t="s">
        <v>12096</v>
      </c>
    </row>
    <row r="11670" spans="1:1" x14ac:dyDescent="0.25">
      <c r="A11670" t="s">
        <v>12097</v>
      </c>
    </row>
    <row r="11671" spans="1:1" x14ac:dyDescent="0.25">
      <c r="A11671" t="s">
        <v>12098</v>
      </c>
    </row>
    <row r="11672" spans="1:1" x14ac:dyDescent="0.25">
      <c r="A11672" t="s">
        <v>12099</v>
      </c>
    </row>
    <row r="11673" spans="1:1" x14ac:dyDescent="0.25">
      <c r="A11673" t="s">
        <v>12100</v>
      </c>
    </row>
    <row r="11674" spans="1:1" x14ac:dyDescent="0.25">
      <c r="A11674" t="s">
        <v>12101</v>
      </c>
    </row>
    <row r="11675" spans="1:1" x14ac:dyDescent="0.25">
      <c r="A11675" t="s">
        <v>12102</v>
      </c>
    </row>
    <row r="11676" spans="1:1" x14ac:dyDescent="0.25">
      <c r="A11676" t="s">
        <v>12103</v>
      </c>
    </row>
    <row r="11677" spans="1:1" x14ac:dyDescent="0.25">
      <c r="A11677" t="s">
        <v>12104</v>
      </c>
    </row>
    <row r="11678" spans="1:1" x14ac:dyDescent="0.25">
      <c r="A11678" t="s">
        <v>12105</v>
      </c>
    </row>
    <row r="11679" spans="1:1" x14ac:dyDescent="0.25">
      <c r="A11679" t="s">
        <v>12106</v>
      </c>
    </row>
    <row r="11680" spans="1:1" x14ac:dyDescent="0.25">
      <c r="A11680" t="s">
        <v>12107</v>
      </c>
    </row>
    <row r="11681" spans="1:1" x14ac:dyDescent="0.25">
      <c r="A11681" t="s">
        <v>12108</v>
      </c>
    </row>
    <row r="11682" spans="1:1" x14ac:dyDescent="0.25">
      <c r="A11682" t="s">
        <v>12109</v>
      </c>
    </row>
    <row r="11683" spans="1:1" x14ac:dyDescent="0.25">
      <c r="A11683" t="s">
        <v>12110</v>
      </c>
    </row>
    <row r="11684" spans="1:1" x14ac:dyDescent="0.25">
      <c r="A11684" t="s">
        <v>12111</v>
      </c>
    </row>
    <row r="11685" spans="1:1" x14ac:dyDescent="0.25">
      <c r="A11685" t="s">
        <v>12112</v>
      </c>
    </row>
    <row r="11686" spans="1:1" x14ac:dyDescent="0.25">
      <c r="A11686" t="s">
        <v>12113</v>
      </c>
    </row>
    <row r="11687" spans="1:1" x14ac:dyDescent="0.25">
      <c r="A11687" t="s">
        <v>12114</v>
      </c>
    </row>
    <row r="11688" spans="1:1" x14ac:dyDescent="0.25">
      <c r="A11688" t="s">
        <v>12115</v>
      </c>
    </row>
    <row r="11689" spans="1:1" x14ac:dyDescent="0.25">
      <c r="A11689" t="s">
        <v>12116</v>
      </c>
    </row>
    <row r="11690" spans="1:1" x14ac:dyDescent="0.25">
      <c r="A11690" t="s">
        <v>12117</v>
      </c>
    </row>
    <row r="11691" spans="1:1" x14ac:dyDescent="0.25">
      <c r="A11691" t="s">
        <v>12118</v>
      </c>
    </row>
    <row r="11692" spans="1:1" x14ac:dyDescent="0.25">
      <c r="A11692" t="s">
        <v>12119</v>
      </c>
    </row>
    <row r="11693" spans="1:1" x14ac:dyDescent="0.25">
      <c r="A11693" t="s">
        <v>12120</v>
      </c>
    </row>
    <row r="11694" spans="1:1" x14ac:dyDescent="0.25">
      <c r="A11694" t="s">
        <v>12121</v>
      </c>
    </row>
    <row r="11695" spans="1:1" x14ac:dyDescent="0.25">
      <c r="A11695" t="s">
        <v>12122</v>
      </c>
    </row>
    <row r="11696" spans="1:1" x14ac:dyDescent="0.25">
      <c r="A11696" t="s">
        <v>12123</v>
      </c>
    </row>
    <row r="11697" spans="1:1" x14ac:dyDescent="0.25">
      <c r="A11697" t="s">
        <v>12124</v>
      </c>
    </row>
    <row r="11698" spans="1:1" x14ac:dyDescent="0.25">
      <c r="A11698" t="s">
        <v>12125</v>
      </c>
    </row>
    <row r="11699" spans="1:1" x14ac:dyDescent="0.25">
      <c r="A11699" t="s">
        <v>12126</v>
      </c>
    </row>
    <row r="11700" spans="1:1" x14ac:dyDescent="0.25">
      <c r="A11700" t="s">
        <v>12127</v>
      </c>
    </row>
    <row r="11701" spans="1:1" x14ac:dyDescent="0.25">
      <c r="A11701" t="s">
        <v>12128</v>
      </c>
    </row>
    <row r="11702" spans="1:1" x14ac:dyDescent="0.25">
      <c r="A11702" t="s">
        <v>12129</v>
      </c>
    </row>
    <row r="11703" spans="1:1" x14ac:dyDescent="0.25">
      <c r="A11703" t="s">
        <v>12130</v>
      </c>
    </row>
    <row r="11704" spans="1:1" x14ac:dyDescent="0.25">
      <c r="A11704" t="s">
        <v>12131</v>
      </c>
    </row>
    <row r="11705" spans="1:1" x14ac:dyDescent="0.25">
      <c r="A11705" t="s">
        <v>12132</v>
      </c>
    </row>
    <row r="11706" spans="1:1" x14ac:dyDescent="0.25">
      <c r="A11706" t="s">
        <v>12133</v>
      </c>
    </row>
    <row r="11707" spans="1:1" x14ac:dyDescent="0.25">
      <c r="A11707" t="s">
        <v>12134</v>
      </c>
    </row>
    <row r="11708" spans="1:1" x14ac:dyDescent="0.25">
      <c r="A11708" t="s">
        <v>12135</v>
      </c>
    </row>
    <row r="11709" spans="1:1" x14ac:dyDescent="0.25">
      <c r="A11709" t="s">
        <v>12136</v>
      </c>
    </row>
    <row r="11710" spans="1:1" x14ac:dyDescent="0.25">
      <c r="A11710" t="s">
        <v>12137</v>
      </c>
    </row>
    <row r="11711" spans="1:1" x14ac:dyDescent="0.25">
      <c r="A11711" t="s">
        <v>12138</v>
      </c>
    </row>
    <row r="11712" spans="1:1" x14ac:dyDescent="0.25">
      <c r="A11712" t="s">
        <v>12139</v>
      </c>
    </row>
    <row r="11713" spans="1:1" x14ac:dyDescent="0.25">
      <c r="A11713" t="s">
        <v>12140</v>
      </c>
    </row>
    <row r="11714" spans="1:1" x14ac:dyDescent="0.25">
      <c r="A11714" t="s">
        <v>12141</v>
      </c>
    </row>
    <row r="11715" spans="1:1" x14ac:dyDescent="0.25">
      <c r="A11715" t="s">
        <v>12142</v>
      </c>
    </row>
    <row r="11716" spans="1:1" x14ac:dyDescent="0.25">
      <c r="A11716" t="s">
        <v>12143</v>
      </c>
    </row>
    <row r="11717" spans="1:1" x14ac:dyDescent="0.25">
      <c r="A11717" t="s">
        <v>12144</v>
      </c>
    </row>
    <row r="11718" spans="1:1" x14ac:dyDescent="0.25">
      <c r="A11718" t="s">
        <v>12145</v>
      </c>
    </row>
    <row r="11719" spans="1:1" x14ac:dyDescent="0.25">
      <c r="A11719" t="s">
        <v>12146</v>
      </c>
    </row>
    <row r="11720" spans="1:1" x14ac:dyDescent="0.25">
      <c r="A11720" t="s">
        <v>12147</v>
      </c>
    </row>
    <row r="11721" spans="1:1" x14ac:dyDescent="0.25">
      <c r="A11721" t="s">
        <v>12148</v>
      </c>
    </row>
    <row r="11722" spans="1:1" x14ac:dyDescent="0.25">
      <c r="A11722" t="s">
        <v>12149</v>
      </c>
    </row>
    <row r="11723" spans="1:1" x14ac:dyDescent="0.25">
      <c r="A11723" t="s">
        <v>12150</v>
      </c>
    </row>
    <row r="11724" spans="1:1" x14ac:dyDescent="0.25">
      <c r="A11724" t="s">
        <v>12151</v>
      </c>
    </row>
    <row r="11725" spans="1:1" x14ac:dyDescent="0.25">
      <c r="A11725" t="s">
        <v>12152</v>
      </c>
    </row>
    <row r="11726" spans="1:1" x14ac:dyDescent="0.25">
      <c r="A11726" t="s">
        <v>12153</v>
      </c>
    </row>
    <row r="11727" spans="1:1" x14ac:dyDescent="0.25">
      <c r="A11727" t="s">
        <v>12154</v>
      </c>
    </row>
    <row r="11728" spans="1:1" x14ac:dyDescent="0.25">
      <c r="A11728" t="s">
        <v>12155</v>
      </c>
    </row>
    <row r="11729" spans="1:1" x14ac:dyDescent="0.25">
      <c r="A11729" t="s">
        <v>12156</v>
      </c>
    </row>
    <row r="11730" spans="1:1" x14ac:dyDescent="0.25">
      <c r="A11730" t="s">
        <v>12157</v>
      </c>
    </row>
    <row r="11731" spans="1:1" x14ac:dyDescent="0.25">
      <c r="A11731" t="s">
        <v>12158</v>
      </c>
    </row>
    <row r="11732" spans="1:1" x14ac:dyDescent="0.25">
      <c r="A11732" t="s">
        <v>12159</v>
      </c>
    </row>
    <row r="11733" spans="1:1" x14ac:dyDescent="0.25">
      <c r="A11733" t="s">
        <v>12160</v>
      </c>
    </row>
    <row r="11734" spans="1:1" x14ac:dyDescent="0.25">
      <c r="A11734" t="s">
        <v>12161</v>
      </c>
    </row>
    <row r="11735" spans="1:1" x14ac:dyDescent="0.25">
      <c r="A11735" t="s">
        <v>12162</v>
      </c>
    </row>
    <row r="11736" spans="1:1" x14ac:dyDescent="0.25">
      <c r="A11736" t="s">
        <v>12163</v>
      </c>
    </row>
    <row r="11737" spans="1:1" x14ac:dyDescent="0.25">
      <c r="A11737" t="s">
        <v>12164</v>
      </c>
    </row>
    <row r="11738" spans="1:1" x14ac:dyDescent="0.25">
      <c r="A11738" t="s">
        <v>12165</v>
      </c>
    </row>
    <row r="11739" spans="1:1" x14ac:dyDescent="0.25">
      <c r="A11739" t="s">
        <v>12166</v>
      </c>
    </row>
    <row r="11740" spans="1:1" x14ac:dyDescent="0.25">
      <c r="A11740" t="s">
        <v>12167</v>
      </c>
    </row>
    <row r="11741" spans="1:1" x14ac:dyDescent="0.25">
      <c r="A11741" t="s">
        <v>12168</v>
      </c>
    </row>
    <row r="11742" spans="1:1" x14ac:dyDescent="0.25">
      <c r="A11742" t="s">
        <v>12169</v>
      </c>
    </row>
    <row r="11743" spans="1:1" x14ac:dyDescent="0.25">
      <c r="A11743" t="s">
        <v>12170</v>
      </c>
    </row>
    <row r="11744" spans="1:1" x14ac:dyDescent="0.25">
      <c r="A11744" t="s">
        <v>12171</v>
      </c>
    </row>
    <row r="11745" spans="1:1" x14ac:dyDescent="0.25">
      <c r="A11745" t="s">
        <v>12172</v>
      </c>
    </row>
    <row r="11746" spans="1:1" x14ac:dyDescent="0.25">
      <c r="A11746" t="s">
        <v>12173</v>
      </c>
    </row>
    <row r="11747" spans="1:1" x14ac:dyDescent="0.25">
      <c r="A11747" t="s">
        <v>12174</v>
      </c>
    </row>
    <row r="11748" spans="1:1" x14ac:dyDescent="0.25">
      <c r="A11748" t="s">
        <v>12175</v>
      </c>
    </row>
    <row r="11749" spans="1:1" x14ac:dyDescent="0.25">
      <c r="A11749" t="s">
        <v>12176</v>
      </c>
    </row>
    <row r="11750" spans="1:1" x14ac:dyDescent="0.25">
      <c r="A11750" t="s">
        <v>12177</v>
      </c>
    </row>
    <row r="11751" spans="1:1" x14ac:dyDescent="0.25">
      <c r="A11751" t="s">
        <v>12178</v>
      </c>
    </row>
    <row r="11752" spans="1:1" x14ac:dyDescent="0.25">
      <c r="A11752" t="s">
        <v>12179</v>
      </c>
    </row>
    <row r="11753" spans="1:1" x14ac:dyDescent="0.25">
      <c r="A11753" t="s">
        <v>12180</v>
      </c>
    </row>
    <row r="11754" spans="1:1" x14ac:dyDescent="0.25">
      <c r="A11754" t="s">
        <v>12181</v>
      </c>
    </row>
    <row r="11755" spans="1:1" x14ac:dyDescent="0.25">
      <c r="A11755" t="s">
        <v>12182</v>
      </c>
    </row>
    <row r="11756" spans="1:1" x14ac:dyDescent="0.25">
      <c r="A11756" t="s">
        <v>12183</v>
      </c>
    </row>
    <row r="11757" spans="1:1" x14ac:dyDescent="0.25">
      <c r="A11757" t="s">
        <v>12184</v>
      </c>
    </row>
    <row r="11758" spans="1:1" x14ac:dyDescent="0.25">
      <c r="A11758" t="s">
        <v>12185</v>
      </c>
    </row>
    <row r="11759" spans="1:1" x14ac:dyDescent="0.25">
      <c r="A11759" t="s">
        <v>12186</v>
      </c>
    </row>
    <row r="11760" spans="1:1" x14ac:dyDescent="0.25">
      <c r="A11760" t="s">
        <v>12187</v>
      </c>
    </row>
    <row r="11761" spans="1:1" x14ac:dyDescent="0.25">
      <c r="A11761" t="s">
        <v>12188</v>
      </c>
    </row>
    <row r="11762" spans="1:1" x14ac:dyDescent="0.25">
      <c r="A11762" t="s">
        <v>12189</v>
      </c>
    </row>
    <row r="11763" spans="1:1" x14ac:dyDescent="0.25">
      <c r="A11763" t="s">
        <v>12190</v>
      </c>
    </row>
    <row r="11764" spans="1:1" x14ac:dyDescent="0.25">
      <c r="A11764" t="s">
        <v>12191</v>
      </c>
    </row>
    <row r="11765" spans="1:1" x14ac:dyDescent="0.25">
      <c r="A11765" t="s">
        <v>12192</v>
      </c>
    </row>
    <row r="11766" spans="1:1" x14ac:dyDescent="0.25">
      <c r="A11766" t="s">
        <v>12193</v>
      </c>
    </row>
    <row r="11767" spans="1:1" x14ac:dyDescent="0.25">
      <c r="A11767" t="s">
        <v>12194</v>
      </c>
    </row>
    <row r="11768" spans="1:1" x14ac:dyDescent="0.25">
      <c r="A11768" t="s">
        <v>12195</v>
      </c>
    </row>
    <row r="11769" spans="1:1" x14ac:dyDescent="0.25">
      <c r="A11769" t="s">
        <v>12196</v>
      </c>
    </row>
    <row r="11770" spans="1:1" x14ac:dyDescent="0.25">
      <c r="A11770" t="s">
        <v>12197</v>
      </c>
    </row>
    <row r="11771" spans="1:1" x14ac:dyDescent="0.25">
      <c r="A11771" t="s">
        <v>12198</v>
      </c>
    </row>
    <row r="11772" spans="1:1" x14ac:dyDescent="0.25">
      <c r="A11772" t="s">
        <v>12199</v>
      </c>
    </row>
    <row r="11773" spans="1:1" x14ac:dyDescent="0.25">
      <c r="A11773" t="s">
        <v>12200</v>
      </c>
    </row>
    <row r="11774" spans="1:1" x14ac:dyDescent="0.25">
      <c r="A11774" t="s">
        <v>12201</v>
      </c>
    </row>
    <row r="11775" spans="1:1" x14ac:dyDescent="0.25">
      <c r="A11775" t="s">
        <v>12202</v>
      </c>
    </row>
    <row r="11776" spans="1:1" x14ac:dyDescent="0.25">
      <c r="A11776" t="s">
        <v>12203</v>
      </c>
    </row>
    <row r="11777" spans="1:1" x14ac:dyDescent="0.25">
      <c r="A11777" t="s">
        <v>12204</v>
      </c>
    </row>
    <row r="11778" spans="1:1" x14ac:dyDescent="0.25">
      <c r="A11778" t="s">
        <v>12205</v>
      </c>
    </row>
    <row r="11779" spans="1:1" x14ac:dyDescent="0.25">
      <c r="A11779" t="s">
        <v>12206</v>
      </c>
    </row>
    <row r="11780" spans="1:1" x14ac:dyDescent="0.25">
      <c r="A11780" t="s">
        <v>12207</v>
      </c>
    </row>
    <row r="11781" spans="1:1" x14ac:dyDescent="0.25">
      <c r="A11781" t="s">
        <v>12208</v>
      </c>
    </row>
    <row r="11782" spans="1:1" x14ac:dyDescent="0.25">
      <c r="A11782" t="s">
        <v>12209</v>
      </c>
    </row>
    <row r="11783" spans="1:1" x14ac:dyDescent="0.25">
      <c r="A11783" t="s">
        <v>12210</v>
      </c>
    </row>
    <row r="11784" spans="1:1" x14ac:dyDescent="0.25">
      <c r="A11784" t="s">
        <v>12211</v>
      </c>
    </row>
    <row r="11785" spans="1:1" x14ac:dyDescent="0.25">
      <c r="A11785" t="s">
        <v>12212</v>
      </c>
    </row>
    <row r="11786" spans="1:1" x14ac:dyDescent="0.25">
      <c r="A11786" t="s">
        <v>12213</v>
      </c>
    </row>
    <row r="11787" spans="1:1" x14ac:dyDescent="0.25">
      <c r="A11787" t="s">
        <v>12214</v>
      </c>
    </row>
    <row r="11788" spans="1:1" x14ac:dyDescent="0.25">
      <c r="A11788" t="s">
        <v>12215</v>
      </c>
    </row>
    <row r="11789" spans="1:1" x14ac:dyDescent="0.25">
      <c r="A11789" t="s">
        <v>12216</v>
      </c>
    </row>
    <row r="11790" spans="1:1" x14ac:dyDescent="0.25">
      <c r="A11790" t="s">
        <v>12217</v>
      </c>
    </row>
    <row r="11791" spans="1:1" x14ac:dyDescent="0.25">
      <c r="A11791" t="s">
        <v>12218</v>
      </c>
    </row>
    <row r="11792" spans="1:1" x14ac:dyDescent="0.25">
      <c r="A11792" t="s">
        <v>12219</v>
      </c>
    </row>
    <row r="11793" spans="1:1" x14ac:dyDescent="0.25">
      <c r="A11793" t="s">
        <v>12220</v>
      </c>
    </row>
    <row r="11794" spans="1:1" x14ac:dyDescent="0.25">
      <c r="A11794" t="s">
        <v>12221</v>
      </c>
    </row>
    <row r="11795" spans="1:1" x14ac:dyDescent="0.25">
      <c r="A11795" t="s">
        <v>12222</v>
      </c>
    </row>
    <row r="11796" spans="1:1" x14ac:dyDescent="0.25">
      <c r="A11796" t="s">
        <v>12223</v>
      </c>
    </row>
    <row r="11797" spans="1:1" x14ac:dyDescent="0.25">
      <c r="A11797" t="s">
        <v>12224</v>
      </c>
    </row>
    <row r="11798" spans="1:1" x14ac:dyDescent="0.25">
      <c r="A11798" t="s">
        <v>12225</v>
      </c>
    </row>
    <row r="11799" spans="1:1" x14ac:dyDescent="0.25">
      <c r="A11799" t="s">
        <v>12226</v>
      </c>
    </row>
    <row r="11800" spans="1:1" x14ac:dyDescent="0.25">
      <c r="A11800" t="s">
        <v>12227</v>
      </c>
    </row>
    <row r="11801" spans="1:1" x14ac:dyDescent="0.25">
      <c r="A11801" t="s">
        <v>12228</v>
      </c>
    </row>
    <row r="11802" spans="1:1" x14ac:dyDescent="0.25">
      <c r="A11802" t="s">
        <v>12229</v>
      </c>
    </row>
    <row r="11803" spans="1:1" x14ac:dyDescent="0.25">
      <c r="A11803" t="s">
        <v>12230</v>
      </c>
    </row>
    <row r="11804" spans="1:1" x14ac:dyDescent="0.25">
      <c r="A11804" t="s">
        <v>12231</v>
      </c>
    </row>
    <row r="11805" spans="1:1" x14ac:dyDescent="0.25">
      <c r="A11805" t="s">
        <v>12232</v>
      </c>
    </row>
    <row r="11806" spans="1:1" x14ac:dyDescent="0.25">
      <c r="A11806" t="s">
        <v>12233</v>
      </c>
    </row>
    <row r="11807" spans="1:1" x14ac:dyDescent="0.25">
      <c r="A11807" t="s">
        <v>12234</v>
      </c>
    </row>
    <row r="11808" spans="1:1" x14ac:dyDescent="0.25">
      <c r="A11808" t="s">
        <v>12235</v>
      </c>
    </row>
    <row r="11809" spans="1:1" x14ac:dyDescent="0.25">
      <c r="A11809" t="s">
        <v>12236</v>
      </c>
    </row>
    <row r="11810" spans="1:1" x14ac:dyDescent="0.25">
      <c r="A11810" t="s">
        <v>12237</v>
      </c>
    </row>
    <row r="11811" spans="1:1" x14ac:dyDescent="0.25">
      <c r="A11811" t="s">
        <v>12238</v>
      </c>
    </row>
    <row r="11812" spans="1:1" x14ac:dyDescent="0.25">
      <c r="A11812" t="s">
        <v>12239</v>
      </c>
    </row>
    <row r="11813" spans="1:1" x14ac:dyDescent="0.25">
      <c r="A11813" t="s">
        <v>12240</v>
      </c>
    </row>
    <row r="11814" spans="1:1" x14ac:dyDescent="0.25">
      <c r="A11814" t="s">
        <v>12241</v>
      </c>
    </row>
    <row r="11815" spans="1:1" x14ac:dyDescent="0.25">
      <c r="A11815" t="s">
        <v>12242</v>
      </c>
    </row>
    <row r="11816" spans="1:1" x14ac:dyDescent="0.25">
      <c r="A11816" t="s">
        <v>12243</v>
      </c>
    </row>
    <row r="11817" spans="1:1" x14ac:dyDescent="0.25">
      <c r="A11817" t="s">
        <v>12244</v>
      </c>
    </row>
    <row r="11818" spans="1:1" x14ac:dyDescent="0.25">
      <c r="A11818" t="s">
        <v>12245</v>
      </c>
    </row>
    <row r="11819" spans="1:1" x14ac:dyDescent="0.25">
      <c r="A11819" t="s">
        <v>12246</v>
      </c>
    </row>
    <row r="11820" spans="1:1" x14ac:dyDescent="0.25">
      <c r="A11820" t="s">
        <v>12247</v>
      </c>
    </row>
    <row r="11821" spans="1:1" x14ac:dyDescent="0.25">
      <c r="A11821" t="s">
        <v>12248</v>
      </c>
    </row>
    <row r="11822" spans="1:1" x14ac:dyDescent="0.25">
      <c r="A11822" t="s">
        <v>12249</v>
      </c>
    </row>
    <row r="11823" spans="1:1" x14ac:dyDescent="0.25">
      <c r="A11823" t="s">
        <v>12250</v>
      </c>
    </row>
    <row r="11824" spans="1:1" x14ac:dyDescent="0.25">
      <c r="A11824" t="s">
        <v>12251</v>
      </c>
    </row>
    <row r="11825" spans="1:1" x14ac:dyDescent="0.25">
      <c r="A11825" t="s">
        <v>12252</v>
      </c>
    </row>
    <row r="11826" spans="1:1" x14ac:dyDescent="0.25">
      <c r="A11826" t="s">
        <v>12253</v>
      </c>
    </row>
    <row r="11827" spans="1:1" x14ac:dyDescent="0.25">
      <c r="A11827" t="s">
        <v>12254</v>
      </c>
    </row>
    <row r="11828" spans="1:1" x14ac:dyDescent="0.25">
      <c r="A11828" t="s">
        <v>12255</v>
      </c>
    </row>
    <row r="11829" spans="1:1" x14ac:dyDescent="0.25">
      <c r="A11829" t="s">
        <v>12256</v>
      </c>
    </row>
    <row r="11830" spans="1:1" x14ac:dyDescent="0.25">
      <c r="A11830" t="s">
        <v>12257</v>
      </c>
    </row>
    <row r="11831" spans="1:1" x14ac:dyDescent="0.25">
      <c r="A11831" t="s">
        <v>12258</v>
      </c>
    </row>
    <row r="11832" spans="1:1" x14ac:dyDescent="0.25">
      <c r="A11832" t="s">
        <v>12259</v>
      </c>
    </row>
    <row r="11833" spans="1:1" x14ac:dyDescent="0.25">
      <c r="A11833" t="s">
        <v>12260</v>
      </c>
    </row>
    <row r="11834" spans="1:1" x14ac:dyDescent="0.25">
      <c r="A11834" t="s">
        <v>12261</v>
      </c>
    </row>
    <row r="11835" spans="1:1" x14ac:dyDescent="0.25">
      <c r="A11835" t="s">
        <v>12262</v>
      </c>
    </row>
    <row r="11836" spans="1:1" x14ac:dyDescent="0.25">
      <c r="A11836" t="s">
        <v>12263</v>
      </c>
    </row>
    <row r="11837" spans="1:1" x14ac:dyDescent="0.25">
      <c r="A11837" t="s">
        <v>12264</v>
      </c>
    </row>
    <row r="11838" spans="1:1" x14ac:dyDescent="0.25">
      <c r="A11838" t="s">
        <v>12265</v>
      </c>
    </row>
    <row r="11839" spans="1:1" x14ac:dyDescent="0.25">
      <c r="A11839" t="s">
        <v>12266</v>
      </c>
    </row>
    <row r="11840" spans="1:1" x14ac:dyDescent="0.25">
      <c r="A11840" t="s">
        <v>12267</v>
      </c>
    </row>
    <row r="11841" spans="1:1" x14ac:dyDescent="0.25">
      <c r="A11841" t="s">
        <v>12268</v>
      </c>
    </row>
    <row r="11842" spans="1:1" x14ac:dyDescent="0.25">
      <c r="A11842" t="s">
        <v>12269</v>
      </c>
    </row>
    <row r="11843" spans="1:1" x14ac:dyDescent="0.25">
      <c r="A11843" t="s">
        <v>12270</v>
      </c>
    </row>
    <row r="11844" spans="1:1" x14ac:dyDescent="0.25">
      <c r="A11844" t="s">
        <v>12271</v>
      </c>
    </row>
    <row r="11845" spans="1:1" x14ac:dyDescent="0.25">
      <c r="A11845" t="s">
        <v>12272</v>
      </c>
    </row>
    <row r="11846" spans="1:1" x14ac:dyDescent="0.25">
      <c r="A11846" t="s">
        <v>12273</v>
      </c>
    </row>
    <row r="11847" spans="1:1" x14ac:dyDescent="0.25">
      <c r="A11847" t="s">
        <v>12274</v>
      </c>
    </row>
    <row r="11848" spans="1:1" x14ac:dyDescent="0.25">
      <c r="A11848" t="s">
        <v>12275</v>
      </c>
    </row>
    <row r="11849" spans="1:1" x14ac:dyDescent="0.25">
      <c r="A11849" t="s">
        <v>12276</v>
      </c>
    </row>
    <row r="11850" spans="1:1" x14ac:dyDescent="0.25">
      <c r="A11850" t="s">
        <v>12277</v>
      </c>
    </row>
    <row r="11851" spans="1:1" x14ac:dyDescent="0.25">
      <c r="A11851" t="s">
        <v>12278</v>
      </c>
    </row>
    <row r="11852" spans="1:1" x14ac:dyDescent="0.25">
      <c r="A11852" t="s">
        <v>12279</v>
      </c>
    </row>
    <row r="11853" spans="1:1" x14ac:dyDescent="0.25">
      <c r="A11853" t="s">
        <v>12280</v>
      </c>
    </row>
    <row r="11854" spans="1:1" x14ac:dyDescent="0.25">
      <c r="A11854" t="s">
        <v>12281</v>
      </c>
    </row>
    <row r="11855" spans="1:1" x14ac:dyDescent="0.25">
      <c r="A11855" t="s">
        <v>12282</v>
      </c>
    </row>
    <row r="11856" spans="1:1" x14ac:dyDescent="0.25">
      <c r="A11856" t="s">
        <v>12283</v>
      </c>
    </row>
    <row r="11857" spans="1:1" x14ac:dyDescent="0.25">
      <c r="A11857" t="s">
        <v>12284</v>
      </c>
    </row>
    <row r="11858" spans="1:1" x14ac:dyDescent="0.25">
      <c r="A11858" t="s">
        <v>12285</v>
      </c>
    </row>
    <row r="11859" spans="1:1" x14ac:dyDescent="0.25">
      <c r="A11859" t="s">
        <v>12286</v>
      </c>
    </row>
    <row r="11860" spans="1:1" x14ac:dyDescent="0.25">
      <c r="A11860" t="s">
        <v>12287</v>
      </c>
    </row>
    <row r="11861" spans="1:1" x14ac:dyDescent="0.25">
      <c r="A11861" t="s">
        <v>12288</v>
      </c>
    </row>
    <row r="11862" spans="1:1" x14ac:dyDescent="0.25">
      <c r="A11862" t="s">
        <v>12289</v>
      </c>
    </row>
    <row r="11863" spans="1:1" x14ac:dyDescent="0.25">
      <c r="A11863" t="s">
        <v>12290</v>
      </c>
    </row>
    <row r="11864" spans="1:1" x14ac:dyDescent="0.25">
      <c r="A11864" t="s">
        <v>12291</v>
      </c>
    </row>
    <row r="11865" spans="1:1" x14ac:dyDescent="0.25">
      <c r="A11865" t="s">
        <v>12292</v>
      </c>
    </row>
    <row r="11866" spans="1:1" x14ac:dyDescent="0.25">
      <c r="A11866" t="s">
        <v>12293</v>
      </c>
    </row>
    <row r="11867" spans="1:1" x14ac:dyDescent="0.25">
      <c r="A11867" t="s">
        <v>12294</v>
      </c>
    </row>
    <row r="11868" spans="1:1" x14ac:dyDescent="0.25">
      <c r="A11868" t="s">
        <v>12295</v>
      </c>
    </row>
    <row r="11869" spans="1:1" x14ac:dyDescent="0.25">
      <c r="A11869" t="s">
        <v>12296</v>
      </c>
    </row>
    <row r="11870" spans="1:1" x14ac:dyDescent="0.25">
      <c r="A11870" t="s">
        <v>12297</v>
      </c>
    </row>
    <row r="11871" spans="1:1" x14ac:dyDescent="0.25">
      <c r="A11871" t="s">
        <v>12298</v>
      </c>
    </row>
    <row r="11872" spans="1:1" x14ac:dyDescent="0.25">
      <c r="A11872" t="s">
        <v>12299</v>
      </c>
    </row>
    <row r="11873" spans="1:1" x14ac:dyDescent="0.25">
      <c r="A11873" t="s">
        <v>12300</v>
      </c>
    </row>
    <row r="11874" spans="1:1" x14ac:dyDescent="0.25">
      <c r="A11874" t="s">
        <v>12301</v>
      </c>
    </row>
    <row r="11875" spans="1:1" x14ac:dyDescent="0.25">
      <c r="A11875" t="s">
        <v>12302</v>
      </c>
    </row>
    <row r="11876" spans="1:1" x14ac:dyDescent="0.25">
      <c r="A11876" t="s">
        <v>12303</v>
      </c>
    </row>
    <row r="11877" spans="1:1" x14ac:dyDescent="0.25">
      <c r="A11877" t="s">
        <v>12304</v>
      </c>
    </row>
    <row r="11878" spans="1:1" x14ac:dyDescent="0.25">
      <c r="A11878" t="s">
        <v>12305</v>
      </c>
    </row>
    <row r="11879" spans="1:1" x14ac:dyDescent="0.25">
      <c r="A11879" t="s">
        <v>12306</v>
      </c>
    </row>
    <row r="11880" spans="1:1" x14ac:dyDescent="0.25">
      <c r="A11880" t="s">
        <v>12307</v>
      </c>
    </row>
    <row r="11881" spans="1:1" x14ac:dyDescent="0.25">
      <c r="A11881" t="s">
        <v>12308</v>
      </c>
    </row>
    <row r="11882" spans="1:1" x14ac:dyDescent="0.25">
      <c r="A11882" t="s">
        <v>12309</v>
      </c>
    </row>
    <row r="11883" spans="1:1" x14ac:dyDescent="0.25">
      <c r="A11883" t="s">
        <v>12310</v>
      </c>
    </row>
    <row r="11884" spans="1:1" x14ac:dyDescent="0.25">
      <c r="A11884" t="s">
        <v>12311</v>
      </c>
    </row>
    <row r="11885" spans="1:1" x14ac:dyDescent="0.25">
      <c r="A11885" t="s">
        <v>12312</v>
      </c>
    </row>
    <row r="11886" spans="1:1" x14ac:dyDescent="0.25">
      <c r="A11886" t="s">
        <v>12313</v>
      </c>
    </row>
    <row r="11887" spans="1:1" x14ac:dyDescent="0.25">
      <c r="A11887" t="s">
        <v>12314</v>
      </c>
    </row>
    <row r="11888" spans="1:1" x14ac:dyDescent="0.25">
      <c r="A11888" t="s">
        <v>12315</v>
      </c>
    </row>
    <row r="11889" spans="1:1" x14ac:dyDescent="0.25">
      <c r="A11889" t="s">
        <v>12316</v>
      </c>
    </row>
    <row r="11890" spans="1:1" x14ac:dyDescent="0.25">
      <c r="A11890" t="s">
        <v>12317</v>
      </c>
    </row>
    <row r="11891" spans="1:1" x14ac:dyDescent="0.25">
      <c r="A11891" t="s">
        <v>12318</v>
      </c>
    </row>
    <row r="11892" spans="1:1" x14ac:dyDescent="0.25">
      <c r="A11892" t="s">
        <v>12319</v>
      </c>
    </row>
    <row r="11893" spans="1:1" x14ac:dyDescent="0.25">
      <c r="A11893" t="s">
        <v>12320</v>
      </c>
    </row>
    <row r="11894" spans="1:1" x14ac:dyDescent="0.25">
      <c r="A11894" t="s">
        <v>12321</v>
      </c>
    </row>
    <row r="11895" spans="1:1" x14ac:dyDescent="0.25">
      <c r="A11895" t="s">
        <v>12322</v>
      </c>
    </row>
    <row r="11896" spans="1:1" x14ac:dyDescent="0.25">
      <c r="A11896" t="s">
        <v>12323</v>
      </c>
    </row>
    <row r="11897" spans="1:1" x14ac:dyDescent="0.25">
      <c r="A11897" t="s">
        <v>12324</v>
      </c>
    </row>
    <row r="11898" spans="1:1" x14ac:dyDescent="0.25">
      <c r="A11898" t="s">
        <v>12325</v>
      </c>
    </row>
    <row r="11899" spans="1:1" x14ac:dyDescent="0.25">
      <c r="A11899" t="s">
        <v>12326</v>
      </c>
    </row>
    <row r="11900" spans="1:1" x14ac:dyDescent="0.25">
      <c r="A11900" t="s">
        <v>12327</v>
      </c>
    </row>
    <row r="11901" spans="1:1" x14ac:dyDescent="0.25">
      <c r="A11901" t="s">
        <v>12328</v>
      </c>
    </row>
    <row r="11902" spans="1:1" x14ac:dyDescent="0.25">
      <c r="A11902" t="s">
        <v>12329</v>
      </c>
    </row>
    <row r="11903" spans="1:1" x14ac:dyDescent="0.25">
      <c r="A11903" t="s">
        <v>12330</v>
      </c>
    </row>
    <row r="11904" spans="1:1" x14ac:dyDescent="0.25">
      <c r="A11904" t="s">
        <v>12331</v>
      </c>
    </row>
    <row r="11905" spans="1:1" x14ac:dyDescent="0.25">
      <c r="A11905" t="s">
        <v>12332</v>
      </c>
    </row>
    <row r="11906" spans="1:1" x14ac:dyDescent="0.25">
      <c r="A11906" t="s">
        <v>12333</v>
      </c>
    </row>
    <row r="11907" spans="1:1" x14ac:dyDescent="0.25">
      <c r="A11907" t="s">
        <v>12334</v>
      </c>
    </row>
    <row r="11908" spans="1:1" x14ac:dyDescent="0.25">
      <c r="A11908" t="s">
        <v>12335</v>
      </c>
    </row>
    <row r="11909" spans="1:1" x14ac:dyDescent="0.25">
      <c r="A11909" t="s">
        <v>12336</v>
      </c>
    </row>
    <row r="11910" spans="1:1" x14ac:dyDescent="0.25">
      <c r="A11910" t="s">
        <v>12337</v>
      </c>
    </row>
    <row r="11911" spans="1:1" x14ac:dyDescent="0.25">
      <c r="A11911" t="s">
        <v>12338</v>
      </c>
    </row>
    <row r="11912" spans="1:1" x14ac:dyDescent="0.25">
      <c r="A11912" t="s">
        <v>12339</v>
      </c>
    </row>
    <row r="11913" spans="1:1" x14ac:dyDescent="0.25">
      <c r="A11913" t="s">
        <v>12340</v>
      </c>
    </row>
    <row r="11914" spans="1:1" x14ac:dyDescent="0.25">
      <c r="A11914" t="s">
        <v>12341</v>
      </c>
    </row>
    <row r="11915" spans="1:1" x14ac:dyDescent="0.25">
      <c r="A11915" t="s">
        <v>12342</v>
      </c>
    </row>
    <row r="11916" spans="1:1" x14ac:dyDescent="0.25">
      <c r="A11916" t="s">
        <v>12343</v>
      </c>
    </row>
    <row r="11917" spans="1:1" x14ac:dyDescent="0.25">
      <c r="A11917" t="s">
        <v>12344</v>
      </c>
    </row>
    <row r="11918" spans="1:1" x14ac:dyDescent="0.25">
      <c r="A11918" t="s">
        <v>12345</v>
      </c>
    </row>
    <row r="11919" spans="1:1" x14ac:dyDescent="0.25">
      <c r="A11919" t="s">
        <v>12346</v>
      </c>
    </row>
    <row r="11920" spans="1:1" x14ac:dyDescent="0.25">
      <c r="A11920" t="s">
        <v>12347</v>
      </c>
    </row>
    <row r="11921" spans="1:1" x14ac:dyDescent="0.25">
      <c r="A11921" t="s">
        <v>12348</v>
      </c>
    </row>
    <row r="11922" spans="1:1" x14ac:dyDescent="0.25">
      <c r="A11922" t="s">
        <v>12349</v>
      </c>
    </row>
    <row r="11923" spans="1:1" x14ac:dyDescent="0.25">
      <c r="A11923" t="s">
        <v>12350</v>
      </c>
    </row>
    <row r="11924" spans="1:1" x14ac:dyDescent="0.25">
      <c r="A11924" t="s">
        <v>12351</v>
      </c>
    </row>
    <row r="11925" spans="1:1" x14ac:dyDescent="0.25">
      <c r="A11925" t="s">
        <v>12352</v>
      </c>
    </row>
    <row r="11926" spans="1:1" x14ac:dyDescent="0.25">
      <c r="A11926" t="s">
        <v>12353</v>
      </c>
    </row>
    <row r="11927" spans="1:1" x14ac:dyDescent="0.25">
      <c r="A11927" t="s">
        <v>12354</v>
      </c>
    </row>
    <row r="11928" spans="1:1" x14ac:dyDescent="0.25">
      <c r="A11928" t="s">
        <v>12355</v>
      </c>
    </row>
    <row r="11929" spans="1:1" x14ac:dyDescent="0.25">
      <c r="A11929" t="s">
        <v>12356</v>
      </c>
    </row>
    <row r="11930" spans="1:1" x14ac:dyDescent="0.25">
      <c r="A11930" t="s">
        <v>12357</v>
      </c>
    </row>
    <row r="11931" spans="1:1" x14ac:dyDescent="0.25">
      <c r="A11931" t="s">
        <v>12358</v>
      </c>
    </row>
    <row r="11932" spans="1:1" x14ac:dyDescent="0.25">
      <c r="A11932" t="s">
        <v>12359</v>
      </c>
    </row>
    <row r="11933" spans="1:1" x14ac:dyDescent="0.25">
      <c r="A11933" t="s">
        <v>12360</v>
      </c>
    </row>
    <row r="11934" spans="1:1" x14ac:dyDescent="0.25">
      <c r="A11934" t="s">
        <v>12361</v>
      </c>
    </row>
    <row r="11935" spans="1:1" x14ac:dyDescent="0.25">
      <c r="A11935" t="s">
        <v>12362</v>
      </c>
    </row>
    <row r="11936" spans="1:1" x14ac:dyDescent="0.25">
      <c r="A11936" t="s">
        <v>12363</v>
      </c>
    </row>
    <row r="11937" spans="1:1" x14ac:dyDescent="0.25">
      <c r="A11937" t="s">
        <v>12364</v>
      </c>
    </row>
    <row r="11938" spans="1:1" x14ac:dyDescent="0.25">
      <c r="A11938" t="s">
        <v>12365</v>
      </c>
    </row>
    <row r="11939" spans="1:1" x14ac:dyDescent="0.25">
      <c r="A11939" t="s">
        <v>12366</v>
      </c>
    </row>
    <row r="11940" spans="1:1" x14ac:dyDescent="0.25">
      <c r="A11940" t="s">
        <v>12367</v>
      </c>
    </row>
    <row r="11941" spans="1:1" x14ac:dyDescent="0.25">
      <c r="A11941" t="s">
        <v>12368</v>
      </c>
    </row>
    <row r="11942" spans="1:1" x14ac:dyDescent="0.25">
      <c r="A11942" t="s">
        <v>12369</v>
      </c>
    </row>
    <row r="11943" spans="1:1" x14ac:dyDescent="0.25">
      <c r="A11943" t="s">
        <v>12370</v>
      </c>
    </row>
    <row r="11944" spans="1:1" x14ac:dyDescent="0.25">
      <c r="A11944" t="s">
        <v>12371</v>
      </c>
    </row>
    <row r="11945" spans="1:1" x14ac:dyDescent="0.25">
      <c r="A11945" t="s">
        <v>12372</v>
      </c>
    </row>
    <row r="11946" spans="1:1" x14ac:dyDescent="0.25">
      <c r="A11946" t="s">
        <v>12373</v>
      </c>
    </row>
    <row r="11947" spans="1:1" x14ac:dyDescent="0.25">
      <c r="A11947" t="s">
        <v>12374</v>
      </c>
    </row>
    <row r="11948" spans="1:1" x14ac:dyDescent="0.25">
      <c r="A11948" t="s">
        <v>12375</v>
      </c>
    </row>
    <row r="11949" spans="1:1" x14ac:dyDescent="0.25">
      <c r="A11949" t="s">
        <v>12376</v>
      </c>
    </row>
    <row r="11950" spans="1:1" x14ac:dyDescent="0.25">
      <c r="A11950" t="s">
        <v>12377</v>
      </c>
    </row>
    <row r="11951" spans="1:1" x14ac:dyDescent="0.25">
      <c r="A11951" t="s">
        <v>12378</v>
      </c>
    </row>
    <row r="11952" spans="1:1" x14ac:dyDescent="0.25">
      <c r="A11952" t="s">
        <v>12379</v>
      </c>
    </row>
    <row r="11953" spans="1:1" x14ac:dyDescent="0.25">
      <c r="A11953" t="s">
        <v>12380</v>
      </c>
    </row>
    <row r="11954" spans="1:1" x14ac:dyDescent="0.25">
      <c r="A11954" t="s">
        <v>12381</v>
      </c>
    </row>
    <row r="11955" spans="1:1" x14ac:dyDescent="0.25">
      <c r="A11955" t="s">
        <v>12382</v>
      </c>
    </row>
    <row r="11956" spans="1:1" x14ac:dyDescent="0.25">
      <c r="A11956" t="s">
        <v>12383</v>
      </c>
    </row>
    <row r="11957" spans="1:1" x14ac:dyDescent="0.25">
      <c r="A11957" t="s">
        <v>12384</v>
      </c>
    </row>
    <row r="11958" spans="1:1" x14ac:dyDescent="0.25">
      <c r="A11958" t="s">
        <v>12385</v>
      </c>
    </row>
    <row r="11959" spans="1:1" x14ac:dyDescent="0.25">
      <c r="A11959" t="s">
        <v>12386</v>
      </c>
    </row>
    <row r="11960" spans="1:1" x14ac:dyDescent="0.25">
      <c r="A11960" t="s">
        <v>12387</v>
      </c>
    </row>
    <row r="11961" spans="1:1" x14ac:dyDescent="0.25">
      <c r="A11961" t="s">
        <v>12388</v>
      </c>
    </row>
    <row r="11962" spans="1:1" x14ac:dyDescent="0.25">
      <c r="A11962" t="s">
        <v>12389</v>
      </c>
    </row>
    <row r="11963" spans="1:1" x14ac:dyDescent="0.25">
      <c r="A11963" t="s">
        <v>12390</v>
      </c>
    </row>
    <row r="11964" spans="1:1" x14ac:dyDescent="0.25">
      <c r="A11964" t="s">
        <v>12391</v>
      </c>
    </row>
    <row r="11965" spans="1:1" x14ac:dyDescent="0.25">
      <c r="A11965" t="s">
        <v>12392</v>
      </c>
    </row>
    <row r="11966" spans="1:1" x14ac:dyDescent="0.25">
      <c r="A11966" t="s">
        <v>12393</v>
      </c>
    </row>
    <row r="11967" spans="1:1" x14ac:dyDescent="0.25">
      <c r="A11967" t="s">
        <v>12394</v>
      </c>
    </row>
    <row r="11968" spans="1:1" x14ac:dyDescent="0.25">
      <c r="A11968" t="s">
        <v>12395</v>
      </c>
    </row>
    <row r="11969" spans="1:1" x14ac:dyDescent="0.25">
      <c r="A11969" t="s">
        <v>12396</v>
      </c>
    </row>
    <row r="11970" spans="1:1" x14ac:dyDescent="0.25">
      <c r="A11970" t="s">
        <v>12397</v>
      </c>
    </row>
    <row r="11971" spans="1:1" x14ac:dyDescent="0.25">
      <c r="A11971" t="s">
        <v>12398</v>
      </c>
    </row>
    <row r="11972" spans="1:1" x14ac:dyDescent="0.25">
      <c r="A11972" t="s">
        <v>12399</v>
      </c>
    </row>
    <row r="11973" spans="1:1" x14ac:dyDescent="0.25">
      <c r="A11973" t="s">
        <v>12400</v>
      </c>
    </row>
    <row r="11974" spans="1:1" x14ac:dyDescent="0.25">
      <c r="A11974" t="s">
        <v>12401</v>
      </c>
    </row>
    <row r="11975" spans="1:1" x14ac:dyDescent="0.25">
      <c r="A11975" t="s">
        <v>12402</v>
      </c>
    </row>
    <row r="11976" spans="1:1" x14ac:dyDescent="0.25">
      <c r="A11976" t="s">
        <v>12403</v>
      </c>
    </row>
    <row r="11977" spans="1:1" x14ac:dyDescent="0.25">
      <c r="A11977" t="s">
        <v>12404</v>
      </c>
    </row>
    <row r="11978" spans="1:1" x14ac:dyDescent="0.25">
      <c r="A11978" t="s">
        <v>12405</v>
      </c>
    </row>
    <row r="11979" spans="1:1" x14ac:dyDescent="0.25">
      <c r="A11979" t="s">
        <v>12406</v>
      </c>
    </row>
    <row r="11980" spans="1:1" x14ac:dyDescent="0.25">
      <c r="A11980" t="s">
        <v>12407</v>
      </c>
    </row>
    <row r="11981" spans="1:1" x14ac:dyDescent="0.25">
      <c r="A11981" t="s">
        <v>12408</v>
      </c>
    </row>
    <row r="11982" spans="1:1" x14ac:dyDescent="0.25">
      <c r="A11982" t="s">
        <v>12409</v>
      </c>
    </row>
    <row r="11983" spans="1:1" x14ac:dyDescent="0.25">
      <c r="A11983" t="s">
        <v>12410</v>
      </c>
    </row>
    <row r="11984" spans="1:1" x14ac:dyDescent="0.25">
      <c r="A11984" t="s">
        <v>12411</v>
      </c>
    </row>
    <row r="11985" spans="1:1" x14ac:dyDescent="0.25">
      <c r="A11985" t="s">
        <v>12412</v>
      </c>
    </row>
    <row r="11986" spans="1:1" x14ac:dyDescent="0.25">
      <c r="A11986" t="s">
        <v>12413</v>
      </c>
    </row>
    <row r="11987" spans="1:1" x14ac:dyDescent="0.25">
      <c r="A11987" t="s">
        <v>12414</v>
      </c>
    </row>
    <row r="11988" spans="1:1" x14ac:dyDescent="0.25">
      <c r="A11988" t="s">
        <v>12415</v>
      </c>
    </row>
    <row r="11989" spans="1:1" x14ac:dyDescent="0.25">
      <c r="A11989" t="s">
        <v>12416</v>
      </c>
    </row>
    <row r="11990" spans="1:1" x14ac:dyDescent="0.25">
      <c r="A11990" t="s">
        <v>12417</v>
      </c>
    </row>
    <row r="11991" spans="1:1" x14ac:dyDescent="0.25">
      <c r="A11991" t="s">
        <v>12418</v>
      </c>
    </row>
    <row r="11992" spans="1:1" x14ac:dyDescent="0.25">
      <c r="A11992" t="s">
        <v>12419</v>
      </c>
    </row>
    <row r="11993" spans="1:1" x14ac:dyDescent="0.25">
      <c r="A11993" t="s">
        <v>12420</v>
      </c>
    </row>
    <row r="11994" spans="1:1" x14ac:dyDescent="0.25">
      <c r="A11994" t="s">
        <v>12421</v>
      </c>
    </row>
    <row r="11995" spans="1:1" x14ac:dyDescent="0.25">
      <c r="A11995" t="s">
        <v>12422</v>
      </c>
    </row>
    <row r="11996" spans="1:1" x14ac:dyDescent="0.25">
      <c r="A11996" t="s">
        <v>12423</v>
      </c>
    </row>
    <row r="11997" spans="1:1" x14ac:dyDescent="0.25">
      <c r="A11997" t="s">
        <v>12424</v>
      </c>
    </row>
    <row r="11998" spans="1:1" x14ac:dyDescent="0.25">
      <c r="A11998" t="s">
        <v>12425</v>
      </c>
    </row>
    <row r="11999" spans="1:1" x14ac:dyDescent="0.25">
      <c r="A11999" t="s">
        <v>12426</v>
      </c>
    </row>
    <row r="12000" spans="1:1" x14ac:dyDescent="0.25">
      <c r="A12000" t="s">
        <v>12427</v>
      </c>
    </row>
    <row r="12001" spans="1:1" x14ac:dyDescent="0.25">
      <c r="A12001" t="s">
        <v>12428</v>
      </c>
    </row>
    <row r="12002" spans="1:1" x14ac:dyDescent="0.25">
      <c r="A12002" t="s">
        <v>12429</v>
      </c>
    </row>
    <row r="12003" spans="1:1" x14ac:dyDescent="0.25">
      <c r="A12003" t="s">
        <v>12430</v>
      </c>
    </row>
    <row r="12004" spans="1:1" x14ac:dyDescent="0.25">
      <c r="A12004" t="s">
        <v>12431</v>
      </c>
    </row>
    <row r="12005" spans="1:1" x14ac:dyDescent="0.25">
      <c r="A12005" t="s">
        <v>12432</v>
      </c>
    </row>
    <row r="12006" spans="1:1" x14ac:dyDescent="0.25">
      <c r="A12006" t="s">
        <v>12433</v>
      </c>
    </row>
    <row r="12007" spans="1:1" x14ac:dyDescent="0.25">
      <c r="A12007" t="s">
        <v>12434</v>
      </c>
    </row>
    <row r="12008" spans="1:1" x14ac:dyDescent="0.25">
      <c r="A12008" t="s">
        <v>12435</v>
      </c>
    </row>
    <row r="12009" spans="1:1" x14ac:dyDescent="0.25">
      <c r="A12009" t="s">
        <v>12436</v>
      </c>
    </row>
    <row r="12010" spans="1:1" x14ac:dyDescent="0.25">
      <c r="A12010" t="s">
        <v>12437</v>
      </c>
    </row>
    <row r="12011" spans="1:1" x14ac:dyDescent="0.25">
      <c r="A12011" t="s">
        <v>12438</v>
      </c>
    </row>
    <row r="12012" spans="1:1" x14ac:dyDescent="0.25">
      <c r="A12012" t="s">
        <v>12439</v>
      </c>
    </row>
    <row r="12013" spans="1:1" x14ac:dyDescent="0.25">
      <c r="A12013" t="s">
        <v>12440</v>
      </c>
    </row>
    <row r="12014" spans="1:1" x14ac:dyDescent="0.25">
      <c r="A12014" t="s">
        <v>12441</v>
      </c>
    </row>
    <row r="12015" spans="1:1" x14ac:dyDescent="0.25">
      <c r="A12015" t="s">
        <v>12442</v>
      </c>
    </row>
    <row r="12016" spans="1:1" x14ac:dyDescent="0.25">
      <c r="A12016" t="s">
        <v>12443</v>
      </c>
    </row>
    <row r="12017" spans="1:1" x14ac:dyDescent="0.25">
      <c r="A12017" t="s">
        <v>12444</v>
      </c>
    </row>
    <row r="12018" spans="1:1" x14ac:dyDescent="0.25">
      <c r="A12018" t="s">
        <v>12445</v>
      </c>
    </row>
    <row r="12019" spans="1:1" x14ac:dyDescent="0.25">
      <c r="A12019" t="s">
        <v>12446</v>
      </c>
    </row>
    <row r="12020" spans="1:1" x14ac:dyDescent="0.25">
      <c r="A12020" t="s">
        <v>12447</v>
      </c>
    </row>
    <row r="12021" spans="1:1" x14ac:dyDescent="0.25">
      <c r="A12021" t="s">
        <v>12448</v>
      </c>
    </row>
    <row r="12022" spans="1:1" x14ac:dyDescent="0.25">
      <c r="A12022" t="s">
        <v>12449</v>
      </c>
    </row>
    <row r="12023" spans="1:1" x14ac:dyDescent="0.25">
      <c r="A12023" t="s">
        <v>12450</v>
      </c>
    </row>
    <row r="12024" spans="1:1" x14ac:dyDescent="0.25">
      <c r="A12024" t="s">
        <v>12451</v>
      </c>
    </row>
    <row r="12025" spans="1:1" x14ac:dyDescent="0.25">
      <c r="A12025" t="s">
        <v>12452</v>
      </c>
    </row>
    <row r="12026" spans="1:1" x14ac:dyDescent="0.25">
      <c r="A12026" t="s">
        <v>12453</v>
      </c>
    </row>
    <row r="12027" spans="1:1" x14ac:dyDescent="0.25">
      <c r="A12027" t="s">
        <v>12454</v>
      </c>
    </row>
    <row r="12028" spans="1:1" x14ac:dyDescent="0.25">
      <c r="A12028" t="s">
        <v>12455</v>
      </c>
    </row>
    <row r="12029" spans="1:1" x14ac:dyDescent="0.25">
      <c r="A12029" t="s">
        <v>12456</v>
      </c>
    </row>
    <row r="12030" spans="1:1" x14ac:dyDescent="0.25">
      <c r="A12030" t="s">
        <v>12457</v>
      </c>
    </row>
    <row r="12031" spans="1:1" x14ac:dyDescent="0.25">
      <c r="A12031" t="s">
        <v>12458</v>
      </c>
    </row>
    <row r="12032" spans="1:1" x14ac:dyDescent="0.25">
      <c r="A12032" t="s">
        <v>12459</v>
      </c>
    </row>
    <row r="12033" spans="1:1" x14ac:dyDescent="0.25">
      <c r="A12033" t="s">
        <v>12460</v>
      </c>
    </row>
    <row r="12034" spans="1:1" x14ac:dyDescent="0.25">
      <c r="A12034" t="s">
        <v>12461</v>
      </c>
    </row>
    <row r="12035" spans="1:1" x14ac:dyDescent="0.25">
      <c r="A12035" t="s">
        <v>12462</v>
      </c>
    </row>
    <row r="12036" spans="1:1" x14ac:dyDescent="0.25">
      <c r="A12036" t="s">
        <v>12463</v>
      </c>
    </row>
    <row r="12037" spans="1:1" x14ac:dyDescent="0.25">
      <c r="A12037" t="s">
        <v>12464</v>
      </c>
    </row>
    <row r="12038" spans="1:1" x14ac:dyDescent="0.25">
      <c r="A12038" t="s">
        <v>12465</v>
      </c>
    </row>
    <row r="12039" spans="1:1" x14ac:dyDescent="0.25">
      <c r="A12039" t="s">
        <v>12466</v>
      </c>
    </row>
    <row r="12040" spans="1:1" x14ac:dyDescent="0.25">
      <c r="A12040" t="s">
        <v>12467</v>
      </c>
    </row>
    <row r="12041" spans="1:1" x14ac:dyDescent="0.25">
      <c r="A12041" t="s">
        <v>12468</v>
      </c>
    </row>
    <row r="12042" spans="1:1" x14ac:dyDescent="0.25">
      <c r="A12042" t="s">
        <v>12469</v>
      </c>
    </row>
    <row r="12043" spans="1:1" x14ac:dyDescent="0.25">
      <c r="A12043" t="s">
        <v>12470</v>
      </c>
    </row>
    <row r="12044" spans="1:1" x14ac:dyDescent="0.25">
      <c r="A12044" t="s">
        <v>12471</v>
      </c>
    </row>
    <row r="12045" spans="1:1" x14ac:dyDescent="0.25">
      <c r="A12045" t="s">
        <v>12472</v>
      </c>
    </row>
    <row r="12046" spans="1:1" x14ac:dyDescent="0.25">
      <c r="A12046" t="s">
        <v>12473</v>
      </c>
    </row>
    <row r="12047" spans="1:1" x14ac:dyDescent="0.25">
      <c r="A12047" t="s">
        <v>12474</v>
      </c>
    </row>
    <row r="12048" spans="1:1" x14ac:dyDescent="0.25">
      <c r="A12048" t="s">
        <v>12475</v>
      </c>
    </row>
    <row r="12049" spans="1:1" x14ac:dyDescent="0.25">
      <c r="A12049" t="s">
        <v>12476</v>
      </c>
    </row>
    <row r="12050" spans="1:1" x14ac:dyDescent="0.25">
      <c r="A12050" t="s">
        <v>12477</v>
      </c>
    </row>
    <row r="12051" spans="1:1" x14ac:dyDescent="0.25">
      <c r="A12051" t="s">
        <v>12478</v>
      </c>
    </row>
    <row r="12052" spans="1:1" x14ac:dyDescent="0.25">
      <c r="A12052" t="s">
        <v>12479</v>
      </c>
    </row>
    <row r="12053" spans="1:1" x14ac:dyDescent="0.25">
      <c r="A12053" t="s">
        <v>12480</v>
      </c>
    </row>
    <row r="12054" spans="1:1" x14ac:dyDescent="0.25">
      <c r="A12054" t="s">
        <v>12481</v>
      </c>
    </row>
    <row r="12055" spans="1:1" x14ac:dyDescent="0.25">
      <c r="A12055" t="s">
        <v>12482</v>
      </c>
    </row>
    <row r="12056" spans="1:1" x14ac:dyDescent="0.25">
      <c r="A12056" t="s">
        <v>12483</v>
      </c>
    </row>
    <row r="12057" spans="1:1" x14ac:dyDescent="0.25">
      <c r="A12057" t="s">
        <v>12484</v>
      </c>
    </row>
    <row r="12058" spans="1:1" x14ac:dyDescent="0.25">
      <c r="A12058" t="s">
        <v>12485</v>
      </c>
    </row>
    <row r="12059" spans="1:1" x14ac:dyDescent="0.25">
      <c r="A12059" t="s">
        <v>12486</v>
      </c>
    </row>
    <row r="12060" spans="1:1" x14ac:dyDescent="0.25">
      <c r="A12060" t="s">
        <v>12487</v>
      </c>
    </row>
    <row r="12061" spans="1:1" x14ac:dyDescent="0.25">
      <c r="A12061" t="s">
        <v>12488</v>
      </c>
    </row>
    <row r="12062" spans="1:1" x14ac:dyDescent="0.25">
      <c r="A12062" t="s">
        <v>12489</v>
      </c>
    </row>
    <row r="12063" spans="1:1" x14ac:dyDescent="0.25">
      <c r="A12063" t="s">
        <v>12490</v>
      </c>
    </row>
    <row r="12064" spans="1:1" x14ac:dyDescent="0.25">
      <c r="A12064" t="s">
        <v>12491</v>
      </c>
    </row>
    <row r="12065" spans="1:1" x14ac:dyDescent="0.25">
      <c r="A12065" t="s">
        <v>12492</v>
      </c>
    </row>
    <row r="12066" spans="1:1" x14ac:dyDescent="0.25">
      <c r="A12066" t="s">
        <v>12493</v>
      </c>
    </row>
    <row r="12067" spans="1:1" x14ac:dyDescent="0.25">
      <c r="A12067" t="s">
        <v>12494</v>
      </c>
    </row>
    <row r="12068" spans="1:1" x14ac:dyDescent="0.25">
      <c r="A12068" t="s">
        <v>12495</v>
      </c>
    </row>
    <row r="12069" spans="1:1" x14ac:dyDescent="0.25">
      <c r="A12069" t="s">
        <v>12496</v>
      </c>
    </row>
    <row r="12070" spans="1:1" x14ac:dyDescent="0.25">
      <c r="A12070" t="s">
        <v>12497</v>
      </c>
    </row>
    <row r="12071" spans="1:1" x14ac:dyDescent="0.25">
      <c r="A12071" t="s">
        <v>12498</v>
      </c>
    </row>
    <row r="12072" spans="1:1" x14ac:dyDescent="0.25">
      <c r="A12072" t="s">
        <v>12499</v>
      </c>
    </row>
    <row r="12073" spans="1:1" x14ac:dyDescent="0.25">
      <c r="A12073" t="s">
        <v>12500</v>
      </c>
    </row>
    <row r="12074" spans="1:1" x14ac:dyDescent="0.25">
      <c r="A12074" t="s">
        <v>12501</v>
      </c>
    </row>
    <row r="12075" spans="1:1" x14ac:dyDescent="0.25">
      <c r="A12075" t="s">
        <v>12502</v>
      </c>
    </row>
    <row r="12076" spans="1:1" x14ac:dyDescent="0.25">
      <c r="A12076" t="s">
        <v>12503</v>
      </c>
    </row>
    <row r="12077" spans="1:1" x14ac:dyDescent="0.25">
      <c r="A12077" t="s">
        <v>12504</v>
      </c>
    </row>
    <row r="12078" spans="1:1" x14ac:dyDescent="0.25">
      <c r="A12078" t="s">
        <v>12505</v>
      </c>
    </row>
    <row r="12079" spans="1:1" x14ac:dyDescent="0.25">
      <c r="A12079" t="s">
        <v>12506</v>
      </c>
    </row>
    <row r="12080" spans="1:1" x14ac:dyDescent="0.25">
      <c r="A12080" t="s">
        <v>12507</v>
      </c>
    </row>
    <row r="12081" spans="1:1" x14ac:dyDescent="0.25">
      <c r="A12081" t="s">
        <v>12508</v>
      </c>
    </row>
    <row r="12082" spans="1:1" x14ac:dyDescent="0.25">
      <c r="A12082" t="s">
        <v>12509</v>
      </c>
    </row>
    <row r="12083" spans="1:1" x14ac:dyDescent="0.25">
      <c r="A12083" t="s">
        <v>12510</v>
      </c>
    </row>
    <row r="12084" spans="1:1" x14ac:dyDescent="0.25">
      <c r="A12084" t="s">
        <v>12511</v>
      </c>
    </row>
    <row r="12085" spans="1:1" x14ac:dyDescent="0.25">
      <c r="A12085" t="s">
        <v>12512</v>
      </c>
    </row>
    <row r="12086" spans="1:1" x14ac:dyDescent="0.25">
      <c r="A12086" t="s">
        <v>12513</v>
      </c>
    </row>
    <row r="12087" spans="1:1" x14ac:dyDescent="0.25">
      <c r="A12087" t="s">
        <v>12514</v>
      </c>
    </row>
    <row r="12088" spans="1:1" x14ac:dyDescent="0.25">
      <c r="A12088" t="s">
        <v>12515</v>
      </c>
    </row>
    <row r="12089" spans="1:1" x14ac:dyDescent="0.25">
      <c r="A12089" t="s">
        <v>12516</v>
      </c>
    </row>
    <row r="12090" spans="1:1" x14ac:dyDescent="0.25">
      <c r="A12090" t="s">
        <v>12517</v>
      </c>
    </row>
    <row r="12091" spans="1:1" x14ac:dyDescent="0.25">
      <c r="A12091" t="s">
        <v>12518</v>
      </c>
    </row>
    <row r="12092" spans="1:1" x14ac:dyDescent="0.25">
      <c r="A12092" t="s">
        <v>12519</v>
      </c>
    </row>
    <row r="12093" spans="1:1" x14ac:dyDescent="0.25">
      <c r="A12093" t="s">
        <v>12520</v>
      </c>
    </row>
    <row r="12094" spans="1:1" x14ac:dyDescent="0.25">
      <c r="A12094" t="s">
        <v>12521</v>
      </c>
    </row>
    <row r="12095" spans="1:1" x14ac:dyDescent="0.25">
      <c r="A12095" t="s">
        <v>12522</v>
      </c>
    </row>
    <row r="12096" spans="1:1" x14ac:dyDescent="0.25">
      <c r="A12096" t="s">
        <v>12523</v>
      </c>
    </row>
    <row r="12097" spans="1:1" x14ac:dyDescent="0.25">
      <c r="A12097" t="s">
        <v>12524</v>
      </c>
    </row>
    <row r="12098" spans="1:1" x14ac:dyDescent="0.25">
      <c r="A12098" t="s">
        <v>12525</v>
      </c>
    </row>
    <row r="12099" spans="1:1" x14ac:dyDescent="0.25">
      <c r="A12099" t="s">
        <v>12526</v>
      </c>
    </row>
    <row r="12100" spans="1:1" x14ac:dyDescent="0.25">
      <c r="A12100" t="s">
        <v>12527</v>
      </c>
    </row>
    <row r="12101" spans="1:1" x14ac:dyDescent="0.25">
      <c r="A12101" t="s">
        <v>12528</v>
      </c>
    </row>
    <row r="12102" spans="1:1" x14ac:dyDescent="0.25">
      <c r="A12102" t="s">
        <v>12529</v>
      </c>
    </row>
    <row r="12103" spans="1:1" x14ac:dyDescent="0.25">
      <c r="A12103" t="s">
        <v>12530</v>
      </c>
    </row>
    <row r="12104" spans="1:1" x14ac:dyDescent="0.25">
      <c r="A12104" t="s">
        <v>12531</v>
      </c>
    </row>
    <row r="12105" spans="1:1" x14ac:dyDescent="0.25">
      <c r="A12105" t="s">
        <v>12532</v>
      </c>
    </row>
    <row r="12106" spans="1:1" x14ac:dyDescent="0.25">
      <c r="A12106" t="s">
        <v>12533</v>
      </c>
    </row>
    <row r="12107" spans="1:1" x14ac:dyDescent="0.25">
      <c r="A12107" t="s">
        <v>12534</v>
      </c>
    </row>
    <row r="12108" spans="1:1" x14ac:dyDescent="0.25">
      <c r="A12108" t="s">
        <v>12535</v>
      </c>
    </row>
    <row r="12109" spans="1:1" x14ac:dyDescent="0.25">
      <c r="A12109" t="s">
        <v>12536</v>
      </c>
    </row>
    <row r="12110" spans="1:1" x14ac:dyDescent="0.25">
      <c r="A12110" t="s">
        <v>12537</v>
      </c>
    </row>
    <row r="12111" spans="1:1" x14ac:dyDescent="0.25">
      <c r="A12111" t="s">
        <v>12538</v>
      </c>
    </row>
    <row r="12112" spans="1:1" x14ac:dyDescent="0.25">
      <c r="A12112" t="s">
        <v>12539</v>
      </c>
    </row>
    <row r="12113" spans="1:1" x14ac:dyDescent="0.25">
      <c r="A12113" t="s">
        <v>12540</v>
      </c>
    </row>
    <row r="12114" spans="1:1" x14ac:dyDescent="0.25">
      <c r="A12114" t="s">
        <v>12541</v>
      </c>
    </row>
    <row r="12115" spans="1:1" x14ac:dyDescent="0.25">
      <c r="A12115" t="s">
        <v>12542</v>
      </c>
    </row>
    <row r="12116" spans="1:1" x14ac:dyDescent="0.25">
      <c r="A12116" t="s">
        <v>12543</v>
      </c>
    </row>
    <row r="12117" spans="1:1" x14ac:dyDescent="0.25">
      <c r="A12117" t="s">
        <v>12544</v>
      </c>
    </row>
    <row r="12118" spans="1:1" x14ac:dyDescent="0.25">
      <c r="A12118" t="s">
        <v>12545</v>
      </c>
    </row>
    <row r="12119" spans="1:1" x14ac:dyDescent="0.25">
      <c r="A12119" t="s">
        <v>12546</v>
      </c>
    </row>
    <row r="12120" spans="1:1" x14ac:dyDescent="0.25">
      <c r="A12120" t="s">
        <v>12547</v>
      </c>
    </row>
    <row r="12121" spans="1:1" x14ac:dyDescent="0.25">
      <c r="A12121" t="s">
        <v>12548</v>
      </c>
    </row>
    <row r="12122" spans="1:1" x14ac:dyDescent="0.25">
      <c r="A12122" t="s">
        <v>12549</v>
      </c>
    </row>
    <row r="12123" spans="1:1" x14ac:dyDescent="0.25">
      <c r="A12123" t="s">
        <v>12550</v>
      </c>
    </row>
    <row r="12124" spans="1:1" x14ac:dyDescent="0.25">
      <c r="A12124" t="s">
        <v>12551</v>
      </c>
    </row>
    <row r="12125" spans="1:1" x14ac:dyDescent="0.25">
      <c r="A12125" t="s">
        <v>12552</v>
      </c>
    </row>
    <row r="12126" spans="1:1" x14ac:dyDescent="0.25">
      <c r="A12126" t="s">
        <v>12553</v>
      </c>
    </row>
    <row r="12127" spans="1:1" x14ac:dyDescent="0.25">
      <c r="A12127" t="s">
        <v>12554</v>
      </c>
    </row>
    <row r="12128" spans="1:1" x14ac:dyDescent="0.25">
      <c r="A12128" t="s">
        <v>12555</v>
      </c>
    </row>
    <row r="12129" spans="1:1" x14ac:dyDescent="0.25">
      <c r="A12129" t="s">
        <v>12556</v>
      </c>
    </row>
    <row r="12130" spans="1:1" x14ac:dyDescent="0.25">
      <c r="A12130" t="s">
        <v>12557</v>
      </c>
    </row>
    <row r="12131" spans="1:1" x14ac:dyDescent="0.25">
      <c r="A12131" t="s">
        <v>12558</v>
      </c>
    </row>
    <row r="12132" spans="1:1" x14ac:dyDescent="0.25">
      <c r="A12132" t="s">
        <v>12559</v>
      </c>
    </row>
    <row r="12133" spans="1:1" x14ac:dyDescent="0.25">
      <c r="A12133" t="s">
        <v>12560</v>
      </c>
    </row>
    <row r="12134" spans="1:1" x14ac:dyDescent="0.25">
      <c r="A12134" t="s">
        <v>12561</v>
      </c>
    </row>
    <row r="12135" spans="1:1" x14ac:dyDescent="0.25">
      <c r="A12135" t="s">
        <v>12562</v>
      </c>
    </row>
    <row r="12136" spans="1:1" x14ac:dyDescent="0.25">
      <c r="A12136" t="s">
        <v>12563</v>
      </c>
    </row>
    <row r="12137" spans="1:1" x14ac:dyDescent="0.25">
      <c r="A12137" t="s">
        <v>12564</v>
      </c>
    </row>
    <row r="12138" spans="1:1" x14ac:dyDescent="0.25">
      <c r="A12138" t="s">
        <v>12565</v>
      </c>
    </row>
    <row r="12139" spans="1:1" x14ac:dyDescent="0.25">
      <c r="A12139" t="s">
        <v>12566</v>
      </c>
    </row>
    <row r="12140" spans="1:1" x14ac:dyDescent="0.25">
      <c r="A12140" t="s">
        <v>12567</v>
      </c>
    </row>
    <row r="12141" spans="1:1" x14ac:dyDescent="0.25">
      <c r="A12141" t="s">
        <v>12568</v>
      </c>
    </row>
    <row r="12142" spans="1:1" x14ac:dyDescent="0.25">
      <c r="A12142" t="s">
        <v>12569</v>
      </c>
    </row>
    <row r="12143" spans="1:1" x14ac:dyDescent="0.25">
      <c r="A12143" t="s">
        <v>12570</v>
      </c>
    </row>
    <row r="12144" spans="1:1" x14ac:dyDescent="0.25">
      <c r="A12144" t="s">
        <v>12571</v>
      </c>
    </row>
    <row r="12145" spans="1:1" x14ac:dyDescent="0.25">
      <c r="A12145" t="s">
        <v>12572</v>
      </c>
    </row>
    <row r="12146" spans="1:1" x14ac:dyDescent="0.25">
      <c r="A12146" t="s">
        <v>12573</v>
      </c>
    </row>
    <row r="12147" spans="1:1" x14ac:dyDescent="0.25">
      <c r="A12147" t="s">
        <v>12574</v>
      </c>
    </row>
    <row r="12148" spans="1:1" x14ac:dyDescent="0.25">
      <c r="A12148" t="s">
        <v>12575</v>
      </c>
    </row>
    <row r="12149" spans="1:1" x14ac:dyDescent="0.25">
      <c r="A12149" t="s">
        <v>12576</v>
      </c>
    </row>
    <row r="12150" spans="1:1" x14ac:dyDescent="0.25">
      <c r="A12150" t="s">
        <v>12577</v>
      </c>
    </row>
    <row r="12151" spans="1:1" x14ac:dyDescent="0.25">
      <c r="A12151" t="s">
        <v>12578</v>
      </c>
    </row>
    <row r="12152" spans="1:1" x14ac:dyDescent="0.25">
      <c r="A12152" t="s">
        <v>12579</v>
      </c>
    </row>
    <row r="12153" spans="1:1" x14ac:dyDescent="0.25">
      <c r="A12153" t="s">
        <v>12580</v>
      </c>
    </row>
    <row r="12154" spans="1:1" x14ac:dyDescent="0.25">
      <c r="A12154" t="s">
        <v>12581</v>
      </c>
    </row>
    <row r="12155" spans="1:1" x14ac:dyDescent="0.25">
      <c r="A12155" t="s">
        <v>12582</v>
      </c>
    </row>
    <row r="12156" spans="1:1" x14ac:dyDescent="0.25">
      <c r="A12156" t="s">
        <v>12583</v>
      </c>
    </row>
    <row r="12157" spans="1:1" x14ac:dyDescent="0.25">
      <c r="A12157" t="s">
        <v>12584</v>
      </c>
    </row>
    <row r="12158" spans="1:1" x14ac:dyDescent="0.25">
      <c r="A12158" t="s">
        <v>12585</v>
      </c>
    </row>
    <row r="12159" spans="1:1" x14ac:dyDescent="0.25">
      <c r="A12159" t="s">
        <v>12586</v>
      </c>
    </row>
    <row r="12160" spans="1:1" x14ac:dyDescent="0.25">
      <c r="A12160" t="s">
        <v>12587</v>
      </c>
    </row>
    <row r="12161" spans="1:1" x14ac:dyDescent="0.25">
      <c r="A12161" t="s">
        <v>12588</v>
      </c>
    </row>
    <row r="12162" spans="1:1" x14ac:dyDescent="0.25">
      <c r="A12162" t="s">
        <v>12589</v>
      </c>
    </row>
    <row r="12163" spans="1:1" x14ac:dyDescent="0.25">
      <c r="A12163" t="s">
        <v>12590</v>
      </c>
    </row>
    <row r="12164" spans="1:1" x14ac:dyDescent="0.25">
      <c r="A12164" t="s">
        <v>12591</v>
      </c>
    </row>
    <row r="12165" spans="1:1" x14ac:dyDescent="0.25">
      <c r="A12165" t="s">
        <v>12592</v>
      </c>
    </row>
    <row r="12166" spans="1:1" x14ac:dyDescent="0.25">
      <c r="A12166" t="s">
        <v>12593</v>
      </c>
    </row>
    <row r="12167" spans="1:1" x14ac:dyDescent="0.25">
      <c r="A12167" t="s">
        <v>12594</v>
      </c>
    </row>
    <row r="12168" spans="1:1" x14ac:dyDescent="0.25">
      <c r="A12168" t="s">
        <v>12595</v>
      </c>
    </row>
    <row r="12169" spans="1:1" x14ac:dyDescent="0.25">
      <c r="A12169" t="s">
        <v>12596</v>
      </c>
    </row>
    <row r="12170" spans="1:1" x14ac:dyDescent="0.25">
      <c r="A12170" t="s">
        <v>12597</v>
      </c>
    </row>
    <row r="12171" spans="1:1" x14ac:dyDescent="0.25">
      <c r="A12171" t="s">
        <v>12598</v>
      </c>
    </row>
    <row r="12172" spans="1:1" x14ac:dyDescent="0.25">
      <c r="A12172" t="s">
        <v>12599</v>
      </c>
    </row>
    <row r="12173" spans="1:1" x14ac:dyDescent="0.25">
      <c r="A12173" t="s">
        <v>12600</v>
      </c>
    </row>
    <row r="12174" spans="1:1" x14ac:dyDescent="0.25">
      <c r="A12174" t="s">
        <v>12601</v>
      </c>
    </row>
    <row r="12175" spans="1:1" x14ac:dyDescent="0.25">
      <c r="A12175" t="s">
        <v>12602</v>
      </c>
    </row>
    <row r="12176" spans="1:1" x14ac:dyDescent="0.25">
      <c r="A12176" t="s">
        <v>12603</v>
      </c>
    </row>
    <row r="12177" spans="1:1" x14ac:dyDescent="0.25">
      <c r="A12177" t="s">
        <v>12604</v>
      </c>
    </row>
    <row r="12178" spans="1:1" x14ac:dyDescent="0.25">
      <c r="A12178" t="s">
        <v>12605</v>
      </c>
    </row>
    <row r="12179" spans="1:1" x14ac:dyDescent="0.25">
      <c r="A12179" t="s">
        <v>12606</v>
      </c>
    </row>
    <row r="12180" spans="1:1" x14ac:dyDescent="0.25">
      <c r="A12180" t="s">
        <v>12607</v>
      </c>
    </row>
    <row r="12181" spans="1:1" x14ac:dyDescent="0.25">
      <c r="A12181" t="s">
        <v>12608</v>
      </c>
    </row>
    <row r="12182" spans="1:1" x14ac:dyDescent="0.25">
      <c r="A12182" t="s">
        <v>12609</v>
      </c>
    </row>
    <row r="12183" spans="1:1" x14ac:dyDescent="0.25">
      <c r="A12183" t="s">
        <v>12610</v>
      </c>
    </row>
    <row r="12184" spans="1:1" x14ac:dyDescent="0.25">
      <c r="A12184" t="s">
        <v>12611</v>
      </c>
    </row>
    <row r="12185" spans="1:1" x14ac:dyDescent="0.25">
      <c r="A12185" t="s">
        <v>12612</v>
      </c>
    </row>
    <row r="12186" spans="1:1" x14ac:dyDescent="0.25">
      <c r="A12186" t="s">
        <v>12613</v>
      </c>
    </row>
    <row r="12187" spans="1:1" x14ac:dyDescent="0.25">
      <c r="A12187" t="s">
        <v>12614</v>
      </c>
    </row>
    <row r="12188" spans="1:1" x14ac:dyDescent="0.25">
      <c r="A12188" t="s">
        <v>12615</v>
      </c>
    </row>
    <row r="12189" spans="1:1" x14ac:dyDescent="0.25">
      <c r="A12189" t="s">
        <v>12616</v>
      </c>
    </row>
    <row r="12190" spans="1:1" x14ac:dyDescent="0.25">
      <c r="A12190" t="s">
        <v>12617</v>
      </c>
    </row>
    <row r="12191" spans="1:1" x14ac:dyDescent="0.25">
      <c r="A12191" t="s">
        <v>12618</v>
      </c>
    </row>
    <row r="12192" spans="1:1" x14ac:dyDescent="0.25">
      <c r="A12192" t="s">
        <v>12619</v>
      </c>
    </row>
    <row r="12193" spans="1:1" x14ac:dyDescent="0.25">
      <c r="A12193" t="s">
        <v>12620</v>
      </c>
    </row>
    <row r="12194" spans="1:1" x14ac:dyDescent="0.25">
      <c r="A12194" t="s">
        <v>12621</v>
      </c>
    </row>
    <row r="12195" spans="1:1" x14ac:dyDescent="0.25">
      <c r="A12195" t="s">
        <v>12622</v>
      </c>
    </row>
    <row r="12196" spans="1:1" x14ac:dyDescent="0.25">
      <c r="A12196" t="s">
        <v>12623</v>
      </c>
    </row>
    <row r="12197" spans="1:1" x14ac:dyDescent="0.25">
      <c r="A12197" t="s">
        <v>12624</v>
      </c>
    </row>
    <row r="12198" spans="1:1" x14ac:dyDescent="0.25">
      <c r="A12198" t="s">
        <v>12625</v>
      </c>
    </row>
    <row r="12199" spans="1:1" x14ac:dyDescent="0.25">
      <c r="A12199" t="s">
        <v>12626</v>
      </c>
    </row>
    <row r="12200" spans="1:1" x14ac:dyDescent="0.25">
      <c r="A12200" t="s">
        <v>12627</v>
      </c>
    </row>
    <row r="12201" spans="1:1" x14ac:dyDescent="0.25">
      <c r="A12201" t="s">
        <v>12628</v>
      </c>
    </row>
    <row r="12202" spans="1:1" x14ac:dyDescent="0.25">
      <c r="A12202" t="s">
        <v>12629</v>
      </c>
    </row>
    <row r="12203" spans="1:1" x14ac:dyDescent="0.25">
      <c r="A12203" t="s">
        <v>12630</v>
      </c>
    </row>
    <row r="12204" spans="1:1" x14ac:dyDescent="0.25">
      <c r="A12204" t="s">
        <v>12631</v>
      </c>
    </row>
    <row r="12205" spans="1:1" x14ac:dyDescent="0.25">
      <c r="A12205" t="s">
        <v>12632</v>
      </c>
    </row>
    <row r="12206" spans="1:1" x14ac:dyDescent="0.25">
      <c r="A12206" t="s">
        <v>12633</v>
      </c>
    </row>
    <row r="12207" spans="1:1" x14ac:dyDescent="0.25">
      <c r="A12207" t="s">
        <v>12634</v>
      </c>
    </row>
    <row r="12208" spans="1:1" x14ac:dyDescent="0.25">
      <c r="A12208" t="s">
        <v>12635</v>
      </c>
    </row>
    <row r="12209" spans="1:1" x14ac:dyDescent="0.25">
      <c r="A12209" t="s">
        <v>12636</v>
      </c>
    </row>
    <row r="12210" spans="1:1" x14ac:dyDescent="0.25">
      <c r="A12210" t="s">
        <v>12637</v>
      </c>
    </row>
    <row r="12211" spans="1:1" x14ac:dyDescent="0.25">
      <c r="A12211" t="s">
        <v>12638</v>
      </c>
    </row>
    <row r="12212" spans="1:1" x14ac:dyDescent="0.25">
      <c r="A12212" t="s">
        <v>12639</v>
      </c>
    </row>
    <row r="12213" spans="1:1" x14ac:dyDescent="0.25">
      <c r="A12213" t="s">
        <v>12640</v>
      </c>
    </row>
    <row r="12214" spans="1:1" x14ac:dyDescent="0.25">
      <c r="A12214" t="s">
        <v>12641</v>
      </c>
    </row>
    <row r="12215" spans="1:1" x14ac:dyDescent="0.25">
      <c r="A12215" t="s">
        <v>12642</v>
      </c>
    </row>
    <row r="12216" spans="1:1" x14ac:dyDescent="0.25">
      <c r="A12216" t="s">
        <v>12643</v>
      </c>
    </row>
    <row r="12217" spans="1:1" x14ac:dyDescent="0.25">
      <c r="A12217" t="s">
        <v>12644</v>
      </c>
    </row>
    <row r="12218" spans="1:1" x14ac:dyDescent="0.25">
      <c r="A12218" t="s">
        <v>12645</v>
      </c>
    </row>
    <row r="12219" spans="1:1" x14ac:dyDescent="0.25">
      <c r="A12219" t="s">
        <v>12646</v>
      </c>
    </row>
    <row r="12220" spans="1:1" x14ac:dyDescent="0.25">
      <c r="A12220" t="s">
        <v>12647</v>
      </c>
    </row>
    <row r="12221" spans="1:1" x14ac:dyDescent="0.25">
      <c r="A12221" t="s">
        <v>12648</v>
      </c>
    </row>
    <row r="12222" spans="1:1" x14ac:dyDescent="0.25">
      <c r="A12222" t="s">
        <v>12649</v>
      </c>
    </row>
    <row r="12223" spans="1:1" x14ac:dyDescent="0.25">
      <c r="A12223" t="s">
        <v>12650</v>
      </c>
    </row>
    <row r="12224" spans="1:1" x14ac:dyDescent="0.25">
      <c r="A12224" t="s">
        <v>12651</v>
      </c>
    </row>
    <row r="12225" spans="1:1" x14ac:dyDescent="0.25">
      <c r="A12225" t="s">
        <v>12652</v>
      </c>
    </row>
    <row r="12226" spans="1:1" x14ac:dyDescent="0.25">
      <c r="A12226" t="s">
        <v>12653</v>
      </c>
    </row>
    <row r="12227" spans="1:1" x14ac:dyDescent="0.25">
      <c r="A12227" t="s">
        <v>12654</v>
      </c>
    </row>
    <row r="12228" spans="1:1" x14ac:dyDescent="0.25">
      <c r="A12228" t="s">
        <v>12655</v>
      </c>
    </row>
    <row r="12229" spans="1:1" x14ac:dyDescent="0.25">
      <c r="A12229" t="s">
        <v>12656</v>
      </c>
    </row>
    <row r="12230" spans="1:1" x14ac:dyDescent="0.25">
      <c r="A12230" t="s">
        <v>12657</v>
      </c>
    </row>
    <row r="12231" spans="1:1" x14ac:dyDescent="0.25">
      <c r="A12231" t="s">
        <v>12658</v>
      </c>
    </row>
    <row r="12232" spans="1:1" x14ac:dyDescent="0.25">
      <c r="A12232" t="s">
        <v>12659</v>
      </c>
    </row>
    <row r="12233" spans="1:1" x14ac:dyDescent="0.25">
      <c r="A12233" t="s">
        <v>12660</v>
      </c>
    </row>
    <row r="12234" spans="1:1" x14ac:dyDescent="0.25">
      <c r="A12234" t="s">
        <v>12661</v>
      </c>
    </row>
    <row r="12235" spans="1:1" x14ac:dyDescent="0.25">
      <c r="A12235" t="s">
        <v>12662</v>
      </c>
    </row>
    <row r="12236" spans="1:1" x14ac:dyDescent="0.25">
      <c r="A12236" t="s">
        <v>12663</v>
      </c>
    </row>
    <row r="12237" spans="1:1" x14ac:dyDescent="0.25">
      <c r="A12237" t="s">
        <v>12664</v>
      </c>
    </row>
    <row r="12238" spans="1:1" x14ac:dyDescent="0.25">
      <c r="A12238" t="s">
        <v>12665</v>
      </c>
    </row>
    <row r="12239" spans="1:1" x14ac:dyDescent="0.25">
      <c r="A12239" t="s">
        <v>12666</v>
      </c>
    </row>
    <row r="12240" spans="1:1" x14ac:dyDescent="0.25">
      <c r="A12240" t="s">
        <v>12667</v>
      </c>
    </row>
    <row r="12241" spans="1:1" x14ac:dyDescent="0.25">
      <c r="A12241" t="s">
        <v>12668</v>
      </c>
    </row>
    <row r="12242" spans="1:1" x14ac:dyDescent="0.25">
      <c r="A12242" t="s">
        <v>12669</v>
      </c>
    </row>
    <row r="12243" spans="1:1" x14ac:dyDescent="0.25">
      <c r="A12243" t="s">
        <v>12670</v>
      </c>
    </row>
    <row r="12244" spans="1:1" x14ac:dyDescent="0.25">
      <c r="A12244" t="s">
        <v>12671</v>
      </c>
    </row>
    <row r="12245" spans="1:1" x14ac:dyDescent="0.25">
      <c r="A12245" t="s">
        <v>12672</v>
      </c>
    </row>
    <row r="12246" spans="1:1" x14ac:dyDescent="0.25">
      <c r="A12246" t="s">
        <v>12673</v>
      </c>
    </row>
    <row r="12247" spans="1:1" x14ac:dyDescent="0.25">
      <c r="A12247" t="s">
        <v>12674</v>
      </c>
    </row>
    <row r="12248" spans="1:1" x14ac:dyDescent="0.25">
      <c r="A12248" t="s">
        <v>12675</v>
      </c>
    </row>
    <row r="12249" spans="1:1" x14ac:dyDescent="0.25">
      <c r="A12249" t="s">
        <v>12676</v>
      </c>
    </row>
    <row r="12250" spans="1:1" x14ac:dyDescent="0.25">
      <c r="A12250" t="s">
        <v>12677</v>
      </c>
    </row>
    <row r="12251" spans="1:1" x14ac:dyDescent="0.25">
      <c r="A12251" t="s">
        <v>12678</v>
      </c>
    </row>
    <row r="12252" spans="1:1" x14ac:dyDescent="0.25">
      <c r="A12252" t="s">
        <v>12679</v>
      </c>
    </row>
    <row r="12253" spans="1:1" x14ac:dyDescent="0.25">
      <c r="A12253" t="s">
        <v>12680</v>
      </c>
    </row>
    <row r="12254" spans="1:1" x14ac:dyDescent="0.25">
      <c r="A12254" t="s">
        <v>12681</v>
      </c>
    </row>
    <row r="12255" spans="1:1" x14ac:dyDescent="0.25">
      <c r="A12255" t="s">
        <v>12682</v>
      </c>
    </row>
    <row r="12256" spans="1:1" x14ac:dyDescent="0.25">
      <c r="A12256" t="s">
        <v>12683</v>
      </c>
    </row>
    <row r="12257" spans="1:1" x14ac:dyDescent="0.25">
      <c r="A12257" t="s">
        <v>12684</v>
      </c>
    </row>
    <row r="12258" spans="1:1" x14ac:dyDescent="0.25">
      <c r="A12258" t="s">
        <v>12685</v>
      </c>
    </row>
    <row r="12259" spans="1:1" x14ac:dyDescent="0.25">
      <c r="A12259" t="s">
        <v>12686</v>
      </c>
    </row>
    <row r="12260" spans="1:1" x14ac:dyDescent="0.25">
      <c r="A12260" t="s">
        <v>12687</v>
      </c>
    </row>
    <row r="12261" spans="1:1" x14ac:dyDescent="0.25">
      <c r="A12261" t="s">
        <v>12688</v>
      </c>
    </row>
    <row r="12262" spans="1:1" x14ac:dyDescent="0.25">
      <c r="A12262" t="s">
        <v>12689</v>
      </c>
    </row>
    <row r="12263" spans="1:1" x14ac:dyDescent="0.25">
      <c r="A12263" t="s">
        <v>12690</v>
      </c>
    </row>
    <row r="12264" spans="1:1" x14ac:dyDescent="0.25">
      <c r="A12264" t="s">
        <v>12691</v>
      </c>
    </row>
    <row r="12265" spans="1:1" x14ac:dyDescent="0.25">
      <c r="A12265" t="s">
        <v>12692</v>
      </c>
    </row>
    <row r="12266" spans="1:1" x14ac:dyDescent="0.25">
      <c r="A12266" t="s">
        <v>12693</v>
      </c>
    </row>
    <row r="12267" spans="1:1" x14ac:dyDescent="0.25">
      <c r="A12267" t="s">
        <v>12694</v>
      </c>
    </row>
    <row r="12268" spans="1:1" x14ac:dyDescent="0.25">
      <c r="A12268" t="s">
        <v>12695</v>
      </c>
    </row>
    <row r="12269" spans="1:1" x14ac:dyDescent="0.25">
      <c r="A12269" t="s">
        <v>12696</v>
      </c>
    </row>
    <row r="12270" spans="1:1" x14ac:dyDescent="0.25">
      <c r="A12270" t="s">
        <v>12697</v>
      </c>
    </row>
    <row r="12271" spans="1:1" x14ac:dyDescent="0.25">
      <c r="A12271" t="s">
        <v>12698</v>
      </c>
    </row>
    <row r="12272" spans="1:1" x14ac:dyDescent="0.25">
      <c r="A12272" t="s">
        <v>12699</v>
      </c>
    </row>
    <row r="12273" spans="1:1" x14ac:dyDescent="0.25">
      <c r="A12273" t="s">
        <v>12700</v>
      </c>
    </row>
    <row r="12274" spans="1:1" x14ac:dyDescent="0.25">
      <c r="A12274" t="s">
        <v>12701</v>
      </c>
    </row>
    <row r="12275" spans="1:1" x14ac:dyDescent="0.25">
      <c r="A12275" t="s">
        <v>12702</v>
      </c>
    </row>
    <row r="12276" spans="1:1" x14ac:dyDescent="0.25">
      <c r="A12276" t="s">
        <v>12703</v>
      </c>
    </row>
    <row r="12277" spans="1:1" x14ac:dyDescent="0.25">
      <c r="A12277" t="s">
        <v>12704</v>
      </c>
    </row>
    <row r="12278" spans="1:1" x14ac:dyDescent="0.25">
      <c r="A12278" t="s">
        <v>12705</v>
      </c>
    </row>
    <row r="12279" spans="1:1" x14ac:dyDescent="0.25">
      <c r="A12279" t="s">
        <v>12706</v>
      </c>
    </row>
    <row r="12280" spans="1:1" x14ac:dyDescent="0.25">
      <c r="A12280" t="s">
        <v>12707</v>
      </c>
    </row>
    <row r="12281" spans="1:1" x14ac:dyDescent="0.25">
      <c r="A12281" t="s">
        <v>12708</v>
      </c>
    </row>
    <row r="12282" spans="1:1" x14ac:dyDescent="0.25">
      <c r="A12282" t="s">
        <v>12709</v>
      </c>
    </row>
    <row r="12283" spans="1:1" x14ac:dyDescent="0.25">
      <c r="A12283" t="s">
        <v>12710</v>
      </c>
    </row>
    <row r="12284" spans="1:1" x14ac:dyDescent="0.25">
      <c r="A12284" t="s">
        <v>12711</v>
      </c>
    </row>
    <row r="12285" spans="1:1" x14ac:dyDescent="0.25">
      <c r="A12285" t="s">
        <v>12712</v>
      </c>
    </row>
    <row r="12286" spans="1:1" x14ac:dyDescent="0.25">
      <c r="A12286" t="s">
        <v>12713</v>
      </c>
    </row>
    <row r="12287" spans="1:1" x14ac:dyDescent="0.25">
      <c r="A12287" t="s">
        <v>12714</v>
      </c>
    </row>
    <row r="12288" spans="1:1" x14ac:dyDescent="0.25">
      <c r="A12288" t="s">
        <v>12715</v>
      </c>
    </row>
    <row r="12289" spans="1:1" x14ac:dyDescent="0.25">
      <c r="A12289" t="s">
        <v>12716</v>
      </c>
    </row>
    <row r="12290" spans="1:1" x14ac:dyDescent="0.25">
      <c r="A12290" t="s">
        <v>12717</v>
      </c>
    </row>
    <row r="12291" spans="1:1" x14ac:dyDescent="0.25">
      <c r="A12291" t="s">
        <v>12718</v>
      </c>
    </row>
    <row r="12292" spans="1:1" x14ac:dyDescent="0.25">
      <c r="A12292" t="s">
        <v>12719</v>
      </c>
    </row>
    <row r="12293" spans="1:1" x14ac:dyDescent="0.25">
      <c r="A12293" t="s">
        <v>12720</v>
      </c>
    </row>
    <row r="12294" spans="1:1" x14ac:dyDescent="0.25">
      <c r="A12294" t="s">
        <v>12721</v>
      </c>
    </row>
    <row r="12295" spans="1:1" x14ac:dyDescent="0.25">
      <c r="A12295" t="s">
        <v>12722</v>
      </c>
    </row>
    <row r="12296" spans="1:1" x14ac:dyDescent="0.25">
      <c r="A12296" t="s">
        <v>12723</v>
      </c>
    </row>
    <row r="12297" spans="1:1" x14ac:dyDescent="0.25">
      <c r="A12297" t="s">
        <v>12724</v>
      </c>
    </row>
    <row r="12298" spans="1:1" x14ac:dyDescent="0.25">
      <c r="A12298" t="s">
        <v>12725</v>
      </c>
    </row>
    <row r="12299" spans="1:1" x14ac:dyDescent="0.25">
      <c r="A12299" t="s">
        <v>12726</v>
      </c>
    </row>
    <row r="12300" spans="1:1" x14ac:dyDescent="0.25">
      <c r="A12300" t="s">
        <v>12727</v>
      </c>
    </row>
    <row r="12301" spans="1:1" x14ac:dyDescent="0.25">
      <c r="A12301" t="s">
        <v>12728</v>
      </c>
    </row>
    <row r="12302" spans="1:1" x14ac:dyDescent="0.25">
      <c r="A12302" t="s">
        <v>12729</v>
      </c>
    </row>
    <row r="12303" spans="1:1" x14ac:dyDescent="0.25">
      <c r="A12303" t="s">
        <v>12730</v>
      </c>
    </row>
    <row r="12304" spans="1:1" x14ac:dyDescent="0.25">
      <c r="A12304" t="s">
        <v>12731</v>
      </c>
    </row>
    <row r="12305" spans="1:1" x14ac:dyDescent="0.25">
      <c r="A12305" t="s">
        <v>12732</v>
      </c>
    </row>
    <row r="12306" spans="1:1" x14ac:dyDescent="0.25">
      <c r="A12306" t="s">
        <v>12733</v>
      </c>
    </row>
    <row r="12307" spans="1:1" x14ac:dyDescent="0.25">
      <c r="A12307" t="s">
        <v>12734</v>
      </c>
    </row>
    <row r="12308" spans="1:1" x14ac:dyDescent="0.25">
      <c r="A12308" t="s">
        <v>12735</v>
      </c>
    </row>
    <row r="12309" spans="1:1" x14ac:dyDescent="0.25">
      <c r="A12309" t="s">
        <v>12736</v>
      </c>
    </row>
    <row r="12310" spans="1:1" x14ac:dyDescent="0.25">
      <c r="A12310" t="s">
        <v>12737</v>
      </c>
    </row>
    <row r="12311" spans="1:1" x14ac:dyDescent="0.25">
      <c r="A12311" t="s">
        <v>12738</v>
      </c>
    </row>
    <row r="12312" spans="1:1" x14ac:dyDescent="0.25">
      <c r="A12312" t="s">
        <v>12739</v>
      </c>
    </row>
    <row r="12313" spans="1:1" x14ac:dyDescent="0.25">
      <c r="A12313" t="s">
        <v>12740</v>
      </c>
    </row>
    <row r="12314" spans="1:1" x14ac:dyDescent="0.25">
      <c r="A12314" t="s">
        <v>12741</v>
      </c>
    </row>
    <row r="12315" spans="1:1" x14ac:dyDescent="0.25">
      <c r="A12315" t="s">
        <v>12742</v>
      </c>
    </row>
    <row r="12316" spans="1:1" x14ac:dyDescent="0.25">
      <c r="A12316" t="s">
        <v>12743</v>
      </c>
    </row>
    <row r="12317" spans="1:1" x14ac:dyDescent="0.25">
      <c r="A12317" t="s">
        <v>12744</v>
      </c>
    </row>
    <row r="12318" spans="1:1" x14ac:dyDescent="0.25">
      <c r="A12318" t="s">
        <v>12745</v>
      </c>
    </row>
    <row r="12319" spans="1:1" x14ac:dyDescent="0.25">
      <c r="A12319" t="s">
        <v>12746</v>
      </c>
    </row>
    <row r="12320" spans="1:1" x14ac:dyDescent="0.25">
      <c r="A12320" t="s">
        <v>12747</v>
      </c>
    </row>
    <row r="12321" spans="1:1" x14ac:dyDescent="0.25">
      <c r="A12321" t="s">
        <v>12748</v>
      </c>
    </row>
    <row r="12322" spans="1:1" x14ac:dyDescent="0.25">
      <c r="A12322" t="s">
        <v>12749</v>
      </c>
    </row>
    <row r="12323" spans="1:1" x14ac:dyDescent="0.25">
      <c r="A12323" t="s">
        <v>12750</v>
      </c>
    </row>
    <row r="12324" spans="1:1" x14ac:dyDescent="0.25">
      <c r="A12324" t="s">
        <v>12751</v>
      </c>
    </row>
    <row r="12325" spans="1:1" x14ac:dyDescent="0.25">
      <c r="A12325" t="s">
        <v>12752</v>
      </c>
    </row>
    <row r="12326" spans="1:1" x14ac:dyDescent="0.25">
      <c r="A12326" t="s">
        <v>12753</v>
      </c>
    </row>
    <row r="12327" spans="1:1" x14ac:dyDescent="0.25">
      <c r="A12327" t="s">
        <v>12754</v>
      </c>
    </row>
    <row r="12328" spans="1:1" x14ac:dyDescent="0.25">
      <c r="A12328" t="s">
        <v>12755</v>
      </c>
    </row>
    <row r="12329" spans="1:1" x14ac:dyDescent="0.25">
      <c r="A12329" t="s">
        <v>12756</v>
      </c>
    </row>
    <row r="12330" spans="1:1" x14ac:dyDescent="0.25">
      <c r="A12330" t="s">
        <v>12757</v>
      </c>
    </row>
    <row r="12331" spans="1:1" x14ac:dyDescent="0.25">
      <c r="A12331" t="s">
        <v>12758</v>
      </c>
    </row>
    <row r="12332" spans="1:1" x14ac:dyDescent="0.25">
      <c r="A12332" t="s">
        <v>12759</v>
      </c>
    </row>
    <row r="12333" spans="1:1" x14ac:dyDescent="0.25">
      <c r="A12333" t="s">
        <v>12760</v>
      </c>
    </row>
    <row r="12334" spans="1:1" x14ac:dyDescent="0.25">
      <c r="A12334" t="s">
        <v>12761</v>
      </c>
    </row>
    <row r="12335" spans="1:1" x14ac:dyDescent="0.25">
      <c r="A12335" t="s">
        <v>12762</v>
      </c>
    </row>
    <row r="12336" spans="1:1" x14ac:dyDescent="0.25">
      <c r="A12336" t="s">
        <v>12763</v>
      </c>
    </row>
    <row r="12337" spans="1:1" x14ac:dyDescent="0.25">
      <c r="A12337" t="s">
        <v>12764</v>
      </c>
    </row>
    <row r="12338" spans="1:1" x14ac:dyDescent="0.25">
      <c r="A12338" t="s">
        <v>12765</v>
      </c>
    </row>
    <row r="12339" spans="1:1" x14ac:dyDescent="0.25">
      <c r="A12339" t="s">
        <v>12766</v>
      </c>
    </row>
    <row r="12340" spans="1:1" x14ac:dyDescent="0.25">
      <c r="A12340" t="s">
        <v>12767</v>
      </c>
    </row>
    <row r="12341" spans="1:1" x14ac:dyDescent="0.25">
      <c r="A12341" t="s">
        <v>12768</v>
      </c>
    </row>
    <row r="12342" spans="1:1" x14ac:dyDescent="0.25">
      <c r="A12342" t="s">
        <v>12769</v>
      </c>
    </row>
    <row r="12343" spans="1:1" x14ac:dyDescent="0.25">
      <c r="A12343" t="s">
        <v>12770</v>
      </c>
    </row>
    <row r="12344" spans="1:1" x14ac:dyDescent="0.25">
      <c r="A12344" t="s">
        <v>12771</v>
      </c>
    </row>
    <row r="12345" spans="1:1" x14ac:dyDescent="0.25">
      <c r="A12345" t="s">
        <v>12772</v>
      </c>
    </row>
    <row r="12346" spans="1:1" x14ac:dyDescent="0.25">
      <c r="A12346" t="s">
        <v>12773</v>
      </c>
    </row>
    <row r="12347" spans="1:1" x14ac:dyDescent="0.25">
      <c r="A12347" t="s">
        <v>12774</v>
      </c>
    </row>
    <row r="12348" spans="1:1" x14ac:dyDescent="0.25">
      <c r="A12348" t="s">
        <v>12775</v>
      </c>
    </row>
    <row r="12349" spans="1:1" x14ac:dyDescent="0.25">
      <c r="A12349" t="s">
        <v>12776</v>
      </c>
    </row>
    <row r="12350" spans="1:1" x14ac:dyDescent="0.25">
      <c r="A12350" t="s">
        <v>12777</v>
      </c>
    </row>
    <row r="12351" spans="1:1" x14ac:dyDescent="0.25">
      <c r="A12351" t="s">
        <v>12778</v>
      </c>
    </row>
    <row r="12352" spans="1:1" x14ac:dyDescent="0.25">
      <c r="A12352" t="s">
        <v>12779</v>
      </c>
    </row>
    <row r="12353" spans="1:1" x14ac:dyDescent="0.25">
      <c r="A12353" t="s">
        <v>12780</v>
      </c>
    </row>
    <row r="12354" spans="1:1" x14ac:dyDescent="0.25">
      <c r="A12354" t="s">
        <v>12781</v>
      </c>
    </row>
    <row r="12355" spans="1:1" x14ac:dyDescent="0.25">
      <c r="A12355" t="s">
        <v>12782</v>
      </c>
    </row>
    <row r="12356" spans="1:1" x14ac:dyDescent="0.25">
      <c r="A12356" t="s">
        <v>12783</v>
      </c>
    </row>
    <row r="12357" spans="1:1" x14ac:dyDescent="0.25">
      <c r="A12357" t="s">
        <v>12784</v>
      </c>
    </row>
    <row r="12358" spans="1:1" x14ac:dyDescent="0.25">
      <c r="A12358" t="s">
        <v>12785</v>
      </c>
    </row>
    <row r="12359" spans="1:1" x14ac:dyDescent="0.25">
      <c r="A12359" t="s">
        <v>12786</v>
      </c>
    </row>
    <row r="12360" spans="1:1" x14ac:dyDescent="0.25">
      <c r="A12360" t="s">
        <v>12787</v>
      </c>
    </row>
    <row r="12361" spans="1:1" x14ac:dyDescent="0.25">
      <c r="A12361" t="s">
        <v>12788</v>
      </c>
    </row>
    <row r="12362" spans="1:1" x14ac:dyDescent="0.25">
      <c r="A12362" t="s">
        <v>12789</v>
      </c>
    </row>
    <row r="12363" spans="1:1" x14ac:dyDescent="0.25">
      <c r="A12363" t="s">
        <v>12790</v>
      </c>
    </row>
    <row r="12364" spans="1:1" x14ac:dyDescent="0.25">
      <c r="A12364" t="s">
        <v>12791</v>
      </c>
    </row>
    <row r="12365" spans="1:1" x14ac:dyDescent="0.25">
      <c r="A12365" t="s">
        <v>12792</v>
      </c>
    </row>
    <row r="12366" spans="1:1" x14ac:dyDescent="0.25">
      <c r="A12366" t="s">
        <v>12793</v>
      </c>
    </row>
    <row r="12367" spans="1:1" x14ac:dyDescent="0.25">
      <c r="A12367" t="s">
        <v>12794</v>
      </c>
    </row>
    <row r="12368" spans="1:1" x14ac:dyDescent="0.25">
      <c r="A12368" t="s">
        <v>12795</v>
      </c>
    </row>
    <row r="12369" spans="1:1" x14ac:dyDescent="0.25">
      <c r="A12369" t="s">
        <v>12796</v>
      </c>
    </row>
    <row r="12370" spans="1:1" x14ac:dyDescent="0.25">
      <c r="A12370" t="s">
        <v>12797</v>
      </c>
    </row>
    <row r="12371" spans="1:1" x14ac:dyDescent="0.25">
      <c r="A12371" t="s">
        <v>12798</v>
      </c>
    </row>
    <row r="12372" spans="1:1" x14ac:dyDescent="0.25">
      <c r="A12372" t="s">
        <v>12799</v>
      </c>
    </row>
    <row r="12373" spans="1:1" x14ac:dyDescent="0.25">
      <c r="A12373" t="s">
        <v>12800</v>
      </c>
    </row>
    <row r="12374" spans="1:1" x14ac:dyDescent="0.25">
      <c r="A12374" t="s">
        <v>12801</v>
      </c>
    </row>
    <row r="12375" spans="1:1" x14ac:dyDescent="0.25">
      <c r="A12375" t="s">
        <v>12802</v>
      </c>
    </row>
    <row r="12376" spans="1:1" x14ac:dyDescent="0.25">
      <c r="A12376" t="s">
        <v>12803</v>
      </c>
    </row>
    <row r="12377" spans="1:1" x14ac:dyDescent="0.25">
      <c r="A12377" t="s">
        <v>12804</v>
      </c>
    </row>
    <row r="12378" spans="1:1" x14ac:dyDescent="0.25">
      <c r="A12378" t="s">
        <v>12805</v>
      </c>
    </row>
    <row r="12379" spans="1:1" x14ac:dyDescent="0.25">
      <c r="A12379" t="s">
        <v>12806</v>
      </c>
    </row>
    <row r="12380" spans="1:1" x14ac:dyDescent="0.25">
      <c r="A12380" t="s">
        <v>12807</v>
      </c>
    </row>
    <row r="12381" spans="1:1" x14ac:dyDescent="0.25">
      <c r="A12381" t="s">
        <v>12808</v>
      </c>
    </row>
    <row r="12382" spans="1:1" x14ac:dyDescent="0.25">
      <c r="A12382" t="s">
        <v>12809</v>
      </c>
    </row>
    <row r="12383" spans="1:1" x14ac:dyDescent="0.25">
      <c r="A12383" t="s">
        <v>12810</v>
      </c>
    </row>
    <row r="12384" spans="1:1" x14ac:dyDescent="0.25">
      <c r="A12384" t="s">
        <v>12811</v>
      </c>
    </row>
    <row r="12385" spans="1:1" x14ac:dyDescent="0.25">
      <c r="A12385" t="s">
        <v>12812</v>
      </c>
    </row>
    <row r="12386" spans="1:1" x14ac:dyDescent="0.25">
      <c r="A12386" t="s">
        <v>12813</v>
      </c>
    </row>
    <row r="12387" spans="1:1" x14ac:dyDescent="0.25">
      <c r="A12387" t="s">
        <v>12814</v>
      </c>
    </row>
    <row r="12388" spans="1:1" x14ac:dyDescent="0.25">
      <c r="A12388" t="s">
        <v>12815</v>
      </c>
    </row>
    <row r="12389" spans="1:1" x14ac:dyDescent="0.25">
      <c r="A12389" t="s">
        <v>12816</v>
      </c>
    </row>
    <row r="12390" spans="1:1" x14ac:dyDescent="0.25">
      <c r="A12390" t="s">
        <v>12817</v>
      </c>
    </row>
    <row r="12391" spans="1:1" x14ac:dyDescent="0.25">
      <c r="A12391" t="s">
        <v>12818</v>
      </c>
    </row>
    <row r="12392" spans="1:1" x14ac:dyDescent="0.25">
      <c r="A12392" t="s">
        <v>12819</v>
      </c>
    </row>
    <row r="12393" spans="1:1" x14ac:dyDescent="0.25">
      <c r="A12393" t="s">
        <v>12820</v>
      </c>
    </row>
    <row r="12394" spans="1:1" x14ac:dyDescent="0.25">
      <c r="A12394" t="s">
        <v>12821</v>
      </c>
    </row>
    <row r="12395" spans="1:1" x14ac:dyDescent="0.25">
      <c r="A12395" t="s">
        <v>12822</v>
      </c>
    </row>
    <row r="12396" spans="1:1" x14ac:dyDescent="0.25">
      <c r="A12396" t="s">
        <v>12823</v>
      </c>
    </row>
    <row r="12397" spans="1:1" x14ac:dyDescent="0.25">
      <c r="A12397" t="s">
        <v>12824</v>
      </c>
    </row>
    <row r="12398" spans="1:1" x14ac:dyDescent="0.25">
      <c r="A12398" t="s">
        <v>12825</v>
      </c>
    </row>
    <row r="12399" spans="1:1" x14ac:dyDescent="0.25">
      <c r="A12399" t="s">
        <v>12826</v>
      </c>
    </row>
    <row r="12400" spans="1:1" x14ac:dyDescent="0.25">
      <c r="A12400" t="s">
        <v>12827</v>
      </c>
    </row>
    <row r="12401" spans="1:1" x14ac:dyDescent="0.25">
      <c r="A12401" t="s">
        <v>12828</v>
      </c>
    </row>
    <row r="12402" spans="1:1" x14ac:dyDescent="0.25">
      <c r="A12402" t="s">
        <v>12829</v>
      </c>
    </row>
    <row r="12403" spans="1:1" x14ac:dyDescent="0.25">
      <c r="A12403" t="s">
        <v>12830</v>
      </c>
    </row>
    <row r="12404" spans="1:1" x14ac:dyDescent="0.25">
      <c r="A12404" t="s">
        <v>12831</v>
      </c>
    </row>
    <row r="12405" spans="1:1" x14ac:dyDescent="0.25">
      <c r="A12405" t="s">
        <v>12832</v>
      </c>
    </row>
    <row r="12406" spans="1:1" x14ac:dyDescent="0.25">
      <c r="A12406" t="s">
        <v>12833</v>
      </c>
    </row>
    <row r="12407" spans="1:1" x14ac:dyDescent="0.25">
      <c r="A12407" t="s">
        <v>12834</v>
      </c>
    </row>
    <row r="12408" spans="1:1" x14ac:dyDescent="0.25">
      <c r="A12408" t="s">
        <v>12835</v>
      </c>
    </row>
    <row r="12409" spans="1:1" x14ac:dyDescent="0.25">
      <c r="A12409" t="s">
        <v>12836</v>
      </c>
    </row>
    <row r="12410" spans="1:1" x14ac:dyDescent="0.25">
      <c r="A12410" t="s">
        <v>12837</v>
      </c>
    </row>
    <row r="12411" spans="1:1" x14ac:dyDescent="0.25">
      <c r="A12411" t="s">
        <v>12838</v>
      </c>
    </row>
    <row r="12412" spans="1:1" x14ac:dyDescent="0.25">
      <c r="A12412" t="s">
        <v>12839</v>
      </c>
    </row>
    <row r="12413" spans="1:1" x14ac:dyDescent="0.25">
      <c r="A12413" t="s">
        <v>12840</v>
      </c>
    </row>
    <row r="12414" spans="1:1" x14ac:dyDescent="0.25">
      <c r="A12414" t="s">
        <v>12841</v>
      </c>
    </row>
    <row r="12415" spans="1:1" x14ac:dyDescent="0.25">
      <c r="A12415" t="s">
        <v>12842</v>
      </c>
    </row>
    <row r="12416" spans="1:1" x14ac:dyDescent="0.25">
      <c r="A12416" t="s">
        <v>12843</v>
      </c>
    </row>
    <row r="12417" spans="1:1" x14ac:dyDescent="0.25">
      <c r="A12417" t="s">
        <v>12844</v>
      </c>
    </row>
    <row r="12418" spans="1:1" x14ac:dyDescent="0.25">
      <c r="A12418" t="s">
        <v>12845</v>
      </c>
    </row>
    <row r="12419" spans="1:1" x14ac:dyDescent="0.25">
      <c r="A12419" t="s">
        <v>12846</v>
      </c>
    </row>
    <row r="12420" spans="1:1" x14ac:dyDescent="0.25">
      <c r="A12420" t="s">
        <v>12847</v>
      </c>
    </row>
    <row r="12421" spans="1:1" x14ac:dyDescent="0.25">
      <c r="A12421" t="s">
        <v>12848</v>
      </c>
    </row>
    <row r="12422" spans="1:1" x14ac:dyDescent="0.25">
      <c r="A12422" t="s">
        <v>12849</v>
      </c>
    </row>
    <row r="12423" spans="1:1" x14ac:dyDescent="0.25">
      <c r="A12423" t="s">
        <v>12850</v>
      </c>
    </row>
    <row r="12424" spans="1:1" x14ac:dyDescent="0.25">
      <c r="A12424" t="s">
        <v>12851</v>
      </c>
    </row>
    <row r="12425" spans="1:1" x14ac:dyDescent="0.25">
      <c r="A12425" t="s">
        <v>12852</v>
      </c>
    </row>
    <row r="12426" spans="1:1" x14ac:dyDescent="0.25">
      <c r="A12426" t="s">
        <v>12853</v>
      </c>
    </row>
    <row r="12427" spans="1:1" x14ac:dyDescent="0.25">
      <c r="A12427" t="s">
        <v>12854</v>
      </c>
    </row>
    <row r="12428" spans="1:1" x14ac:dyDescent="0.25">
      <c r="A12428" t="s">
        <v>12855</v>
      </c>
    </row>
    <row r="12429" spans="1:1" x14ac:dyDescent="0.25">
      <c r="A12429" t="s">
        <v>12856</v>
      </c>
    </row>
    <row r="12430" spans="1:1" x14ac:dyDescent="0.25">
      <c r="A12430" t="s">
        <v>12857</v>
      </c>
    </row>
    <row r="12431" spans="1:1" x14ac:dyDescent="0.25">
      <c r="A12431" t="s">
        <v>12858</v>
      </c>
    </row>
    <row r="12432" spans="1:1" x14ac:dyDescent="0.25">
      <c r="A12432" t="s">
        <v>12859</v>
      </c>
    </row>
    <row r="12433" spans="1:1" x14ac:dyDescent="0.25">
      <c r="A12433" t="s">
        <v>12860</v>
      </c>
    </row>
    <row r="12434" spans="1:1" x14ac:dyDescent="0.25">
      <c r="A12434" t="s">
        <v>12861</v>
      </c>
    </row>
    <row r="12435" spans="1:1" x14ac:dyDescent="0.25">
      <c r="A12435" t="s">
        <v>12862</v>
      </c>
    </row>
    <row r="12436" spans="1:1" x14ac:dyDescent="0.25">
      <c r="A12436" t="s">
        <v>12863</v>
      </c>
    </row>
    <row r="12437" spans="1:1" x14ac:dyDescent="0.25">
      <c r="A12437" t="s">
        <v>12864</v>
      </c>
    </row>
    <row r="12438" spans="1:1" x14ac:dyDescent="0.25">
      <c r="A12438" t="s">
        <v>12865</v>
      </c>
    </row>
    <row r="12439" spans="1:1" x14ac:dyDescent="0.25">
      <c r="A12439" t="s">
        <v>12866</v>
      </c>
    </row>
    <row r="12440" spans="1:1" x14ac:dyDescent="0.25">
      <c r="A12440" t="s">
        <v>12867</v>
      </c>
    </row>
    <row r="12441" spans="1:1" x14ac:dyDescent="0.25">
      <c r="A12441" t="s">
        <v>12868</v>
      </c>
    </row>
    <row r="12442" spans="1:1" x14ac:dyDescent="0.25">
      <c r="A12442" t="s">
        <v>12869</v>
      </c>
    </row>
    <row r="12443" spans="1:1" x14ac:dyDescent="0.25">
      <c r="A12443" t="s">
        <v>12870</v>
      </c>
    </row>
    <row r="12444" spans="1:1" x14ac:dyDescent="0.25">
      <c r="A12444" t="s">
        <v>12871</v>
      </c>
    </row>
    <row r="12445" spans="1:1" x14ac:dyDescent="0.25">
      <c r="A12445" t="s">
        <v>12872</v>
      </c>
    </row>
    <row r="12446" spans="1:1" x14ac:dyDescent="0.25">
      <c r="A12446" t="s">
        <v>12873</v>
      </c>
    </row>
    <row r="12447" spans="1:1" x14ac:dyDescent="0.25">
      <c r="A12447" t="s">
        <v>12874</v>
      </c>
    </row>
    <row r="12448" spans="1:1" x14ac:dyDescent="0.25">
      <c r="A12448" t="s">
        <v>12875</v>
      </c>
    </row>
    <row r="12449" spans="1:1" x14ac:dyDescent="0.25">
      <c r="A12449" t="s">
        <v>12876</v>
      </c>
    </row>
    <row r="12450" spans="1:1" x14ac:dyDescent="0.25">
      <c r="A12450" t="s">
        <v>12877</v>
      </c>
    </row>
    <row r="12451" spans="1:1" x14ac:dyDescent="0.25">
      <c r="A12451" t="s">
        <v>12878</v>
      </c>
    </row>
    <row r="12452" spans="1:1" x14ac:dyDescent="0.25">
      <c r="A12452" t="s">
        <v>12879</v>
      </c>
    </row>
    <row r="12453" spans="1:1" x14ac:dyDescent="0.25">
      <c r="A12453" t="s">
        <v>12880</v>
      </c>
    </row>
    <row r="12454" spans="1:1" x14ac:dyDescent="0.25">
      <c r="A12454" t="s">
        <v>12881</v>
      </c>
    </row>
    <row r="12455" spans="1:1" x14ac:dyDescent="0.25">
      <c r="A12455" t="s">
        <v>12882</v>
      </c>
    </row>
    <row r="12456" spans="1:1" x14ac:dyDescent="0.25">
      <c r="A12456" t="s">
        <v>12883</v>
      </c>
    </row>
    <row r="12457" spans="1:1" x14ac:dyDescent="0.25">
      <c r="A12457" t="s">
        <v>12884</v>
      </c>
    </row>
    <row r="12458" spans="1:1" x14ac:dyDescent="0.25">
      <c r="A12458" t="s">
        <v>12885</v>
      </c>
    </row>
    <row r="12459" spans="1:1" x14ac:dyDescent="0.25">
      <c r="A12459" t="s">
        <v>12886</v>
      </c>
    </row>
    <row r="12460" spans="1:1" x14ac:dyDescent="0.25">
      <c r="A12460" t="s">
        <v>12887</v>
      </c>
    </row>
    <row r="12461" spans="1:1" x14ac:dyDescent="0.25">
      <c r="A12461" t="s">
        <v>12888</v>
      </c>
    </row>
    <row r="12462" spans="1:1" x14ac:dyDescent="0.25">
      <c r="A12462" t="s">
        <v>12889</v>
      </c>
    </row>
    <row r="12463" spans="1:1" x14ac:dyDescent="0.25">
      <c r="A12463" t="s">
        <v>12890</v>
      </c>
    </row>
    <row r="12464" spans="1:1" x14ac:dyDescent="0.25">
      <c r="A12464" t="s">
        <v>12891</v>
      </c>
    </row>
    <row r="12465" spans="1:1" x14ac:dyDescent="0.25">
      <c r="A12465" t="s">
        <v>12892</v>
      </c>
    </row>
    <row r="12466" spans="1:1" x14ac:dyDescent="0.25">
      <c r="A12466" t="s">
        <v>12893</v>
      </c>
    </row>
    <row r="12467" spans="1:1" x14ac:dyDescent="0.25">
      <c r="A12467" t="s">
        <v>12894</v>
      </c>
    </row>
    <row r="12468" spans="1:1" x14ac:dyDescent="0.25">
      <c r="A12468" t="s">
        <v>12895</v>
      </c>
    </row>
    <row r="12469" spans="1:1" x14ac:dyDescent="0.25">
      <c r="A12469" t="s">
        <v>12896</v>
      </c>
    </row>
    <row r="12470" spans="1:1" x14ac:dyDescent="0.25">
      <c r="A12470" t="s">
        <v>12897</v>
      </c>
    </row>
    <row r="12471" spans="1:1" x14ac:dyDescent="0.25">
      <c r="A12471" t="s">
        <v>12898</v>
      </c>
    </row>
    <row r="12472" spans="1:1" x14ac:dyDescent="0.25">
      <c r="A12472" t="s">
        <v>12899</v>
      </c>
    </row>
    <row r="12473" spans="1:1" x14ac:dyDescent="0.25">
      <c r="A12473" t="s">
        <v>12900</v>
      </c>
    </row>
    <row r="12474" spans="1:1" x14ac:dyDescent="0.25">
      <c r="A12474" t="s">
        <v>12901</v>
      </c>
    </row>
    <row r="12475" spans="1:1" x14ac:dyDescent="0.25">
      <c r="A12475" t="s">
        <v>12902</v>
      </c>
    </row>
    <row r="12476" spans="1:1" x14ac:dyDescent="0.25">
      <c r="A12476" t="s">
        <v>12903</v>
      </c>
    </row>
    <row r="12477" spans="1:1" x14ac:dyDescent="0.25">
      <c r="A12477" t="s">
        <v>12904</v>
      </c>
    </row>
    <row r="12478" spans="1:1" x14ac:dyDescent="0.25">
      <c r="A12478" t="s">
        <v>12905</v>
      </c>
    </row>
    <row r="12479" spans="1:1" x14ac:dyDescent="0.25">
      <c r="A12479" t="s">
        <v>12906</v>
      </c>
    </row>
    <row r="12480" spans="1:1" x14ac:dyDescent="0.25">
      <c r="A12480" t="s">
        <v>12907</v>
      </c>
    </row>
    <row r="12481" spans="1:1" x14ac:dyDescent="0.25">
      <c r="A12481" t="s">
        <v>12908</v>
      </c>
    </row>
    <row r="12482" spans="1:1" x14ac:dyDescent="0.25">
      <c r="A12482" t="s">
        <v>12909</v>
      </c>
    </row>
    <row r="12483" spans="1:1" x14ac:dyDescent="0.25">
      <c r="A12483" t="s">
        <v>12910</v>
      </c>
    </row>
    <row r="12484" spans="1:1" x14ac:dyDescent="0.25">
      <c r="A12484" t="s">
        <v>12911</v>
      </c>
    </row>
    <row r="12485" spans="1:1" x14ac:dyDescent="0.25">
      <c r="A12485" t="s">
        <v>12912</v>
      </c>
    </row>
    <row r="12486" spans="1:1" x14ac:dyDescent="0.25">
      <c r="A12486" t="s">
        <v>12913</v>
      </c>
    </row>
    <row r="12487" spans="1:1" x14ac:dyDescent="0.25">
      <c r="A12487" t="s">
        <v>12914</v>
      </c>
    </row>
    <row r="12488" spans="1:1" x14ac:dyDescent="0.25">
      <c r="A12488" t="s">
        <v>12915</v>
      </c>
    </row>
    <row r="12489" spans="1:1" x14ac:dyDescent="0.25">
      <c r="A12489" t="s">
        <v>12916</v>
      </c>
    </row>
    <row r="12490" spans="1:1" x14ac:dyDescent="0.25">
      <c r="A12490" t="s">
        <v>12917</v>
      </c>
    </row>
    <row r="12491" spans="1:1" x14ac:dyDescent="0.25">
      <c r="A12491" t="s">
        <v>12918</v>
      </c>
    </row>
    <row r="12492" spans="1:1" x14ac:dyDescent="0.25">
      <c r="A12492" t="s">
        <v>12919</v>
      </c>
    </row>
    <row r="12493" spans="1:1" x14ac:dyDescent="0.25">
      <c r="A12493" t="s">
        <v>12920</v>
      </c>
    </row>
    <row r="12494" spans="1:1" x14ac:dyDescent="0.25">
      <c r="A12494" t="s">
        <v>12921</v>
      </c>
    </row>
    <row r="12495" spans="1:1" x14ac:dyDescent="0.25">
      <c r="A12495" t="s">
        <v>12922</v>
      </c>
    </row>
    <row r="12496" spans="1:1" x14ac:dyDescent="0.25">
      <c r="A12496" t="s">
        <v>12923</v>
      </c>
    </row>
    <row r="12497" spans="1:1" x14ac:dyDescent="0.25">
      <c r="A12497" t="s">
        <v>12924</v>
      </c>
    </row>
    <row r="12498" spans="1:1" x14ac:dyDescent="0.25">
      <c r="A12498" t="s">
        <v>12925</v>
      </c>
    </row>
    <row r="12499" spans="1:1" x14ac:dyDescent="0.25">
      <c r="A12499" t="s">
        <v>12926</v>
      </c>
    </row>
    <row r="12500" spans="1:1" x14ac:dyDescent="0.25">
      <c r="A12500" t="s">
        <v>12927</v>
      </c>
    </row>
    <row r="12501" spans="1:1" x14ac:dyDescent="0.25">
      <c r="A12501" t="s">
        <v>12928</v>
      </c>
    </row>
    <row r="12502" spans="1:1" x14ac:dyDescent="0.25">
      <c r="A12502" t="s">
        <v>12929</v>
      </c>
    </row>
    <row r="12503" spans="1:1" x14ac:dyDescent="0.25">
      <c r="A12503" t="s">
        <v>12930</v>
      </c>
    </row>
    <row r="12504" spans="1:1" x14ac:dyDescent="0.25">
      <c r="A12504" t="s">
        <v>12931</v>
      </c>
    </row>
    <row r="12505" spans="1:1" x14ac:dyDescent="0.25">
      <c r="A12505" t="s">
        <v>12932</v>
      </c>
    </row>
    <row r="12506" spans="1:1" x14ac:dyDescent="0.25">
      <c r="A12506" t="s">
        <v>12933</v>
      </c>
    </row>
    <row r="12507" spans="1:1" x14ac:dyDescent="0.25">
      <c r="A12507" t="s">
        <v>12934</v>
      </c>
    </row>
    <row r="12508" spans="1:1" x14ac:dyDescent="0.25">
      <c r="A12508" t="s">
        <v>12935</v>
      </c>
    </row>
    <row r="12509" spans="1:1" x14ac:dyDescent="0.25">
      <c r="A12509" t="s">
        <v>12936</v>
      </c>
    </row>
    <row r="12510" spans="1:1" x14ac:dyDescent="0.25">
      <c r="A12510" t="s">
        <v>12937</v>
      </c>
    </row>
    <row r="12511" spans="1:1" x14ac:dyDescent="0.25">
      <c r="A12511" t="s">
        <v>12938</v>
      </c>
    </row>
    <row r="12512" spans="1:1" x14ac:dyDescent="0.25">
      <c r="A12512" t="s">
        <v>12939</v>
      </c>
    </row>
    <row r="12513" spans="1:1" x14ac:dyDescent="0.25">
      <c r="A12513" t="s">
        <v>12940</v>
      </c>
    </row>
    <row r="12514" spans="1:1" x14ac:dyDescent="0.25">
      <c r="A12514" t="s">
        <v>12941</v>
      </c>
    </row>
    <row r="12515" spans="1:1" x14ac:dyDescent="0.25">
      <c r="A12515" t="s">
        <v>12942</v>
      </c>
    </row>
    <row r="12516" spans="1:1" x14ac:dyDescent="0.25">
      <c r="A12516" t="s">
        <v>12943</v>
      </c>
    </row>
    <row r="12517" spans="1:1" x14ac:dyDescent="0.25">
      <c r="A12517" t="s">
        <v>12944</v>
      </c>
    </row>
    <row r="12518" spans="1:1" x14ac:dyDescent="0.25">
      <c r="A12518" t="s">
        <v>12945</v>
      </c>
    </row>
    <row r="12519" spans="1:1" x14ac:dyDescent="0.25">
      <c r="A12519" t="s">
        <v>12946</v>
      </c>
    </row>
    <row r="12520" spans="1:1" x14ac:dyDescent="0.25">
      <c r="A12520" t="s">
        <v>12947</v>
      </c>
    </row>
    <row r="12521" spans="1:1" x14ac:dyDescent="0.25">
      <c r="A12521" t="s">
        <v>12948</v>
      </c>
    </row>
    <row r="12522" spans="1:1" x14ac:dyDescent="0.25">
      <c r="A12522" t="s">
        <v>12949</v>
      </c>
    </row>
    <row r="12523" spans="1:1" x14ac:dyDescent="0.25">
      <c r="A12523" t="s">
        <v>12950</v>
      </c>
    </row>
    <row r="12524" spans="1:1" x14ac:dyDescent="0.25">
      <c r="A12524" t="s">
        <v>12951</v>
      </c>
    </row>
    <row r="12525" spans="1:1" x14ac:dyDescent="0.25">
      <c r="A12525" t="s">
        <v>12952</v>
      </c>
    </row>
    <row r="12526" spans="1:1" x14ac:dyDescent="0.25">
      <c r="A12526" t="s">
        <v>12953</v>
      </c>
    </row>
    <row r="12527" spans="1:1" x14ac:dyDescent="0.25">
      <c r="A12527" t="s">
        <v>12954</v>
      </c>
    </row>
    <row r="12528" spans="1:1" x14ac:dyDescent="0.25">
      <c r="A12528" t="s">
        <v>12955</v>
      </c>
    </row>
    <row r="12529" spans="1:1" x14ac:dyDescent="0.25">
      <c r="A12529" t="s">
        <v>12956</v>
      </c>
    </row>
    <row r="12530" spans="1:1" x14ac:dyDescent="0.25">
      <c r="A12530" t="s">
        <v>12957</v>
      </c>
    </row>
    <row r="12531" spans="1:1" x14ac:dyDescent="0.25">
      <c r="A12531" t="s">
        <v>12958</v>
      </c>
    </row>
    <row r="12532" spans="1:1" x14ac:dyDescent="0.25">
      <c r="A12532" t="s">
        <v>12959</v>
      </c>
    </row>
    <row r="12533" spans="1:1" x14ac:dyDescent="0.25">
      <c r="A12533" t="s">
        <v>12960</v>
      </c>
    </row>
    <row r="12534" spans="1:1" x14ac:dyDescent="0.25">
      <c r="A12534" t="s">
        <v>12961</v>
      </c>
    </row>
    <row r="12535" spans="1:1" x14ac:dyDescent="0.25">
      <c r="A12535" t="s">
        <v>12962</v>
      </c>
    </row>
    <row r="12536" spans="1:1" x14ac:dyDescent="0.25">
      <c r="A12536" t="s">
        <v>12963</v>
      </c>
    </row>
    <row r="12537" spans="1:1" x14ac:dyDescent="0.25">
      <c r="A12537" t="s">
        <v>12964</v>
      </c>
    </row>
    <row r="12538" spans="1:1" x14ac:dyDescent="0.25">
      <c r="A12538" t="s">
        <v>12965</v>
      </c>
    </row>
    <row r="12539" spans="1:1" x14ac:dyDescent="0.25">
      <c r="A12539" t="s">
        <v>12966</v>
      </c>
    </row>
    <row r="12540" spans="1:1" x14ac:dyDescent="0.25">
      <c r="A12540" t="s">
        <v>12967</v>
      </c>
    </row>
    <row r="12541" spans="1:1" x14ac:dyDescent="0.25">
      <c r="A12541" t="s">
        <v>12968</v>
      </c>
    </row>
    <row r="12542" spans="1:1" x14ac:dyDescent="0.25">
      <c r="A12542" t="s">
        <v>12969</v>
      </c>
    </row>
    <row r="12543" spans="1:1" x14ac:dyDescent="0.25">
      <c r="A12543" t="s">
        <v>12970</v>
      </c>
    </row>
    <row r="12544" spans="1:1" x14ac:dyDescent="0.25">
      <c r="A12544" t="s">
        <v>12971</v>
      </c>
    </row>
    <row r="12545" spans="1:1" x14ac:dyDescent="0.25">
      <c r="A12545" t="s">
        <v>12972</v>
      </c>
    </row>
    <row r="12546" spans="1:1" x14ac:dyDescent="0.25">
      <c r="A12546" t="s">
        <v>12973</v>
      </c>
    </row>
    <row r="12547" spans="1:1" x14ac:dyDescent="0.25">
      <c r="A12547" t="s">
        <v>12974</v>
      </c>
    </row>
    <row r="12548" spans="1:1" x14ac:dyDescent="0.25">
      <c r="A12548" t="s">
        <v>12975</v>
      </c>
    </row>
    <row r="12549" spans="1:1" x14ac:dyDescent="0.25">
      <c r="A12549" t="s">
        <v>12976</v>
      </c>
    </row>
    <row r="12550" spans="1:1" x14ac:dyDescent="0.25">
      <c r="A12550" t="s">
        <v>12977</v>
      </c>
    </row>
    <row r="12551" spans="1:1" x14ac:dyDescent="0.25">
      <c r="A12551" t="s">
        <v>12978</v>
      </c>
    </row>
    <row r="12552" spans="1:1" x14ac:dyDescent="0.25">
      <c r="A12552" t="s">
        <v>12979</v>
      </c>
    </row>
    <row r="12553" spans="1:1" x14ac:dyDescent="0.25">
      <c r="A12553" t="s">
        <v>12980</v>
      </c>
    </row>
    <row r="12554" spans="1:1" x14ac:dyDescent="0.25">
      <c r="A12554" t="s">
        <v>12981</v>
      </c>
    </row>
    <row r="12555" spans="1:1" x14ac:dyDescent="0.25">
      <c r="A12555" t="s">
        <v>12982</v>
      </c>
    </row>
    <row r="12556" spans="1:1" x14ac:dyDescent="0.25">
      <c r="A12556" t="s">
        <v>12983</v>
      </c>
    </row>
    <row r="12557" spans="1:1" x14ac:dyDescent="0.25">
      <c r="A12557" t="s">
        <v>12984</v>
      </c>
    </row>
    <row r="12558" spans="1:1" x14ac:dyDescent="0.25">
      <c r="A12558" t="s">
        <v>12985</v>
      </c>
    </row>
    <row r="12559" spans="1:1" x14ac:dyDescent="0.25">
      <c r="A12559" t="s">
        <v>12986</v>
      </c>
    </row>
    <row r="12560" spans="1:1" x14ac:dyDescent="0.25">
      <c r="A12560" t="s">
        <v>12987</v>
      </c>
    </row>
    <row r="12561" spans="1:1" x14ac:dyDescent="0.25">
      <c r="A12561" t="s">
        <v>12988</v>
      </c>
    </row>
    <row r="12562" spans="1:1" x14ac:dyDescent="0.25">
      <c r="A12562" t="s">
        <v>12989</v>
      </c>
    </row>
    <row r="12563" spans="1:1" x14ac:dyDescent="0.25">
      <c r="A12563" t="s">
        <v>12990</v>
      </c>
    </row>
    <row r="12564" spans="1:1" x14ac:dyDescent="0.25">
      <c r="A12564" t="s">
        <v>12991</v>
      </c>
    </row>
    <row r="12565" spans="1:1" x14ac:dyDescent="0.25">
      <c r="A12565" t="s">
        <v>12992</v>
      </c>
    </row>
    <row r="12566" spans="1:1" x14ac:dyDescent="0.25">
      <c r="A12566" t="s">
        <v>12993</v>
      </c>
    </row>
    <row r="12567" spans="1:1" x14ac:dyDescent="0.25">
      <c r="A12567" t="s">
        <v>12994</v>
      </c>
    </row>
    <row r="12568" spans="1:1" x14ac:dyDescent="0.25">
      <c r="A12568" t="s">
        <v>12995</v>
      </c>
    </row>
    <row r="12569" spans="1:1" x14ac:dyDescent="0.25">
      <c r="A12569" t="s">
        <v>12996</v>
      </c>
    </row>
    <row r="12570" spans="1:1" x14ac:dyDescent="0.25">
      <c r="A12570" t="s">
        <v>12997</v>
      </c>
    </row>
    <row r="12571" spans="1:1" x14ac:dyDescent="0.25">
      <c r="A12571" t="s">
        <v>12998</v>
      </c>
    </row>
    <row r="12572" spans="1:1" x14ac:dyDescent="0.25">
      <c r="A12572" t="s">
        <v>12999</v>
      </c>
    </row>
    <row r="12573" spans="1:1" x14ac:dyDescent="0.25">
      <c r="A12573" t="s">
        <v>13000</v>
      </c>
    </row>
    <row r="12574" spans="1:1" x14ac:dyDescent="0.25">
      <c r="A12574" t="s">
        <v>13001</v>
      </c>
    </row>
    <row r="12575" spans="1:1" x14ac:dyDescent="0.25">
      <c r="A12575" t="s">
        <v>13002</v>
      </c>
    </row>
    <row r="12576" spans="1:1" x14ac:dyDescent="0.25">
      <c r="A12576" t="s">
        <v>13003</v>
      </c>
    </row>
    <row r="12577" spans="1:1" x14ac:dyDescent="0.25">
      <c r="A12577" t="s">
        <v>13004</v>
      </c>
    </row>
    <row r="12578" spans="1:1" x14ac:dyDescent="0.25">
      <c r="A12578" t="s">
        <v>13005</v>
      </c>
    </row>
    <row r="12579" spans="1:1" x14ac:dyDescent="0.25">
      <c r="A12579" t="s">
        <v>13006</v>
      </c>
    </row>
    <row r="12580" spans="1:1" x14ac:dyDescent="0.25">
      <c r="A12580" t="s">
        <v>13007</v>
      </c>
    </row>
    <row r="12581" spans="1:1" x14ac:dyDescent="0.25">
      <c r="A12581" t="s">
        <v>13008</v>
      </c>
    </row>
    <row r="12582" spans="1:1" x14ac:dyDescent="0.25">
      <c r="A12582" t="s">
        <v>13009</v>
      </c>
    </row>
    <row r="12583" spans="1:1" x14ac:dyDescent="0.25">
      <c r="A12583" t="s">
        <v>13010</v>
      </c>
    </row>
    <row r="12584" spans="1:1" x14ac:dyDescent="0.25">
      <c r="A12584" t="s">
        <v>13011</v>
      </c>
    </row>
    <row r="12585" spans="1:1" x14ac:dyDescent="0.25">
      <c r="A12585" t="s">
        <v>13012</v>
      </c>
    </row>
    <row r="12586" spans="1:1" x14ac:dyDescent="0.25">
      <c r="A12586" t="s">
        <v>13013</v>
      </c>
    </row>
    <row r="12587" spans="1:1" x14ac:dyDescent="0.25">
      <c r="A12587" t="s">
        <v>13014</v>
      </c>
    </row>
    <row r="12588" spans="1:1" x14ac:dyDescent="0.25">
      <c r="A12588" t="s">
        <v>13015</v>
      </c>
    </row>
    <row r="12589" spans="1:1" x14ac:dyDescent="0.25">
      <c r="A12589" t="s">
        <v>13016</v>
      </c>
    </row>
    <row r="12590" spans="1:1" x14ac:dyDescent="0.25">
      <c r="A12590" t="s">
        <v>13017</v>
      </c>
    </row>
    <row r="12591" spans="1:1" x14ac:dyDescent="0.25">
      <c r="A12591" t="s">
        <v>13018</v>
      </c>
    </row>
    <row r="12592" spans="1:1" x14ac:dyDescent="0.25">
      <c r="A12592" t="s">
        <v>13019</v>
      </c>
    </row>
    <row r="12593" spans="1:1" x14ac:dyDescent="0.25">
      <c r="A12593" t="s">
        <v>13020</v>
      </c>
    </row>
    <row r="12594" spans="1:1" x14ac:dyDescent="0.25">
      <c r="A12594" t="s">
        <v>13021</v>
      </c>
    </row>
    <row r="12595" spans="1:1" x14ac:dyDescent="0.25">
      <c r="A12595" t="s">
        <v>13022</v>
      </c>
    </row>
    <row r="12596" spans="1:1" x14ac:dyDescent="0.25">
      <c r="A12596" t="s">
        <v>13023</v>
      </c>
    </row>
    <row r="12597" spans="1:1" x14ac:dyDescent="0.25">
      <c r="A12597" t="s">
        <v>13024</v>
      </c>
    </row>
    <row r="12598" spans="1:1" x14ac:dyDescent="0.25">
      <c r="A12598" t="s">
        <v>13025</v>
      </c>
    </row>
    <row r="12599" spans="1:1" x14ac:dyDescent="0.25">
      <c r="A12599" t="s">
        <v>13026</v>
      </c>
    </row>
    <row r="12600" spans="1:1" x14ac:dyDescent="0.25">
      <c r="A12600" t="s">
        <v>13027</v>
      </c>
    </row>
    <row r="12601" spans="1:1" x14ac:dyDescent="0.25">
      <c r="A12601" t="s">
        <v>13028</v>
      </c>
    </row>
    <row r="12602" spans="1:1" x14ac:dyDescent="0.25">
      <c r="A12602" t="s">
        <v>13029</v>
      </c>
    </row>
    <row r="12603" spans="1:1" x14ac:dyDescent="0.25">
      <c r="A12603" t="s">
        <v>13030</v>
      </c>
    </row>
    <row r="12604" spans="1:1" x14ac:dyDescent="0.25">
      <c r="A12604" t="s">
        <v>13031</v>
      </c>
    </row>
    <row r="12605" spans="1:1" x14ac:dyDescent="0.25">
      <c r="A12605" t="s">
        <v>13032</v>
      </c>
    </row>
    <row r="12606" spans="1:1" x14ac:dyDescent="0.25">
      <c r="A12606" t="s">
        <v>13033</v>
      </c>
    </row>
    <row r="12607" spans="1:1" x14ac:dyDescent="0.25">
      <c r="A12607" t="s">
        <v>13034</v>
      </c>
    </row>
    <row r="12608" spans="1:1" x14ac:dyDescent="0.25">
      <c r="A12608" t="s">
        <v>13035</v>
      </c>
    </row>
    <row r="12609" spans="1:1" x14ac:dyDescent="0.25">
      <c r="A12609" t="s">
        <v>13036</v>
      </c>
    </row>
    <row r="12610" spans="1:1" x14ac:dyDescent="0.25">
      <c r="A12610" t="s">
        <v>13037</v>
      </c>
    </row>
    <row r="12611" spans="1:1" x14ac:dyDescent="0.25">
      <c r="A12611" t="s">
        <v>13038</v>
      </c>
    </row>
    <row r="12612" spans="1:1" x14ac:dyDescent="0.25">
      <c r="A12612" t="s">
        <v>13039</v>
      </c>
    </row>
    <row r="12613" spans="1:1" x14ac:dyDescent="0.25">
      <c r="A12613" t="s">
        <v>13040</v>
      </c>
    </row>
    <row r="12614" spans="1:1" x14ac:dyDescent="0.25">
      <c r="A12614" t="s">
        <v>13041</v>
      </c>
    </row>
    <row r="12615" spans="1:1" x14ac:dyDescent="0.25">
      <c r="A12615" t="s">
        <v>13042</v>
      </c>
    </row>
    <row r="12616" spans="1:1" x14ac:dyDescent="0.25">
      <c r="A12616" t="s">
        <v>13043</v>
      </c>
    </row>
    <row r="12617" spans="1:1" x14ac:dyDescent="0.25">
      <c r="A12617" t="s">
        <v>13044</v>
      </c>
    </row>
    <row r="12618" spans="1:1" x14ac:dyDescent="0.25">
      <c r="A12618" t="s">
        <v>13045</v>
      </c>
    </row>
    <row r="12619" spans="1:1" x14ac:dyDescent="0.25">
      <c r="A12619" t="s">
        <v>13046</v>
      </c>
    </row>
    <row r="12620" spans="1:1" x14ac:dyDescent="0.25">
      <c r="A12620" t="s">
        <v>13047</v>
      </c>
    </row>
    <row r="12621" spans="1:1" x14ac:dyDescent="0.25">
      <c r="A12621" t="s">
        <v>13048</v>
      </c>
    </row>
    <row r="12622" spans="1:1" x14ac:dyDescent="0.25">
      <c r="A12622" t="s">
        <v>13049</v>
      </c>
    </row>
    <row r="12623" spans="1:1" x14ac:dyDescent="0.25">
      <c r="A12623" t="s">
        <v>13050</v>
      </c>
    </row>
    <row r="12624" spans="1:1" x14ac:dyDescent="0.25">
      <c r="A12624" t="s">
        <v>13051</v>
      </c>
    </row>
    <row r="12625" spans="1:1" x14ac:dyDescent="0.25">
      <c r="A12625" t="s">
        <v>13052</v>
      </c>
    </row>
    <row r="12626" spans="1:1" x14ac:dyDescent="0.25">
      <c r="A12626" t="s">
        <v>13053</v>
      </c>
    </row>
    <row r="12627" spans="1:1" x14ac:dyDescent="0.25">
      <c r="A12627" t="s">
        <v>13054</v>
      </c>
    </row>
    <row r="12628" spans="1:1" x14ac:dyDescent="0.25">
      <c r="A12628" t="s">
        <v>13055</v>
      </c>
    </row>
    <row r="12629" spans="1:1" x14ac:dyDescent="0.25">
      <c r="A12629" t="s">
        <v>13056</v>
      </c>
    </row>
    <row r="12630" spans="1:1" x14ac:dyDescent="0.25">
      <c r="A12630" t="s">
        <v>13057</v>
      </c>
    </row>
    <row r="12631" spans="1:1" x14ac:dyDescent="0.25">
      <c r="A12631" t="s">
        <v>13058</v>
      </c>
    </row>
    <row r="12632" spans="1:1" x14ac:dyDescent="0.25">
      <c r="A12632" t="s">
        <v>13059</v>
      </c>
    </row>
    <row r="12633" spans="1:1" x14ac:dyDescent="0.25">
      <c r="A12633" t="s">
        <v>13060</v>
      </c>
    </row>
    <row r="12634" spans="1:1" x14ac:dyDescent="0.25">
      <c r="A12634" t="s">
        <v>13061</v>
      </c>
    </row>
    <row r="12635" spans="1:1" x14ac:dyDescent="0.25">
      <c r="A12635" t="s">
        <v>13062</v>
      </c>
    </row>
    <row r="12636" spans="1:1" x14ac:dyDescent="0.25">
      <c r="A12636" t="s">
        <v>13063</v>
      </c>
    </row>
    <row r="12637" spans="1:1" x14ac:dyDescent="0.25">
      <c r="A12637" t="s">
        <v>13064</v>
      </c>
    </row>
    <row r="12638" spans="1:1" x14ac:dyDescent="0.25">
      <c r="A12638" t="s">
        <v>13065</v>
      </c>
    </row>
    <row r="12639" spans="1:1" x14ac:dyDescent="0.25">
      <c r="A12639" t="s">
        <v>13066</v>
      </c>
    </row>
    <row r="12640" spans="1:1" x14ac:dyDescent="0.25">
      <c r="A12640" t="s">
        <v>13067</v>
      </c>
    </row>
    <row r="12641" spans="1:1" x14ac:dyDescent="0.25">
      <c r="A12641" t="s">
        <v>13068</v>
      </c>
    </row>
    <row r="12642" spans="1:1" x14ac:dyDescent="0.25">
      <c r="A12642" t="s">
        <v>13069</v>
      </c>
    </row>
    <row r="12643" spans="1:1" x14ac:dyDescent="0.25">
      <c r="A12643" t="s">
        <v>13070</v>
      </c>
    </row>
    <row r="12644" spans="1:1" x14ac:dyDescent="0.25">
      <c r="A12644" t="s">
        <v>13071</v>
      </c>
    </row>
    <row r="12645" spans="1:1" x14ac:dyDescent="0.25">
      <c r="A12645" t="s">
        <v>13072</v>
      </c>
    </row>
    <row r="12646" spans="1:1" x14ac:dyDescent="0.25">
      <c r="A12646" t="s">
        <v>13073</v>
      </c>
    </row>
    <row r="12647" spans="1:1" x14ac:dyDescent="0.25">
      <c r="A12647" t="s">
        <v>13074</v>
      </c>
    </row>
    <row r="12648" spans="1:1" x14ac:dyDescent="0.25">
      <c r="A12648" t="s">
        <v>13075</v>
      </c>
    </row>
    <row r="12649" spans="1:1" x14ac:dyDescent="0.25">
      <c r="A12649" t="s">
        <v>13076</v>
      </c>
    </row>
    <row r="12650" spans="1:1" x14ac:dyDescent="0.25">
      <c r="A12650" t="s">
        <v>13077</v>
      </c>
    </row>
    <row r="12651" spans="1:1" x14ac:dyDescent="0.25">
      <c r="A12651" t="s">
        <v>13078</v>
      </c>
    </row>
    <row r="12652" spans="1:1" x14ac:dyDescent="0.25">
      <c r="A12652" t="s">
        <v>13079</v>
      </c>
    </row>
    <row r="12653" spans="1:1" x14ac:dyDescent="0.25">
      <c r="A12653" t="s">
        <v>13080</v>
      </c>
    </row>
    <row r="12654" spans="1:1" x14ac:dyDescent="0.25">
      <c r="A12654" t="s">
        <v>13081</v>
      </c>
    </row>
    <row r="12655" spans="1:1" x14ac:dyDescent="0.25">
      <c r="A12655" t="s">
        <v>13082</v>
      </c>
    </row>
    <row r="12656" spans="1:1" x14ac:dyDescent="0.25">
      <c r="A12656" t="s">
        <v>13083</v>
      </c>
    </row>
    <row r="12657" spans="1:1" x14ac:dyDescent="0.25">
      <c r="A12657" t="s">
        <v>13084</v>
      </c>
    </row>
    <row r="12658" spans="1:1" x14ac:dyDescent="0.25">
      <c r="A12658" t="s">
        <v>13085</v>
      </c>
    </row>
    <row r="12659" spans="1:1" x14ac:dyDescent="0.25">
      <c r="A12659" t="s">
        <v>13086</v>
      </c>
    </row>
    <row r="12660" spans="1:1" x14ac:dyDescent="0.25">
      <c r="A12660" t="s">
        <v>13087</v>
      </c>
    </row>
    <row r="12661" spans="1:1" x14ac:dyDescent="0.25">
      <c r="A12661" t="s">
        <v>13088</v>
      </c>
    </row>
    <row r="12662" spans="1:1" x14ac:dyDescent="0.25">
      <c r="A12662" t="s">
        <v>13089</v>
      </c>
    </row>
    <row r="12663" spans="1:1" x14ac:dyDescent="0.25">
      <c r="A12663" t="s">
        <v>13090</v>
      </c>
    </row>
    <row r="12664" spans="1:1" x14ac:dyDescent="0.25">
      <c r="A12664" t="s">
        <v>13091</v>
      </c>
    </row>
    <row r="12665" spans="1:1" x14ac:dyDescent="0.25">
      <c r="A12665" t="s">
        <v>13092</v>
      </c>
    </row>
    <row r="12666" spans="1:1" x14ac:dyDescent="0.25">
      <c r="A12666" t="s">
        <v>13093</v>
      </c>
    </row>
    <row r="12667" spans="1:1" x14ac:dyDescent="0.25">
      <c r="A12667" t="s">
        <v>13094</v>
      </c>
    </row>
    <row r="12668" spans="1:1" x14ac:dyDescent="0.25">
      <c r="A12668" t="s">
        <v>13095</v>
      </c>
    </row>
    <row r="12669" spans="1:1" x14ac:dyDescent="0.25">
      <c r="A12669" t="s">
        <v>13096</v>
      </c>
    </row>
    <row r="12670" spans="1:1" x14ac:dyDescent="0.25">
      <c r="A12670" t="s">
        <v>13097</v>
      </c>
    </row>
    <row r="12671" spans="1:1" x14ac:dyDescent="0.25">
      <c r="A12671" t="s">
        <v>13098</v>
      </c>
    </row>
    <row r="12672" spans="1:1" x14ac:dyDescent="0.25">
      <c r="A12672" t="s">
        <v>13099</v>
      </c>
    </row>
    <row r="12673" spans="1:1" x14ac:dyDescent="0.25">
      <c r="A12673" t="s">
        <v>13100</v>
      </c>
    </row>
    <row r="12674" spans="1:1" x14ac:dyDescent="0.25">
      <c r="A12674" t="s">
        <v>13101</v>
      </c>
    </row>
    <row r="12675" spans="1:1" x14ac:dyDescent="0.25">
      <c r="A12675" t="s">
        <v>13102</v>
      </c>
    </row>
    <row r="12676" spans="1:1" x14ac:dyDescent="0.25">
      <c r="A12676" t="s">
        <v>13103</v>
      </c>
    </row>
    <row r="12677" spans="1:1" x14ac:dyDescent="0.25">
      <c r="A12677" t="s">
        <v>13104</v>
      </c>
    </row>
    <row r="12678" spans="1:1" x14ac:dyDescent="0.25">
      <c r="A12678" t="s">
        <v>13105</v>
      </c>
    </row>
    <row r="12679" spans="1:1" x14ac:dyDescent="0.25">
      <c r="A12679" t="s">
        <v>13106</v>
      </c>
    </row>
    <row r="12680" spans="1:1" x14ac:dyDescent="0.25">
      <c r="A12680" t="s">
        <v>13107</v>
      </c>
    </row>
    <row r="12681" spans="1:1" x14ac:dyDescent="0.25">
      <c r="A12681" t="s">
        <v>13108</v>
      </c>
    </row>
    <row r="12682" spans="1:1" x14ac:dyDescent="0.25">
      <c r="A12682" t="s">
        <v>13109</v>
      </c>
    </row>
    <row r="12683" spans="1:1" x14ac:dyDescent="0.25">
      <c r="A12683" t="s">
        <v>13110</v>
      </c>
    </row>
    <row r="12684" spans="1:1" x14ac:dyDescent="0.25">
      <c r="A12684" t="s">
        <v>13111</v>
      </c>
    </row>
    <row r="12685" spans="1:1" x14ac:dyDescent="0.25">
      <c r="A12685" t="s">
        <v>13112</v>
      </c>
    </row>
    <row r="12686" spans="1:1" x14ac:dyDescent="0.25">
      <c r="A12686" t="s">
        <v>13113</v>
      </c>
    </row>
    <row r="12687" spans="1:1" x14ac:dyDescent="0.25">
      <c r="A12687" t="s">
        <v>13114</v>
      </c>
    </row>
    <row r="12688" spans="1:1" x14ac:dyDescent="0.25">
      <c r="A12688" t="s">
        <v>13115</v>
      </c>
    </row>
    <row r="12689" spans="1:1" x14ac:dyDescent="0.25">
      <c r="A12689" t="s">
        <v>13116</v>
      </c>
    </row>
    <row r="12690" spans="1:1" x14ac:dyDescent="0.25">
      <c r="A12690" t="s">
        <v>13117</v>
      </c>
    </row>
    <row r="12691" spans="1:1" x14ac:dyDescent="0.25">
      <c r="A12691" t="s">
        <v>13118</v>
      </c>
    </row>
    <row r="12692" spans="1:1" x14ac:dyDescent="0.25">
      <c r="A12692" t="s">
        <v>13119</v>
      </c>
    </row>
    <row r="12693" spans="1:1" x14ac:dyDescent="0.25">
      <c r="A12693" t="s">
        <v>13120</v>
      </c>
    </row>
    <row r="12694" spans="1:1" x14ac:dyDescent="0.25">
      <c r="A12694" t="s">
        <v>13121</v>
      </c>
    </row>
    <row r="12695" spans="1:1" x14ac:dyDescent="0.25">
      <c r="A12695" t="s">
        <v>13122</v>
      </c>
    </row>
    <row r="12696" spans="1:1" x14ac:dyDescent="0.25">
      <c r="A12696" t="s">
        <v>13123</v>
      </c>
    </row>
    <row r="12697" spans="1:1" x14ac:dyDescent="0.25">
      <c r="A12697" t="s">
        <v>13124</v>
      </c>
    </row>
    <row r="12698" spans="1:1" x14ac:dyDescent="0.25">
      <c r="A12698" t="s">
        <v>13125</v>
      </c>
    </row>
    <row r="12699" spans="1:1" x14ac:dyDescent="0.25">
      <c r="A12699" t="s">
        <v>13126</v>
      </c>
    </row>
    <row r="12700" spans="1:1" x14ac:dyDescent="0.25">
      <c r="A12700" t="s">
        <v>13127</v>
      </c>
    </row>
    <row r="12701" spans="1:1" x14ac:dyDescent="0.25">
      <c r="A12701" t="s">
        <v>13128</v>
      </c>
    </row>
    <row r="12702" spans="1:1" x14ac:dyDescent="0.25">
      <c r="A12702" t="s">
        <v>13129</v>
      </c>
    </row>
    <row r="12703" spans="1:1" x14ac:dyDescent="0.25">
      <c r="A12703" t="s">
        <v>13130</v>
      </c>
    </row>
    <row r="12704" spans="1:1" x14ac:dyDescent="0.25">
      <c r="A12704" t="s">
        <v>13131</v>
      </c>
    </row>
    <row r="12705" spans="1:1" x14ac:dyDescent="0.25">
      <c r="A12705" t="s">
        <v>13132</v>
      </c>
    </row>
    <row r="12706" spans="1:1" x14ac:dyDescent="0.25">
      <c r="A12706" t="s">
        <v>13133</v>
      </c>
    </row>
    <row r="12707" spans="1:1" x14ac:dyDescent="0.25">
      <c r="A12707" t="s">
        <v>13134</v>
      </c>
    </row>
    <row r="12708" spans="1:1" x14ac:dyDescent="0.25">
      <c r="A12708" t="s">
        <v>13135</v>
      </c>
    </row>
    <row r="12709" spans="1:1" x14ac:dyDescent="0.25">
      <c r="A12709" t="s">
        <v>13136</v>
      </c>
    </row>
    <row r="12710" spans="1:1" x14ac:dyDescent="0.25">
      <c r="A12710" t="s">
        <v>13137</v>
      </c>
    </row>
    <row r="12711" spans="1:1" x14ac:dyDescent="0.25">
      <c r="A12711" t="s">
        <v>13138</v>
      </c>
    </row>
    <row r="12712" spans="1:1" x14ac:dyDescent="0.25">
      <c r="A12712" t="s">
        <v>13139</v>
      </c>
    </row>
    <row r="12713" spans="1:1" x14ac:dyDescent="0.25">
      <c r="A12713" t="s">
        <v>13140</v>
      </c>
    </row>
    <row r="12714" spans="1:1" x14ac:dyDescent="0.25">
      <c r="A12714" t="s">
        <v>13141</v>
      </c>
    </row>
    <row r="12715" spans="1:1" x14ac:dyDescent="0.25">
      <c r="A12715" t="s">
        <v>13142</v>
      </c>
    </row>
    <row r="12716" spans="1:1" x14ac:dyDescent="0.25">
      <c r="A12716" t="s">
        <v>13143</v>
      </c>
    </row>
    <row r="12717" spans="1:1" x14ac:dyDescent="0.25">
      <c r="A12717" t="s">
        <v>13144</v>
      </c>
    </row>
    <row r="12718" spans="1:1" x14ac:dyDescent="0.25">
      <c r="A12718" t="s">
        <v>13145</v>
      </c>
    </row>
    <row r="12719" spans="1:1" x14ac:dyDescent="0.25">
      <c r="A12719" t="s">
        <v>13146</v>
      </c>
    </row>
    <row r="12720" spans="1:1" x14ac:dyDescent="0.25">
      <c r="A12720" t="s">
        <v>13147</v>
      </c>
    </row>
    <row r="12721" spans="1:1" x14ac:dyDescent="0.25">
      <c r="A12721" t="s">
        <v>13148</v>
      </c>
    </row>
    <row r="12722" spans="1:1" x14ac:dyDescent="0.25">
      <c r="A12722" t="s">
        <v>13149</v>
      </c>
    </row>
    <row r="12723" spans="1:1" x14ac:dyDescent="0.25">
      <c r="A12723" t="s">
        <v>13150</v>
      </c>
    </row>
    <row r="12724" spans="1:1" x14ac:dyDescent="0.25">
      <c r="A12724" t="s">
        <v>13151</v>
      </c>
    </row>
    <row r="12725" spans="1:1" x14ac:dyDescent="0.25">
      <c r="A12725" t="s">
        <v>13152</v>
      </c>
    </row>
    <row r="12726" spans="1:1" x14ac:dyDescent="0.25">
      <c r="A12726" t="s">
        <v>13153</v>
      </c>
    </row>
    <row r="12727" spans="1:1" x14ac:dyDescent="0.25">
      <c r="A12727" t="s">
        <v>13154</v>
      </c>
    </row>
    <row r="12728" spans="1:1" x14ac:dyDescent="0.25">
      <c r="A12728" t="s">
        <v>13155</v>
      </c>
    </row>
    <row r="12729" spans="1:1" x14ac:dyDescent="0.25">
      <c r="A12729" t="s">
        <v>13156</v>
      </c>
    </row>
    <row r="12730" spans="1:1" x14ac:dyDescent="0.25">
      <c r="A12730" t="s">
        <v>13157</v>
      </c>
    </row>
    <row r="12731" spans="1:1" x14ac:dyDescent="0.25">
      <c r="A12731" t="s">
        <v>13158</v>
      </c>
    </row>
    <row r="12732" spans="1:1" x14ac:dyDescent="0.25">
      <c r="A12732" t="s">
        <v>13159</v>
      </c>
    </row>
    <row r="12733" spans="1:1" x14ac:dyDescent="0.25">
      <c r="A12733" t="s">
        <v>13160</v>
      </c>
    </row>
    <row r="12734" spans="1:1" x14ac:dyDescent="0.25">
      <c r="A12734" t="s">
        <v>13161</v>
      </c>
    </row>
    <row r="12735" spans="1:1" x14ac:dyDescent="0.25">
      <c r="A12735" t="s">
        <v>13162</v>
      </c>
    </row>
    <row r="12736" spans="1:1" x14ac:dyDescent="0.25">
      <c r="A12736" t="s">
        <v>13163</v>
      </c>
    </row>
    <row r="12737" spans="1:1" x14ac:dyDescent="0.25">
      <c r="A12737" t="s">
        <v>13164</v>
      </c>
    </row>
    <row r="12738" spans="1:1" x14ac:dyDescent="0.25">
      <c r="A12738" t="s">
        <v>13165</v>
      </c>
    </row>
    <row r="12739" spans="1:1" x14ac:dyDescent="0.25">
      <c r="A12739" t="s">
        <v>13166</v>
      </c>
    </row>
    <row r="12740" spans="1:1" x14ac:dyDescent="0.25">
      <c r="A12740" t="s">
        <v>13167</v>
      </c>
    </row>
    <row r="12741" spans="1:1" x14ac:dyDescent="0.25">
      <c r="A12741" t="s">
        <v>13168</v>
      </c>
    </row>
    <row r="12742" spans="1:1" x14ac:dyDescent="0.25">
      <c r="A12742" t="s">
        <v>13169</v>
      </c>
    </row>
    <row r="12743" spans="1:1" x14ac:dyDescent="0.25">
      <c r="A12743" t="s">
        <v>13170</v>
      </c>
    </row>
    <row r="12744" spans="1:1" x14ac:dyDescent="0.25">
      <c r="A12744" t="s">
        <v>13171</v>
      </c>
    </row>
    <row r="12745" spans="1:1" x14ac:dyDescent="0.25">
      <c r="A12745" t="s">
        <v>13172</v>
      </c>
    </row>
    <row r="12746" spans="1:1" x14ac:dyDescent="0.25">
      <c r="A12746" t="s">
        <v>13173</v>
      </c>
    </row>
    <row r="12747" spans="1:1" x14ac:dyDescent="0.25">
      <c r="A12747" t="s">
        <v>13174</v>
      </c>
    </row>
    <row r="12748" spans="1:1" x14ac:dyDescent="0.25">
      <c r="A12748" t="s">
        <v>13175</v>
      </c>
    </row>
    <row r="12749" spans="1:1" x14ac:dyDescent="0.25">
      <c r="A12749" t="s">
        <v>13176</v>
      </c>
    </row>
    <row r="12750" spans="1:1" x14ac:dyDescent="0.25">
      <c r="A12750" t="s">
        <v>13177</v>
      </c>
    </row>
    <row r="12751" spans="1:1" x14ac:dyDescent="0.25">
      <c r="A12751" t="s">
        <v>13178</v>
      </c>
    </row>
    <row r="12752" spans="1:1" x14ac:dyDescent="0.25">
      <c r="A12752" t="s">
        <v>13179</v>
      </c>
    </row>
    <row r="12753" spans="1:1" x14ac:dyDescent="0.25">
      <c r="A12753" t="s">
        <v>13180</v>
      </c>
    </row>
    <row r="12754" spans="1:1" x14ac:dyDescent="0.25">
      <c r="A12754" t="s">
        <v>13181</v>
      </c>
    </row>
    <row r="12755" spans="1:1" x14ac:dyDescent="0.25">
      <c r="A12755" t="s">
        <v>13182</v>
      </c>
    </row>
    <row r="12756" spans="1:1" x14ac:dyDescent="0.25">
      <c r="A12756" t="s">
        <v>13183</v>
      </c>
    </row>
    <row r="12757" spans="1:1" x14ac:dyDescent="0.25">
      <c r="A12757" t="s">
        <v>13184</v>
      </c>
    </row>
    <row r="12758" spans="1:1" x14ac:dyDescent="0.25">
      <c r="A12758" t="s">
        <v>13185</v>
      </c>
    </row>
    <row r="12759" spans="1:1" x14ac:dyDescent="0.25">
      <c r="A12759" t="s">
        <v>13186</v>
      </c>
    </row>
    <row r="12760" spans="1:1" x14ac:dyDescent="0.25">
      <c r="A12760" t="s">
        <v>13187</v>
      </c>
    </row>
    <row r="12761" spans="1:1" x14ac:dyDescent="0.25">
      <c r="A12761" t="s">
        <v>13188</v>
      </c>
    </row>
    <row r="12762" spans="1:1" x14ac:dyDescent="0.25">
      <c r="A12762" t="s">
        <v>13189</v>
      </c>
    </row>
    <row r="12763" spans="1:1" x14ac:dyDescent="0.25">
      <c r="A12763" t="s">
        <v>13190</v>
      </c>
    </row>
    <row r="12764" spans="1:1" x14ac:dyDescent="0.25">
      <c r="A12764" t="s">
        <v>13191</v>
      </c>
    </row>
    <row r="12765" spans="1:1" x14ac:dyDescent="0.25">
      <c r="A12765" t="s">
        <v>13192</v>
      </c>
    </row>
    <row r="12766" spans="1:1" x14ac:dyDescent="0.25">
      <c r="A12766" t="s">
        <v>13193</v>
      </c>
    </row>
    <row r="12767" spans="1:1" x14ac:dyDescent="0.25">
      <c r="A12767" t="s">
        <v>13194</v>
      </c>
    </row>
    <row r="12768" spans="1:1" x14ac:dyDescent="0.25">
      <c r="A12768" t="s">
        <v>13195</v>
      </c>
    </row>
    <row r="12769" spans="1:1" x14ac:dyDescent="0.25">
      <c r="A12769" t="s">
        <v>13196</v>
      </c>
    </row>
    <row r="12770" spans="1:1" x14ac:dyDescent="0.25">
      <c r="A12770" t="s">
        <v>13197</v>
      </c>
    </row>
    <row r="12771" spans="1:1" x14ac:dyDescent="0.25">
      <c r="A12771" t="s">
        <v>13198</v>
      </c>
    </row>
    <row r="12772" spans="1:1" x14ac:dyDescent="0.25">
      <c r="A12772" t="s">
        <v>13199</v>
      </c>
    </row>
    <row r="12773" spans="1:1" x14ac:dyDescent="0.25">
      <c r="A12773" t="s">
        <v>13200</v>
      </c>
    </row>
    <row r="12774" spans="1:1" x14ac:dyDescent="0.25">
      <c r="A12774" t="s">
        <v>13201</v>
      </c>
    </row>
    <row r="12775" spans="1:1" x14ac:dyDescent="0.25">
      <c r="A12775" t="s">
        <v>13202</v>
      </c>
    </row>
    <row r="12776" spans="1:1" x14ac:dyDescent="0.25">
      <c r="A12776" t="s">
        <v>13203</v>
      </c>
    </row>
    <row r="12777" spans="1:1" x14ac:dyDescent="0.25">
      <c r="A12777" t="s">
        <v>13204</v>
      </c>
    </row>
    <row r="12778" spans="1:1" x14ac:dyDescent="0.25">
      <c r="A12778" t="s">
        <v>13205</v>
      </c>
    </row>
    <row r="12779" spans="1:1" x14ac:dyDescent="0.25">
      <c r="A12779" t="s">
        <v>13206</v>
      </c>
    </row>
    <row r="12780" spans="1:1" x14ac:dyDescent="0.25">
      <c r="A12780" t="s">
        <v>13207</v>
      </c>
    </row>
    <row r="12781" spans="1:1" x14ac:dyDescent="0.25">
      <c r="A12781" t="s">
        <v>13208</v>
      </c>
    </row>
    <row r="12782" spans="1:1" x14ac:dyDescent="0.25">
      <c r="A12782" t="s">
        <v>13209</v>
      </c>
    </row>
    <row r="12783" spans="1:1" x14ac:dyDescent="0.25">
      <c r="A12783" t="s">
        <v>13210</v>
      </c>
    </row>
    <row r="12784" spans="1:1" x14ac:dyDescent="0.25">
      <c r="A12784" t="s">
        <v>13211</v>
      </c>
    </row>
    <row r="12785" spans="1:1" x14ac:dyDescent="0.25">
      <c r="A12785" t="s">
        <v>13212</v>
      </c>
    </row>
    <row r="12786" spans="1:1" x14ac:dyDescent="0.25">
      <c r="A12786" t="s">
        <v>13213</v>
      </c>
    </row>
    <row r="12787" spans="1:1" x14ac:dyDescent="0.25">
      <c r="A12787" t="s">
        <v>13214</v>
      </c>
    </row>
    <row r="12788" spans="1:1" x14ac:dyDescent="0.25">
      <c r="A12788" t="s">
        <v>13215</v>
      </c>
    </row>
    <row r="12789" spans="1:1" x14ac:dyDescent="0.25">
      <c r="A12789" t="s">
        <v>13216</v>
      </c>
    </row>
    <row r="12790" spans="1:1" x14ac:dyDescent="0.25">
      <c r="A12790" t="s">
        <v>13217</v>
      </c>
    </row>
    <row r="12791" spans="1:1" x14ac:dyDescent="0.25">
      <c r="A12791" t="s">
        <v>13218</v>
      </c>
    </row>
    <row r="12792" spans="1:1" x14ac:dyDescent="0.25">
      <c r="A12792" t="s">
        <v>13219</v>
      </c>
    </row>
    <row r="12793" spans="1:1" x14ac:dyDescent="0.25">
      <c r="A12793" t="s">
        <v>13220</v>
      </c>
    </row>
    <row r="12794" spans="1:1" x14ac:dyDescent="0.25">
      <c r="A12794" t="s">
        <v>13221</v>
      </c>
    </row>
    <row r="12795" spans="1:1" x14ac:dyDescent="0.25">
      <c r="A12795" t="s">
        <v>13222</v>
      </c>
    </row>
    <row r="12796" spans="1:1" x14ac:dyDescent="0.25">
      <c r="A12796" t="s">
        <v>13223</v>
      </c>
    </row>
    <row r="12797" spans="1:1" x14ac:dyDescent="0.25">
      <c r="A12797" t="s">
        <v>13224</v>
      </c>
    </row>
    <row r="12798" spans="1:1" x14ac:dyDescent="0.25">
      <c r="A12798" t="s">
        <v>13225</v>
      </c>
    </row>
    <row r="12799" spans="1:1" x14ac:dyDescent="0.25">
      <c r="A12799" t="s">
        <v>13226</v>
      </c>
    </row>
    <row r="12800" spans="1:1" x14ac:dyDescent="0.25">
      <c r="A12800" t="s">
        <v>13227</v>
      </c>
    </row>
    <row r="12801" spans="1:1" x14ac:dyDescent="0.25">
      <c r="A12801" t="s">
        <v>13228</v>
      </c>
    </row>
    <row r="12802" spans="1:1" x14ac:dyDescent="0.25">
      <c r="A12802" t="s">
        <v>13229</v>
      </c>
    </row>
    <row r="12803" spans="1:1" x14ac:dyDescent="0.25">
      <c r="A12803" t="s">
        <v>13230</v>
      </c>
    </row>
    <row r="12804" spans="1:1" x14ac:dyDescent="0.25">
      <c r="A12804" t="s">
        <v>13231</v>
      </c>
    </row>
    <row r="12805" spans="1:1" x14ac:dyDescent="0.25">
      <c r="A12805" t="s">
        <v>13232</v>
      </c>
    </row>
    <row r="12806" spans="1:1" x14ac:dyDescent="0.25">
      <c r="A12806" t="s">
        <v>13233</v>
      </c>
    </row>
    <row r="12807" spans="1:1" x14ac:dyDescent="0.25">
      <c r="A12807" t="s">
        <v>13234</v>
      </c>
    </row>
    <row r="12808" spans="1:1" x14ac:dyDescent="0.25">
      <c r="A12808" t="s">
        <v>13235</v>
      </c>
    </row>
    <row r="12809" spans="1:1" x14ac:dyDescent="0.25">
      <c r="A12809" t="s">
        <v>13236</v>
      </c>
    </row>
    <row r="12810" spans="1:1" x14ac:dyDescent="0.25">
      <c r="A12810" t="s">
        <v>13237</v>
      </c>
    </row>
    <row r="12811" spans="1:1" x14ac:dyDescent="0.25">
      <c r="A12811" t="s">
        <v>13238</v>
      </c>
    </row>
    <row r="12812" spans="1:1" x14ac:dyDescent="0.25">
      <c r="A12812" t="s">
        <v>13239</v>
      </c>
    </row>
    <row r="12813" spans="1:1" x14ac:dyDescent="0.25">
      <c r="A12813" t="s">
        <v>13240</v>
      </c>
    </row>
    <row r="12814" spans="1:1" x14ac:dyDescent="0.25">
      <c r="A12814" t="s">
        <v>13241</v>
      </c>
    </row>
    <row r="12815" spans="1:1" x14ac:dyDescent="0.25">
      <c r="A12815" t="s">
        <v>13242</v>
      </c>
    </row>
    <row r="12816" spans="1:1" x14ac:dyDescent="0.25">
      <c r="A12816" t="s">
        <v>13243</v>
      </c>
    </row>
    <row r="12817" spans="1:1" x14ac:dyDescent="0.25">
      <c r="A12817" t="s">
        <v>13244</v>
      </c>
    </row>
    <row r="12818" spans="1:1" x14ac:dyDescent="0.25">
      <c r="A12818" t="s">
        <v>13245</v>
      </c>
    </row>
    <row r="12819" spans="1:1" x14ac:dyDescent="0.25">
      <c r="A12819" t="s">
        <v>13246</v>
      </c>
    </row>
    <row r="12820" spans="1:1" x14ac:dyDescent="0.25">
      <c r="A12820" t="s">
        <v>13247</v>
      </c>
    </row>
    <row r="12821" spans="1:1" x14ac:dyDescent="0.25">
      <c r="A12821" t="s">
        <v>13248</v>
      </c>
    </row>
    <row r="12822" spans="1:1" x14ac:dyDescent="0.25">
      <c r="A12822" t="s">
        <v>13249</v>
      </c>
    </row>
    <row r="12823" spans="1:1" x14ac:dyDescent="0.25">
      <c r="A12823" t="s">
        <v>13250</v>
      </c>
    </row>
    <row r="12824" spans="1:1" x14ac:dyDescent="0.25">
      <c r="A12824" t="s">
        <v>13251</v>
      </c>
    </row>
    <row r="12825" spans="1:1" x14ac:dyDescent="0.25">
      <c r="A12825" t="s">
        <v>13252</v>
      </c>
    </row>
    <row r="12826" spans="1:1" x14ac:dyDescent="0.25">
      <c r="A12826" t="s">
        <v>13253</v>
      </c>
    </row>
    <row r="12827" spans="1:1" x14ac:dyDescent="0.25">
      <c r="A12827" t="s">
        <v>13254</v>
      </c>
    </row>
    <row r="12828" spans="1:1" x14ac:dyDescent="0.25">
      <c r="A12828" t="s">
        <v>13255</v>
      </c>
    </row>
    <row r="12829" spans="1:1" x14ac:dyDescent="0.25">
      <c r="A12829" t="s">
        <v>13256</v>
      </c>
    </row>
    <row r="12830" spans="1:1" x14ac:dyDescent="0.25">
      <c r="A12830" t="s">
        <v>13257</v>
      </c>
    </row>
    <row r="12831" spans="1:1" x14ac:dyDescent="0.25">
      <c r="A12831" t="s">
        <v>13258</v>
      </c>
    </row>
    <row r="12832" spans="1:1" x14ac:dyDescent="0.25">
      <c r="A12832" t="s">
        <v>13259</v>
      </c>
    </row>
    <row r="12833" spans="1:1" x14ac:dyDescent="0.25">
      <c r="A12833" t="s">
        <v>13260</v>
      </c>
    </row>
    <row r="12834" spans="1:1" x14ac:dyDescent="0.25">
      <c r="A12834" t="s">
        <v>13261</v>
      </c>
    </row>
    <row r="12835" spans="1:1" x14ac:dyDescent="0.25">
      <c r="A12835" t="s">
        <v>13262</v>
      </c>
    </row>
    <row r="12836" spans="1:1" x14ac:dyDescent="0.25">
      <c r="A12836" t="s">
        <v>13263</v>
      </c>
    </row>
    <row r="12837" spans="1:1" x14ac:dyDescent="0.25">
      <c r="A12837" t="s">
        <v>13264</v>
      </c>
    </row>
    <row r="12838" spans="1:1" x14ac:dyDescent="0.25">
      <c r="A12838" t="s">
        <v>13265</v>
      </c>
    </row>
    <row r="12839" spans="1:1" x14ac:dyDescent="0.25">
      <c r="A12839" t="s">
        <v>13266</v>
      </c>
    </row>
    <row r="12840" spans="1:1" x14ac:dyDescent="0.25">
      <c r="A12840" t="s">
        <v>13267</v>
      </c>
    </row>
    <row r="12841" spans="1:1" x14ac:dyDescent="0.25">
      <c r="A12841" t="s">
        <v>13268</v>
      </c>
    </row>
    <row r="12842" spans="1:1" x14ac:dyDescent="0.25">
      <c r="A12842" t="s">
        <v>13269</v>
      </c>
    </row>
    <row r="12843" spans="1:1" x14ac:dyDescent="0.25">
      <c r="A12843" t="s">
        <v>13270</v>
      </c>
    </row>
    <row r="12844" spans="1:1" x14ac:dyDescent="0.25">
      <c r="A12844" t="s">
        <v>13271</v>
      </c>
    </row>
    <row r="12845" spans="1:1" x14ac:dyDescent="0.25">
      <c r="A12845" t="s">
        <v>13272</v>
      </c>
    </row>
    <row r="12846" spans="1:1" x14ac:dyDescent="0.25">
      <c r="A12846" t="s">
        <v>13273</v>
      </c>
    </row>
    <row r="12847" spans="1:1" x14ac:dyDescent="0.25">
      <c r="A12847" t="s">
        <v>13274</v>
      </c>
    </row>
    <row r="12848" spans="1:1" x14ac:dyDescent="0.25">
      <c r="A12848" t="s">
        <v>13275</v>
      </c>
    </row>
    <row r="12849" spans="1:1" x14ac:dyDescent="0.25">
      <c r="A12849" t="s">
        <v>13276</v>
      </c>
    </row>
    <row r="12850" spans="1:1" x14ac:dyDescent="0.25">
      <c r="A12850" t="s">
        <v>13277</v>
      </c>
    </row>
    <row r="12851" spans="1:1" x14ac:dyDescent="0.25">
      <c r="A12851" t="s">
        <v>13278</v>
      </c>
    </row>
    <row r="12852" spans="1:1" x14ac:dyDescent="0.25">
      <c r="A12852" t="s">
        <v>13279</v>
      </c>
    </row>
    <row r="12853" spans="1:1" x14ac:dyDescent="0.25">
      <c r="A12853" t="s">
        <v>13280</v>
      </c>
    </row>
    <row r="12854" spans="1:1" x14ac:dyDescent="0.25">
      <c r="A12854" t="s">
        <v>13281</v>
      </c>
    </row>
    <row r="12855" spans="1:1" x14ac:dyDescent="0.25">
      <c r="A12855" t="s">
        <v>13282</v>
      </c>
    </row>
    <row r="12856" spans="1:1" x14ac:dyDescent="0.25">
      <c r="A12856" t="s">
        <v>13283</v>
      </c>
    </row>
    <row r="12857" spans="1:1" x14ac:dyDescent="0.25">
      <c r="A12857" t="s">
        <v>13284</v>
      </c>
    </row>
    <row r="12858" spans="1:1" x14ac:dyDescent="0.25">
      <c r="A12858" t="s">
        <v>13285</v>
      </c>
    </row>
    <row r="12859" spans="1:1" x14ac:dyDescent="0.25">
      <c r="A12859" t="s">
        <v>13286</v>
      </c>
    </row>
    <row r="12860" spans="1:1" x14ac:dyDescent="0.25">
      <c r="A12860" t="s">
        <v>13287</v>
      </c>
    </row>
    <row r="12861" spans="1:1" x14ac:dyDescent="0.25">
      <c r="A12861" t="s">
        <v>13288</v>
      </c>
    </row>
    <row r="12862" spans="1:1" x14ac:dyDescent="0.25">
      <c r="A12862" t="s">
        <v>13289</v>
      </c>
    </row>
    <row r="12863" spans="1:1" x14ac:dyDescent="0.25">
      <c r="A12863" t="s">
        <v>13290</v>
      </c>
    </row>
    <row r="12864" spans="1:1" x14ac:dyDescent="0.25">
      <c r="A12864" t="s">
        <v>13291</v>
      </c>
    </row>
    <row r="12865" spans="1:1" x14ac:dyDescent="0.25">
      <c r="A12865" t="s">
        <v>13292</v>
      </c>
    </row>
    <row r="12866" spans="1:1" x14ac:dyDescent="0.25">
      <c r="A12866" t="s">
        <v>13293</v>
      </c>
    </row>
    <row r="12867" spans="1:1" x14ac:dyDescent="0.25">
      <c r="A12867" t="s">
        <v>13294</v>
      </c>
    </row>
    <row r="12868" spans="1:1" x14ac:dyDescent="0.25">
      <c r="A12868" t="s">
        <v>13295</v>
      </c>
    </row>
    <row r="12869" spans="1:1" x14ac:dyDescent="0.25">
      <c r="A12869" t="s">
        <v>13296</v>
      </c>
    </row>
    <row r="12870" spans="1:1" x14ac:dyDescent="0.25">
      <c r="A12870" t="s">
        <v>13297</v>
      </c>
    </row>
    <row r="12871" spans="1:1" x14ac:dyDescent="0.25">
      <c r="A12871" t="s">
        <v>13298</v>
      </c>
    </row>
    <row r="12872" spans="1:1" x14ac:dyDescent="0.25">
      <c r="A12872" t="s">
        <v>13299</v>
      </c>
    </row>
    <row r="12873" spans="1:1" x14ac:dyDescent="0.25">
      <c r="A12873" t="s">
        <v>13300</v>
      </c>
    </row>
    <row r="12874" spans="1:1" x14ac:dyDescent="0.25">
      <c r="A12874" t="s">
        <v>13301</v>
      </c>
    </row>
    <row r="12875" spans="1:1" x14ac:dyDescent="0.25">
      <c r="A12875" t="s">
        <v>13302</v>
      </c>
    </row>
    <row r="12876" spans="1:1" x14ac:dyDescent="0.25">
      <c r="A12876" t="s">
        <v>13303</v>
      </c>
    </row>
    <row r="12877" spans="1:1" x14ac:dyDescent="0.25">
      <c r="A12877" t="s">
        <v>13304</v>
      </c>
    </row>
    <row r="12878" spans="1:1" x14ac:dyDescent="0.25">
      <c r="A12878" t="s">
        <v>13305</v>
      </c>
    </row>
    <row r="12879" spans="1:1" x14ac:dyDescent="0.25">
      <c r="A12879" t="s">
        <v>13306</v>
      </c>
    </row>
    <row r="12880" spans="1:1" x14ac:dyDescent="0.25">
      <c r="A12880" t="s">
        <v>13307</v>
      </c>
    </row>
    <row r="12881" spans="1:1" x14ac:dyDescent="0.25">
      <c r="A12881" t="s">
        <v>13308</v>
      </c>
    </row>
    <row r="12882" spans="1:1" x14ac:dyDescent="0.25">
      <c r="A12882" t="s">
        <v>13309</v>
      </c>
    </row>
    <row r="12883" spans="1:1" x14ac:dyDescent="0.25">
      <c r="A12883" t="s">
        <v>13310</v>
      </c>
    </row>
    <row r="12884" spans="1:1" x14ac:dyDescent="0.25">
      <c r="A12884" t="s">
        <v>13311</v>
      </c>
    </row>
    <row r="12885" spans="1:1" x14ac:dyDescent="0.25">
      <c r="A12885" t="s">
        <v>13312</v>
      </c>
    </row>
    <row r="12886" spans="1:1" x14ac:dyDescent="0.25">
      <c r="A12886" t="s">
        <v>13313</v>
      </c>
    </row>
    <row r="12887" spans="1:1" x14ac:dyDescent="0.25">
      <c r="A12887" t="s">
        <v>13314</v>
      </c>
    </row>
    <row r="12888" spans="1:1" x14ac:dyDescent="0.25">
      <c r="A12888" t="s">
        <v>13315</v>
      </c>
    </row>
    <row r="12889" spans="1:1" x14ac:dyDescent="0.25">
      <c r="A12889" t="s">
        <v>13316</v>
      </c>
    </row>
    <row r="12890" spans="1:1" x14ac:dyDescent="0.25">
      <c r="A12890" t="s">
        <v>13317</v>
      </c>
    </row>
    <row r="12891" spans="1:1" x14ac:dyDescent="0.25">
      <c r="A12891" t="s">
        <v>13318</v>
      </c>
    </row>
    <row r="12892" spans="1:1" x14ac:dyDescent="0.25">
      <c r="A12892" t="s">
        <v>13319</v>
      </c>
    </row>
    <row r="12893" spans="1:1" x14ac:dyDescent="0.25">
      <c r="A12893" t="s">
        <v>13320</v>
      </c>
    </row>
    <row r="12894" spans="1:1" x14ac:dyDescent="0.25">
      <c r="A12894" t="s">
        <v>13321</v>
      </c>
    </row>
    <row r="12895" spans="1:1" x14ac:dyDescent="0.25">
      <c r="A12895" t="s">
        <v>13322</v>
      </c>
    </row>
    <row r="12896" spans="1:1" x14ac:dyDescent="0.25">
      <c r="A12896" t="s">
        <v>13323</v>
      </c>
    </row>
    <row r="12897" spans="1:1" x14ac:dyDescent="0.25">
      <c r="A12897" t="s">
        <v>13324</v>
      </c>
    </row>
    <row r="12898" spans="1:1" x14ac:dyDescent="0.25">
      <c r="A12898" t="s">
        <v>13325</v>
      </c>
    </row>
    <row r="12899" spans="1:1" x14ac:dyDescent="0.25">
      <c r="A12899" t="s">
        <v>13326</v>
      </c>
    </row>
    <row r="12900" spans="1:1" x14ac:dyDescent="0.25">
      <c r="A12900" t="s">
        <v>13327</v>
      </c>
    </row>
    <row r="12901" spans="1:1" x14ac:dyDescent="0.25">
      <c r="A12901" t="s">
        <v>13328</v>
      </c>
    </row>
    <row r="12902" spans="1:1" x14ac:dyDescent="0.25">
      <c r="A12902" t="s">
        <v>13329</v>
      </c>
    </row>
    <row r="12903" spans="1:1" x14ac:dyDescent="0.25">
      <c r="A12903" t="s">
        <v>13330</v>
      </c>
    </row>
    <row r="12904" spans="1:1" x14ac:dyDescent="0.25">
      <c r="A12904" t="s">
        <v>13331</v>
      </c>
    </row>
    <row r="12905" spans="1:1" x14ac:dyDescent="0.25">
      <c r="A12905" t="s">
        <v>13332</v>
      </c>
    </row>
    <row r="12906" spans="1:1" x14ac:dyDescent="0.25">
      <c r="A12906" t="s">
        <v>13333</v>
      </c>
    </row>
    <row r="12907" spans="1:1" x14ac:dyDescent="0.25">
      <c r="A12907" t="s">
        <v>13334</v>
      </c>
    </row>
    <row r="12908" spans="1:1" x14ac:dyDescent="0.25">
      <c r="A12908" t="s">
        <v>13335</v>
      </c>
    </row>
    <row r="12909" spans="1:1" x14ac:dyDescent="0.25">
      <c r="A12909" t="s">
        <v>13336</v>
      </c>
    </row>
    <row r="12910" spans="1:1" x14ac:dyDescent="0.25">
      <c r="A12910" t="s">
        <v>13337</v>
      </c>
    </row>
    <row r="12911" spans="1:1" x14ac:dyDescent="0.25">
      <c r="A12911" t="s">
        <v>13338</v>
      </c>
    </row>
    <row r="12912" spans="1:1" x14ac:dyDescent="0.25">
      <c r="A12912" t="s">
        <v>13339</v>
      </c>
    </row>
    <row r="12913" spans="1:1" x14ac:dyDescent="0.25">
      <c r="A12913" t="s">
        <v>13340</v>
      </c>
    </row>
    <row r="12914" spans="1:1" x14ac:dyDescent="0.25">
      <c r="A12914" t="s">
        <v>13341</v>
      </c>
    </row>
    <row r="12915" spans="1:1" x14ac:dyDescent="0.25">
      <c r="A12915" t="s">
        <v>13342</v>
      </c>
    </row>
    <row r="12916" spans="1:1" x14ac:dyDescent="0.25">
      <c r="A12916" t="s">
        <v>13343</v>
      </c>
    </row>
    <row r="12917" spans="1:1" x14ac:dyDescent="0.25">
      <c r="A12917" t="s">
        <v>13344</v>
      </c>
    </row>
    <row r="12918" spans="1:1" x14ac:dyDescent="0.25">
      <c r="A12918" t="s">
        <v>13345</v>
      </c>
    </row>
    <row r="12919" spans="1:1" x14ac:dyDescent="0.25">
      <c r="A12919" t="s">
        <v>13346</v>
      </c>
    </row>
    <row r="12920" spans="1:1" x14ac:dyDescent="0.25">
      <c r="A12920" t="s">
        <v>13347</v>
      </c>
    </row>
    <row r="12921" spans="1:1" x14ac:dyDescent="0.25">
      <c r="A12921" t="s">
        <v>13348</v>
      </c>
    </row>
    <row r="12922" spans="1:1" x14ac:dyDescent="0.25">
      <c r="A12922" t="s">
        <v>13349</v>
      </c>
    </row>
    <row r="12923" spans="1:1" x14ac:dyDescent="0.25">
      <c r="A12923" t="s">
        <v>13350</v>
      </c>
    </row>
    <row r="12924" spans="1:1" x14ac:dyDescent="0.25">
      <c r="A12924" t="s">
        <v>13351</v>
      </c>
    </row>
    <row r="12925" spans="1:1" x14ac:dyDescent="0.25">
      <c r="A12925" t="s">
        <v>13352</v>
      </c>
    </row>
    <row r="12926" spans="1:1" x14ac:dyDescent="0.25">
      <c r="A12926" t="s">
        <v>13353</v>
      </c>
    </row>
    <row r="12927" spans="1:1" x14ac:dyDescent="0.25">
      <c r="A12927" t="s">
        <v>13354</v>
      </c>
    </row>
    <row r="12928" spans="1:1" x14ac:dyDescent="0.25">
      <c r="A12928" t="s">
        <v>13355</v>
      </c>
    </row>
    <row r="12929" spans="1:1" x14ac:dyDescent="0.25">
      <c r="A12929" t="s">
        <v>13356</v>
      </c>
    </row>
    <row r="12930" spans="1:1" x14ac:dyDescent="0.25">
      <c r="A12930" t="s">
        <v>13357</v>
      </c>
    </row>
    <row r="12931" spans="1:1" x14ac:dyDescent="0.25">
      <c r="A12931" t="s">
        <v>13358</v>
      </c>
    </row>
    <row r="12932" spans="1:1" x14ac:dyDescent="0.25">
      <c r="A12932" t="s">
        <v>13359</v>
      </c>
    </row>
    <row r="12933" spans="1:1" x14ac:dyDescent="0.25">
      <c r="A12933" t="s">
        <v>13360</v>
      </c>
    </row>
    <row r="12934" spans="1:1" x14ac:dyDescent="0.25">
      <c r="A12934" t="s">
        <v>13361</v>
      </c>
    </row>
    <row r="12935" spans="1:1" x14ac:dyDescent="0.25">
      <c r="A12935" t="s">
        <v>13362</v>
      </c>
    </row>
    <row r="12936" spans="1:1" x14ac:dyDescent="0.25">
      <c r="A12936" t="s">
        <v>13363</v>
      </c>
    </row>
    <row r="12937" spans="1:1" x14ac:dyDescent="0.25">
      <c r="A12937" t="s">
        <v>13364</v>
      </c>
    </row>
    <row r="12938" spans="1:1" x14ac:dyDescent="0.25">
      <c r="A12938" t="s">
        <v>13365</v>
      </c>
    </row>
    <row r="12939" spans="1:1" x14ac:dyDescent="0.25">
      <c r="A12939" t="s">
        <v>13366</v>
      </c>
    </row>
    <row r="12940" spans="1:1" x14ac:dyDescent="0.25">
      <c r="A12940" t="s">
        <v>13367</v>
      </c>
    </row>
    <row r="12941" spans="1:1" x14ac:dyDescent="0.25">
      <c r="A12941" t="s">
        <v>13368</v>
      </c>
    </row>
    <row r="12942" spans="1:1" x14ac:dyDescent="0.25">
      <c r="A12942" t="s">
        <v>13369</v>
      </c>
    </row>
    <row r="12943" spans="1:1" x14ac:dyDescent="0.25">
      <c r="A12943" t="s">
        <v>13370</v>
      </c>
    </row>
    <row r="12944" spans="1:1" x14ac:dyDescent="0.25">
      <c r="A12944" t="s">
        <v>13371</v>
      </c>
    </row>
    <row r="12945" spans="1:1" x14ac:dyDescent="0.25">
      <c r="A12945" t="s">
        <v>13372</v>
      </c>
    </row>
    <row r="12946" spans="1:1" x14ac:dyDescent="0.25">
      <c r="A12946" t="s">
        <v>13373</v>
      </c>
    </row>
    <row r="12947" spans="1:1" x14ac:dyDescent="0.25">
      <c r="A12947" t="s">
        <v>13374</v>
      </c>
    </row>
    <row r="12948" spans="1:1" x14ac:dyDescent="0.25">
      <c r="A12948" t="s">
        <v>13375</v>
      </c>
    </row>
    <row r="12949" spans="1:1" x14ac:dyDescent="0.25">
      <c r="A12949" t="s">
        <v>13376</v>
      </c>
    </row>
    <row r="12950" spans="1:1" x14ac:dyDescent="0.25">
      <c r="A12950" t="s">
        <v>13377</v>
      </c>
    </row>
    <row r="12951" spans="1:1" x14ac:dyDescent="0.25">
      <c r="A12951" t="s">
        <v>13378</v>
      </c>
    </row>
    <row r="12952" spans="1:1" x14ac:dyDescent="0.25">
      <c r="A12952" t="s">
        <v>13379</v>
      </c>
    </row>
    <row r="12953" spans="1:1" x14ac:dyDescent="0.25">
      <c r="A12953" t="s">
        <v>13380</v>
      </c>
    </row>
    <row r="12954" spans="1:1" x14ac:dyDescent="0.25">
      <c r="A12954" t="s">
        <v>13381</v>
      </c>
    </row>
    <row r="12955" spans="1:1" x14ac:dyDescent="0.25">
      <c r="A12955" t="s">
        <v>13382</v>
      </c>
    </row>
    <row r="12956" spans="1:1" x14ac:dyDescent="0.25">
      <c r="A12956" t="s">
        <v>13383</v>
      </c>
    </row>
    <row r="12957" spans="1:1" x14ac:dyDescent="0.25">
      <c r="A12957" t="s">
        <v>13384</v>
      </c>
    </row>
    <row r="12958" spans="1:1" x14ac:dyDescent="0.25">
      <c r="A12958" t="s">
        <v>13385</v>
      </c>
    </row>
    <row r="12959" spans="1:1" x14ac:dyDescent="0.25">
      <c r="A12959" t="s">
        <v>13386</v>
      </c>
    </row>
    <row r="12960" spans="1:1" x14ac:dyDescent="0.25">
      <c r="A12960" t="s">
        <v>13387</v>
      </c>
    </row>
    <row r="12961" spans="1:1" x14ac:dyDescent="0.25">
      <c r="A12961" t="s">
        <v>13388</v>
      </c>
    </row>
    <row r="12962" spans="1:1" x14ac:dyDescent="0.25">
      <c r="A12962" t="s">
        <v>13389</v>
      </c>
    </row>
    <row r="12963" spans="1:1" x14ac:dyDescent="0.25">
      <c r="A12963" t="s">
        <v>13390</v>
      </c>
    </row>
    <row r="12964" spans="1:1" x14ac:dyDescent="0.25">
      <c r="A12964" t="s">
        <v>13391</v>
      </c>
    </row>
    <row r="12965" spans="1:1" x14ac:dyDescent="0.25">
      <c r="A12965" t="s">
        <v>13392</v>
      </c>
    </row>
    <row r="12966" spans="1:1" x14ac:dyDescent="0.25">
      <c r="A12966" t="s">
        <v>13393</v>
      </c>
    </row>
    <row r="12967" spans="1:1" x14ac:dyDescent="0.25">
      <c r="A12967" t="s">
        <v>13394</v>
      </c>
    </row>
    <row r="12968" spans="1:1" x14ac:dyDescent="0.25">
      <c r="A12968" t="s">
        <v>13395</v>
      </c>
    </row>
    <row r="12969" spans="1:1" x14ac:dyDescent="0.25">
      <c r="A12969" t="s">
        <v>13396</v>
      </c>
    </row>
    <row r="12970" spans="1:1" x14ac:dyDescent="0.25">
      <c r="A12970" t="s">
        <v>13397</v>
      </c>
    </row>
    <row r="12971" spans="1:1" x14ac:dyDescent="0.25">
      <c r="A12971" t="s">
        <v>13398</v>
      </c>
    </row>
    <row r="12972" spans="1:1" x14ac:dyDescent="0.25">
      <c r="A12972" t="s">
        <v>13399</v>
      </c>
    </row>
    <row r="12973" spans="1:1" x14ac:dyDescent="0.25">
      <c r="A12973" t="s">
        <v>13400</v>
      </c>
    </row>
    <row r="12974" spans="1:1" x14ac:dyDescent="0.25">
      <c r="A12974" t="s">
        <v>13401</v>
      </c>
    </row>
    <row r="12975" spans="1:1" x14ac:dyDescent="0.25">
      <c r="A12975" t="s">
        <v>13402</v>
      </c>
    </row>
    <row r="12976" spans="1:1" x14ac:dyDescent="0.25">
      <c r="A12976" t="s">
        <v>13403</v>
      </c>
    </row>
    <row r="12977" spans="1:1" x14ac:dyDescent="0.25">
      <c r="A12977" t="s">
        <v>13404</v>
      </c>
    </row>
    <row r="12978" spans="1:1" x14ac:dyDescent="0.25">
      <c r="A12978" t="s">
        <v>13405</v>
      </c>
    </row>
    <row r="12979" spans="1:1" x14ac:dyDescent="0.25">
      <c r="A12979" t="s">
        <v>13406</v>
      </c>
    </row>
    <row r="12980" spans="1:1" x14ac:dyDescent="0.25">
      <c r="A12980" t="s">
        <v>13407</v>
      </c>
    </row>
    <row r="12981" spans="1:1" x14ac:dyDescent="0.25">
      <c r="A12981" t="s">
        <v>13408</v>
      </c>
    </row>
    <row r="12982" spans="1:1" x14ac:dyDescent="0.25">
      <c r="A12982" t="s">
        <v>13409</v>
      </c>
    </row>
    <row r="12983" spans="1:1" x14ac:dyDescent="0.25">
      <c r="A12983" t="s">
        <v>13410</v>
      </c>
    </row>
    <row r="12984" spans="1:1" x14ac:dyDescent="0.25">
      <c r="A12984" t="s">
        <v>13411</v>
      </c>
    </row>
    <row r="12985" spans="1:1" x14ac:dyDescent="0.25">
      <c r="A12985" t="s">
        <v>13412</v>
      </c>
    </row>
    <row r="12986" spans="1:1" x14ac:dyDescent="0.25">
      <c r="A12986" t="s">
        <v>13413</v>
      </c>
    </row>
    <row r="12987" spans="1:1" x14ac:dyDescent="0.25">
      <c r="A12987" t="s">
        <v>13414</v>
      </c>
    </row>
    <row r="12988" spans="1:1" x14ac:dyDescent="0.25">
      <c r="A12988" t="s">
        <v>13415</v>
      </c>
    </row>
    <row r="12989" spans="1:1" x14ac:dyDescent="0.25">
      <c r="A12989" t="s">
        <v>13416</v>
      </c>
    </row>
    <row r="12990" spans="1:1" x14ac:dyDescent="0.25">
      <c r="A12990" t="s">
        <v>13417</v>
      </c>
    </row>
    <row r="12991" spans="1:1" x14ac:dyDescent="0.25">
      <c r="A12991" t="s">
        <v>13418</v>
      </c>
    </row>
    <row r="12992" spans="1:1" x14ac:dyDescent="0.25">
      <c r="A12992" t="s">
        <v>13419</v>
      </c>
    </row>
    <row r="12993" spans="1:1" x14ac:dyDescent="0.25">
      <c r="A12993" t="s">
        <v>13420</v>
      </c>
    </row>
    <row r="12994" spans="1:1" x14ac:dyDescent="0.25">
      <c r="A12994" t="s">
        <v>13421</v>
      </c>
    </row>
    <row r="12995" spans="1:1" x14ac:dyDescent="0.25">
      <c r="A12995" t="s">
        <v>13422</v>
      </c>
    </row>
    <row r="12996" spans="1:1" x14ac:dyDescent="0.25">
      <c r="A12996" t="s">
        <v>13423</v>
      </c>
    </row>
    <row r="12997" spans="1:1" x14ac:dyDescent="0.25">
      <c r="A12997" t="s">
        <v>13424</v>
      </c>
    </row>
    <row r="12998" spans="1:1" x14ac:dyDescent="0.25">
      <c r="A12998" t="s">
        <v>13425</v>
      </c>
    </row>
    <row r="12999" spans="1:1" x14ac:dyDescent="0.25">
      <c r="A12999" t="s">
        <v>13426</v>
      </c>
    </row>
    <row r="13000" spans="1:1" x14ac:dyDescent="0.25">
      <c r="A13000" t="s">
        <v>13427</v>
      </c>
    </row>
    <row r="13001" spans="1:1" x14ac:dyDescent="0.25">
      <c r="A13001" t="s">
        <v>13428</v>
      </c>
    </row>
    <row r="13002" spans="1:1" x14ac:dyDescent="0.25">
      <c r="A13002" t="s">
        <v>13429</v>
      </c>
    </row>
    <row r="13003" spans="1:1" x14ac:dyDescent="0.25">
      <c r="A13003" t="s">
        <v>13430</v>
      </c>
    </row>
    <row r="13004" spans="1:1" x14ac:dyDescent="0.25">
      <c r="A13004" t="s">
        <v>13431</v>
      </c>
    </row>
    <row r="13005" spans="1:1" x14ac:dyDescent="0.25">
      <c r="A13005" t="s">
        <v>13432</v>
      </c>
    </row>
    <row r="13006" spans="1:1" x14ac:dyDescent="0.25">
      <c r="A13006" t="s">
        <v>13433</v>
      </c>
    </row>
    <row r="13007" spans="1:1" x14ac:dyDescent="0.25">
      <c r="A13007" t="s">
        <v>13434</v>
      </c>
    </row>
    <row r="13008" spans="1:1" x14ac:dyDescent="0.25">
      <c r="A13008" t="s">
        <v>13435</v>
      </c>
    </row>
    <row r="13009" spans="1:1" x14ac:dyDescent="0.25">
      <c r="A13009" t="s">
        <v>13436</v>
      </c>
    </row>
    <row r="13010" spans="1:1" x14ac:dyDescent="0.25">
      <c r="A13010" t="s">
        <v>13437</v>
      </c>
    </row>
    <row r="13011" spans="1:1" x14ac:dyDescent="0.25">
      <c r="A13011" t="s">
        <v>13438</v>
      </c>
    </row>
    <row r="13012" spans="1:1" x14ac:dyDescent="0.25">
      <c r="A13012" t="s">
        <v>13439</v>
      </c>
    </row>
    <row r="13013" spans="1:1" x14ac:dyDescent="0.25">
      <c r="A13013" t="s">
        <v>13440</v>
      </c>
    </row>
    <row r="13014" spans="1:1" x14ac:dyDescent="0.25">
      <c r="A13014" t="s">
        <v>13441</v>
      </c>
    </row>
    <row r="13015" spans="1:1" x14ac:dyDescent="0.25">
      <c r="A13015" t="s">
        <v>13442</v>
      </c>
    </row>
    <row r="13016" spans="1:1" x14ac:dyDescent="0.25">
      <c r="A13016" t="s">
        <v>13443</v>
      </c>
    </row>
    <row r="13017" spans="1:1" x14ac:dyDescent="0.25">
      <c r="A13017" t="s">
        <v>13444</v>
      </c>
    </row>
    <row r="13018" spans="1:1" x14ac:dyDescent="0.25">
      <c r="A13018" t="s">
        <v>13445</v>
      </c>
    </row>
    <row r="13019" spans="1:1" x14ac:dyDescent="0.25">
      <c r="A13019" t="s">
        <v>13446</v>
      </c>
    </row>
    <row r="13020" spans="1:1" x14ac:dyDescent="0.25">
      <c r="A13020" t="s">
        <v>13447</v>
      </c>
    </row>
    <row r="13021" spans="1:1" x14ac:dyDescent="0.25">
      <c r="A13021" t="s">
        <v>13448</v>
      </c>
    </row>
    <row r="13022" spans="1:1" x14ac:dyDescent="0.25">
      <c r="A13022" t="s">
        <v>13449</v>
      </c>
    </row>
    <row r="13023" spans="1:1" x14ac:dyDescent="0.25">
      <c r="A13023" t="s">
        <v>13450</v>
      </c>
    </row>
    <row r="13024" spans="1:1" x14ac:dyDescent="0.25">
      <c r="A13024" t="s">
        <v>13451</v>
      </c>
    </row>
    <row r="13025" spans="1:1" x14ac:dyDescent="0.25">
      <c r="A13025" t="s">
        <v>13452</v>
      </c>
    </row>
    <row r="13026" spans="1:1" x14ac:dyDescent="0.25">
      <c r="A13026" t="s">
        <v>13453</v>
      </c>
    </row>
    <row r="13027" spans="1:1" x14ac:dyDescent="0.25">
      <c r="A13027" t="s">
        <v>13454</v>
      </c>
    </row>
    <row r="13028" spans="1:1" x14ac:dyDescent="0.25">
      <c r="A13028" t="s">
        <v>13455</v>
      </c>
    </row>
    <row r="13029" spans="1:1" x14ac:dyDescent="0.25">
      <c r="A13029" t="s">
        <v>13456</v>
      </c>
    </row>
    <row r="13030" spans="1:1" x14ac:dyDescent="0.25">
      <c r="A13030" t="s">
        <v>13457</v>
      </c>
    </row>
    <row r="13031" spans="1:1" x14ac:dyDescent="0.25">
      <c r="A13031" t="s">
        <v>13458</v>
      </c>
    </row>
    <row r="13032" spans="1:1" x14ac:dyDescent="0.25">
      <c r="A13032" t="s">
        <v>13459</v>
      </c>
    </row>
    <row r="13033" spans="1:1" x14ac:dyDescent="0.25">
      <c r="A13033" t="s">
        <v>13460</v>
      </c>
    </row>
    <row r="13034" spans="1:1" x14ac:dyDescent="0.25">
      <c r="A13034" t="s">
        <v>13461</v>
      </c>
    </row>
    <row r="13035" spans="1:1" x14ac:dyDescent="0.25">
      <c r="A13035" t="s">
        <v>13462</v>
      </c>
    </row>
    <row r="13036" spans="1:1" x14ac:dyDescent="0.25">
      <c r="A13036" t="s">
        <v>13463</v>
      </c>
    </row>
    <row r="13037" spans="1:1" x14ac:dyDescent="0.25">
      <c r="A13037" t="s">
        <v>13464</v>
      </c>
    </row>
    <row r="13038" spans="1:1" x14ac:dyDescent="0.25">
      <c r="A13038" t="s">
        <v>13465</v>
      </c>
    </row>
    <row r="13039" spans="1:1" x14ac:dyDescent="0.25">
      <c r="A13039" t="s">
        <v>13466</v>
      </c>
    </row>
    <row r="13040" spans="1:1" x14ac:dyDescent="0.25">
      <c r="A13040" t="s">
        <v>13467</v>
      </c>
    </row>
    <row r="13041" spans="1:1" x14ac:dyDescent="0.25">
      <c r="A13041" t="s">
        <v>13468</v>
      </c>
    </row>
    <row r="13042" spans="1:1" x14ac:dyDescent="0.25">
      <c r="A13042" t="s">
        <v>13469</v>
      </c>
    </row>
    <row r="13043" spans="1:1" x14ac:dyDescent="0.25">
      <c r="A13043" t="s">
        <v>13470</v>
      </c>
    </row>
    <row r="13044" spans="1:1" x14ac:dyDescent="0.25">
      <c r="A13044" t="s">
        <v>13471</v>
      </c>
    </row>
    <row r="13045" spans="1:1" x14ac:dyDescent="0.25">
      <c r="A13045" t="s">
        <v>13472</v>
      </c>
    </row>
    <row r="13046" spans="1:1" x14ac:dyDescent="0.25">
      <c r="A13046" t="s">
        <v>13473</v>
      </c>
    </row>
    <row r="13047" spans="1:1" x14ac:dyDescent="0.25">
      <c r="A13047" t="s">
        <v>13474</v>
      </c>
    </row>
    <row r="13048" spans="1:1" x14ac:dyDescent="0.25">
      <c r="A13048" t="s">
        <v>13475</v>
      </c>
    </row>
    <row r="13049" spans="1:1" x14ac:dyDescent="0.25">
      <c r="A13049" t="s">
        <v>13476</v>
      </c>
    </row>
    <row r="13050" spans="1:1" x14ac:dyDescent="0.25">
      <c r="A13050" t="s">
        <v>13477</v>
      </c>
    </row>
    <row r="13051" spans="1:1" x14ac:dyDescent="0.25">
      <c r="A13051" t="s">
        <v>13478</v>
      </c>
    </row>
    <row r="13052" spans="1:1" x14ac:dyDescent="0.25">
      <c r="A13052" t="s">
        <v>13479</v>
      </c>
    </row>
    <row r="13053" spans="1:1" x14ac:dyDescent="0.25">
      <c r="A13053" t="s">
        <v>13480</v>
      </c>
    </row>
    <row r="13054" spans="1:1" x14ac:dyDescent="0.25">
      <c r="A13054" t="s">
        <v>13481</v>
      </c>
    </row>
    <row r="13055" spans="1:1" x14ac:dyDescent="0.25">
      <c r="A13055" t="s">
        <v>13482</v>
      </c>
    </row>
    <row r="13056" spans="1:1" x14ac:dyDescent="0.25">
      <c r="A13056" t="s">
        <v>13483</v>
      </c>
    </row>
    <row r="13057" spans="1:1" x14ac:dyDescent="0.25">
      <c r="A13057" t="s">
        <v>13484</v>
      </c>
    </row>
    <row r="13058" spans="1:1" x14ac:dyDescent="0.25">
      <c r="A13058" t="s">
        <v>13485</v>
      </c>
    </row>
    <row r="13059" spans="1:1" x14ac:dyDescent="0.25">
      <c r="A13059" t="s">
        <v>13486</v>
      </c>
    </row>
    <row r="13060" spans="1:1" x14ac:dyDescent="0.25">
      <c r="A13060" t="s">
        <v>13487</v>
      </c>
    </row>
    <row r="13061" spans="1:1" x14ac:dyDescent="0.25">
      <c r="A13061" t="s">
        <v>13488</v>
      </c>
    </row>
    <row r="13062" spans="1:1" x14ac:dyDescent="0.25">
      <c r="A13062" t="s">
        <v>13489</v>
      </c>
    </row>
    <row r="13063" spans="1:1" x14ac:dyDescent="0.25">
      <c r="A13063" t="s">
        <v>13490</v>
      </c>
    </row>
    <row r="13064" spans="1:1" x14ac:dyDescent="0.25">
      <c r="A13064" t="s">
        <v>13491</v>
      </c>
    </row>
    <row r="13065" spans="1:1" x14ac:dyDescent="0.25">
      <c r="A13065" t="s">
        <v>13492</v>
      </c>
    </row>
    <row r="13066" spans="1:1" x14ac:dyDescent="0.25">
      <c r="A13066" t="s">
        <v>13493</v>
      </c>
    </row>
    <row r="13067" spans="1:1" x14ac:dyDescent="0.25">
      <c r="A13067" t="s">
        <v>13494</v>
      </c>
    </row>
    <row r="13068" spans="1:1" x14ac:dyDescent="0.25">
      <c r="A13068" t="s">
        <v>13495</v>
      </c>
    </row>
    <row r="13069" spans="1:1" x14ac:dyDescent="0.25">
      <c r="A13069" t="s">
        <v>13496</v>
      </c>
    </row>
    <row r="13070" spans="1:1" x14ac:dyDescent="0.25">
      <c r="A13070" t="s">
        <v>13497</v>
      </c>
    </row>
    <row r="13071" spans="1:1" x14ac:dyDescent="0.25">
      <c r="A13071" t="s">
        <v>13498</v>
      </c>
    </row>
    <row r="13072" spans="1:1" x14ac:dyDescent="0.25">
      <c r="A13072" t="s">
        <v>13499</v>
      </c>
    </row>
    <row r="13073" spans="1:1" x14ac:dyDescent="0.25">
      <c r="A13073" t="s">
        <v>13500</v>
      </c>
    </row>
    <row r="13074" spans="1:1" x14ac:dyDescent="0.25">
      <c r="A13074" t="s">
        <v>13501</v>
      </c>
    </row>
    <row r="13075" spans="1:1" x14ac:dyDescent="0.25">
      <c r="A13075" t="s">
        <v>13502</v>
      </c>
    </row>
    <row r="13076" spans="1:1" x14ac:dyDescent="0.25">
      <c r="A13076" t="s">
        <v>13503</v>
      </c>
    </row>
    <row r="13077" spans="1:1" x14ac:dyDescent="0.25">
      <c r="A13077" t="s">
        <v>13504</v>
      </c>
    </row>
    <row r="13078" spans="1:1" x14ac:dyDescent="0.25">
      <c r="A13078" t="s">
        <v>13505</v>
      </c>
    </row>
    <row r="13079" spans="1:1" x14ac:dyDescent="0.25">
      <c r="A13079" t="s">
        <v>13506</v>
      </c>
    </row>
    <row r="13080" spans="1:1" x14ac:dyDescent="0.25">
      <c r="A13080" t="s">
        <v>13507</v>
      </c>
    </row>
    <row r="13081" spans="1:1" x14ac:dyDescent="0.25">
      <c r="A13081" t="s">
        <v>13508</v>
      </c>
    </row>
    <row r="13082" spans="1:1" x14ac:dyDescent="0.25">
      <c r="A13082" t="s">
        <v>13509</v>
      </c>
    </row>
    <row r="13083" spans="1:1" x14ac:dyDescent="0.25">
      <c r="A13083" t="s">
        <v>13510</v>
      </c>
    </row>
    <row r="13084" spans="1:1" x14ac:dyDescent="0.25">
      <c r="A13084" t="s">
        <v>13511</v>
      </c>
    </row>
    <row r="13085" spans="1:1" x14ac:dyDescent="0.25">
      <c r="A13085" t="s">
        <v>13512</v>
      </c>
    </row>
    <row r="13086" spans="1:1" x14ac:dyDescent="0.25">
      <c r="A13086" t="s">
        <v>13513</v>
      </c>
    </row>
    <row r="13087" spans="1:1" x14ac:dyDescent="0.25">
      <c r="A13087" t="s">
        <v>13514</v>
      </c>
    </row>
    <row r="13088" spans="1:1" x14ac:dyDescent="0.25">
      <c r="A13088" t="s">
        <v>13515</v>
      </c>
    </row>
    <row r="13089" spans="1:1" x14ac:dyDescent="0.25">
      <c r="A13089" t="s">
        <v>13516</v>
      </c>
    </row>
    <row r="13090" spans="1:1" x14ac:dyDescent="0.25">
      <c r="A13090" t="s">
        <v>13517</v>
      </c>
    </row>
    <row r="13091" spans="1:1" x14ac:dyDescent="0.25">
      <c r="A13091" t="s">
        <v>13518</v>
      </c>
    </row>
    <row r="13092" spans="1:1" x14ac:dyDescent="0.25">
      <c r="A13092" t="s">
        <v>13519</v>
      </c>
    </row>
    <row r="13093" spans="1:1" x14ac:dyDescent="0.25">
      <c r="A13093" t="s">
        <v>13520</v>
      </c>
    </row>
    <row r="13094" spans="1:1" x14ac:dyDescent="0.25">
      <c r="A13094" t="s">
        <v>13521</v>
      </c>
    </row>
    <row r="13095" spans="1:1" x14ac:dyDescent="0.25">
      <c r="A13095" t="s">
        <v>13522</v>
      </c>
    </row>
    <row r="13096" spans="1:1" x14ac:dyDescent="0.25">
      <c r="A13096" t="s">
        <v>13523</v>
      </c>
    </row>
    <row r="13097" spans="1:1" x14ac:dyDescent="0.25">
      <c r="A13097" t="s">
        <v>13524</v>
      </c>
    </row>
    <row r="13098" spans="1:1" x14ac:dyDescent="0.25">
      <c r="A13098" t="s">
        <v>13525</v>
      </c>
    </row>
    <row r="13099" spans="1:1" x14ac:dyDescent="0.25">
      <c r="A13099" t="s">
        <v>13526</v>
      </c>
    </row>
    <row r="13100" spans="1:1" x14ac:dyDescent="0.25">
      <c r="A13100" t="s">
        <v>13527</v>
      </c>
    </row>
    <row r="13101" spans="1:1" x14ac:dyDescent="0.25">
      <c r="A13101" t="s">
        <v>13528</v>
      </c>
    </row>
    <row r="13102" spans="1:1" x14ac:dyDescent="0.25">
      <c r="A13102" t="s">
        <v>13529</v>
      </c>
    </row>
    <row r="13103" spans="1:1" x14ac:dyDescent="0.25">
      <c r="A13103" t="s">
        <v>13530</v>
      </c>
    </row>
    <row r="13104" spans="1:1" x14ac:dyDescent="0.25">
      <c r="A13104" t="s">
        <v>13531</v>
      </c>
    </row>
    <row r="13105" spans="1:1" x14ac:dyDescent="0.25">
      <c r="A13105" t="s">
        <v>13532</v>
      </c>
    </row>
    <row r="13106" spans="1:1" x14ac:dyDescent="0.25">
      <c r="A13106" t="s">
        <v>13533</v>
      </c>
    </row>
    <row r="13107" spans="1:1" x14ac:dyDescent="0.25">
      <c r="A13107" t="s">
        <v>13534</v>
      </c>
    </row>
    <row r="13108" spans="1:1" x14ac:dyDescent="0.25">
      <c r="A13108" t="s">
        <v>13535</v>
      </c>
    </row>
    <row r="13109" spans="1:1" x14ac:dyDescent="0.25">
      <c r="A13109" t="s">
        <v>13536</v>
      </c>
    </row>
    <row r="13110" spans="1:1" x14ac:dyDescent="0.25">
      <c r="A13110" t="s">
        <v>13537</v>
      </c>
    </row>
    <row r="13111" spans="1:1" x14ac:dyDescent="0.25">
      <c r="A13111" t="s">
        <v>13538</v>
      </c>
    </row>
    <row r="13112" spans="1:1" x14ac:dyDescent="0.25">
      <c r="A13112" t="s">
        <v>13539</v>
      </c>
    </row>
    <row r="13113" spans="1:1" x14ac:dyDescent="0.25">
      <c r="A13113" t="s">
        <v>13540</v>
      </c>
    </row>
    <row r="13114" spans="1:1" x14ac:dyDescent="0.25">
      <c r="A13114" t="s">
        <v>13541</v>
      </c>
    </row>
    <row r="13115" spans="1:1" x14ac:dyDescent="0.25">
      <c r="A13115" t="s">
        <v>13542</v>
      </c>
    </row>
    <row r="13116" spans="1:1" x14ac:dyDescent="0.25">
      <c r="A13116" t="s">
        <v>13543</v>
      </c>
    </row>
    <row r="13117" spans="1:1" x14ac:dyDescent="0.25">
      <c r="A13117" t="s">
        <v>13544</v>
      </c>
    </row>
    <row r="13118" spans="1:1" x14ac:dyDescent="0.25">
      <c r="A13118" t="s">
        <v>13545</v>
      </c>
    </row>
    <row r="13119" spans="1:1" x14ac:dyDescent="0.25">
      <c r="A13119" t="s">
        <v>13546</v>
      </c>
    </row>
    <row r="13120" spans="1:1" x14ac:dyDescent="0.25">
      <c r="A13120" t="s">
        <v>13547</v>
      </c>
    </row>
    <row r="13121" spans="1:1" x14ac:dyDescent="0.25">
      <c r="A13121" t="s">
        <v>13548</v>
      </c>
    </row>
    <row r="13122" spans="1:1" x14ac:dyDescent="0.25">
      <c r="A13122" t="s">
        <v>13549</v>
      </c>
    </row>
    <row r="13123" spans="1:1" x14ac:dyDescent="0.25">
      <c r="A13123" t="s">
        <v>13550</v>
      </c>
    </row>
    <row r="13124" spans="1:1" x14ac:dyDescent="0.25">
      <c r="A13124" t="s">
        <v>13551</v>
      </c>
    </row>
    <row r="13125" spans="1:1" x14ac:dyDescent="0.25">
      <c r="A13125" t="s">
        <v>13552</v>
      </c>
    </row>
    <row r="13126" spans="1:1" x14ac:dyDescent="0.25">
      <c r="A13126" t="s">
        <v>13553</v>
      </c>
    </row>
    <row r="13127" spans="1:1" x14ac:dyDescent="0.25">
      <c r="A13127" t="s">
        <v>13554</v>
      </c>
    </row>
    <row r="13128" spans="1:1" x14ac:dyDescent="0.25">
      <c r="A13128" t="s">
        <v>13555</v>
      </c>
    </row>
    <row r="13129" spans="1:1" x14ac:dyDescent="0.25">
      <c r="A13129" t="s">
        <v>13556</v>
      </c>
    </row>
    <row r="13130" spans="1:1" x14ac:dyDescent="0.25">
      <c r="A13130" t="s">
        <v>13557</v>
      </c>
    </row>
    <row r="13131" spans="1:1" x14ac:dyDescent="0.25">
      <c r="A13131" t="s">
        <v>13558</v>
      </c>
    </row>
    <row r="13132" spans="1:1" x14ac:dyDescent="0.25">
      <c r="A13132" t="s">
        <v>13559</v>
      </c>
    </row>
    <row r="13133" spans="1:1" x14ac:dyDescent="0.25">
      <c r="A13133" t="s">
        <v>13560</v>
      </c>
    </row>
    <row r="13134" spans="1:1" x14ac:dyDescent="0.25">
      <c r="A13134" t="s">
        <v>13561</v>
      </c>
    </row>
    <row r="13135" spans="1:1" x14ac:dyDescent="0.25">
      <c r="A13135" t="s">
        <v>13562</v>
      </c>
    </row>
    <row r="13136" spans="1:1" x14ac:dyDescent="0.25">
      <c r="A13136" t="s">
        <v>13563</v>
      </c>
    </row>
    <row r="13137" spans="1:1" x14ac:dyDescent="0.25">
      <c r="A13137" t="s">
        <v>13564</v>
      </c>
    </row>
    <row r="13138" spans="1:1" x14ac:dyDescent="0.25">
      <c r="A13138" t="s">
        <v>13565</v>
      </c>
    </row>
    <row r="13139" spans="1:1" x14ac:dyDescent="0.25">
      <c r="A13139" t="s">
        <v>13566</v>
      </c>
    </row>
    <row r="13140" spans="1:1" x14ac:dyDescent="0.25">
      <c r="A13140" t="s">
        <v>13567</v>
      </c>
    </row>
    <row r="13141" spans="1:1" x14ac:dyDescent="0.25">
      <c r="A13141" t="s">
        <v>13568</v>
      </c>
    </row>
    <row r="13142" spans="1:1" x14ac:dyDescent="0.25">
      <c r="A13142" t="s">
        <v>13569</v>
      </c>
    </row>
    <row r="13143" spans="1:1" x14ac:dyDescent="0.25">
      <c r="A13143" t="s">
        <v>13570</v>
      </c>
    </row>
    <row r="13144" spans="1:1" x14ac:dyDescent="0.25">
      <c r="A13144" t="s">
        <v>13571</v>
      </c>
    </row>
    <row r="13145" spans="1:1" x14ac:dyDescent="0.25">
      <c r="A13145" t="s">
        <v>13572</v>
      </c>
    </row>
    <row r="13146" spans="1:1" x14ac:dyDescent="0.25">
      <c r="A13146" t="s">
        <v>13573</v>
      </c>
    </row>
    <row r="13147" spans="1:1" x14ac:dyDescent="0.25">
      <c r="A13147" t="s">
        <v>13574</v>
      </c>
    </row>
    <row r="13148" spans="1:1" x14ac:dyDescent="0.25">
      <c r="A13148" t="s">
        <v>13575</v>
      </c>
    </row>
    <row r="13149" spans="1:1" x14ac:dyDescent="0.25">
      <c r="A13149" t="s">
        <v>13576</v>
      </c>
    </row>
    <row r="13150" spans="1:1" x14ac:dyDescent="0.25">
      <c r="A13150" t="s">
        <v>13577</v>
      </c>
    </row>
    <row r="13151" spans="1:1" x14ac:dyDescent="0.25">
      <c r="A13151" t="s">
        <v>13578</v>
      </c>
    </row>
    <row r="13152" spans="1:1" x14ac:dyDescent="0.25">
      <c r="A13152" t="s">
        <v>13579</v>
      </c>
    </row>
    <row r="13153" spans="1:1" x14ac:dyDescent="0.25">
      <c r="A13153" t="s">
        <v>13580</v>
      </c>
    </row>
    <row r="13154" spans="1:1" x14ac:dyDescent="0.25">
      <c r="A13154" t="s">
        <v>13581</v>
      </c>
    </row>
    <row r="13155" spans="1:1" x14ac:dyDescent="0.25">
      <c r="A13155" t="s">
        <v>13582</v>
      </c>
    </row>
    <row r="13156" spans="1:1" x14ac:dyDescent="0.25">
      <c r="A13156" t="s">
        <v>13583</v>
      </c>
    </row>
    <row r="13157" spans="1:1" x14ac:dyDescent="0.25">
      <c r="A13157" t="s">
        <v>13584</v>
      </c>
    </row>
    <row r="13158" spans="1:1" x14ac:dyDescent="0.25">
      <c r="A13158" t="s">
        <v>13585</v>
      </c>
    </row>
    <row r="13159" spans="1:1" x14ac:dyDescent="0.25">
      <c r="A13159" t="s">
        <v>13586</v>
      </c>
    </row>
    <row r="13160" spans="1:1" x14ac:dyDescent="0.25">
      <c r="A13160" t="s">
        <v>13587</v>
      </c>
    </row>
    <row r="13161" spans="1:1" x14ac:dyDescent="0.25">
      <c r="A13161" t="s">
        <v>13588</v>
      </c>
    </row>
    <row r="13162" spans="1:1" x14ac:dyDescent="0.25">
      <c r="A13162" t="s">
        <v>13589</v>
      </c>
    </row>
    <row r="13163" spans="1:1" x14ac:dyDescent="0.25">
      <c r="A13163" t="s">
        <v>13590</v>
      </c>
    </row>
    <row r="13164" spans="1:1" x14ac:dyDescent="0.25">
      <c r="A13164" t="s">
        <v>13591</v>
      </c>
    </row>
    <row r="13165" spans="1:1" x14ac:dyDescent="0.25">
      <c r="A13165" t="s">
        <v>13592</v>
      </c>
    </row>
    <row r="13166" spans="1:1" x14ac:dyDescent="0.25">
      <c r="A13166" t="s">
        <v>13593</v>
      </c>
    </row>
    <row r="13167" spans="1:1" x14ac:dyDescent="0.25">
      <c r="A13167" t="s">
        <v>13594</v>
      </c>
    </row>
    <row r="13168" spans="1:1" x14ac:dyDescent="0.25">
      <c r="A13168" t="s">
        <v>13595</v>
      </c>
    </row>
    <row r="13169" spans="1:1" x14ac:dyDescent="0.25">
      <c r="A13169" t="s">
        <v>13596</v>
      </c>
    </row>
    <row r="13170" spans="1:1" x14ac:dyDescent="0.25">
      <c r="A13170" t="s">
        <v>13597</v>
      </c>
    </row>
    <row r="13171" spans="1:1" x14ac:dyDescent="0.25">
      <c r="A13171" t="s">
        <v>13598</v>
      </c>
    </row>
    <row r="13172" spans="1:1" x14ac:dyDescent="0.25">
      <c r="A13172" t="s">
        <v>13599</v>
      </c>
    </row>
    <row r="13173" spans="1:1" x14ac:dyDescent="0.25">
      <c r="A13173" t="s">
        <v>13600</v>
      </c>
    </row>
    <row r="13174" spans="1:1" x14ac:dyDescent="0.25">
      <c r="A13174" t="s">
        <v>13601</v>
      </c>
    </row>
    <row r="13175" spans="1:1" x14ac:dyDescent="0.25">
      <c r="A13175" t="s">
        <v>13602</v>
      </c>
    </row>
    <row r="13176" spans="1:1" x14ac:dyDescent="0.25">
      <c r="A13176" t="s">
        <v>13603</v>
      </c>
    </row>
    <row r="13177" spans="1:1" x14ac:dyDescent="0.25">
      <c r="A13177" t="s">
        <v>13604</v>
      </c>
    </row>
    <row r="13178" spans="1:1" x14ac:dyDescent="0.25">
      <c r="A13178" t="s">
        <v>13605</v>
      </c>
    </row>
    <row r="13179" spans="1:1" x14ac:dyDescent="0.25">
      <c r="A13179" t="s">
        <v>13606</v>
      </c>
    </row>
    <row r="13180" spans="1:1" x14ac:dyDescent="0.25">
      <c r="A13180" t="s">
        <v>13607</v>
      </c>
    </row>
    <row r="13181" spans="1:1" x14ac:dyDescent="0.25">
      <c r="A13181" t="s">
        <v>13608</v>
      </c>
    </row>
    <row r="13182" spans="1:1" x14ac:dyDescent="0.25">
      <c r="A13182" t="s">
        <v>13609</v>
      </c>
    </row>
    <row r="13183" spans="1:1" x14ac:dyDescent="0.25">
      <c r="A13183" t="s">
        <v>13610</v>
      </c>
    </row>
    <row r="13184" spans="1:1" x14ac:dyDescent="0.25">
      <c r="A13184" t="s">
        <v>13611</v>
      </c>
    </row>
    <row r="13185" spans="1:1" x14ac:dyDescent="0.25">
      <c r="A13185" t="s">
        <v>13612</v>
      </c>
    </row>
    <row r="13186" spans="1:1" x14ac:dyDescent="0.25">
      <c r="A13186" t="s">
        <v>13613</v>
      </c>
    </row>
    <row r="13187" spans="1:1" x14ac:dyDescent="0.25">
      <c r="A13187" t="s">
        <v>13614</v>
      </c>
    </row>
    <row r="13188" spans="1:1" x14ac:dyDescent="0.25">
      <c r="A13188" t="s">
        <v>13615</v>
      </c>
    </row>
    <row r="13189" spans="1:1" x14ac:dyDescent="0.25">
      <c r="A13189" t="s">
        <v>13616</v>
      </c>
    </row>
    <row r="13190" spans="1:1" x14ac:dyDescent="0.25">
      <c r="A13190" t="s">
        <v>13617</v>
      </c>
    </row>
    <row r="13191" spans="1:1" x14ac:dyDescent="0.25">
      <c r="A13191" t="s">
        <v>13618</v>
      </c>
    </row>
    <row r="13192" spans="1:1" x14ac:dyDescent="0.25">
      <c r="A13192" t="s">
        <v>13619</v>
      </c>
    </row>
    <row r="13193" spans="1:1" x14ac:dyDescent="0.25">
      <c r="A13193" t="s">
        <v>13620</v>
      </c>
    </row>
    <row r="13194" spans="1:1" x14ac:dyDescent="0.25">
      <c r="A13194" t="s">
        <v>13621</v>
      </c>
    </row>
    <row r="13195" spans="1:1" x14ac:dyDescent="0.25">
      <c r="A13195" t="s">
        <v>13622</v>
      </c>
    </row>
    <row r="13196" spans="1:1" x14ac:dyDescent="0.25">
      <c r="A13196" t="s">
        <v>13623</v>
      </c>
    </row>
    <row r="13197" spans="1:1" x14ac:dyDescent="0.25">
      <c r="A13197" t="s">
        <v>13624</v>
      </c>
    </row>
    <row r="13198" spans="1:1" x14ac:dyDescent="0.25">
      <c r="A13198" t="s">
        <v>13625</v>
      </c>
    </row>
    <row r="13199" spans="1:1" x14ac:dyDescent="0.25">
      <c r="A13199" t="s">
        <v>13626</v>
      </c>
    </row>
    <row r="13200" spans="1:1" x14ac:dyDescent="0.25">
      <c r="A13200" t="s">
        <v>13627</v>
      </c>
    </row>
    <row r="13201" spans="1:1" x14ac:dyDescent="0.25">
      <c r="A13201" t="s">
        <v>13628</v>
      </c>
    </row>
    <row r="13202" spans="1:1" x14ac:dyDescent="0.25">
      <c r="A13202" t="s">
        <v>13629</v>
      </c>
    </row>
    <row r="13203" spans="1:1" x14ac:dyDescent="0.25">
      <c r="A13203" t="s">
        <v>13630</v>
      </c>
    </row>
    <row r="13204" spans="1:1" x14ac:dyDescent="0.25">
      <c r="A13204" t="s">
        <v>13631</v>
      </c>
    </row>
    <row r="13205" spans="1:1" x14ac:dyDescent="0.25">
      <c r="A13205" t="s">
        <v>13632</v>
      </c>
    </row>
    <row r="13206" spans="1:1" x14ac:dyDescent="0.25">
      <c r="A13206" t="s">
        <v>13633</v>
      </c>
    </row>
    <row r="13207" spans="1:1" x14ac:dyDescent="0.25">
      <c r="A13207" t="s">
        <v>13634</v>
      </c>
    </row>
    <row r="13208" spans="1:1" x14ac:dyDescent="0.25">
      <c r="A13208" t="s">
        <v>13635</v>
      </c>
    </row>
    <row r="13209" spans="1:1" x14ac:dyDescent="0.25">
      <c r="A13209" t="s">
        <v>13636</v>
      </c>
    </row>
    <row r="13210" spans="1:1" x14ac:dyDescent="0.25">
      <c r="A13210" t="s">
        <v>13637</v>
      </c>
    </row>
    <row r="13211" spans="1:1" x14ac:dyDescent="0.25">
      <c r="A13211" t="s">
        <v>13638</v>
      </c>
    </row>
    <row r="13212" spans="1:1" x14ac:dyDescent="0.25">
      <c r="A13212" t="s">
        <v>13639</v>
      </c>
    </row>
    <row r="13213" spans="1:1" x14ac:dyDescent="0.25">
      <c r="A13213" t="s">
        <v>13640</v>
      </c>
    </row>
    <row r="13214" spans="1:1" x14ac:dyDescent="0.25">
      <c r="A13214" t="s">
        <v>13641</v>
      </c>
    </row>
    <row r="13215" spans="1:1" x14ac:dyDescent="0.25">
      <c r="A13215" t="s">
        <v>13642</v>
      </c>
    </row>
    <row r="13216" spans="1:1" x14ac:dyDescent="0.25">
      <c r="A13216" t="s">
        <v>13643</v>
      </c>
    </row>
    <row r="13217" spans="1:1" x14ac:dyDescent="0.25">
      <c r="A13217" t="s">
        <v>13644</v>
      </c>
    </row>
    <row r="13218" spans="1:1" x14ac:dyDescent="0.25">
      <c r="A13218" t="s">
        <v>13645</v>
      </c>
    </row>
    <row r="13219" spans="1:1" x14ac:dyDescent="0.25">
      <c r="A13219" t="s">
        <v>13646</v>
      </c>
    </row>
    <row r="13220" spans="1:1" x14ac:dyDescent="0.25">
      <c r="A13220" t="s">
        <v>13647</v>
      </c>
    </row>
    <row r="13221" spans="1:1" x14ac:dyDescent="0.25">
      <c r="A13221" t="s">
        <v>13648</v>
      </c>
    </row>
    <row r="13222" spans="1:1" x14ac:dyDescent="0.25">
      <c r="A13222" t="s">
        <v>13649</v>
      </c>
    </row>
    <row r="13223" spans="1:1" x14ac:dyDescent="0.25">
      <c r="A13223" t="s">
        <v>13650</v>
      </c>
    </row>
    <row r="13224" spans="1:1" x14ac:dyDescent="0.25">
      <c r="A13224" t="s">
        <v>13651</v>
      </c>
    </row>
    <row r="13225" spans="1:1" x14ac:dyDescent="0.25">
      <c r="A13225" t="s">
        <v>13652</v>
      </c>
    </row>
    <row r="13226" spans="1:1" x14ac:dyDescent="0.25">
      <c r="A13226" t="s">
        <v>13653</v>
      </c>
    </row>
    <row r="13227" spans="1:1" x14ac:dyDescent="0.25">
      <c r="A13227" t="s">
        <v>13654</v>
      </c>
    </row>
    <row r="13228" spans="1:1" x14ac:dyDescent="0.25">
      <c r="A13228" t="s">
        <v>13655</v>
      </c>
    </row>
    <row r="13229" spans="1:1" x14ac:dyDescent="0.25">
      <c r="A13229" t="s">
        <v>13656</v>
      </c>
    </row>
    <row r="13230" spans="1:1" x14ac:dyDescent="0.25">
      <c r="A13230" t="s">
        <v>13657</v>
      </c>
    </row>
    <row r="13231" spans="1:1" x14ac:dyDescent="0.25">
      <c r="A13231" t="s">
        <v>13658</v>
      </c>
    </row>
    <row r="13232" spans="1:1" x14ac:dyDescent="0.25">
      <c r="A13232" t="s">
        <v>13659</v>
      </c>
    </row>
    <row r="13233" spans="1:1" x14ac:dyDescent="0.25">
      <c r="A13233" t="s">
        <v>13660</v>
      </c>
    </row>
    <row r="13234" spans="1:1" x14ac:dyDescent="0.25">
      <c r="A13234" t="s">
        <v>13661</v>
      </c>
    </row>
    <row r="13235" spans="1:1" x14ac:dyDescent="0.25">
      <c r="A13235" t="s">
        <v>13662</v>
      </c>
    </row>
    <row r="13236" spans="1:1" x14ac:dyDescent="0.25">
      <c r="A13236" t="s">
        <v>13663</v>
      </c>
    </row>
    <row r="13237" spans="1:1" x14ac:dyDescent="0.25">
      <c r="A13237" t="s">
        <v>13664</v>
      </c>
    </row>
    <row r="13238" spans="1:1" x14ac:dyDescent="0.25">
      <c r="A13238" t="s">
        <v>13665</v>
      </c>
    </row>
    <row r="13239" spans="1:1" x14ac:dyDescent="0.25">
      <c r="A13239" t="s">
        <v>13666</v>
      </c>
    </row>
    <row r="13240" spans="1:1" x14ac:dyDescent="0.25">
      <c r="A13240" t="s">
        <v>13667</v>
      </c>
    </row>
    <row r="13241" spans="1:1" x14ac:dyDescent="0.25">
      <c r="A13241" t="s">
        <v>13668</v>
      </c>
    </row>
    <row r="13242" spans="1:1" x14ac:dyDescent="0.25">
      <c r="A13242" t="s">
        <v>13669</v>
      </c>
    </row>
    <row r="13243" spans="1:1" x14ac:dyDescent="0.25">
      <c r="A13243" t="s">
        <v>13670</v>
      </c>
    </row>
    <row r="13244" spans="1:1" x14ac:dyDescent="0.25">
      <c r="A13244" t="s">
        <v>13671</v>
      </c>
    </row>
    <row r="13245" spans="1:1" x14ac:dyDescent="0.25">
      <c r="A13245" t="s">
        <v>13672</v>
      </c>
    </row>
    <row r="13246" spans="1:1" x14ac:dyDescent="0.25">
      <c r="A13246" t="s">
        <v>13673</v>
      </c>
    </row>
    <row r="13247" spans="1:1" x14ac:dyDescent="0.25">
      <c r="A13247" t="s">
        <v>13674</v>
      </c>
    </row>
    <row r="13248" spans="1:1" x14ac:dyDescent="0.25">
      <c r="A13248" t="s">
        <v>13675</v>
      </c>
    </row>
    <row r="13249" spans="1:1" x14ac:dyDescent="0.25">
      <c r="A13249" t="s">
        <v>13676</v>
      </c>
    </row>
    <row r="13250" spans="1:1" x14ac:dyDescent="0.25">
      <c r="A13250" t="s">
        <v>13677</v>
      </c>
    </row>
    <row r="13251" spans="1:1" x14ac:dyDescent="0.25">
      <c r="A13251" t="s">
        <v>13678</v>
      </c>
    </row>
    <row r="13252" spans="1:1" x14ac:dyDescent="0.25">
      <c r="A13252" t="s">
        <v>13679</v>
      </c>
    </row>
    <row r="13253" spans="1:1" x14ac:dyDescent="0.25">
      <c r="A13253" t="s">
        <v>13680</v>
      </c>
    </row>
    <row r="13254" spans="1:1" x14ac:dyDescent="0.25">
      <c r="A13254" t="s">
        <v>13681</v>
      </c>
    </row>
    <row r="13255" spans="1:1" x14ac:dyDescent="0.25">
      <c r="A13255" t="s">
        <v>13682</v>
      </c>
    </row>
    <row r="13256" spans="1:1" x14ac:dyDescent="0.25">
      <c r="A13256" t="s">
        <v>13683</v>
      </c>
    </row>
    <row r="13257" spans="1:1" x14ac:dyDescent="0.25">
      <c r="A13257" t="s">
        <v>13684</v>
      </c>
    </row>
    <row r="13258" spans="1:1" x14ac:dyDescent="0.25">
      <c r="A13258" t="s">
        <v>13685</v>
      </c>
    </row>
    <row r="13259" spans="1:1" x14ac:dyDescent="0.25">
      <c r="A13259" t="s">
        <v>13686</v>
      </c>
    </row>
    <row r="13260" spans="1:1" x14ac:dyDescent="0.25">
      <c r="A13260" t="s">
        <v>13687</v>
      </c>
    </row>
    <row r="13261" spans="1:1" x14ac:dyDescent="0.25">
      <c r="A13261" t="s">
        <v>13688</v>
      </c>
    </row>
    <row r="13262" spans="1:1" x14ac:dyDescent="0.25">
      <c r="A13262" t="s">
        <v>13689</v>
      </c>
    </row>
    <row r="13263" spans="1:1" x14ac:dyDescent="0.25">
      <c r="A13263" t="s">
        <v>13690</v>
      </c>
    </row>
    <row r="13264" spans="1:1" x14ac:dyDescent="0.25">
      <c r="A13264" t="s">
        <v>13691</v>
      </c>
    </row>
    <row r="13265" spans="1:1" x14ac:dyDescent="0.25">
      <c r="A13265" t="s">
        <v>13692</v>
      </c>
    </row>
    <row r="13266" spans="1:1" x14ac:dyDescent="0.25">
      <c r="A13266" t="s">
        <v>13693</v>
      </c>
    </row>
    <row r="13267" spans="1:1" x14ac:dyDescent="0.25">
      <c r="A13267" t="s">
        <v>13694</v>
      </c>
    </row>
    <row r="13268" spans="1:1" x14ac:dyDescent="0.25">
      <c r="A13268" t="s">
        <v>13695</v>
      </c>
    </row>
    <row r="13269" spans="1:1" x14ac:dyDescent="0.25">
      <c r="A13269" t="s">
        <v>13696</v>
      </c>
    </row>
    <row r="13270" spans="1:1" x14ac:dyDescent="0.25">
      <c r="A13270" t="s">
        <v>13697</v>
      </c>
    </row>
    <row r="13271" spans="1:1" x14ac:dyDescent="0.25">
      <c r="A13271" t="s">
        <v>13698</v>
      </c>
    </row>
    <row r="13272" spans="1:1" x14ac:dyDescent="0.25">
      <c r="A13272" t="s">
        <v>13699</v>
      </c>
    </row>
    <row r="13273" spans="1:1" x14ac:dyDescent="0.25">
      <c r="A13273" t="s">
        <v>13700</v>
      </c>
    </row>
    <row r="13274" spans="1:1" x14ac:dyDescent="0.25">
      <c r="A13274" t="s">
        <v>13701</v>
      </c>
    </row>
    <row r="13275" spans="1:1" x14ac:dyDescent="0.25">
      <c r="A13275" t="s">
        <v>13702</v>
      </c>
    </row>
    <row r="13276" spans="1:1" x14ac:dyDescent="0.25">
      <c r="A13276" t="s">
        <v>13703</v>
      </c>
    </row>
    <row r="13277" spans="1:1" x14ac:dyDescent="0.25">
      <c r="A13277" t="s">
        <v>13704</v>
      </c>
    </row>
    <row r="13278" spans="1:1" x14ac:dyDescent="0.25">
      <c r="A13278" t="s">
        <v>13705</v>
      </c>
    </row>
    <row r="13279" spans="1:1" x14ac:dyDescent="0.25">
      <c r="A13279" t="s">
        <v>13706</v>
      </c>
    </row>
    <row r="13280" spans="1:1" x14ac:dyDescent="0.25">
      <c r="A13280" t="s">
        <v>13707</v>
      </c>
    </row>
    <row r="13281" spans="1:1" x14ac:dyDescent="0.25">
      <c r="A13281" t="s">
        <v>13708</v>
      </c>
    </row>
    <row r="13282" spans="1:1" x14ac:dyDescent="0.25">
      <c r="A13282" t="s">
        <v>13709</v>
      </c>
    </row>
    <row r="13283" spans="1:1" x14ac:dyDescent="0.25">
      <c r="A13283" t="s">
        <v>13710</v>
      </c>
    </row>
    <row r="13284" spans="1:1" x14ac:dyDescent="0.25">
      <c r="A13284" t="s">
        <v>13711</v>
      </c>
    </row>
    <row r="13285" spans="1:1" x14ac:dyDescent="0.25">
      <c r="A13285" t="s">
        <v>13712</v>
      </c>
    </row>
    <row r="13286" spans="1:1" x14ac:dyDescent="0.25">
      <c r="A13286" t="s">
        <v>13713</v>
      </c>
    </row>
    <row r="13287" spans="1:1" x14ac:dyDescent="0.25">
      <c r="A13287" t="s">
        <v>13714</v>
      </c>
    </row>
    <row r="13288" spans="1:1" x14ac:dyDescent="0.25">
      <c r="A13288" t="s">
        <v>13715</v>
      </c>
    </row>
    <row r="13289" spans="1:1" x14ac:dyDescent="0.25">
      <c r="A13289" t="s">
        <v>13716</v>
      </c>
    </row>
    <row r="13290" spans="1:1" x14ac:dyDescent="0.25">
      <c r="A13290" t="s">
        <v>13717</v>
      </c>
    </row>
    <row r="13291" spans="1:1" x14ac:dyDescent="0.25">
      <c r="A13291" t="s">
        <v>13718</v>
      </c>
    </row>
    <row r="13292" spans="1:1" x14ac:dyDescent="0.25">
      <c r="A13292" t="s">
        <v>13719</v>
      </c>
    </row>
    <row r="13293" spans="1:1" x14ac:dyDescent="0.25">
      <c r="A13293" t="s">
        <v>13720</v>
      </c>
    </row>
    <row r="13294" spans="1:1" x14ac:dyDescent="0.25">
      <c r="A13294" t="s">
        <v>13721</v>
      </c>
    </row>
    <row r="13295" spans="1:1" x14ac:dyDescent="0.25">
      <c r="A13295" t="s">
        <v>13722</v>
      </c>
    </row>
    <row r="13296" spans="1:1" x14ac:dyDescent="0.25">
      <c r="A13296" t="s">
        <v>13723</v>
      </c>
    </row>
    <row r="13297" spans="1:1" x14ac:dyDescent="0.25">
      <c r="A13297" t="s">
        <v>13724</v>
      </c>
    </row>
    <row r="13298" spans="1:1" x14ac:dyDescent="0.25">
      <c r="A13298" t="s">
        <v>13725</v>
      </c>
    </row>
    <row r="13299" spans="1:1" x14ac:dyDescent="0.25">
      <c r="A13299" t="s">
        <v>13726</v>
      </c>
    </row>
    <row r="13300" spans="1:1" x14ac:dyDescent="0.25">
      <c r="A13300" t="s">
        <v>13727</v>
      </c>
    </row>
    <row r="13301" spans="1:1" x14ac:dyDescent="0.25">
      <c r="A13301" t="s">
        <v>13728</v>
      </c>
    </row>
    <row r="13302" spans="1:1" x14ac:dyDescent="0.25">
      <c r="A13302" t="s">
        <v>13729</v>
      </c>
    </row>
    <row r="13303" spans="1:1" x14ac:dyDescent="0.25">
      <c r="A13303" t="s">
        <v>13730</v>
      </c>
    </row>
    <row r="13304" spans="1:1" x14ac:dyDescent="0.25">
      <c r="A13304" t="s">
        <v>13731</v>
      </c>
    </row>
    <row r="13305" spans="1:1" x14ac:dyDescent="0.25">
      <c r="A13305" t="s">
        <v>13732</v>
      </c>
    </row>
    <row r="13306" spans="1:1" x14ac:dyDescent="0.25">
      <c r="A13306" t="s">
        <v>13733</v>
      </c>
    </row>
    <row r="13307" spans="1:1" x14ac:dyDescent="0.25">
      <c r="A13307" t="s">
        <v>13734</v>
      </c>
    </row>
    <row r="13308" spans="1:1" x14ac:dyDescent="0.25">
      <c r="A13308" t="s">
        <v>13735</v>
      </c>
    </row>
    <row r="13309" spans="1:1" x14ac:dyDescent="0.25">
      <c r="A13309" t="s">
        <v>13736</v>
      </c>
    </row>
    <row r="13310" spans="1:1" x14ac:dyDescent="0.25">
      <c r="A13310" t="s">
        <v>13737</v>
      </c>
    </row>
    <row r="13311" spans="1:1" x14ac:dyDescent="0.25">
      <c r="A13311" t="s">
        <v>13738</v>
      </c>
    </row>
    <row r="13312" spans="1:1" x14ac:dyDescent="0.25">
      <c r="A13312" t="s">
        <v>13739</v>
      </c>
    </row>
    <row r="13313" spans="1:1" x14ac:dyDescent="0.25">
      <c r="A13313" t="s">
        <v>13740</v>
      </c>
    </row>
    <row r="13314" spans="1:1" x14ac:dyDescent="0.25">
      <c r="A13314" t="s">
        <v>13741</v>
      </c>
    </row>
    <row r="13315" spans="1:1" x14ac:dyDescent="0.25">
      <c r="A13315" t="s">
        <v>13742</v>
      </c>
    </row>
    <row r="13316" spans="1:1" x14ac:dyDescent="0.25">
      <c r="A13316" t="s">
        <v>13743</v>
      </c>
    </row>
    <row r="13317" spans="1:1" x14ac:dyDescent="0.25">
      <c r="A13317" t="s">
        <v>13744</v>
      </c>
    </row>
    <row r="13318" spans="1:1" x14ac:dyDescent="0.25">
      <c r="A13318" t="s">
        <v>13745</v>
      </c>
    </row>
    <row r="13319" spans="1:1" x14ac:dyDescent="0.25">
      <c r="A13319" t="s">
        <v>13746</v>
      </c>
    </row>
    <row r="13320" spans="1:1" x14ac:dyDescent="0.25">
      <c r="A13320" t="s">
        <v>13747</v>
      </c>
    </row>
    <row r="13321" spans="1:1" x14ac:dyDescent="0.25">
      <c r="A13321" t="s">
        <v>13748</v>
      </c>
    </row>
    <row r="13322" spans="1:1" x14ac:dyDescent="0.25">
      <c r="A13322" t="s">
        <v>13749</v>
      </c>
    </row>
    <row r="13323" spans="1:1" x14ac:dyDescent="0.25">
      <c r="A13323" t="s">
        <v>13750</v>
      </c>
    </row>
    <row r="13324" spans="1:1" x14ac:dyDescent="0.25">
      <c r="A13324" t="s">
        <v>13751</v>
      </c>
    </row>
    <row r="13325" spans="1:1" x14ac:dyDescent="0.25">
      <c r="A13325" t="s">
        <v>13752</v>
      </c>
    </row>
    <row r="13326" spans="1:1" x14ac:dyDescent="0.25">
      <c r="A13326" t="s">
        <v>13753</v>
      </c>
    </row>
    <row r="13327" spans="1:1" x14ac:dyDescent="0.25">
      <c r="A13327" t="s">
        <v>13754</v>
      </c>
    </row>
    <row r="13328" spans="1:1" x14ac:dyDescent="0.25">
      <c r="A13328" t="s">
        <v>13755</v>
      </c>
    </row>
    <row r="13329" spans="1:1" x14ac:dyDescent="0.25">
      <c r="A13329" t="s">
        <v>13756</v>
      </c>
    </row>
    <row r="13330" spans="1:1" x14ac:dyDescent="0.25">
      <c r="A13330" t="s">
        <v>13757</v>
      </c>
    </row>
    <row r="13331" spans="1:1" x14ac:dyDescent="0.25">
      <c r="A13331" t="s">
        <v>13758</v>
      </c>
    </row>
    <row r="13332" spans="1:1" x14ac:dyDescent="0.25">
      <c r="A13332" t="s">
        <v>13759</v>
      </c>
    </row>
    <row r="13333" spans="1:1" x14ac:dyDescent="0.25">
      <c r="A13333" t="s">
        <v>13760</v>
      </c>
    </row>
    <row r="13334" spans="1:1" x14ac:dyDescent="0.25">
      <c r="A13334" t="s">
        <v>13761</v>
      </c>
    </row>
    <row r="13335" spans="1:1" x14ac:dyDescent="0.25">
      <c r="A13335" t="s">
        <v>13762</v>
      </c>
    </row>
    <row r="13336" spans="1:1" x14ac:dyDescent="0.25">
      <c r="A13336" t="s">
        <v>13763</v>
      </c>
    </row>
    <row r="13337" spans="1:1" x14ac:dyDescent="0.25">
      <c r="A13337" t="s">
        <v>13764</v>
      </c>
    </row>
    <row r="13338" spans="1:1" x14ac:dyDescent="0.25">
      <c r="A13338" t="s">
        <v>13765</v>
      </c>
    </row>
    <row r="13339" spans="1:1" x14ac:dyDescent="0.25">
      <c r="A13339" t="s">
        <v>13766</v>
      </c>
    </row>
    <row r="13340" spans="1:1" x14ac:dyDescent="0.25">
      <c r="A13340" t="s">
        <v>13767</v>
      </c>
    </row>
    <row r="13341" spans="1:1" x14ac:dyDescent="0.25">
      <c r="A13341" t="s">
        <v>13768</v>
      </c>
    </row>
    <row r="13342" spans="1:1" x14ac:dyDescent="0.25">
      <c r="A13342" t="s">
        <v>13769</v>
      </c>
    </row>
    <row r="13343" spans="1:1" x14ac:dyDescent="0.25">
      <c r="A13343" t="s">
        <v>13770</v>
      </c>
    </row>
    <row r="13344" spans="1:1" x14ac:dyDescent="0.25">
      <c r="A13344" t="s">
        <v>13771</v>
      </c>
    </row>
    <row r="13345" spans="1:1" x14ac:dyDescent="0.25">
      <c r="A13345" t="s">
        <v>13772</v>
      </c>
    </row>
    <row r="13346" spans="1:1" x14ac:dyDescent="0.25">
      <c r="A13346" t="s">
        <v>13773</v>
      </c>
    </row>
    <row r="13347" spans="1:1" x14ac:dyDescent="0.25">
      <c r="A13347" t="s">
        <v>13774</v>
      </c>
    </row>
    <row r="13348" spans="1:1" x14ac:dyDescent="0.25">
      <c r="A13348" t="s">
        <v>13775</v>
      </c>
    </row>
    <row r="13349" spans="1:1" x14ac:dyDescent="0.25">
      <c r="A13349" t="s">
        <v>13776</v>
      </c>
    </row>
    <row r="13350" spans="1:1" x14ac:dyDescent="0.25">
      <c r="A13350" t="s">
        <v>13777</v>
      </c>
    </row>
    <row r="13351" spans="1:1" x14ac:dyDescent="0.25">
      <c r="A13351" t="s">
        <v>13778</v>
      </c>
    </row>
    <row r="13352" spans="1:1" x14ac:dyDescent="0.25">
      <c r="A13352" t="s">
        <v>13779</v>
      </c>
    </row>
    <row r="13353" spans="1:1" x14ac:dyDescent="0.25">
      <c r="A13353" t="s">
        <v>13780</v>
      </c>
    </row>
    <row r="13354" spans="1:1" x14ac:dyDescent="0.25">
      <c r="A13354" t="s">
        <v>13781</v>
      </c>
    </row>
    <row r="13355" spans="1:1" x14ac:dyDescent="0.25">
      <c r="A13355" t="s">
        <v>13782</v>
      </c>
    </row>
    <row r="13356" spans="1:1" x14ac:dyDescent="0.25">
      <c r="A13356" t="s">
        <v>13783</v>
      </c>
    </row>
    <row r="13357" spans="1:1" x14ac:dyDescent="0.25">
      <c r="A13357" t="s">
        <v>13784</v>
      </c>
    </row>
    <row r="13358" spans="1:1" x14ac:dyDescent="0.25">
      <c r="A13358" t="s">
        <v>13785</v>
      </c>
    </row>
    <row r="13359" spans="1:1" x14ac:dyDescent="0.25">
      <c r="A13359" t="s">
        <v>13786</v>
      </c>
    </row>
    <row r="13360" spans="1:1" x14ac:dyDescent="0.25">
      <c r="A13360" t="s">
        <v>13787</v>
      </c>
    </row>
    <row r="13361" spans="1:1" x14ac:dyDescent="0.25">
      <c r="A13361" t="s">
        <v>13788</v>
      </c>
    </row>
    <row r="13362" spans="1:1" x14ac:dyDescent="0.25">
      <c r="A13362" t="s">
        <v>13789</v>
      </c>
    </row>
    <row r="13363" spans="1:1" x14ac:dyDescent="0.25">
      <c r="A13363" t="s">
        <v>13790</v>
      </c>
    </row>
    <row r="13364" spans="1:1" x14ac:dyDescent="0.25">
      <c r="A13364" t="s">
        <v>13791</v>
      </c>
    </row>
    <row r="13365" spans="1:1" x14ac:dyDescent="0.25">
      <c r="A13365" t="s">
        <v>13792</v>
      </c>
    </row>
    <row r="13366" spans="1:1" x14ac:dyDescent="0.25">
      <c r="A13366" t="s">
        <v>13793</v>
      </c>
    </row>
    <row r="13367" spans="1:1" x14ac:dyDescent="0.25">
      <c r="A13367" t="s">
        <v>13794</v>
      </c>
    </row>
    <row r="13368" spans="1:1" x14ac:dyDescent="0.25">
      <c r="A13368" t="s">
        <v>13795</v>
      </c>
    </row>
    <row r="13369" spans="1:1" x14ac:dyDescent="0.25">
      <c r="A13369" t="s">
        <v>13796</v>
      </c>
    </row>
    <row r="13370" spans="1:1" x14ac:dyDescent="0.25">
      <c r="A13370" t="s">
        <v>13797</v>
      </c>
    </row>
    <row r="13371" spans="1:1" x14ac:dyDescent="0.25">
      <c r="A13371" t="s">
        <v>13798</v>
      </c>
    </row>
    <row r="13372" spans="1:1" x14ac:dyDescent="0.25">
      <c r="A13372" t="s">
        <v>13799</v>
      </c>
    </row>
    <row r="13373" spans="1:1" x14ac:dyDescent="0.25">
      <c r="A13373" t="s">
        <v>13800</v>
      </c>
    </row>
    <row r="13374" spans="1:1" x14ac:dyDescent="0.25">
      <c r="A13374" t="s">
        <v>13801</v>
      </c>
    </row>
    <row r="13375" spans="1:1" x14ac:dyDescent="0.25">
      <c r="A13375" t="s">
        <v>13802</v>
      </c>
    </row>
    <row r="13376" spans="1:1" x14ac:dyDescent="0.25">
      <c r="A13376" t="s">
        <v>13803</v>
      </c>
    </row>
    <row r="13377" spans="1:1" x14ac:dyDescent="0.25">
      <c r="A13377" t="s">
        <v>13804</v>
      </c>
    </row>
    <row r="13378" spans="1:1" x14ac:dyDescent="0.25">
      <c r="A13378" t="s">
        <v>13805</v>
      </c>
    </row>
    <row r="13379" spans="1:1" x14ac:dyDescent="0.25">
      <c r="A13379" t="s">
        <v>13806</v>
      </c>
    </row>
    <row r="13380" spans="1:1" x14ac:dyDescent="0.25">
      <c r="A13380" t="s">
        <v>13807</v>
      </c>
    </row>
    <row r="13381" spans="1:1" x14ac:dyDescent="0.25">
      <c r="A13381" t="s">
        <v>13808</v>
      </c>
    </row>
    <row r="13382" spans="1:1" x14ac:dyDescent="0.25">
      <c r="A13382" t="s">
        <v>13809</v>
      </c>
    </row>
    <row r="13383" spans="1:1" x14ac:dyDescent="0.25">
      <c r="A13383" t="s">
        <v>13810</v>
      </c>
    </row>
    <row r="13384" spans="1:1" x14ac:dyDescent="0.25">
      <c r="A13384" t="s">
        <v>13811</v>
      </c>
    </row>
    <row r="13385" spans="1:1" x14ac:dyDescent="0.25">
      <c r="A13385" t="s">
        <v>13812</v>
      </c>
    </row>
    <row r="13386" spans="1:1" x14ac:dyDescent="0.25">
      <c r="A13386" t="s">
        <v>13813</v>
      </c>
    </row>
    <row r="13387" spans="1:1" x14ac:dyDescent="0.25">
      <c r="A13387" t="s">
        <v>13814</v>
      </c>
    </row>
    <row r="13388" spans="1:1" x14ac:dyDescent="0.25">
      <c r="A13388" t="s">
        <v>13815</v>
      </c>
    </row>
    <row r="13389" spans="1:1" x14ac:dyDescent="0.25">
      <c r="A13389" t="s">
        <v>13816</v>
      </c>
    </row>
    <row r="13390" spans="1:1" x14ac:dyDescent="0.25">
      <c r="A13390" t="s">
        <v>13817</v>
      </c>
    </row>
    <row r="13391" spans="1:1" x14ac:dyDescent="0.25">
      <c r="A13391" t="s">
        <v>13818</v>
      </c>
    </row>
    <row r="13392" spans="1:1" x14ac:dyDescent="0.25">
      <c r="A13392" t="s">
        <v>13819</v>
      </c>
    </row>
    <row r="13393" spans="1:1" x14ac:dyDescent="0.25">
      <c r="A13393" t="s">
        <v>13820</v>
      </c>
    </row>
    <row r="13394" spans="1:1" x14ac:dyDescent="0.25">
      <c r="A13394" t="s">
        <v>13821</v>
      </c>
    </row>
    <row r="13395" spans="1:1" x14ac:dyDescent="0.25">
      <c r="A13395" t="s">
        <v>13822</v>
      </c>
    </row>
    <row r="13396" spans="1:1" x14ac:dyDescent="0.25">
      <c r="A13396" t="s">
        <v>13823</v>
      </c>
    </row>
    <row r="13397" spans="1:1" x14ac:dyDescent="0.25">
      <c r="A13397" t="s">
        <v>13824</v>
      </c>
    </row>
    <row r="13398" spans="1:1" x14ac:dyDescent="0.25">
      <c r="A13398" t="s">
        <v>13825</v>
      </c>
    </row>
    <row r="13399" spans="1:1" x14ac:dyDescent="0.25">
      <c r="A13399" t="s">
        <v>13826</v>
      </c>
    </row>
    <row r="13400" spans="1:1" x14ac:dyDescent="0.25">
      <c r="A13400" t="s">
        <v>13827</v>
      </c>
    </row>
    <row r="13401" spans="1:1" x14ac:dyDescent="0.25">
      <c r="A13401" t="s">
        <v>13828</v>
      </c>
    </row>
    <row r="13402" spans="1:1" x14ac:dyDescent="0.25">
      <c r="A13402" t="s">
        <v>13829</v>
      </c>
    </row>
    <row r="13403" spans="1:1" x14ac:dyDescent="0.25">
      <c r="A13403" t="s">
        <v>13830</v>
      </c>
    </row>
    <row r="13404" spans="1:1" x14ac:dyDescent="0.25">
      <c r="A13404" t="s">
        <v>13831</v>
      </c>
    </row>
    <row r="13405" spans="1:1" x14ac:dyDescent="0.25">
      <c r="A13405" t="s">
        <v>13832</v>
      </c>
    </row>
    <row r="13406" spans="1:1" x14ac:dyDescent="0.25">
      <c r="A13406" t="s">
        <v>13833</v>
      </c>
    </row>
    <row r="13407" spans="1:1" x14ac:dyDescent="0.25">
      <c r="A13407" t="s">
        <v>13834</v>
      </c>
    </row>
    <row r="13408" spans="1:1" x14ac:dyDescent="0.25">
      <c r="A13408" t="s">
        <v>13835</v>
      </c>
    </row>
    <row r="13409" spans="1:1" x14ac:dyDescent="0.25">
      <c r="A13409" t="s">
        <v>13836</v>
      </c>
    </row>
    <row r="13410" spans="1:1" x14ac:dyDescent="0.25">
      <c r="A13410" t="s">
        <v>13837</v>
      </c>
    </row>
    <row r="13411" spans="1:1" x14ac:dyDescent="0.25">
      <c r="A13411" t="s">
        <v>13838</v>
      </c>
    </row>
    <row r="13412" spans="1:1" x14ac:dyDescent="0.25">
      <c r="A13412" t="s">
        <v>13839</v>
      </c>
    </row>
    <row r="13413" spans="1:1" x14ac:dyDescent="0.25">
      <c r="A13413" t="s">
        <v>13840</v>
      </c>
    </row>
    <row r="13414" spans="1:1" x14ac:dyDescent="0.25">
      <c r="A13414" t="s">
        <v>13841</v>
      </c>
    </row>
    <row r="13415" spans="1:1" x14ac:dyDescent="0.25">
      <c r="A13415" t="s">
        <v>13842</v>
      </c>
    </row>
    <row r="13416" spans="1:1" x14ac:dyDescent="0.25">
      <c r="A13416" t="s">
        <v>13843</v>
      </c>
    </row>
    <row r="13417" spans="1:1" x14ac:dyDescent="0.25">
      <c r="A13417" t="s">
        <v>13844</v>
      </c>
    </row>
    <row r="13418" spans="1:1" x14ac:dyDescent="0.25">
      <c r="A13418" t="s">
        <v>13845</v>
      </c>
    </row>
    <row r="13419" spans="1:1" x14ac:dyDescent="0.25">
      <c r="A13419" t="s">
        <v>13846</v>
      </c>
    </row>
    <row r="13420" spans="1:1" x14ac:dyDescent="0.25">
      <c r="A13420" t="s">
        <v>13847</v>
      </c>
    </row>
    <row r="13421" spans="1:1" x14ac:dyDescent="0.25">
      <c r="A13421" t="s">
        <v>13848</v>
      </c>
    </row>
    <row r="13422" spans="1:1" x14ac:dyDescent="0.25">
      <c r="A13422" t="s">
        <v>13849</v>
      </c>
    </row>
    <row r="13423" spans="1:1" x14ac:dyDescent="0.25">
      <c r="A13423" t="s">
        <v>13850</v>
      </c>
    </row>
    <row r="13424" spans="1:1" x14ac:dyDescent="0.25">
      <c r="A13424" t="s">
        <v>13851</v>
      </c>
    </row>
    <row r="13425" spans="1:1" x14ac:dyDescent="0.25">
      <c r="A13425" t="s">
        <v>13852</v>
      </c>
    </row>
    <row r="13426" spans="1:1" x14ac:dyDescent="0.25">
      <c r="A13426" t="s">
        <v>13853</v>
      </c>
    </row>
    <row r="13427" spans="1:1" x14ac:dyDescent="0.25">
      <c r="A13427" t="s">
        <v>13854</v>
      </c>
    </row>
    <row r="13428" spans="1:1" x14ac:dyDescent="0.25">
      <c r="A13428" t="s">
        <v>13855</v>
      </c>
    </row>
    <row r="13429" spans="1:1" x14ac:dyDescent="0.25">
      <c r="A13429" t="s">
        <v>13856</v>
      </c>
    </row>
    <row r="13430" spans="1:1" x14ac:dyDescent="0.25">
      <c r="A13430" t="s">
        <v>13857</v>
      </c>
    </row>
    <row r="13431" spans="1:1" x14ac:dyDescent="0.25">
      <c r="A13431" t="s">
        <v>13858</v>
      </c>
    </row>
    <row r="13432" spans="1:1" x14ac:dyDescent="0.25">
      <c r="A13432" t="s">
        <v>13859</v>
      </c>
    </row>
    <row r="13433" spans="1:1" x14ac:dyDescent="0.25">
      <c r="A13433" t="s">
        <v>13860</v>
      </c>
    </row>
    <row r="13434" spans="1:1" x14ac:dyDescent="0.25">
      <c r="A13434" t="s">
        <v>13861</v>
      </c>
    </row>
    <row r="13435" spans="1:1" x14ac:dyDescent="0.25">
      <c r="A13435" t="s">
        <v>13862</v>
      </c>
    </row>
    <row r="13436" spans="1:1" x14ac:dyDescent="0.25">
      <c r="A13436" t="s">
        <v>13863</v>
      </c>
    </row>
    <row r="13437" spans="1:1" x14ac:dyDescent="0.25">
      <c r="A13437" t="s">
        <v>13864</v>
      </c>
    </row>
    <row r="13438" spans="1:1" x14ac:dyDescent="0.25">
      <c r="A13438" t="s">
        <v>13865</v>
      </c>
    </row>
    <row r="13439" spans="1:1" x14ac:dyDescent="0.25">
      <c r="A13439" t="s">
        <v>13866</v>
      </c>
    </row>
    <row r="13440" spans="1:1" x14ac:dyDescent="0.25">
      <c r="A13440" t="s">
        <v>13867</v>
      </c>
    </row>
    <row r="13441" spans="1:1" x14ac:dyDescent="0.25">
      <c r="A13441" t="s">
        <v>13868</v>
      </c>
    </row>
    <row r="13442" spans="1:1" x14ac:dyDescent="0.25">
      <c r="A13442" t="s">
        <v>13869</v>
      </c>
    </row>
    <row r="13443" spans="1:1" x14ac:dyDescent="0.25">
      <c r="A13443" t="s">
        <v>13870</v>
      </c>
    </row>
    <row r="13444" spans="1:1" x14ac:dyDescent="0.25">
      <c r="A13444" t="s">
        <v>13871</v>
      </c>
    </row>
    <row r="13445" spans="1:1" x14ac:dyDescent="0.25">
      <c r="A13445" t="s">
        <v>13872</v>
      </c>
    </row>
    <row r="13446" spans="1:1" x14ac:dyDescent="0.25">
      <c r="A13446" t="s">
        <v>13873</v>
      </c>
    </row>
    <row r="13447" spans="1:1" x14ac:dyDescent="0.25">
      <c r="A13447" t="s">
        <v>13874</v>
      </c>
    </row>
    <row r="13448" spans="1:1" x14ac:dyDescent="0.25">
      <c r="A13448" t="s">
        <v>13875</v>
      </c>
    </row>
    <row r="13449" spans="1:1" x14ac:dyDescent="0.25">
      <c r="A13449" t="s">
        <v>13876</v>
      </c>
    </row>
    <row r="13450" spans="1:1" x14ac:dyDescent="0.25">
      <c r="A13450" t="s">
        <v>13877</v>
      </c>
    </row>
    <row r="13451" spans="1:1" x14ac:dyDescent="0.25">
      <c r="A13451" t="s">
        <v>13878</v>
      </c>
    </row>
    <row r="13452" spans="1:1" x14ac:dyDescent="0.25">
      <c r="A13452" t="s">
        <v>13879</v>
      </c>
    </row>
    <row r="13453" spans="1:1" x14ac:dyDescent="0.25">
      <c r="A13453" t="s">
        <v>13880</v>
      </c>
    </row>
    <row r="13454" spans="1:1" x14ac:dyDescent="0.25">
      <c r="A13454" t="s">
        <v>13881</v>
      </c>
    </row>
    <row r="13455" spans="1:1" x14ac:dyDescent="0.25">
      <c r="A13455" t="s">
        <v>13882</v>
      </c>
    </row>
    <row r="13456" spans="1:1" x14ac:dyDescent="0.25">
      <c r="A13456" t="s">
        <v>13883</v>
      </c>
    </row>
    <row r="13457" spans="1:1" x14ac:dyDescent="0.25">
      <c r="A13457" t="s">
        <v>13884</v>
      </c>
    </row>
    <row r="13458" spans="1:1" x14ac:dyDescent="0.25">
      <c r="A13458" t="s">
        <v>13885</v>
      </c>
    </row>
    <row r="13459" spans="1:1" x14ac:dyDescent="0.25">
      <c r="A13459" t="s">
        <v>13886</v>
      </c>
    </row>
    <row r="13460" spans="1:1" x14ac:dyDescent="0.25">
      <c r="A13460" t="s">
        <v>13887</v>
      </c>
    </row>
    <row r="13461" spans="1:1" x14ac:dyDescent="0.25">
      <c r="A13461" t="s">
        <v>13888</v>
      </c>
    </row>
    <row r="13462" spans="1:1" x14ac:dyDescent="0.25">
      <c r="A13462" t="s">
        <v>13889</v>
      </c>
    </row>
    <row r="13463" spans="1:1" x14ac:dyDescent="0.25">
      <c r="A13463" t="s">
        <v>13890</v>
      </c>
    </row>
    <row r="13464" spans="1:1" x14ac:dyDescent="0.25">
      <c r="A13464" t="s">
        <v>13891</v>
      </c>
    </row>
    <row r="13465" spans="1:1" x14ac:dyDescent="0.25">
      <c r="A13465" t="s">
        <v>13892</v>
      </c>
    </row>
    <row r="13466" spans="1:1" x14ac:dyDescent="0.25">
      <c r="A13466" t="s">
        <v>13893</v>
      </c>
    </row>
    <row r="13467" spans="1:1" x14ac:dyDescent="0.25">
      <c r="A13467" t="s">
        <v>13894</v>
      </c>
    </row>
    <row r="13468" spans="1:1" x14ac:dyDescent="0.25">
      <c r="A13468" t="s">
        <v>13895</v>
      </c>
    </row>
    <row r="13469" spans="1:1" x14ac:dyDescent="0.25">
      <c r="A13469" t="s">
        <v>13896</v>
      </c>
    </row>
    <row r="13470" spans="1:1" x14ac:dyDescent="0.25">
      <c r="A13470" t="s">
        <v>13897</v>
      </c>
    </row>
    <row r="13471" spans="1:1" x14ac:dyDescent="0.25">
      <c r="A13471" t="s">
        <v>13898</v>
      </c>
    </row>
    <row r="13472" spans="1:1" x14ac:dyDescent="0.25">
      <c r="A13472" t="s">
        <v>13899</v>
      </c>
    </row>
    <row r="13473" spans="1:1" x14ac:dyDescent="0.25">
      <c r="A13473" t="s">
        <v>13900</v>
      </c>
    </row>
    <row r="13474" spans="1:1" x14ac:dyDescent="0.25">
      <c r="A13474" t="s">
        <v>13901</v>
      </c>
    </row>
    <row r="13475" spans="1:1" x14ac:dyDescent="0.25">
      <c r="A13475" t="s">
        <v>13902</v>
      </c>
    </row>
    <row r="13476" spans="1:1" x14ac:dyDescent="0.25">
      <c r="A13476" t="s">
        <v>13903</v>
      </c>
    </row>
    <row r="13477" spans="1:1" x14ac:dyDescent="0.25">
      <c r="A13477" t="s">
        <v>13904</v>
      </c>
    </row>
    <row r="13478" spans="1:1" x14ac:dyDescent="0.25">
      <c r="A13478" t="s">
        <v>13905</v>
      </c>
    </row>
    <row r="13479" spans="1:1" x14ac:dyDescent="0.25">
      <c r="A13479" t="s">
        <v>13906</v>
      </c>
    </row>
    <row r="13480" spans="1:1" x14ac:dyDescent="0.25">
      <c r="A13480" t="s">
        <v>13907</v>
      </c>
    </row>
    <row r="13481" spans="1:1" x14ac:dyDescent="0.25">
      <c r="A13481" t="s">
        <v>13908</v>
      </c>
    </row>
    <row r="13482" spans="1:1" x14ac:dyDescent="0.25">
      <c r="A13482" t="s">
        <v>13909</v>
      </c>
    </row>
    <row r="13483" spans="1:1" x14ac:dyDescent="0.25">
      <c r="A13483" t="s">
        <v>13910</v>
      </c>
    </row>
    <row r="13484" spans="1:1" x14ac:dyDescent="0.25">
      <c r="A13484" t="s">
        <v>13911</v>
      </c>
    </row>
    <row r="13485" spans="1:1" x14ac:dyDescent="0.25">
      <c r="A13485" t="s">
        <v>13912</v>
      </c>
    </row>
    <row r="13486" spans="1:1" x14ac:dyDescent="0.25">
      <c r="A13486" t="s">
        <v>13913</v>
      </c>
    </row>
    <row r="13487" spans="1:1" x14ac:dyDescent="0.25">
      <c r="A13487" t="s">
        <v>13914</v>
      </c>
    </row>
    <row r="13488" spans="1:1" x14ac:dyDescent="0.25">
      <c r="A13488" t="s">
        <v>13915</v>
      </c>
    </row>
    <row r="13489" spans="1:1" x14ac:dyDescent="0.25">
      <c r="A13489" t="s">
        <v>13916</v>
      </c>
    </row>
    <row r="13490" spans="1:1" x14ac:dyDescent="0.25">
      <c r="A13490" t="s">
        <v>13917</v>
      </c>
    </row>
    <row r="13491" spans="1:1" x14ac:dyDescent="0.25">
      <c r="A13491" t="s">
        <v>13918</v>
      </c>
    </row>
    <row r="13492" spans="1:1" x14ac:dyDescent="0.25">
      <c r="A13492" t="s">
        <v>13919</v>
      </c>
    </row>
    <row r="13493" spans="1:1" x14ac:dyDescent="0.25">
      <c r="A13493" t="s">
        <v>13920</v>
      </c>
    </row>
    <row r="13494" spans="1:1" x14ac:dyDescent="0.25">
      <c r="A13494" t="s">
        <v>13921</v>
      </c>
    </row>
    <row r="13495" spans="1:1" x14ac:dyDescent="0.25">
      <c r="A13495" t="s">
        <v>13922</v>
      </c>
    </row>
    <row r="13496" spans="1:1" x14ac:dyDescent="0.25">
      <c r="A13496" t="s">
        <v>13923</v>
      </c>
    </row>
    <row r="13497" spans="1:1" x14ac:dyDescent="0.25">
      <c r="A13497" t="s">
        <v>13924</v>
      </c>
    </row>
    <row r="13498" spans="1:1" x14ac:dyDescent="0.25">
      <c r="A13498" t="s">
        <v>13925</v>
      </c>
    </row>
    <row r="13499" spans="1:1" x14ac:dyDescent="0.25">
      <c r="A13499" t="s">
        <v>13926</v>
      </c>
    </row>
    <row r="13500" spans="1:1" x14ac:dyDescent="0.25">
      <c r="A13500" t="s">
        <v>13927</v>
      </c>
    </row>
    <row r="13501" spans="1:1" x14ac:dyDescent="0.25">
      <c r="A13501" t="s">
        <v>13928</v>
      </c>
    </row>
    <row r="13502" spans="1:1" x14ac:dyDescent="0.25">
      <c r="A13502" t="s">
        <v>13929</v>
      </c>
    </row>
    <row r="13503" spans="1:1" x14ac:dyDescent="0.25">
      <c r="A13503" t="s">
        <v>13930</v>
      </c>
    </row>
    <row r="13504" spans="1:1" x14ac:dyDescent="0.25">
      <c r="A13504" t="s">
        <v>13931</v>
      </c>
    </row>
    <row r="13505" spans="1:1" x14ac:dyDescent="0.25">
      <c r="A13505" t="s">
        <v>13932</v>
      </c>
    </row>
    <row r="13506" spans="1:1" x14ac:dyDescent="0.25">
      <c r="A13506" t="s">
        <v>13933</v>
      </c>
    </row>
    <row r="13507" spans="1:1" x14ac:dyDescent="0.25">
      <c r="A13507" t="s">
        <v>13934</v>
      </c>
    </row>
    <row r="13508" spans="1:1" x14ac:dyDescent="0.25">
      <c r="A13508" t="s">
        <v>13935</v>
      </c>
    </row>
    <row r="13509" spans="1:1" x14ac:dyDescent="0.25">
      <c r="A13509" t="s">
        <v>13936</v>
      </c>
    </row>
    <row r="13510" spans="1:1" x14ac:dyDescent="0.25">
      <c r="A13510" t="s">
        <v>13937</v>
      </c>
    </row>
    <row r="13511" spans="1:1" x14ac:dyDescent="0.25">
      <c r="A13511" t="s">
        <v>13938</v>
      </c>
    </row>
    <row r="13512" spans="1:1" x14ac:dyDescent="0.25">
      <c r="A13512" t="s">
        <v>13939</v>
      </c>
    </row>
    <row r="13513" spans="1:1" x14ac:dyDescent="0.25">
      <c r="A13513" t="s">
        <v>13940</v>
      </c>
    </row>
    <row r="13514" spans="1:1" x14ac:dyDescent="0.25">
      <c r="A13514" t="s">
        <v>13941</v>
      </c>
    </row>
    <row r="13515" spans="1:1" x14ac:dyDescent="0.25">
      <c r="A13515" t="s">
        <v>13942</v>
      </c>
    </row>
    <row r="13516" spans="1:1" x14ac:dyDescent="0.25">
      <c r="A13516" t="s">
        <v>13943</v>
      </c>
    </row>
    <row r="13517" spans="1:1" x14ac:dyDescent="0.25">
      <c r="A13517" t="s">
        <v>13944</v>
      </c>
    </row>
    <row r="13518" spans="1:1" x14ac:dyDescent="0.25">
      <c r="A13518" t="s">
        <v>13945</v>
      </c>
    </row>
    <row r="13519" spans="1:1" x14ac:dyDescent="0.25">
      <c r="A13519" t="s">
        <v>13946</v>
      </c>
    </row>
    <row r="13520" spans="1:1" x14ac:dyDescent="0.25">
      <c r="A13520" t="s">
        <v>13947</v>
      </c>
    </row>
    <row r="13521" spans="1:1" x14ac:dyDescent="0.25">
      <c r="A13521" t="s">
        <v>13948</v>
      </c>
    </row>
    <row r="13522" spans="1:1" x14ac:dyDescent="0.25">
      <c r="A13522" t="s">
        <v>13949</v>
      </c>
    </row>
    <row r="13523" spans="1:1" x14ac:dyDescent="0.25">
      <c r="A13523" t="s">
        <v>13950</v>
      </c>
    </row>
    <row r="13524" spans="1:1" x14ac:dyDescent="0.25">
      <c r="A13524" t="s">
        <v>13951</v>
      </c>
    </row>
    <row r="13525" spans="1:1" x14ac:dyDescent="0.25">
      <c r="A13525" t="s">
        <v>13952</v>
      </c>
    </row>
    <row r="13526" spans="1:1" x14ac:dyDescent="0.25">
      <c r="A13526" t="s">
        <v>13953</v>
      </c>
    </row>
    <row r="13527" spans="1:1" x14ac:dyDescent="0.25">
      <c r="A13527" t="s">
        <v>13954</v>
      </c>
    </row>
    <row r="13528" spans="1:1" x14ac:dyDescent="0.25">
      <c r="A13528" t="s">
        <v>13955</v>
      </c>
    </row>
    <row r="13529" spans="1:1" x14ac:dyDescent="0.25">
      <c r="A13529" t="s">
        <v>13956</v>
      </c>
    </row>
    <row r="13530" spans="1:1" x14ac:dyDescent="0.25">
      <c r="A13530" t="s">
        <v>13957</v>
      </c>
    </row>
    <row r="13531" spans="1:1" x14ac:dyDescent="0.25">
      <c r="A13531" t="s">
        <v>13958</v>
      </c>
    </row>
    <row r="13532" spans="1:1" x14ac:dyDescent="0.25">
      <c r="A13532" t="s">
        <v>13959</v>
      </c>
    </row>
    <row r="13533" spans="1:1" x14ac:dyDescent="0.25">
      <c r="A13533" t="s">
        <v>13960</v>
      </c>
    </row>
    <row r="13534" spans="1:1" x14ac:dyDescent="0.25">
      <c r="A13534" t="s">
        <v>13961</v>
      </c>
    </row>
    <row r="13535" spans="1:1" x14ac:dyDescent="0.25">
      <c r="A13535" t="s">
        <v>13962</v>
      </c>
    </row>
    <row r="13536" spans="1:1" x14ac:dyDescent="0.25">
      <c r="A13536" t="s">
        <v>13963</v>
      </c>
    </row>
    <row r="13537" spans="1:1" x14ac:dyDescent="0.25">
      <c r="A13537" t="s">
        <v>13964</v>
      </c>
    </row>
    <row r="13538" spans="1:1" x14ac:dyDescent="0.25">
      <c r="A13538" t="s">
        <v>13965</v>
      </c>
    </row>
    <row r="13539" spans="1:1" x14ac:dyDescent="0.25">
      <c r="A13539" t="s">
        <v>13966</v>
      </c>
    </row>
    <row r="13540" spans="1:1" x14ac:dyDescent="0.25">
      <c r="A13540" t="s">
        <v>13967</v>
      </c>
    </row>
    <row r="13541" spans="1:1" x14ac:dyDescent="0.25">
      <c r="A13541" t="s">
        <v>13968</v>
      </c>
    </row>
    <row r="13542" spans="1:1" x14ac:dyDescent="0.25">
      <c r="A13542" t="s">
        <v>13969</v>
      </c>
    </row>
    <row r="13543" spans="1:1" x14ac:dyDescent="0.25">
      <c r="A13543" t="s">
        <v>13970</v>
      </c>
    </row>
    <row r="13544" spans="1:1" x14ac:dyDescent="0.25">
      <c r="A13544" t="s">
        <v>13971</v>
      </c>
    </row>
    <row r="13545" spans="1:1" x14ac:dyDescent="0.25">
      <c r="A13545" t="s">
        <v>13972</v>
      </c>
    </row>
    <row r="13546" spans="1:1" x14ac:dyDescent="0.25">
      <c r="A13546" t="s">
        <v>13973</v>
      </c>
    </row>
    <row r="13547" spans="1:1" x14ac:dyDescent="0.25">
      <c r="A13547" t="s">
        <v>13974</v>
      </c>
    </row>
    <row r="13548" spans="1:1" x14ac:dyDescent="0.25">
      <c r="A13548" t="s">
        <v>13975</v>
      </c>
    </row>
    <row r="13549" spans="1:1" x14ac:dyDescent="0.25">
      <c r="A13549" t="s">
        <v>13976</v>
      </c>
    </row>
    <row r="13550" spans="1:1" x14ac:dyDescent="0.25">
      <c r="A13550" t="s">
        <v>13977</v>
      </c>
    </row>
    <row r="13551" spans="1:1" x14ac:dyDescent="0.25">
      <c r="A13551" t="s">
        <v>13978</v>
      </c>
    </row>
    <row r="13552" spans="1:1" x14ac:dyDescent="0.25">
      <c r="A13552" t="s">
        <v>13979</v>
      </c>
    </row>
    <row r="13553" spans="1:1" x14ac:dyDescent="0.25">
      <c r="A13553" t="s">
        <v>13980</v>
      </c>
    </row>
    <row r="13554" spans="1:1" x14ac:dyDescent="0.25">
      <c r="A13554" t="s">
        <v>13981</v>
      </c>
    </row>
    <row r="13555" spans="1:1" x14ac:dyDescent="0.25">
      <c r="A13555" t="s">
        <v>13982</v>
      </c>
    </row>
    <row r="13556" spans="1:1" x14ac:dyDescent="0.25">
      <c r="A13556" t="s">
        <v>13983</v>
      </c>
    </row>
    <row r="13557" spans="1:1" x14ac:dyDescent="0.25">
      <c r="A13557" t="s">
        <v>13984</v>
      </c>
    </row>
    <row r="13558" spans="1:1" x14ac:dyDescent="0.25">
      <c r="A13558" t="s">
        <v>13985</v>
      </c>
    </row>
    <row r="13559" spans="1:1" x14ac:dyDescent="0.25">
      <c r="A13559" t="s">
        <v>13986</v>
      </c>
    </row>
    <row r="13560" spans="1:1" x14ac:dyDescent="0.25">
      <c r="A13560" t="s">
        <v>13987</v>
      </c>
    </row>
    <row r="13561" spans="1:1" x14ac:dyDescent="0.25">
      <c r="A13561" t="s">
        <v>13988</v>
      </c>
    </row>
    <row r="13562" spans="1:1" x14ac:dyDescent="0.25">
      <c r="A13562" t="s">
        <v>13989</v>
      </c>
    </row>
    <row r="13563" spans="1:1" x14ac:dyDescent="0.25">
      <c r="A13563" t="s">
        <v>13990</v>
      </c>
    </row>
    <row r="13564" spans="1:1" x14ac:dyDescent="0.25">
      <c r="A13564" t="s">
        <v>13991</v>
      </c>
    </row>
    <row r="13565" spans="1:1" x14ac:dyDescent="0.25">
      <c r="A13565" t="s">
        <v>13992</v>
      </c>
    </row>
    <row r="13566" spans="1:1" x14ac:dyDescent="0.25">
      <c r="A13566" t="s">
        <v>13993</v>
      </c>
    </row>
    <row r="13567" spans="1:1" x14ac:dyDescent="0.25">
      <c r="A13567" t="s">
        <v>13994</v>
      </c>
    </row>
    <row r="13568" spans="1:1" x14ac:dyDescent="0.25">
      <c r="A13568" t="s">
        <v>13995</v>
      </c>
    </row>
    <row r="13569" spans="1:1" x14ac:dyDescent="0.25">
      <c r="A13569" t="s">
        <v>13996</v>
      </c>
    </row>
    <row r="13570" spans="1:1" x14ac:dyDescent="0.25">
      <c r="A13570" t="s">
        <v>13997</v>
      </c>
    </row>
    <row r="13571" spans="1:1" x14ac:dyDescent="0.25">
      <c r="A13571" t="s">
        <v>13998</v>
      </c>
    </row>
    <row r="13572" spans="1:1" x14ac:dyDescent="0.25">
      <c r="A13572" t="s">
        <v>13999</v>
      </c>
    </row>
    <row r="13573" spans="1:1" x14ac:dyDescent="0.25">
      <c r="A13573" t="s">
        <v>14000</v>
      </c>
    </row>
    <row r="13574" spans="1:1" x14ac:dyDescent="0.25">
      <c r="A13574" t="s">
        <v>14001</v>
      </c>
    </row>
    <row r="13575" spans="1:1" x14ac:dyDescent="0.25">
      <c r="A13575" t="s">
        <v>14002</v>
      </c>
    </row>
    <row r="13576" spans="1:1" x14ac:dyDescent="0.25">
      <c r="A13576" t="s">
        <v>14003</v>
      </c>
    </row>
    <row r="13577" spans="1:1" x14ac:dyDescent="0.25">
      <c r="A13577" t="s">
        <v>14004</v>
      </c>
    </row>
    <row r="13578" spans="1:1" x14ac:dyDescent="0.25">
      <c r="A13578" t="s">
        <v>14005</v>
      </c>
    </row>
    <row r="13579" spans="1:1" x14ac:dyDescent="0.25">
      <c r="A13579" t="s">
        <v>14006</v>
      </c>
    </row>
    <row r="13580" spans="1:1" x14ac:dyDescent="0.25">
      <c r="A13580" t="s">
        <v>14007</v>
      </c>
    </row>
    <row r="13581" spans="1:1" x14ac:dyDescent="0.25">
      <c r="A13581" t="s">
        <v>14008</v>
      </c>
    </row>
    <row r="13582" spans="1:1" x14ac:dyDescent="0.25">
      <c r="A13582" t="s">
        <v>14009</v>
      </c>
    </row>
    <row r="13583" spans="1:1" x14ac:dyDescent="0.25">
      <c r="A13583" t="s">
        <v>14010</v>
      </c>
    </row>
    <row r="13584" spans="1:1" x14ac:dyDescent="0.25">
      <c r="A13584" t="s">
        <v>14011</v>
      </c>
    </row>
    <row r="13585" spans="1:1" x14ac:dyDescent="0.25">
      <c r="A13585" t="s">
        <v>14012</v>
      </c>
    </row>
    <row r="13586" spans="1:1" x14ac:dyDescent="0.25">
      <c r="A13586" t="s">
        <v>14013</v>
      </c>
    </row>
    <row r="13587" spans="1:1" x14ac:dyDescent="0.25">
      <c r="A13587" t="s">
        <v>14014</v>
      </c>
    </row>
    <row r="13588" spans="1:1" x14ac:dyDescent="0.25">
      <c r="A13588" t="s">
        <v>14015</v>
      </c>
    </row>
    <row r="13589" spans="1:1" x14ac:dyDescent="0.25">
      <c r="A13589" t="s">
        <v>14016</v>
      </c>
    </row>
    <row r="13590" spans="1:1" x14ac:dyDescent="0.25">
      <c r="A13590" t="s">
        <v>14017</v>
      </c>
    </row>
    <row r="13591" spans="1:1" x14ac:dyDescent="0.25">
      <c r="A13591" t="s">
        <v>14018</v>
      </c>
    </row>
    <row r="13592" spans="1:1" x14ac:dyDescent="0.25">
      <c r="A13592" t="s">
        <v>14019</v>
      </c>
    </row>
    <row r="13593" spans="1:1" x14ac:dyDescent="0.25">
      <c r="A13593" t="s">
        <v>14020</v>
      </c>
    </row>
    <row r="13594" spans="1:1" x14ac:dyDescent="0.25">
      <c r="A13594" t="s">
        <v>14021</v>
      </c>
    </row>
    <row r="13595" spans="1:1" x14ac:dyDescent="0.25">
      <c r="A13595" t="s">
        <v>14022</v>
      </c>
    </row>
    <row r="13596" spans="1:1" x14ac:dyDescent="0.25">
      <c r="A13596" t="s">
        <v>14023</v>
      </c>
    </row>
    <row r="13597" spans="1:1" x14ac:dyDescent="0.25">
      <c r="A13597" t="s">
        <v>14024</v>
      </c>
    </row>
    <row r="13598" spans="1:1" x14ac:dyDescent="0.25">
      <c r="A13598" t="s">
        <v>14025</v>
      </c>
    </row>
    <row r="13599" spans="1:1" x14ac:dyDescent="0.25">
      <c r="A13599" t="s">
        <v>14026</v>
      </c>
    </row>
    <row r="13600" spans="1:1" x14ac:dyDescent="0.25">
      <c r="A13600" t="s">
        <v>14027</v>
      </c>
    </row>
    <row r="13601" spans="1:1" x14ac:dyDescent="0.25">
      <c r="A13601" t="s">
        <v>14028</v>
      </c>
    </row>
    <row r="13602" spans="1:1" x14ac:dyDescent="0.25">
      <c r="A13602" t="s">
        <v>14029</v>
      </c>
    </row>
    <row r="13603" spans="1:1" x14ac:dyDescent="0.25">
      <c r="A13603" t="s">
        <v>14030</v>
      </c>
    </row>
    <row r="13604" spans="1:1" x14ac:dyDescent="0.25">
      <c r="A13604" t="s">
        <v>14031</v>
      </c>
    </row>
    <row r="13605" spans="1:1" x14ac:dyDescent="0.25">
      <c r="A13605" t="s">
        <v>14032</v>
      </c>
    </row>
    <row r="13606" spans="1:1" x14ac:dyDescent="0.25">
      <c r="A13606" t="s">
        <v>14033</v>
      </c>
    </row>
    <row r="13607" spans="1:1" x14ac:dyDescent="0.25">
      <c r="A13607" t="s">
        <v>14034</v>
      </c>
    </row>
    <row r="13608" spans="1:1" x14ac:dyDescent="0.25">
      <c r="A13608" t="s">
        <v>14035</v>
      </c>
    </row>
    <row r="13609" spans="1:1" x14ac:dyDescent="0.25">
      <c r="A13609" t="s">
        <v>14036</v>
      </c>
    </row>
    <row r="13610" spans="1:1" x14ac:dyDescent="0.25">
      <c r="A13610" t="s">
        <v>14037</v>
      </c>
    </row>
    <row r="13611" spans="1:1" x14ac:dyDescent="0.25">
      <c r="A13611" t="s">
        <v>14038</v>
      </c>
    </row>
    <row r="13612" spans="1:1" x14ac:dyDescent="0.25">
      <c r="A13612" t="s">
        <v>14039</v>
      </c>
    </row>
    <row r="13613" spans="1:1" x14ac:dyDescent="0.25">
      <c r="A13613" t="s">
        <v>14040</v>
      </c>
    </row>
    <row r="13614" spans="1:1" x14ac:dyDescent="0.25">
      <c r="A13614" t="s">
        <v>14041</v>
      </c>
    </row>
    <row r="13615" spans="1:1" x14ac:dyDescent="0.25">
      <c r="A13615" t="s">
        <v>14042</v>
      </c>
    </row>
    <row r="13616" spans="1:1" x14ac:dyDescent="0.25">
      <c r="A13616" t="s">
        <v>14043</v>
      </c>
    </row>
    <row r="13617" spans="1:1" x14ac:dyDescent="0.25">
      <c r="A13617" t="s">
        <v>14044</v>
      </c>
    </row>
    <row r="13618" spans="1:1" x14ac:dyDescent="0.25">
      <c r="A13618" t="s">
        <v>14045</v>
      </c>
    </row>
    <row r="13619" spans="1:1" x14ac:dyDescent="0.25">
      <c r="A13619" t="s">
        <v>14046</v>
      </c>
    </row>
    <row r="13620" spans="1:1" x14ac:dyDescent="0.25">
      <c r="A13620" t="s">
        <v>14047</v>
      </c>
    </row>
    <row r="13621" spans="1:1" x14ac:dyDescent="0.25">
      <c r="A13621" t="s">
        <v>14048</v>
      </c>
    </row>
    <row r="13622" spans="1:1" x14ac:dyDescent="0.25">
      <c r="A13622" t="s">
        <v>14049</v>
      </c>
    </row>
    <row r="13623" spans="1:1" x14ac:dyDescent="0.25">
      <c r="A13623" t="s">
        <v>14050</v>
      </c>
    </row>
    <row r="13624" spans="1:1" x14ac:dyDescent="0.25">
      <c r="A13624" t="s">
        <v>14051</v>
      </c>
    </row>
    <row r="13625" spans="1:1" x14ac:dyDescent="0.25">
      <c r="A13625" t="s">
        <v>14052</v>
      </c>
    </row>
    <row r="13626" spans="1:1" x14ac:dyDescent="0.25">
      <c r="A13626" t="s">
        <v>14053</v>
      </c>
    </row>
    <row r="13627" spans="1:1" x14ac:dyDescent="0.25">
      <c r="A13627" t="s">
        <v>14054</v>
      </c>
    </row>
    <row r="13628" spans="1:1" x14ac:dyDescent="0.25">
      <c r="A13628" t="s">
        <v>14055</v>
      </c>
    </row>
    <row r="13629" spans="1:1" x14ac:dyDescent="0.25">
      <c r="A13629" t="s">
        <v>14056</v>
      </c>
    </row>
    <row r="13630" spans="1:1" x14ac:dyDescent="0.25">
      <c r="A13630" t="s">
        <v>14057</v>
      </c>
    </row>
    <row r="13631" spans="1:1" x14ac:dyDescent="0.25">
      <c r="A13631" t="s">
        <v>14058</v>
      </c>
    </row>
    <row r="13632" spans="1:1" x14ac:dyDescent="0.25">
      <c r="A13632" t="s">
        <v>14059</v>
      </c>
    </row>
    <row r="13633" spans="1:1" x14ac:dyDescent="0.25">
      <c r="A13633" t="s">
        <v>14060</v>
      </c>
    </row>
    <row r="13634" spans="1:1" x14ac:dyDescent="0.25">
      <c r="A13634" t="s">
        <v>14061</v>
      </c>
    </row>
    <row r="13635" spans="1:1" x14ac:dyDescent="0.25">
      <c r="A13635" t="s">
        <v>14062</v>
      </c>
    </row>
    <row r="13636" spans="1:1" x14ac:dyDescent="0.25">
      <c r="A13636" t="s">
        <v>14063</v>
      </c>
    </row>
    <row r="13637" spans="1:1" x14ac:dyDescent="0.25">
      <c r="A13637" t="s">
        <v>14064</v>
      </c>
    </row>
    <row r="13638" spans="1:1" x14ac:dyDescent="0.25">
      <c r="A13638" t="s">
        <v>14065</v>
      </c>
    </row>
    <row r="13639" spans="1:1" x14ac:dyDescent="0.25">
      <c r="A13639" t="s">
        <v>14066</v>
      </c>
    </row>
    <row r="13640" spans="1:1" x14ac:dyDescent="0.25">
      <c r="A13640" t="s">
        <v>14067</v>
      </c>
    </row>
    <row r="13641" spans="1:1" x14ac:dyDescent="0.25">
      <c r="A13641" t="s">
        <v>14068</v>
      </c>
    </row>
    <row r="13642" spans="1:1" x14ac:dyDescent="0.25">
      <c r="A13642" t="s">
        <v>14069</v>
      </c>
    </row>
    <row r="13643" spans="1:1" x14ac:dyDescent="0.25">
      <c r="A13643" t="s">
        <v>14070</v>
      </c>
    </row>
    <row r="13644" spans="1:1" x14ac:dyDescent="0.25">
      <c r="A13644" t="s">
        <v>14071</v>
      </c>
    </row>
    <row r="13645" spans="1:1" x14ac:dyDescent="0.25">
      <c r="A13645" t="s">
        <v>14072</v>
      </c>
    </row>
    <row r="13646" spans="1:1" x14ac:dyDescent="0.25">
      <c r="A13646" t="s">
        <v>14073</v>
      </c>
    </row>
    <row r="13647" spans="1:1" x14ac:dyDescent="0.25">
      <c r="A13647" t="s">
        <v>14074</v>
      </c>
    </row>
    <row r="13648" spans="1:1" x14ac:dyDescent="0.25">
      <c r="A13648" t="s">
        <v>14075</v>
      </c>
    </row>
    <row r="13649" spans="1:1" x14ac:dyDescent="0.25">
      <c r="A13649" t="s">
        <v>14076</v>
      </c>
    </row>
    <row r="13650" spans="1:1" x14ac:dyDescent="0.25">
      <c r="A13650" t="s">
        <v>14077</v>
      </c>
    </row>
    <row r="13651" spans="1:1" x14ac:dyDescent="0.25">
      <c r="A13651" t="s">
        <v>14078</v>
      </c>
    </row>
    <row r="13652" spans="1:1" x14ac:dyDescent="0.25">
      <c r="A13652" t="s">
        <v>14079</v>
      </c>
    </row>
    <row r="13653" spans="1:1" x14ac:dyDescent="0.25">
      <c r="A13653" t="s">
        <v>14080</v>
      </c>
    </row>
    <row r="13654" spans="1:1" x14ac:dyDescent="0.25">
      <c r="A13654" t="s">
        <v>14081</v>
      </c>
    </row>
    <row r="13655" spans="1:1" x14ac:dyDescent="0.25">
      <c r="A13655" t="s">
        <v>14082</v>
      </c>
    </row>
    <row r="13656" spans="1:1" x14ac:dyDescent="0.25">
      <c r="A13656" t="s">
        <v>14083</v>
      </c>
    </row>
    <row r="13657" spans="1:1" x14ac:dyDescent="0.25">
      <c r="A13657" t="s">
        <v>14084</v>
      </c>
    </row>
    <row r="13658" spans="1:1" x14ac:dyDescent="0.25">
      <c r="A13658" t="s">
        <v>14085</v>
      </c>
    </row>
    <row r="13659" spans="1:1" x14ac:dyDescent="0.25">
      <c r="A13659" t="s">
        <v>14086</v>
      </c>
    </row>
    <row r="13660" spans="1:1" x14ac:dyDescent="0.25">
      <c r="A13660" t="s">
        <v>14087</v>
      </c>
    </row>
    <row r="13661" spans="1:1" x14ac:dyDescent="0.25">
      <c r="A13661" t="s">
        <v>14088</v>
      </c>
    </row>
    <row r="13662" spans="1:1" x14ac:dyDescent="0.25">
      <c r="A13662" t="s">
        <v>14089</v>
      </c>
    </row>
    <row r="13663" spans="1:1" x14ac:dyDescent="0.25">
      <c r="A13663" t="s">
        <v>14090</v>
      </c>
    </row>
    <row r="13664" spans="1:1" x14ac:dyDescent="0.25">
      <c r="A13664" t="s">
        <v>14091</v>
      </c>
    </row>
    <row r="13665" spans="1:1" x14ac:dyDescent="0.25">
      <c r="A13665" t="s">
        <v>14092</v>
      </c>
    </row>
    <row r="13666" spans="1:1" x14ac:dyDescent="0.25">
      <c r="A13666" t="s">
        <v>14093</v>
      </c>
    </row>
    <row r="13667" spans="1:1" x14ac:dyDescent="0.25">
      <c r="A13667" t="s">
        <v>14094</v>
      </c>
    </row>
    <row r="13668" spans="1:1" x14ac:dyDescent="0.25">
      <c r="A13668" t="s">
        <v>14095</v>
      </c>
    </row>
    <row r="13669" spans="1:1" x14ac:dyDescent="0.25">
      <c r="A13669" t="s">
        <v>14096</v>
      </c>
    </row>
    <row r="13670" spans="1:1" x14ac:dyDescent="0.25">
      <c r="A13670" t="s">
        <v>14097</v>
      </c>
    </row>
    <row r="13671" spans="1:1" x14ac:dyDescent="0.25">
      <c r="A13671" t="s">
        <v>14098</v>
      </c>
    </row>
    <row r="13672" spans="1:1" x14ac:dyDescent="0.25">
      <c r="A13672" t="s">
        <v>14099</v>
      </c>
    </row>
    <row r="13673" spans="1:1" x14ac:dyDescent="0.25">
      <c r="A13673" t="s">
        <v>14100</v>
      </c>
    </row>
    <row r="13674" spans="1:1" x14ac:dyDescent="0.25">
      <c r="A13674" t="s">
        <v>14101</v>
      </c>
    </row>
    <row r="13675" spans="1:1" x14ac:dyDescent="0.25">
      <c r="A13675" t="s">
        <v>14102</v>
      </c>
    </row>
    <row r="13676" spans="1:1" x14ac:dyDescent="0.25">
      <c r="A13676" t="s">
        <v>14103</v>
      </c>
    </row>
    <row r="13677" spans="1:1" x14ac:dyDescent="0.25">
      <c r="A13677" t="s">
        <v>14104</v>
      </c>
    </row>
    <row r="13678" spans="1:1" x14ac:dyDescent="0.25">
      <c r="A13678" t="s">
        <v>14105</v>
      </c>
    </row>
    <row r="13679" spans="1:1" x14ac:dyDescent="0.25">
      <c r="A13679" t="s">
        <v>14106</v>
      </c>
    </row>
    <row r="13680" spans="1:1" x14ac:dyDescent="0.25">
      <c r="A13680" t="s">
        <v>14107</v>
      </c>
    </row>
    <row r="13681" spans="1:1" x14ac:dyDescent="0.25">
      <c r="A13681" t="s">
        <v>14108</v>
      </c>
    </row>
    <row r="13682" spans="1:1" x14ac:dyDescent="0.25">
      <c r="A13682" t="s">
        <v>14109</v>
      </c>
    </row>
    <row r="13683" spans="1:1" x14ac:dyDescent="0.25">
      <c r="A13683" t="s">
        <v>14110</v>
      </c>
    </row>
    <row r="13684" spans="1:1" x14ac:dyDescent="0.25">
      <c r="A13684" t="s">
        <v>14111</v>
      </c>
    </row>
    <row r="13685" spans="1:1" x14ac:dyDescent="0.25">
      <c r="A13685" t="s">
        <v>14112</v>
      </c>
    </row>
    <row r="13686" spans="1:1" x14ac:dyDescent="0.25">
      <c r="A13686" t="s">
        <v>14113</v>
      </c>
    </row>
    <row r="13687" spans="1:1" x14ac:dyDescent="0.25">
      <c r="A13687" t="s">
        <v>14114</v>
      </c>
    </row>
    <row r="13688" spans="1:1" x14ac:dyDescent="0.25">
      <c r="A13688" t="s">
        <v>14115</v>
      </c>
    </row>
    <row r="13689" spans="1:1" x14ac:dyDescent="0.25">
      <c r="A13689" t="s">
        <v>14116</v>
      </c>
    </row>
    <row r="13690" spans="1:1" x14ac:dyDescent="0.25">
      <c r="A13690" t="s">
        <v>14117</v>
      </c>
    </row>
    <row r="13691" spans="1:1" x14ac:dyDescent="0.25">
      <c r="A13691" t="s">
        <v>14118</v>
      </c>
    </row>
    <row r="13692" spans="1:1" x14ac:dyDescent="0.25">
      <c r="A13692" t="s">
        <v>14119</v>
      </c>
    </row>
    <row r="13693" spans="1:1" x14ac:dyDescent="0.25">
      <c r="A13693" t="s">
        <v>14120</v>
      </c>
    </row>
    <row r="13694" spans="1:1" x14ac:dyDescent="0.25">
      <c r="A13694" t="s">
        <v>14121</v>
      </c>
    </row>
    <row r="13695" spans="1:1" x14ac:dyDescent="0.25">
      <c r="A13695" t="s">
        <v>14122</v>
      </c>
    </row>
    <row r="13696" spans="1:1" x14ac:dyDescent="0.25">
      <c r="A13696" t="s">
        <v>14123</v>
      </c>
    </row>
    <row r="13697" spans="1:1" x14ac:dyDescent="0.25">
      <c r="A13697" t="s">
        <v>14124</v>
      </c>
    </row>
    <row r="13698" spans="1:1" x14ac:dyDescent="0.25">
      <c r="A13698" t="s">
        <v>14125</v>
      </c>
    </row>
    <row r="13699" spans="1:1" x14ac:dyDescent="0.25">
      <c r="A13699" t="s">
        <v>14126</v>
      </c>
    </row>
    <row r="13700" spans="1:1" x14ac:dyDescent="0.25">
      <c r="A13700" t="s">
        <v>14127</v>
      </c>
    </row>
    <row r="13701" spans="1:1" x14ac:dyDescent="0.25">
      <c r="A13701" t="s">
        <v>14128</v>
      </c>
    </row>
    <row r="13702" spans="1:1" x14ac:dyDescent="0.25">
      <c r="A13702" t="s">
        <v>14129</v>
      </c>
    </row>
    <row r="13703" spans="1:1" x14ac:dyDescent="0.25">
      <c r="A13703" t="s">
        <v>14130</v>
      </c>
    </row>
    <row r="13704" spans="1:1" x14ac:dyDescent="0.25">
      <c r="A13704" t="s">
        <v>14131</v>
      </c>
    </row>
    <row r="13705" spans="1:1" x14ac:dyDescent="0.25">
      <c r="A13705" t="s">
        <v>14132</v>
      </c>
    </row>
    <row r="13706" spans="1:1" x14ac:dyDescent="0.25">
      <c r="A13706" t="s">
        <v>14133</v>
      </c>
    </row>
    <row r="13707" spans="1:1" x14ac:dyDescent="0.25">
      <c r="A13707" t="s">
        <v>14134</v>
      </c>
    </row>
    <row r="13708" spans="1:1" x14ac:dyDescent="0.25">
      <c r="A13708" t="s">
        <v>14135</v>
      </c>
    </row>
    <row r="13709" spans="1:1" x14ac:dyDescent="0.25">
      <c r="A13709" t="s">
        <v>14136</v>
      </c>
    </row>
    <row r="13710" spans="1:1" x14ac:dyDescent="0.25">
      <c r="A13710" t="s">
        <v>14137</v>
      </c>
    </row>
    <row r="13711" spans="1:1" x14ac:dyDescent="0.25">
      <c r="A13711" t="s">
        <v>14138</v>
      </c>
    </row>
    <row r="13712" spans="1:1" x14ac:dyDescent="0.25">
      <c r="A13712" t="s">
        <v>14139</v>
      </c>
    </row>
    <row r="13713" spans="1:1" x14ac:dyDescent="0.25">
      <c r="A13713" t="s">
        <v>14140</v>
      </c>
    </row>
    <row r="13714" spans="1:1" x14ac:dyDescent="0.25">
      <c r="A13714" t="s">
        <v>14141</v>
      </c>
    </row>
    <row r="13715" spans="1:1" x14ac:dyDescent="0.25">
      <c r="A13715" t="s">
        <v>14142</v>
      </c>
    </row>
    <row r="13716" spans="1:1" x14ac:dyDescent="0.25">
      <c r="A13716" t="s">
        <v>14143</v>
      </c>
    </row>
    <row r="13717" spans="1:1" x14ac:dyDescent="0.25">
      <c r="A13717" t="s">
        <v>14144</v>
      </c>
    </row>
    <row r="13718" spans="1:1" x14ac:dyDescent="0.25">
      <c r="A13718" t="s">
        <v>14145</v>
      </c>
    </row>
    <row r="13719" spans="1:1" x14ac:dyDescent="0.25">
      <c r="A13719" t="s">
        <v>14146</v>
      </c>
    </row>
    <row r="13720" spans="1:1" x14ac:dyDescent="0.25">
      <c r="A13720" t="s">
        <v>14147</v>
      </c>
    </row>
    <row r="13721" spans="1:1" x14ac:dyDescent="0.25">
      <c r="A13721" t="s">
        <v>14148</v>
      </c>
    </row>
    <row r="13722" spans="1:1" x14ac:dyDescent="0.25">
      <c r="A13722" t="s">
        <v>14149</v>
      </c>
    </row>
    <row r="13723" spans="1:1" x14ac:dyDescent="0.25">
      <c r="A13723" t="s">
        <v>14150</v>
      </c>
    </row>
    <row r="13724" spans="1:1" x14ac:dyDescent="0.25">
      <c r="A13724" t="s">
        <v>14151</v>
      </c>
    </row>
    <row r="13725" spans="1:1" x14ac:dyDescent="0.25">
      <c r="A13725" t="s">
        <v>14152</v>
      </c>
    </row>
    <row r="13726" spans="1:1" x14ac:dyDescent="0.25">
      <c r="A13726" t="s">
        <v>14153</v>
      </c>
    </row>
    <row r="13727" spans="1:1" x14ac:dyDescent="0.25">
      <c r="A13727" t="s">
        <v>14154</v>
      </c>
    </row>
    <row r="13728" spans="1:1" x14ac:dyDescent="0.25">
      <c r="A13728" t="s">
        <v>14155</v>
      </c>
    </row>
    <row r="13729" spans="1:1" x14ac:dyDescent="0.25">
      <c r="A13729" t="s">
        <v>14156</v>
      </c>
    </row>
    <row r="13730" spans="1:1" x14ac:dyDescent="0.25">
      <c r="A13730" t="s">
        <v>14157</v>
      </c>
    </row>
    <row r="13731" spans="1:1" x14ac:dyDescent="0.25">
      <c r="A13731" t="s">
        <v>14158</v>
      </c>
    </row>
    <row r="13732" spans="1:1" x14ac:dyDescent="0.25">
      <c r="A13732" t="s">
        <v>14159</v>
      </c>
    </row>
    <row r="13733" spans="1:1" x14ac:dyDescent="0.25">
      <c r="A13733" t="s">
        <v>14160</v>
      </c>
    </row>
    <row r="13734" spans="1:1" x14ac:dyDescent="0.25">
      <c r="A13734" t="s">
        <v>14161</v>
      </c>
    </row>
    <row r="13735" spans="1:1" x14ac:dyDescent="0.25">
      <c r="A13735" t="s">
        <v>14162</v>
      </c>
    </row>
    <row r="13736" spans="1:1" x14ac:dyDescent="0.25">
      <c r="A13736" t="s">
        <v>14163</v>
      </c>
    </row>
    <row r="13737" spans="1:1" x14ac:dyDescent="0.25">
      <c r="A13737" t="s">
        <v>14164</v>
      </c>
    </row>
    <row r="13738" spans="1:1" x14ac:dyDescent="0.25">
      <c r="A13738" t="s">
        <v>14165</v>
      </c>
    </row>
    <row r="13739" spans="1:1" x14ac:dyDescent="0.25">
      <c r="A13739" t="s">
        <v>14166</v>
      </c>
    </row>
    <row r="13740" spans="1:1" x14ac:dyDescent="0.25">
      <c r="A13740" t="s">
        <v>14167</v>
      </c>
    </row>
    <row r="13741" spans="1:1" x14ac:dyDescent="0.25">
      <c r="A13741" t="s">
        <v>14168</v>
      </c>
    </row>
    <row r="13742" spans="1:1" x14ac:dyDescent="0.25">
      <c r="A13742" t="s">
        <v>14169</v>
      </c>
    </row>
    <row r="13743" spans="1:1" x14ac:dyDescent="0.25">
      <c r="A13743" t="s">
        <v>14170</v>
      </c>
    </row>
    <row r="13744" spans="1:1" x14ac:dyDescent="0.25">
      <c r="A13744" t="s">
        <v>14171</v>
      </c>
    </row>
    <row r="13745" spans="1:1" x14ac:dyDescent="0.25">
      <c r="A13745" t="s">
        <v>14172</v>
      </c>
    </row>
    <row r="13746" spans="1:1" x14ac:dyDescent="0.25">
      <c r="A13746" t="s">
        <v>14173</v>
      </c>
    </row>
    <row r="13747" spans="1:1" x14ac:dyDescent="0.25">
      <c r="A13747" t="s">
        <v>14174</v>
      </c>
    </row>
    <row r="13748" spans="1:1" x14ac:dyDescent="0.25">
      <c r="A13748" t="s">
        <v>14175</v>
      </c>
    </row>
    <row r="13749" spans="1:1" x14ac:dyDescent="0.25">
      <c r="A13749" t="s">
        <v>14176</v>
      </c>
    </row>
    <row r="13750" spans="1:1" x14ac:dyDescent="0.25">
      <c r="A13750" t="s">
        <v>14177</v>
      </c>
    </row>
    <row r="13751" spans="1:1" x14ac:dyDescent="0.25">
      <c r="A13751" t="s">
        <v>14178</v>
      </c>
    </row>
    <row r="13752" spans="1:1" x14ac:dyDescent="0.25">
      <c r="A13752" t="s">
        <v>14179</v>
      </c>
    </row>
    <row r="13753" spans="1:1" x14ac:dyDescent="0.25">
      <c r="A13753" t="s">
        <v>14180</v>
      </c>
    </row>
    <row r="13754" spans="1:1" x14ac:dyDescent="0.25">
      <c r="A13754" t="s">
        <v>14181</v>
      </c>
    </row>
    <row r="13755" spans="1:1" x14ac:dyDescent="0.25">
      <c r="A13755" t="s">
        <v>14182</v>
      </c>
    </row>
    <row r="13756" spans="1:1" x14ac:dyDescent="0.25">
      <c r="A13756" t="s">
        <v>14183</v>
      </c>
    </row>
    <row r="13757" spans="1:1" x14ac:dyDescent="0.25">
      <c r="A13757" t="s">
        <v>14184</v>
      </c>
    </row>
    <row r="13758" spans="1:1" x14ac:dyDescent="0.25">
      <c r="A13758" t="s">
        <v>14185</v>
      </c>
    </row>
    <row r="13759" spans="1:1" x14ac:dyDescent="0.25">
      <c r="A13759" t="s">
        <v>14186</v>
      </c>
    </row>
    <row r="13760" spans="1:1" x14ac:dyDescent="0.25">
      <c r="A13760" t="s">
        <v>14187</v>
      </c>
    </row>
    <row r="13761" spans="1:1" x14ac:dyDescent="0.25">
      <c r="A13761" t="s">
        <v>14188</v>
      </c>
    </row>
    <row r="13762" spans="1:1" x14ac:dyDescent="0.25">
      <c r="A13762" t="s">
        <v>14189</v>
      </c>
    </row>
    <row r="13763" spans="1:1" x14ac:dyDescent="0.25">
      <c r="A13763" t="s">
        <v>14190</v>
      </c>
    </row>
    <row r="13764" spans="1:1" x14ac:dyDescent="0.25">
      <c r="A13764" t="s">
        <v>14191</v>
      </c>
    </row>
    <row r="13765" spans="1:1" x14ac:dyDescent="0.25">
      <c r="A13765" t="s">
        <v>14192</v>
      </c>
    </row>
    <row r="13766" spans="1:1" x14ac:dyDescent="0.25">
      <c r="A13766" t="s">
        <v>14193</v>
      </c>
    </row>
    <row r="13767" spans="1:1" x14ac:dyDescent="0.25">
      <c r="A13767" t="s">
        <v>14194</v>
      </c>
    </row>
    <row r="13768" spans="1:1" x14ac:dyDescent="0.25">
      <c r="A13768" t="s">
        <v>14195</v>
      </c>
    </row>
    <row r="13769" spans="1:1" x14ac:dyDescent="0.25">
      <c r="A13769" t="s">
        <v>14196</v>
      </c>
    </row>
    <row r="13770" spans="1:1" x14ac:dyDescent="0.25">
      <c r="A13770" t="s">
        <v>14197</v>
      </c>
    </row>
    <row r="13771" spans="1:1" x14ac:dyDescent="0.25">
      <c r="A13771" t="s">
        <v>14198</v>
      </c>
    </row>
    <row r="13772" spans="1:1" x14ac:dyDescent="0.25">
      <c r="A13772" t="s">
        <v>14199</v>
      </c>
    </row>
    <row r="13773" spans="1:1" x14ac:dyDescent="0.25">
      <c r="A13773" t="s">
        <v>14200</v>
      </c>
    </row>
    <row r="13774" spans="1:1" x14ac:dyDescent="0.25">
      <c r="A13774" t="s">
        <v>14201</v>
      </c>
    </row>
    <row r="13775" spans="1:1" x14ac:dyDescent="0.25">
      <c r="A13775" t="s">
        <v>14202</v>
      </c>
    </row>
    <row r="13776" spans="1:1" x14ac:dyDescent="0.25">
      <c r="A13776" t="s">
        <v>14203</v>
      </c>
    </row>
    <row r="13777" spans="1:1" x14ac:dyDescent="0.25">
      <c r="A13777" t="s">
        <v>14204</v>
      </c>
    </row>
    <row r="13778" spans="1:1" x14ac:dyDescent="0.25">
      <c r="A13778" t="s">
        <v>14205</v>
      </c>
    </row>
    <row r="13779" spans="1:1" x14ac:dyDescent="0.25">
      <c r="A13779" t="s">
        <v>14206</v>
      </c>
    </row>
    <row r="13780" spans="1:1" x14ac:dyDescent="0.25">
      <c r="A13780" t="s">
        <v>14207</v>
      </c>
    </row>
    <row r="13781" spans="1:1" x14ac:dyDescent="0.25">
      <c r="A13781" t="s">
        <v>14208</v>
      </c>
    </row>
    <row r="13782" spans="1:1" x14ac:dyDescent="0.25">
      <c r="A13782" t="s">
        <v>14209</v>
      </c>
    </row>
    <row r="13783" spans="1:1" x14ac:dyDescent="0.25">
      <c r="A13783" t="s">
        <v>14210</v>
      </c>
    </row>
    <row r="13784" spans="1:1" x14ac:dyDescent="0.25">
      <c r="A13784" t="s">
        <v>14211</v>
      </c>
    </row>
    <row r="13785" spans="1:1" x14ac:dyDescent="0.25">
      <c r="A13785" t="s">
        <v>14212</v>
      </c>
    </row>
    <row r="13786" spans="1:1" x14ac:dyDescent="0.25">
      <c r="A13786" t="s">
        <v>14213</v>
      </c>
    </row>
    <row r="13787" spans="1:1" x14ac:dyDescent="0.25">
      <c r="A13787" t="s">
        <v>14214</v>
      </c>
    </row>
    <row r="13788" spans="1:1" x14ac:dyDescent="0.25">
      <c r="A13788" t="s">
        <v>14215</v>
      </c>
    </row>
    <row r="13789" spans="1:1" x14ac:dyDescent="0.25">
      <c r="A13789" t="s">
        <v>14216</v>
      </c>
    </row>
    <row r="13790" spans="1:1" x14ac:dyDescent="0.25">
      <c r="A13790" t="s">
        <v>14217</v>
      </c>
    </row>
    <row r="13791" spans="1:1" x14ac:dyDescent="0.25">
      <c r="A13791" t="s">
        <v>14218</v>
      </c>
    </row>
    <row r="13792" spans="1:1" x14ac:dyDescent="0.25">
      <c r="A13792" t="s">
        <v>14219</v>
      </c>
    </row>
    <row r="13793" spans="1:1" x14ac:dyDescent="0.25">
      <c r="A13793" t="s">
        <v>14220</v>
      </c>
    </row>
    <row r="13794" spans="1:1" x14ac:dyDescent="0.25">
      <c r="A13794" t="s">
        <v>14221</v>
      </c>
    </row>
    <row r="13795" spans="1:1" x14ac:dyDescent="0.25">
      <c r="A13795" t="s">
        <v>14222</v>
      </c>
    </row>
    <row r="13796" spans="1:1" x14ac:dyDescent="0.25">
      <c r="A13796" t="s">
        <v>14223</v>
      </c>
    </row>
    <row r="13797" spans="1:1" x14ac:dyDescent="0.25">
      <c r="A13797" t="s">
        <v>14224</v>
      </c>
    </row>
    <row r="13798" spans="1:1" x14ac:dyDescent="0.25">
      <c r="A13798" t="s">
        <v>14225</v>
      </c>
    </row>
    <row r="13799" spans="1:1" x14ac:dyDescent="0.25">
      <c r="A13799" t="s">
        <v>14226</v>
      </c>
    </row>
    <row r="13800" spans="1:1" x14ac:dyDescent="0.25">
      <c r="A13800" t="s">
        <v>14227</v>
      </c>
    </row>
    <row r="13801" spans="1:1" x14ac:dyDescent="0.25">
      <c r="A13801" t="s">
        <v>14228</v>
      </c>
    </row>
    <row r="13802" spans="1:1" x14ac:dyDescent="0.25">
      <c r="A13802" t="s">
        <v>14229</v>
      </c>
    </row>
    <row r="13803" spans="1:1" x14ac:dyDescent="0.25">
      <c r="A13803" t="s">
        <v>14230</v>
      </c>
    </row>
    <row r="13804" spans="1:1" x14ac:dyDescent="0.25">
      <c r="A13804" t="s">
        <v>14231</v>
      </c>
    </row>
    <row r="13805" spans="1:1" x14ac:dyDescent="0.25">
      <c r="A13805" t="s">
        <v>14232</v>
      </c>
    </row>
    <row r="13806" spans="1:1" x14ac:dyDescent="0.25">
      <c r="A13806" t="s">
        <v>14233</v>
      </c>
    </row>
    <row r="13807" spans="1:1" x14ac:dyDescent="0.25">
      <c r="A13807" t="s">
        <v>14234</v>
      </c>
    </row>
    <row r="13808" spans="1:1" x14ac:dyDescent="0.25">
      <c r="A13808" t="s">
        <v>14235</v>
      </c>
    </row>
    <row r="13809" spans="1:1" x14ac:dyDescent="0.25">
      <c r="A13809" t="s">
        <v>14236</v>
      </c>
    </row>
    <row r="13810" spans="1:1" x14ac:dyDescent="0.25">
      <c r="A13810" t="s">
        <v>14237</v>
      </c>
    </row>
    <row r="13811" spans="1:1" x14ac:dyDescent="0.25">
      <c r="A13811" t="s">
        <v>14238</v>
      </c>
    </row>
    <row r="13812" spans="1:1" x14ac:dyDescent="0.25">
      <c r="A13812" t="s">
        <v>14239</v>
      </c>
    </row>
    <row r="13813" spans="1:1" x14ac:dyDescent="0.25">
      <c r="A13813" t="s">
        <v>14240</v>
      </c>
    </row>
    <row r="13814" spans="1:1" x14ac:dyDescent="0.25">
      <c r="A13814" t="s">
        <v>14241</v>
      </c>
    </row>
    <row r="13815" spans="1:1" x14ac:dyDescent="0.25">
      <c r="A13815" t="s">
        <v>14242</v>
      </c>
    </row>
    <row r="13816" spans="1:1" x14ac:dyDescent="0.25">
      <c r="A13816" t="s">
        <v>14243</v>
      </c>
    </row>
    <row r="13817" spans="1:1" x14ac:dyDescent="0.25">
      <c r="A13817" t="s">
        <v>14244</v>
      </c>
    </row>
    <row r="13818" spans="1:1" x14ac:dyDescent="0.25">
      <c r="A13818" t="s">
        <v>14245</v>
      </c>
    </row>
    <row r="13819" spans="1:1" x14ac:dyDescent="0.25">
      <c r="A13819" t="s">
        <v>14246</v>
      </c>
    </row>
    <row r="13820" spans="1:1" x14ac:dyDescent="0.25">
      <c r="A13820" t="s">
        <v>14247</v>
      </c>
    </row>
    <row r="13821" spans="1:1" x14ac:dyDescent="0.25">
      <c r="A13821" t="s">
        <v>14248</v>
      </c>
    </row>
    <row r="13822" spans="1:1" x14ac:dyDescent="0.25">
      <c r="A13822" t="s">
        <v>14249</v>
      </c>
    </row>
    <row r="13823" spans="1:1" x14ac:dyDescent="0.25">
      <c r="A13823" t="s">
        <v>14250</v>
      </c>
    </row>
    <row r="13824" spans="1:1" x14ac:dyDescent="0.25">
      <c r="A13824" t="s">
        <v>14251</v>
      </c>
    </row>
    <row r="13825" spans="1:1" x14ac:dyDescent="0.25">
      <c r="A13825" t="s">
        <v>14252</v>
      </c>
    </row>
    <row r="13826" spans="1:1" x14ac:dyDescent="0.25">
      <c r="A13826" t="s">
        <v>14253</v>
      </c>
    </row>
    <row r="13827" spans="1:1" x14ac:dyDescent="0.25">
      <c r="A13827" t="s">
        <v>14254</v>
      </c>
    </row>
    <row r="13828" spans="1:1" x14ac:dyDescent="0.25">
      <c r="A13828" t="s">
        <v>14255</v>
      </c>
    </row>
    <row r="13829" spans="1:1" x14ac:dyDescent="0.25">
      <c r="A13829" t="s">
        <v>14256</v>
      </c>
    </row>
    <row r="13830" spans="1:1" x14ac:dyDescent="0.25">
      <c r="A13830" t="s">
        <v>14257</v>
      </c>
    </row>
    <row r="13831" spans="1:1" x14ac:dyDescent="0.25">
      <c r="A13831" t="s">
        <v>14258</v>
      </c>
    </row>
    <row r="13832" spans="1:1" x14ac:dyDescent="0.25">
      <c r="A13832" t="s">
        <v>14259</v>
      </c>
    </row>
    <row r="13833" spans="1:1" x14ac:dyDescent="0.25">
      <c r="A13833" t="s">
        <v>14260</v>
      </c>
    </row>
    <row r="13834" spans="1:1" x14ac:dyDescent="0.25">
      <c r="A13834" t="s">
        <v>14261</v>
      </c>
    </row>
    <row r="13835" spans="1:1" x14ac:dyDescent="0.25">
      <c r="A13835" t="s">
        <v>14262</v>
      </c>
    </row>
    <row r="13836" spans="1:1" x14ac:dyDescent="0.25">
      <c r="A13836" t="s">
        <v>14263</v>
      </c>
    </row>
    <row r="13837" spans="1:1" x14ac:dyDescent="0.25">
      <c r="A13837" t="s">
        <v>14264</v>
      </c>
    </row>
    <row r="13838" spans="1:1" x14ac:dyDescent="0.25">
      <c r="A13838" t="s">
        <v>14265</v>
      </c>
    </row>
    <row r="13839" spans="1:1" x14ac:dyDescent="0.25">
      <c r="A13839" t="s">
        <v>14266</v>
      </c>
    </row>
    <row r="13840" spans="1:1" x14ac:dyDescent="0.25">
      <c r="A13840" t="s">
        <v>14267</v>
      </c>
    </row>
    <row r="13841" spans="1:1" x14ac:dyDescent="0.25">
      <c r="A13841" t="s">
        <v>14268</v>
      </c>
    </row>
    <row r="13842" spans="1:1" x14ac:dyDescent="0.25">
      <c r="A13842" t="s">
        <v>14269</v>
      </c>
    </row>
    <row r="13843" spans="1:1" x14ac:dyDescent="0.25">
      <c r="A13843" t="s">
        <v>14270</v>
      </c>
    </row>
    <row r="13844" spans="1:1" x14ac:dyDescent="0.25">
      <c r="A13844" t="s">
        <v>14271</v>
      </c>
    </row>
    <row r="13845" spans="1:1" x14ac:dyDescent="0.25">
      <c r="A13845" t="s">
        <v>14272</v>
      </c>
    </row>
    <row r="13846" spans="1:1" x14ac:dyDescent="0.25">
      <c r="A13846" t="s">
        <v>14273</v>
      </c>
    </row>
    <row r="13847" spans="1:1" x14ac:dyDescent="0.25">
      <c r="A13847" t="s">
        <v>14274</v>
      </c>
    </row>
    <row r="13848" spans="1:1" x14ac:dyDescent="0.25">
      <c r="A13848" t="s">
        <v>14275</v>
      </c>
    </row>
    <row r="13849" spans="1:1" x14ac:dyDescent="0.25">
      <c r="A13849" t="s">
        <v>14276</v>
      </c>
    </row>
    <row r="13850" spans="1:1" x14ac:dyDescent="0.25">
      <c r="A13850" t="s">
        <v>14277</v>
      </c>
    </row>
    <row r="13851" spans="1:1" x14ac:dyDescent="0.25">
      <c r="A13851" t="s">
        <v>14278</v>
      </c>
    </row>
    <row r="13852" spans="1:1" x14ac:dyDescent="0.25">
      <c r="A13852" t="s">
        <v>14279</v>
      </c>
    </row>
    <row r="13853" spans="1:1" x14ac:dyDescent="0.25">
      <c r="A13853" t="s">
        <v>14280</v>
      </c>
    </row>
    <row r="13854" spans="1:1" x14ac:dyDescent="0.25">
      <c r="A13854" t="s">
        <v>14281</v>
      </c>
    </row>
    <row r="13855" spans="1:1" x14ac:dyDescent="0.25">
      <c r="A13855" t="s">
        <v>14282</v>
      </c>
    </row>
    <row r="13856" spans="1:1" x14ac:dyDescent="0.25">
      <c r="A13856" t="s">
        <v>14283</v>
      </c>
    </row>
    <row r="13857" spans="1:1" x14ac:dyDescent="0.25">
      <c r="A13857" t="s">
        <v>14284</v>
      </c>
    </row>
    <row r="13858" spans="1:1" x14ac:dyDescent="0.25">
      <c r="A13858" t="s">
        <v>14285</v>
      </c>
    </row>
    <row r="13859" spans="1:1" x14ac:dyDescent="0.25">
      <c r="A13859" t="s">
        <v>14286</v>
      </c>
    </row>
    <row r="13860" spans="1:1" x14ac:dyDescent="0.25">
      <c r="A13860" t="s">
        <v>14287</v>
      </c>
    </row>
    <row r="13861" spans="1:1" x14ac:dyDescent="0.25">
      <c r="A13861" t="s">
        <v>14288</v>
      </c>
    </row>
    <row r="13862" spans="1:1" x14ac:dyDescent="0.25">
      <c r="A13862" t="s">
        <v>14289</v>
      </c>
    </row>
    <row r="13863" spans="1:1" x14ac:dyDescent="0.25">
      <c r="A13863" t="s">
        <v>14290</v>
      </c>
    </row>
    <row r="13864" spans="1:1" x14ac:dyDescent="0.25">
      <c r="A13864" t="s">
        <v>14291</v>
      </c>
    </row>
    <row r="13865" spans="1:1" x14ac:dyDescent="0.25">
      <c r="A13865" t="s">
        <v>14292</v>
      </c>
    </row>
    <row r="13866" spans="1:1" x14ac:dyDescent="0.25">
      <c r="A13866" t="s">
        <v>14293</v>
      </c>
    </row>
    <row r="13867" spans="1:1" x14ac:dyDescent="0.25">
      <c r="A13867" t="s">
        <v>14294</v>
      </c>
    </row>
    <row r="13868" spans="1:1" x14ac:dyDescent="0.25">
      <c r="A13868" t="s">
        <v>14295</v>
      </c>
    </row>
    <row r="13869" spans="1:1" x14ac:dyDescent="0.25">
      <c r="A13869" t="s">
        <v>14296</v>
      </c>
    </row>
    <row r="13870" spans="1:1" x14ac:dyDescent="0.25">
      <c r="A13870" t="s">
        <v>14297</v>
      </c>
    </row>
    <row r="13871" spans="1:1" x14ac:dyDescent="0.25">
      <c r="A13871" t="s">
        <v>14298</v>
      </c>
    </row>
    <row r="13872" spans="1:1" x14ac:dyDescent="0.25">
      <c r="A13872" t="s">
        <v>14299</v>
      </c>
    </row>
    <row r="13873" spans="1:1" x14ac:dyDescent="0.25">
      <c r="A13873" t="s">
        <v>14300</v>
      </c>
    </row>
    <row r="13874" spans="1:1" x14ac:dyDescent="0.25">
      <c r="A13874" t="s">
        <v>14301</v>
      </c>
    </row>
    <row r="13875" spans="1:1" x14ac:dyDescent="0.25">
      <c r="A13875" t="s">
        <v>14302</v>
      </c>
    </row>
    <row r="13876" spans="1:1" x14ac:dyDescent="0.25">
      <c r="A13876" t="s">
        <v>14303</v>
      </c>
    </row>
    <row r="13877" spans="1:1" x14ac:dyDescent="0.25">
      <c r="A13877" t="s">
        <v>14304</v>
      </c>
    </row>
    <row r="13878" spans="1:1" x14ac:dyDescent="0.25">
      <c r="A13878" t="s">
        <v>14305</v>
      </c>
    </row>
    <row r="13879" spans="1:1" x14ac:dyDescent="0.25">
      <c r="A13879" t="s">
        <v>14306</v>
      </c>
    </row>
    <row r="13880" spans="1:1" x14ac:dyDescent="0.25">
      <c r="A13880" t="s">
        <v>14307</v>
      </c>
    </row>
    <row r="13881" spans="1:1" x14ac:dyDescent="0.25">
      <c r="A13881" t="s">
        <v>14308</v>
      </c>
    </row>
    <row r="13882" spans="1:1" x14ac:dyDescent="0.25">
      <c r="A13882" t="s">
        <v>14309</v>
      </c>
    </row>
    <row r="13883" spans="1:1" x14ac:dyDescent="0.25">
      <c r="A13883" t="s">
        <v>14310</v>
      </c>
    </row>
    <row r="13884" spans="1:1" x14ac:dyDescent="0.25">
      <c r="A13884" t="s">
        <v>14311</v>
      </c>
    </row>
    <row r="13885" spans="1:1" x14ac:dyDescent="0.25">
      <c r="A13885" t="s">
        <v>14312</v>
      </c>
    </row>
    <row r="13886" spans="1:1" x14ac:dyDescent="0.25">
      <c r="A13886" t="s">
        <v>14313</v>
      </c>
    </row>
    <row r="13887" spans="1:1" x14ac:dyDescent="0.25">
      <c r="A13887" t="s">
        <v>14314</v>
      </c>
    </row>
    <row r="13888" spans="1:1" x14ac:dyDescent="0.25">
      <c r="A13888" t="s">
        <v>14315</v>
      </c>
    </row>
    <row r="13889" spans="1:1" x14ac:dyDescent="0.25">
      <c r="A13889" t="s">
        <v>14316</v>
      </c>
    </row>
    <row r="13890" spans="1:1" x14ac:dyDescent="0.25">
      <c r="A13890" t="s">
        <v>14317</v>
      </c>
    </row>
    <row r="13891" spans="1:1" x14ac:dyDescent="0.25">
      <c r="A13891" t="s">
        <v>14318</v>
      </c>
    </row>
    <row r="13892" spans="1:1" x14ac:dyDescent="0.25">
      <c r="A13892" t="s">
        <v>14319</v>
      </c>
    </row>
    <row r="13893" spans="1:1" x14ac:dyDescent="0.25">
      <c r="A13893" t="s">
        <v>14320</v>
      </c>
    </row>
    <row r="13894" spans="1:1" x14ac:dyDescent="0.25">
      <c r="A13894" t="s">
        <v>14321</v>
      </c>
    </row>
    <row r="13895" spans="1:1" x14ac:dyDescent="0.25">
      <c r="A13895" t="s">
        <v>14322</v>
      </c>
    </row>
    <row r="13896" spans="1:1" x14ac:dyDescent="0.25">
      <c r="A13896" t="s">
        <v>14323</v>
      </c>
    </row>
    <row r="13897" spans="1:1" x14ac:dyDescent="0.25">
      <c r="A13897" t="s">
        <v>14324</v>
      </c>
    </row>
    <row r="13898" spans="1:1" x14ac:dyDescent="0.25">
      <c r="A13898" t="s">
        <v>14325</v>
      </c>
    </row>
    <row r="13899" spans="1:1" x14ac:dyDescent="0.25">
      <c r="A13899" t="s">
        <v>14326</v>
      </c>
    </row>
    <row r="13900" spans="1:1" x14ac:dyDescent="0.25">
      <c r="A13900" t="s">
        <v>14327</v>
      </c>
    </row>
    <row r="13901" spans="1:1" x14ac:dyDescent="0.25">
      <c r="A13901" t="s">
        <v>14328</v>
      </c>
    </row>
    <row r="13902" spans="1:1" x14ac:dyDescent="0.25">
      <c r="A13902" t="s">
        <v>14329</v>
      </c>
    </row>
    <row r="13903" spans="1:1" x14ac:dyDescent="0.25">
      <c r="A13903" t="s">
        <v>14330</v>
      </c>
    </row>
    <row r="13904" spans="1:1" x14ac:dyDescent="0.25">
      <c r="A13904" t="s">
        <v>14331</v>
      </c>
    </row>
    <row r="13905" spans="1:1" x14ac:dyDescent="0.25">
      <c r="A13905" t="s">
        <v>14332</v>
      </c>
    </row>
    <row r="13906" spans="1:1" x14ac:dyDescent="0.25">
      <c r="A13906" t="s">
        <v>14333</v>
      </c>
    </row>
    <row r="13907" spans="1:1" x14ac:dyDescent="0.25">
      <c r="A13907" t="s">
        <v>14334</v>
      </c>
    </row>
    <row r="13908" spans="1:1" x14ac:dyDescent="0.25">
      <c r="A13908" t="s">
        <v>14335</v>
      </c>
    </row>
    <row r="13909" spans="1:1" x14ac:dyDescent="0.25">
      <c r="A13909" t="s">
        <v>14336</v>
      </c>
    </row>
    <row r="13910" spans="1:1" x14ac:dyDescent="0.25">
      <c r="A13910" t="s">
        <v>14337</v>
      </c>
    </row>
    <row r="13911" spans="1:1" x14ac:dyDescent="0.25">
      <c r="A13911" t="s">
        <v>14338</v>
      </c>
    </row>
    <row r="13912" spans="1:1" x14ac:dyDescent="0.25">
      <c r="A13912" t="s">
        <v>14339</v>
      </c>
    </row>
    <row r="13913" spans="1:1" x14ac:dyDescent="0.25">
      <c r="A13913" t="s">
        <v>14340</v>
      </c>
    </row>
    <row r="13914" spans="1:1" x14ac:dyDescent="0.25">
      <c r="A13914" t="s">
        <v>14341</v>
      </c>
    </row>
    <row r="13915" spans="1:1" x14ac:dyDescent="0.25">
      <c r="A13915" t="s">
        <v>14342</v>
      </c>
    </row>
    <row r="13916" spans="1:1" x14ac:dyDescent="0.25">
      <c r="A13916" t="s">
        <v>14343</v>
      </c>
    </row>
    <row r="13917" spans="1:1" x14ac:dyDescent="0.25">
      <c r="A13917" t="s">
        <v>14344</v>
      </c>
    </row>
    <row r="13918" spans="1:1" x14ac:dyDescent="0.25">
      <c r="A13918" t="s">
        <v>14345</v>
      </c>
    </row>
    <row r="13919" spans="1:1" x14ac:dyDescent="0.25">
      <c r="A13919" t="s">
        <v>14346</v>
      </c>
    </row>
    <row r="13920" spans="1:1" x14ac:dyDescent="0.25">
      <c r="A13920" t="s">
        <v>14347</v>
      </c>
    </row>
    <row r="13921" spans="1:1" x14ac:dyDescent="0.25">
      <c r="A13921" t="s">
        <v>14348</v>
      </c>
    </row>
    <row r="13922" spans="1:1" x14ac:dyDescent="0.25">
      <c r="A13922" t="s">
        <v>14349</v>
      </c>
    </row>
    <row r="13923" spans="1:1" x14ac:dyDescent="0.25">
      <c r="A13923" t="s">
        <v>14350</v>
      </c>
    </row>
    <row r="13924" spans="1:1" x14ac:dyDescent="0.25">
      <c r="A13924" t="s">
        <v>14351</v>
      </c>
    </row>
    <row r="13925" spans="1:1" x14ac:dyDescent="0.25">
      <c r="A13925" t="s">
        <v>14352</v>
      </c>
    </row>
    <row r="13926" spans="1:1" x14ac:dyDescent="0.25">
      <c r="A13926" t="s">
        <v>14353</v>
      </c>
    </row>
    <row r="13927" spans="1:1" x14ac:dyDescent="0.25">
      <c r="A13927" t="s">
        <v>14354</v>
      </c>
    </row>
    <row r="13928" spans="1:1" x14ac:dyDescent="0.25">
      <c r="A13928" t="s">
        <v>14355</v>
      </c>
    </row>
    <row r="13929" spans="1:1" x14ac:dyDescent="0.25">
      <c r="A13929" t="s">
        <v>14356</v>
      </c>
    </row>
    <row r="13930" spans="1:1" x14ac:dyDescent="0.25">
      <c r="A13930" t="s">
        <v>14357</v>
      </c>
    </row>
    <row r="13931" spans="1:1" x14ac:dyDescent="0.25">
      <c r="A13931" t="s">
        <v>14358</v>
      </c>
    </row>
    <row r="13932" spans="1:1" x14ac:dyDescent="0.25">
      <c r="A13932" t="s">
        <v>14359</v>
      </c>
    </row>
    <row r="13933" spans="1:1" x14ac:dyDescent="0.25">
      <c r="A13933" t="s">
        <v>14360</v>
      </c>
    </row>
    <row r="13934" spans="1:1" x14ac:dyDescent="0.25">
      <c r="A13934" t="s">
        <v>14361</v>
      </c>
    </row>
    <row r="13935" spans="1:1" x14ac:dyDescent="0.25">
      <c r="A13935" t="s">
        <v>14362</v>
      </c>
    </row>
    <row r="13936" spans="1:1" x14ac:dyDescent="0.25">
      <c r="A13936" t="s">
        <v>14363</v>
      </c>
    </row>
    <row r="13937" spans="1:1" x14ac:dyDescent="0.25">
      <c r="A13937" t="s">
        <v>14364</v>
      </c>
    </row>
    <row r="13938" spans="1:1" x14ac:dyDescent="0.25">
      <c r="A13938" t="s">
        <v>14365</v>
      </c>
    </row>
    <row r="13939" spans="1:1" x14ac:dyDescent="0.25">
      <c r="A13939" t="s">
        <v>14366</v>
      </c>
    </row>
    <row r="13940" spans="1:1" x14ac:dyDescent="0.25">
      <c r="A13940" t="s">
        <v>14367</v>
      </c>
    </row>
    <row r="13941" spans="1:1" x14ac:dyDescent="0.25">
      <c r="A13941" t="s">
        <v>14368</v>
      </c>
    </row>
    <row r="13942" spans="1:1" x14ac:dyDescent="0.25">
      <c r="A13942" t="s">
        <v>14369</v>
      </c>
    </row>
    <row r="13943" spans="1:1" x14ac:dyDescent="0.25">
      <c r="A13943" t="s">
        <v>14370</v>
      </c>
    </row>
    <row r="13944" spans="1:1" x14ac:dyDescent="0.25">
      <c r="A13944" t="s">
        <v>14371</v>
      </c>
    </row>
    <row r="13945" spans="1:1" x14ac:dyDescent="0.25">
      <c r="A13945" t="s">
        <v>14372</v>
      </c>
    </row>
    <row r="13946" spans="1:1" x14ac:dyDescent="0.25">
      <c r="A13946" t="s">
        <v>14373</v>
      </c>
    </row>
    <row r="13947" spans="1:1" x14ac:dyDescent="0.25">
      <c r="A13947" t="s">
        <v>14374</v>
      </c>
    </row>
    <row r="13948" spans="1:1" x14ac:dyDescent="0.25">
      <c r="A13948" t="s">
        <v>14375</v>
      </c>
    </row>
    <row r="13949" spans="1:1" x14ac:dyDescent="0.25">
      <c r="A13949" t="s">
        <v>14376</v>
      </c>
    </row>
    <row r="13950" spans="1:1" x14ac:dyDescent="0.25">
      <c r="A13950" t="s">
        <v>14377</v>
      </c>
    </row>
    <row r="13951" spans="1:1" x14ac:dyDescent="0.25">
      <c r="A13951" t="s">
        <v>14378</v>
      </c>
    </row>
    <row r="13952" spans="1:1" x14ac:dyDescent="0.25">
      <c r="A13952" t="s">
        <v>14379</v>
      </c>
    </row>
    <row r="13953" spans="1:1" x14ac:dyDescent="0.25">
      <c r="A13953" t="s">
        <v>14380</v>
      </c>
    </row>
    <row r="13954" spans="1:1" x14ac:dyDescent="0.25">
      <c r="A13954" t="s">
        <v>14381</v>
      </c>
    </row>
    <row r="13955" spans="1:1" x14ac:dyDescent="0.25">
      <c r="A13955" t="s">
        <v>14382</v>
      </c>
    </row>
    <row r="13956" spans="1:1" x14ac:dyDescent="0.25">
      <c r="A13956" t="s">
        <v>14383</v>
      </c>
    </row>
    <row r="13957" spans="1:1" x14ac:dyDescent="0.25">
      <c r="A13957" t="s">
        <v>14384</v>
      </c>
    </row>
    <row r="13958" spans="1:1" x14ac:dyDescent="0.25">
      <c r="A13958" t="s">
        <v>14385</v>
      </c>
    </row>
    <row r="13959" spans="1:1" x14ac:dyDescent="0.25">
      <c r="A13959" t="s">
        <v>14386</v>
      </c>
    </row>
    <row r="13960" spans="1:1" x14ac:dyDescent="0.25">
      <c r="A13960" t="s">
        <v>14387</v>
      </c>
    </row>
    <row r="13961" spans="1:1" x14ac:dyDescent="0.25">
      <c r="A13961" t="s">
        <v>14388</v>
      </c>
    </row>
    <row r="13962" spans="1:1" x14ac:dyDescent="0.25">
      <c r="A13962" t="s">
        <v>14389</v>
      </c>
    </row>
    <row r="13963" spans="1:1" x14ac:dyDescent="0.25">
      <c r="A13963" t="s">
        <v>14390</v>
      </c>
    </row>
    <row r="13964" spans="1:1" x14ac:dyDescent="0.25">
      <c r="A13964" t="s">
        <v>14391</v>
      </c>
    </row>
    <row r="13965" spans="1:1" x14ac:dyDescent="0.25">
      <c r="A13965" t="s">
        <v>14392</v>
      </c>
    </row>
    <row r="13966" spans="1:1" x14ac:dyDescent="0.25">
      <c r="A13966" t="s">
        <v>14393</v>
      </c>
    </row>
    <row r="13967" spans="1:1" x14ac:dyDescent="0.25">
      <c r="A13967" t="s">
        <v>14394</v>
      </c>
    </row>
    <row r="13968" spans="1:1" x14ac:dyDescent="0.25">
      <c r="A13968" t="s">
        <v>14395</v>
      </c>
    </row>
    <row r="13969" spans="1:1" x14ac:dyDescent="0.25">
      <c r="A13969" t="s">
        <v>14396</v>
      </c>
    </row>
    <row r="13970" spans="1:1" x14ac:dyDescent="0.25">
      <c r="A13970" t="s">
        <v>14397</v>
      </c>
    </row>
    <row r="13971" spans="1:1" x14ac:dyDescent="0.25">
      <c r="A13971" t="s">
        <v>14398</v>
      </c>
    </row>
    <row r="13972" spans="1:1" x14ac:dyDescent="0.25">
      <c r="A13972" t="s">
        <v>14399</v>
      </c>
    </row>
    <row r="13973" spans="1:1" x14ac:dyDescent="0.25">
      <c r="A13973" t="s">
        <v>14400</v>
      </c>
    </row>
    <row r="13974" spans="1:1" x14ac:dyDescent="0.25">
      <c r="A13974" t="s">
        <v>14401</v>
      </c>
    </row>
    <row r="13975" spans="1:1" x14ac:dyDescent="0.25">
      <c r="A13975" t="s">
        <v>14402</v>
      </c>
    </row>
    <row r="13976" spans="1:1" x14ac:dyDescent="0.25">
      <c r="A13976" t="s">
        <v>14403</v>
      </c>
    </row>
    <row r="13977" spans="1:1" x14ac:dyDescent="0.25">
      <c r="A13977" t="s">
        <v>14404</v>
      </c>
    </row>
    <row r="13978" spans="1:1" x14ac:dyDescent="0.25">
      <c r="A13978" t="s">
        <v>14405</v>
      </c>
    </row>
    <row r="13979" spans="1:1" x14ac:dyDescent="0.25">
      <c r="A13979" t="s">
        <v>14406</v>
      </c>
    </row>
    <row r="13980" spans="1:1" x14ac:dyDescent="0.25">
      <c r="A13980" t="s">
        <v>14407</v>
      </c>
    </row>
    <row r="13981" spans="1:1" x14ac:dyDescent="0.25">
      <c r="A13981" t="s">
        <v>14408</v>
      </c>
    </row>
    <row r="13982" spans="1:1" x14ac:dyDescent="0.25">
      <c r="A13982" t="s">
        <v>14409</v>
      </c>
    </row>
    <row r="13983" spans="1:1" x14ac:dyDescent="0.25">
      <c r="A13983" t="s">
        <v>14410</v>
      </c>
    </row>
    <row r="13984" spans="1:1" x14ac:dyDescent="0.25">
      <c r="A13984" t="s">
        <v>14411</v>
      </c>
    </row>
    <row r="13985" spans="1:1" x14ac:dyDescent="0.25">
      <c r="A13985" t="s">
        <v>14412</v>
      </c>
    </row>
    <row r="13986" spans="1:1" x14ac:dyDescent="0.25">
      <c r="A13986" t="s">
        <v>14413</v>
      </c>
    </row>
    <row r="13987" spans="1:1" x14ac:dyDescent="0.25">
      <c r="A13987" t="s">
        <v>14414</v>
      </c>
    </row>
    <row r="13988" spans="1:1" x14ac:dyDescent="0.25">
      <c r="A13988" t="s">
        <v>14415</v>
      </c>
    </row>
    <row r="13989" spans="1:1" x14ac:dyDescent="0.25">
      <c r="A13989" t="s">
        <v>14416</v>
      </c>
    </row>
    <row r="13990" spans="1:1" x14ac:dyDescent="0.25">
      <c r="A13990" t="s">
        <v>14417</v>
      </c>
    </row>
    <row r="13991" spans="1:1" x14ac:dyDescent="0.25">
      <c r="A13991" t="s">
        <v>14418</v>
      </c>
    </row>
    <row r="13992" spans="1:1" x14ac:dyDescent="0.25">
      <c r="A13992" t="s">
        <v>14419</v>
      </c>
    </row>
    <row r="13993" spans="1:1" x14ac:dyDescent="0.25">
      <c r="A13993" t="s">
        <v>14420</v>
      </c>
    </row>
    <row r="13994" spans="1:1" x14ac:dyDescent="0.25">
      <c r="A13994" t="s">
        <v>14421</v>
      </c>
    </row>
    <row r="13995" spans="1:1" x14ac:dyDescent="0.25">
      <c r="A13995" t="s">
        <v>14422</v>
      </c>
    </row>
    <row r="13996" spans="1:1" x14ac:dyDescent="0.25">
      <c r="A13996" t="s">
        <v>14423</v>
      </c>
    </row>
    <row r="13997" spans="1:1" x14ac:dyDescent="0.25">
      <c r="A13997" t="s">
        <v>14424</v>
      </c>
    </row>
    <row r="13998" spans="1:1" x14ac:dyDescent="0.25">
      <c r="A13998" t="s">
        <v>14425</v>
      </c>
    </row>
    <row r="13999" spans="1:1" x14ac:dyDescent="0.25">
      <c r="A13999" t="s">
        <v>14426</v>
      </c>
    </row>
    <row r="14000" spans="1:1" x14ac:dyDescent="0.25">
      <c r="A14000" t="s">
        <v>14427</v>
      </c>
    </row>
    <row r="14001" spans="1:1" x14ac:dyDescent="0.25">
      <c r="A14001" t="s">
        <v>14428</v>
      </c>
    </row>
    <row r="14002" spans="1:1" x14ac:dyDescent="0.25">
      <c r="A14002" t="s">
        <v>14429</v>
      </c>
    </row>
    <row r="14003" spans="1:1" x14ac:dyDescent="0.25">
      <c r="A14003" t="s">
        <v>14430</v>
      </c>
    </row>
    <row r="14004" spans="1:1" x14ac:dyDescent="0.25">
      <c r="A14004" t="s">
        <v>14431</v>
      </c>
    </row>
    <row r="14005" spans="1:1" x14ac:dyDescent="0.25">
      <c r="A14005" t="s">
        <v>14432</v>
      </c>
    </row>
    <row r="14006" spans="1:1" x14ac:dyDescent="0.25">
      <c r="A14006" t="s">
        <v>14433</v>
      </c>
    </row>
    <row r="14007" spans="1:1" x14ac:dyDescent="0.25">
      <c r="A14007" t="s">
        <v>14434</v>
      </c>
    </row>
    <row r="14008" spans="1:1" x14ac:dyDescent="0.25">
      <c r="A14008" t="s">
        <v>14435</v>
      </c>
    </row>
    <row r="14009" spans="1:1" x14ac:dyDescent="0.25">
      <c r="A14009" t="s">
        <v>14436</v>
      </c>
    </row>
    <row r="14010" spans="1:1" x14ac:dyDescent="0.25">
      <c r="A14010" t="s">
        <v>14437</v>
      </c>
    </row>
    <row r="14011" spans="1:1" x14ac:dyDescent="0.25">
      <c r="A14011" t="s">
        <v>14438</v>
      </c>
    </row>
    <row r="14012" spans="1:1" x14ac:dyDescent="0.25">
      <c r="A14012" t="s">
        <v>14439</v>
      </c>
    </row>
    <row r="14013" spans="1:1" x14ac:dyDescent="0.25">
      <c r="A14013" t="s">
        <v>14440</v>
      </c>
    </row>
    <row r="14014" spans="1:1" x14ac:dyDescent="0.25">
      <c r="A14014" t="s">
        <v>14441</v>
      </c>
    </row>
    <row r="14015" spans="1:1" x14ac:dyDescent="0.25">
      <c r="A14015" t="s">
        <v>14442</v>
      </c>
    </row>
    <row r="14016" spans="1:1" x14ac:dyDescent="0.25">
      <c r="A14016" t="s">
        <v>14443</v>
      </c>
    </row>
    <row r="14017" spans="1:1" x14ac:dyDescent="0.25">
      <c r="A14017" t="s">
        <v>14444</v>
      </c>
    </row>
    <row r="14018" spans="1:1" x14ac:dyDescent="0.25">
      <c r="A14018" t="s">
        <v>14445</v>
      </c>
    </row>
    <row r="14019" spans="1:1" x14ac:dyDescent="0.25">
      <c r="A14019" t="s">
        <v>14446</v>
      </c>
    </row>
    <row r="14020" spans="1:1" x14ac:dyDescent="0.25">
      <c r="A14020" t="s">
        <v>14447</v>
      </c>
    </row>
    <row r="14021" spans="1:1" x14ac:dyDescent="0.25">
      <c r="A14021" t="s">
        <v>14448</v>
      </c>
    </row>
    <row r="14022" spans="1:1" x14ac:dyDescent="0.25">
      <c r="A14022" t="s">
        <v>14449</v>
      </c>
    </row>
    <row r="14023" spans="1:1" x14ac:dyDescent="0.25">
      <c r="A14023" t="s">
        <v>14450</v>
      </c>
    </row>
    <row r="14024" spans="1:1" x14ac:dyDescent="0.25">
      <c r="A14024" t="s">
        <v>14451</v>
      </c>
    </row>
    <row r="14025" spans="1:1" x14ac:dyDescent="0.25">
      <c r="A14025" t="s">
        <v>14452</v>
      </c>
    </row>
    <row r="14026" spans="1:1" x14ac:dyDescent="0.25">
      <c r="A14026" t="s">
        <v>14453</v>
      </c>
    </row>
    <row r="14027" spans="1:1" x14ac:dyDescent="0.25">
      <c r="A14027" t="s">
        <v>14454</v>
      </c>
    </row>
    <row r="14028" spans="1:1" x14ac:dyDescent="0.25">
      <c r="A14028" t="s">
        <v>14455</v>
      </c>
    </row>
    <row r="14029" spans="1:1" x14ac:dyDescent="0.25">
      <c r="A14029" t="s">
        <v>14456</v>
      </c>
    </row>
    <row r="14030" spans="1:1" x14ac:dyDescent="0.25">
      <c r="A14030" t="s">
        <v>14457</v>
      </c>
    </row>
    <row r="14031" spans="1:1" x14ac:dyDescent="0.25">
      <c r="A14031" t="s">
        <v>14458</v>
      </c>
    </row>
    <row r="14032" spans="1:1" x14ac:dyDescent="0.25">
      <c r="A14032" t="s">
        <v>14459</v>
      </c>
    </row>
    <row r="14033" spans="1:1" x14ac:dyDescent="0.25">
      <c r="A14033" t="s">
        <v>14460</v>
      </c>
    </row>
    <row r="14034" spans="1:1" x14ac:dyDescent="0.25">
      <c r="A14034" t="s">
        <v>14461</v>
      </c>
    </row>
    <row r="14035" spans="1:1" x14ac:dyDescent="0.25">
      <c r="A14035" t="s">
        <v>14462</v>
      </c>
    </row>
    <row r="14036" spans="1:1" x14ac:dyDescent="0.25">
      <c r="A14036" t="s">
        <v>14463</v>
      </c>
    </row>
    <row r="14037" spans="1:1" x14ac:dyDescent="0.25">
      <c r="A14037" t="s">
        <v>14464</v>
      </c>
    </row>
    <row r="14038" spans="1:1" x14ac:dyDescent="0.25">
      <c r="A14038" t="s">
        <v>14465</v>
      </c>
    </row>
    <row r="14039" spans="1:1" x14ac:dyDescent="0.25">
      <c r="A14039" t="s">
        <v>14466</v>
      </c>
    </row>
    <row r="14040" spans="1:1" x14ac:dyDescent="0.25">
      <c r="A14040" t="s">
        <v>14467</v>
      </c>
    </row>
    <row r="14041" spans="1:1" x14ac:dyDescent="0.25">
      <c r="A14041" t="s">
        <v>14468</v>
      </c>
    </row>
    <row r="14042" spans="1:1" x14ac:dyDescent="0.25">
      <c r="A14042" t="s">
        <v>14469</v>
      </c>
    </row>
    <row r="14043" spans="1:1" x14ac:dyDescent="0.25">
      <c r="A14043" t="s">
        <v>14470</v>
      </c>
    </row>
    <row r="14044" spans="1:1" x14ac:dyDescent="0.25">
      <c r="A14044" t="s">
        <v>14471</v>
      </c>
    </row>
    <row r="14045" spans="1:1" x14ac:dyDescent="0.25">
      <c r="A14045" t="s">
        <v>14472</v>
      </c>
    </row>
    <row r="14046" spans="1:1" x14ac:dyDescent="0.25">
      <c r="A14046" t="s">
        <v>14473</v>
      </c>
    </row>
    <row r="14047" spans="1:1" x14ac:dyDescent="0.25">
      <c r="A14047" t="s">
        <v>14474</v>
      </c>
    </row>
    <row r="14048" spans="1:1" x14ac:dyDescent="0.25">
      <c r="A14048" t="s">
        <v>14475</v>
      </c>
    </row>
    <row r="14049" spans="1:1" x14ac:dyDescent="0.25">
      <c r="A14049" t="s">
        <v>14476</v>
      </c>
    </row>
    <row r="14050" spans="1:1" x14ac:dyDescent="0.25">
      <c r="A14050" t="s">
        <v>14477</v>
      </c>
    </row>
    <row r="14051" spans="1:1" x14ac:dyDescent="0.25">
      <c r="A14051" t="s">
        <v>14478</v>
      </c>
    </row>
    <row r="14052" spans="1:1" x14ac:dyDescent="0.25">
      <c r="A14052" t="s">
        <v>14479</v>
      </c>
    </row>
    <row r="14053" spans="1:1" x14ac:dyDescent="0.25">
      <c r="A14053" t="s">
        <v>14480</v>
      </c>
    </row>
    <row r="14054" spans="1:1" x14ac:dyDescent="0.25">
      <c r="A14054" t="s">
        <v>14481</v>
      </c>
    </row>
    <row r="14055" spans="1:1" x14ac:dyDescent="0.25">
      <c r="A14055" t="s">
        <v>14482</v>
      </c>
    </row>
    <row r="14056" spans="1:1" x14ac:dyDescent="0.25">
      <c r="A14056" t="s">
        <v>14483</v>
      </c>
    </row>
    <row r="14057" spans="1:1" x14ac:dyDescent="0.25">
      <c r="A14057" t="s">
        <v>14484</v>
      </c>
    </row>
    <row r="14058" spans="1:1" x14ac:dyDescent="0.25">
      <c r="A14058" t="s">
        <v>14485</v>
      </c>
    </row>
    <row r="14059" spans="1:1" x14ac:dyDescent="0.25">
      <c r="A14059" t="s">
        <v>14486</v>
      </c>
    </row>
    <row r="14060" spans="1:1" x14ac:dyDescent="0.25">
      <c r="A14060" t="s">
        <v>14487</v>
      </c>
    </row>
    <row r="14061" spans="1:1" x14ac:dyDescent="0.25">
      <c r="A14061" t="s">
        <v>14488</v>
      </c>
    </row>
    <row r="14062" spans="1:1" x14ac:dyDescent="0.25">
      <c r="A14062" t="s">
        <v>14489</v>
      </c>
    </row>
    <row r="14063" spans="1:1" x14ac:dyDescent="0.25">
      <c r="A14063" t="s">
        <v>14490</v>
      </c>
    </row>
    <row r="14064" spans="1:1" x14ac:dyDescent="0.25">
      <c r="A14064" t="s">
        <v>14491</v>
      </c>
    </row>
    <row r="14065" spans="1:1" x14ac:dyDescent="0.25">
      <c r="A14065" t="s">
        <v>14492</v>
      </c>
    </row>
    <row r="14066" spans="1:1" x14ac:dyDescent="0.25">
      <c r="A14066" t="s">
        <v>14493</v>
      </c>
    </row>
    <row r="14067" spans="1:1" x14ac:dyDescent="0.25">
      <c r="A14067" t="s">
        <v>14494</v>
      </c>
    </row>
    <row r="14068" spans="1:1" x14ac:dyDescent="0.25">
      <c r="A14068" t="s">
        <v>14495</v>
      </c>
    </row>
    <row r="14069" spans="1:1" x14ac:dyDescent="0.25">
      <c r="A14069" t="s">
        <v>14496</v>
      </c>
    </row>
    <row r="14070" spans="1:1" x14ac:dyDescent="0.25">
      <c r="A14070" t="s">
        <v>14497</v>
      </c>
    </row>
    <row r="14071" spans="1:1" x14ac:dyDescent="0.25">
      <c r="A14071" t="s">
        <v>14498</v>
      </c>
    </row>
    <row r="14072" spans="1:1" x14ac:dyDescent="0.25">
      <c r="A14072" t="s">
        <v>14499</v>
      </c>
    </row>
    <row r="14073" spans="1:1" x14ac:dyDescent="0.25">
      <c r="A14073" t="s">
        <v>14500</v>
      </c>
    </row>
    <row r="14074" spans="1:1" x14ac:dyDescent="0.25">
      <c r="A14074" t="s">
        <v>14501</v>
      </c>
    </row>
    <row r="14075" spans="1:1" x14ac:dyDescent="0.25">
      <c r="A14075" t="s">
        <v>14502</v>
      </c>
    </row>
    <row r="14076" spans="1:1" x14ac:dyDescent="0.25">
      <c r="A14076" t="s">
        <v>14503</v>
      </c>
    </row>
    <row r="14077" spans="1:1" x14ac:dyDescent="0.25">
      <c r="A14077" t="s">
        <v>14504</v>
      </c>
    </row>
    <row r="14078" spans="1:1" x14ac:dyDescent="0.25">
      <c r="A14078" t="s">
        <v>14505</v>
      </c>
    </row>
    <row r="14079" spans="1:1" x14ac:dyDescent="0.25">
      <c r="A14079" t="s">
        <v>14506</v>
      </c>
    </row>
    <row r="14080" spans="1:1" x14ac:dyDescent="0.25">
      <c r="A14080" t="s">
        <v>14507</v>
      </c>
    </row>
    <row r="14081" spans="1:1" x14ac:dyDescent="0.25">
      <c r="A14081" t="s">
        <v>14508</v>
      </c>
    </row>
    <row r="14082" spans="1:1" x14ac:dyDescent="0.25">
      <c r="A14082" t="s">
        <v>14509</v>
      </c>
    </row>
    <row r="14083" spans="1:1" x14ac:dyDescent="0.25">
      <c r="A14083" t="s">
        <v>14510</v>
      </c>
    </row>
    <row r="14084" spans="1:1" x14ac:dyDescent="0.25">
      <c r="A14084" t="s">
        <v>14511</v>
      </c>
    </row>
    <row r="14085" spans="1:1" x14ac:dyDescent="0.25">
      <c r="A14085" t="s">
        <v>14512</v>
      </c>
    </row>
    <row r="14086" spans="1:1" x14ac:dyDescent="0.25">
      <c r="A14086" t="s">
        <v>14513</v>
      </c>
    </row>
    <row r="14087" spans="1:1" x14ac:dyDescent="0.25">
      <c r="A14087" t="s">
        <v>14514</v>
      </c>
    </row>
    <row r="14088" spans="1:1" x14ac:dyDescent="0.25">
      <c r="A14088" t="s">
        <v>14515</v>
      </c>
    </row>
    <row r="14089" spans="1:1" x14ac:dyDescent="0.25">
      <c r="A14089" t="s">
        <v>14516</v>
      </c>
    </row>
    <row r="14090" spans="1:1" x14ac:dyDescent="0.25">
      <c r="A14090" t="s">
        <v>14517</v>
      </c>
    </row>
    <row r="14091" spans="1:1" x14ac:dyDescent="0.25">
      <c r="A14091" t="s">
        <v>14518</v>
      </c>
    </row>
    <row r="14092" spans="1:1" x14ac:dyDescent="0.25">
      <c r="A14092" t="s">
        <v>14519</v>
      </c>
    </row>
    <row r="14093" spans="1:1" x14ac:dyDescent="0.25">
      <c r="A14093" t="s">
        <v>14520</v>
      </c>
    </row>
    <row r="14094" spans="1:1" x14ac:dyDescent="0.25">
      <c r="A14094" t="s">
        <v>14521</v>
      </c>
    </row>
    <row r="14095" spans="1:1" x14ac:dyDescent="0.25">
      <c r="A14095" t="s">
        <v>14522</v>
      </c>
    </row>
    <row r="14096" spans="1:1" x14ac:dyDescent="0.25">
      <c r="A14096" t="s">
        <v>14523</v>
      </c>
    </row>
    <row r="14097" spans="1:1" x14ac:dyDescent="0.25">
      <c r="A14097" t="s">
        <v>14524</v>
      </c>
    </row>
    <row r="14098" spans="1:1" x14ac:dyDescent="0.25">
      <c r="A14098" t="s">
        <v>14525</v>
      </c>
    </row>
    <row r="14099" spans="1:1" x14ac:dyDescent="0.25">
      <c r="A14099" t="s">
        <v>14526</v>
      </c>
    </row>
    <row r="14100" spans="1:1" x14ac:dyDescent="0.25">
      <c r="A14100" t="s">
        <v>14527</v>
      </c>
    </row>
    <row r="14101" spans="1:1" x14ac:dyDescent="0.25">
      <c r="A14101" t="s">
        <v>14528</v>
      </c>
    </row>
    <row r="14102" spans="1:1" x14ac:dyDescent="0.25">
      <c r="A14102" t="s">
        <v>14529</v>
      </c>
    </row>
    <row r="14103" spans="1:1" x14ac:dyDescent="0.25">
      <c r="A14103" t="s">
        <v>14530</v>
      </c>
    </row>
    <row r="14104" spans="1:1" x14ac:dyDescent="0.25">
      <c r="A14104" t="s">
        <v>14531</v>
      </c>
    </row>
    <row r="14105" spans="1:1" x14ac:dyDescent="0.25">
      <c r="A14105" t="s">
        <v>14532</v>
      </c>
    </row>
    <row r="14106" spans="1:1" x14ac:dyDescent="0.25">
      <c r="A14106" t="s">
        <v>14533</v>
      </c>
    </row>
    <row r="14107" spans="1:1" x14ac:dyDescent="0.25">
      <c r="A14107" t="s">
        <v>14534</v>
      </c>
    </row>
    <row r="14108" spans="1:1" x14ac:dyDescent="0.25">
      <c r="A14108" t="s">
        <v>14535</v>
      </c>
    </row>
    <row r="14109" spans="1:1" x14ac:dyDescent="0.25">
      <c r="A14109" t="s">
        <v>14536</v>
      </c>
    </row>
    <row r="14110" spans="1:1" x14ac:dyDescent="0.25">
      <c r="A14110" t="s">
        <v>14537</v>
      </c>
    </row>
    <row r="14111" spans="1:1" x14ac:dyDescent="0.25">
      <c r="A14111" t="s">
        <v>14538</v>
      </c>
    </row>
    <row r="14112" spans="1:1" x14ac:dyDescent="0.25">
      <c r="A14112" t="s">
        <v>14539</v>
      </c>
    </row>
    <row r="14113" spans="1:1" x14ac:dyDescent="0.25">
      <c r="A14113" t="s">
        <v>14540</v>
      </c>
    </row>
    <row r="14114" spans="1:1" x14ac:dyDescent="0.25">
      <c r="A14114" t="s">
        <v>14541</v>
      </c>
    </row>
    <row r="14115" spans="1:1" x14ac:dyDescent="0.25">
      <c r="A14115" t="s">
        <v>14542</v>
      </c>
    </row>
    <row r="14116" spans="1:1" x14ac:dyDescent="0.25">
      <c r="A14116" t="s">
        <v>14543</v>
      </c>
    </row>
    <row r="14117" spans="1:1" x14ac:dyDescent="0.25">
      <c r="A14117" t="s">
        <v>14544</v>
      </c>
    </row>
    <row r="14118" spans="1:1" x14ac:dyDescent="0.25">
      <c r="A14118" t="s">
        <v>14545</v>
      </c>
    </row>
    <row r="14119" spans="1:1" x14ac:dyDescent="0.25">
      <c r="A14119" t="s">
        <v>14546</v>
      </c>
    </row>
    <row r="14120" spans="1:1" x14ac:dyDescent="0.25">
      <c r="A14120" t="s">
        <v>14547</v>
      </c>
    </row>
    <row r="14121" spans="1:1" x14ac:dyDescent="0.25">
      <c r="A14121" t="s">
        <v>14548</v>
      </c>
    </row>
    <row r="14122" spans="1:1" x14ac:dyDescent="0.25">
      <c r="A14122" t="s">
        <v>14549</v>
      </c>
    </row>
    <row r="14123" spans="1:1" x14ac:dyDescent="0.25">
      <c r="A14123" t="s">
        <v>14550</v>
      </c>
    </row>
    <row r="14124" spans="1:1" x14ac:dyDescent="0.25">
      <c r="A14124" t="s">
        <v>14551</v>
      </c>
    </row>
    <row r="14125" spans="1:1" x14ac:dyDescent="0.25">
      <c r="A14125" t="s">
        <v>14552</v>
      </c>
    </row>
    <row r="14126" spans="1:1" x14ac:dyDescent="0.25">
      <c r="A14126" t="s">
        <v>14553</v>
      </c>
    </row>
    <row r="14127" spans="1:1" x14ac:dyDescent="0.25">
      <c r="A14127" t="s">
        <v>14554</v>
      </c>
    </row>
    <row r="14128" spans="1:1" x14ac:dyDescent="0.25">
      <c r="A14128" t="s">
        <v>14555</v>
      </c>
    </row>
    <row r="14129" spans="1:1" x14ac:dyDescent="0.25">
      <c r="A14129" t="s">
        <v>14556</v>
      </c>
    </row>
    <row r="14130" spans="1:1" x14ac:dyDescent="0.25">
      <c r="A14130" t="s">
        <v>14557</v>
      </c>
    </row>
    <row r="14131" spans="1:1" x14ac:dyDescent="0.25">
      <c r="A14131" t="s">
        <v>14558</v>
      </c>
    </row>
    <row r="14132" spans="1:1" x14ac:dyDescent="0.25">
      <c r="A14132" t="s">
        <v>14559</v>
      </c>
    </row>
    <row r="14133" spans="1:1" x14ac:dyDescent="0.25">
      <c r="A14133" t="s">
        <v>14560</v>
      </c>
    </row>
    <row r="14134" spans="1:1" x14ac:dyDescent="0.25">
      <c r="A14134" t="s">
        <v>14561</v>
      </c>
    </row>
    <row r="14135" spans="1:1" x14ac:dyDescent="0.25">
      <c r="A14135" t="s">
        <v>14562</v>
      </c>
    </row>
    <row r="14136" spans="1:1" x14ac:dyDescent="0.25">
      <c r="A14136" t="s">
        <v>14563</v>
      </c>
    </row>
    <row r="14137" spans="1:1" x14ac:dyDescent="0.25">
      <c r="A14137" t="s">
        <v>14564</v>
      </c>
    </row>
    <row r="14138" spans="1:1" x14ac:dyDescent="0.25">
      <c r="A14138" t="s">
        <v>14565</v>
      </c>
    </row>
    <row r="14139" spans="1:1" x14ac:dyDescent="0.25">
      <c r="A14139" t="s">
        <v>14566</v>
      </c>
    </row>
    <row r="14140" spans="1:1" x14ac:dyDescent="0.25">
      <c r="A14140" t="s">
        <v>14567</v>
      </c>
    </row>
    <row r="14141" spans="1:1" x14ac:dyDescent="0.25">
      <c r="A14141" t="s">
        <v>14568</v>
      </c>
    </row>
    <row r="14142" spans="1:1" x14ac:dyDescent="0.25">
      <c r="A14142" t="s">
        <v>14569</v>
      </c>
    </row>
    <row r="14143" spans="1:1" x14ac:dyDescent="0.25">
      <c r="A14143" t="s">
        <v>14570</v>
      </c>
    </row>
    <row r="14144" spans="1:1" x14ac:dyDescent="0.25">
      <c r="A14144" t="s">
        <v>14571</v>
      </c>
    </row>
    <row r="14145" spans="1:1" x14ac:dyDescent="0.25">
      <c r="A14145" t="s">
        <v>14572</v>
      </c>
    </row>
    <row r="14146" spans="1:1" x14ac:dyDescent="0.25">
      <c r="A14146" t="s">
        <v>14573</v>
      </c>
    </row>
    <row r="14147" spans="1:1" x14ac:dyDescent="0.25">
      <c r="A14147" t="s">
        <v>14574</v>
      </c>
    </row>
    <row r="14148" spans="1:1" x14ac:dyDescent="0.25">
      <c r="A14148" t="s">
        <v>14575</v>
      </c>
    </row>
    <row r="14149" spans="1:1" x14ac:dyDescent="0.25">
      <c r="A14149" t="s">
        <v>14576</v>
      </c>
    </row>
    <row r="14150" spans="1:1" x14ac:dyDescent="0.25">
      <c r="A14150" t="s">
        <v>14577</v>
      </c>
    </row>
    <row r="14151" spans="1:1" x14ac:dyDescent="0.25">
      <c r="A14151" t="s">
        <v>14578</v>
      </c>
    </row>
    <row r="14152" spans="1:1" x14ac:dyDescent="0.25">
      <c r="A14152" t="s">
        <v>14579</v>
      </c>
    </row>
    <row r="14153" spans="1:1" x14ac:dyDescent="0.25">
      <c r="A14153" t="s">
        <v>14580</v>
      </c>
    </row>
    <row r="14154" spans="1:1" x14ac:dyDescent="0.25">
      <c r="A14154" t="s">
        <v>14581</v>
      </c>
    </row>
    <row r="14155" spans="1:1" x14ac:dyDescent="0.25">
      <c r="A14155" t="s">
        <v>14582</v>
      </c>
    </row>
    <row r="14156" spans="1:1" x14ac:dyDescent="0.25">
      <c r="A14156" t="s">
        <v>14583</v>
      </c>
    </row>
    <row r="14157" spans="1:1" x14ac:dyDescent="0.25">
      <c r="A14157" t="s">
        <v>14584</v>
      </c>
    </row>
    <row r="14158" spans="1:1" x14ac:dyDescent="0.25">
      <c r="A14158" t="s">
        <v>14585</v>
      </c>
    </row>
    <row r="14159" spans="1:1" x14ac:dyDescent="0.25">
      <c r="A14159" t="s">
        <v>14586</v>
      </c>
    </row>
    <row r="14160" spans="1:1" x14ac:dyDescent="0.25">
      <c r="A14160" t="s">
        <v>14587</v>
      </c>
    </row>
    <row r="14161" spans="1:1" x14ac:dyDescent="0.25">
      <c r="A14161" t="s">
        <v>14588</v>
      </c>
    </row>
    <row r="14162" spans="1:1" x14ac:dyDescent="0.25">
      <c r="A14162" t="s">
        <v>14589</v>
      </c>
    </row>
    <row r="14163" spans="1:1" x14ac:dyDescent="0.25">
      <c r="A14163" t="s">
        <v>14590</v>
      </c>
    </row>
    <row r="14164" spans="1:1" x14ac:dyDescent="0.25">
      <c r="A14164" t="s">
        <v>14591</v>
      </c>
    </row>
    <row r="14165" spans="1:1" x14ac:dyDescent="0.25">
      <c r="A14165" t="s">
        <v>14592</v>
      </c>
    </row>
    <row r="14166" spans="1:1" x14ac:dyDescent="0.25">
      <c r="A14166" t="s">
        <v>14593</v>
      </c>
    </row>
    <row r="14167" spans="1:1" x14ac:dyDescent="0.25">
      <c r="A14167" t="s">
        <v>14594</v>
      </c>
    </row>
    <row r="14168" spans="1:1" x14ac:dyDescent="0.25">
      <c r="A14168" t="s">
        <v>14595</v>
      </c>
    </row>
    <row r="14169" spans="1:1" x14ac:dyDescent="0.25">
      <c r="A14169" t="s">
        <v>14596</v>
      </c>
    </row>
    <row r="14170" spans="1:1" x14ac:dyDescent="0.25">
      <c r="A14170" t="s">
        <v>14597</v>
      </c>
    </row>
    <row r="14171" spans="1:1" x14ac:dyDescent="0.25">
      <c r="A14171" t="s">
        <v>14598</v>
      </c>
    </row>
    <row r="14172" spans="1:1" x14ac:dyDescent="0.25">
      <c r="A14172" t="s">
        <v>14599</v>
      </c>
    </row>
    <row r="14173" spans="1:1" x14ac:dyDescent="0.25">
      <c r="A14173" t="s">
        <v>14600</v>
      </c>
    </row>
    <row r="14174" spans="1:1" x14ac:dyDescent="0.25">
      <c r="A14174" t="s">
        <v>14601</v>
      </c>
    </row>
    <row r="14175" spans="1:1" x14ac:dyDescent="0.25">
      <c r="A14175" t="s">
        <v>14602</v>
      </c>
    </row>
    <row r="14176" spans="1:1" x14ac:dyDescent="0.25">
      <c r="A14176" t="s">
        <v>14603</v>
      </c>
    </row>
    <row r="14177" spans="1:1" x14ac:dyDescent="0.25">
      <c r="A14177" t="s">
        <v>14604</v>
      </c>
    </row>
    <row r="14178" spans="1:1" x14ac:dyDescent="0.25">
      <c r="A14178" t="s">
        <v>14605</v>
      </c>
    </row>
    <row r="14179" spans="1:1" x14ac:dyDescent="0.25">
      <c r="A14179" t="s">
        <v>14606</v>
      </c>
    </row>
    <row r="14180" spans="1:1" x14ac:dyDescent="0.25">
      <c r="A14180" t="s">
        <v>14607</v>
      </c>
    </row>
    <row r="14181" spans="1:1" x14ac:dyDescent="0.25">
      <c r="A14181" t="s">
        <v>14608</v>
      </c>
    </row>
    <row r="14182" spans="1:1" x14ac:dyDescent="0.25">
      <c r="A14182" t="s">
        <v>14609</v>
      </c>
    </row>
    <row r="14183" spans="1:1" x14ac:dyDescent="0.25">
      <c r="A14183" t="s">
        <v>14610</v>
      </c>
    </row>
    <row r="14184" spans="1:1" x14ac:dyDescent="0.25">
      <c r="A14184" t="s">
        <v>14611</v>
      </c>
    </row>
    <row r="14185" spans="1:1" x14ac:dyDescent="0.25">
      <c r="A14185" t="s">
        <v>14612</v>
      </c>
    </row>
    <row r="14186" spans="1:1" x14ac:dyDescent="0.25">
      <c r="A14186" t="s">
        <v>14613</v>
      </c>
    </row>
    <row r="14187" spans="1:1" x14ac:dyDescent="0.25">
      <c r="A14187" t="s">
        <v>14614</v>
      </c>
    </row>
    <row r="14188" spans="1:1" x14ac:dyDescent="0.25">
      <c r="A14188" t="s">
        <v>14615</v>
      </c>
    </row>
    <row r="14189" spans="1:1" x14ac:dyDescent="0.25">
      <c r="A14189" t="s">
        <v>14616</v>
      </c>
    </row>
    <row r="14190" spans="1:1" x14ac:dyDescent="0.25">
      <c r="A14190" t="s">
        <v>14617</v>
      </c>
    </row>
    <row r="14191" spans="1:1" x14ac:dyDescent="0.25">
      <c r="A14191" t="s">
        <v>14618</v>
      </c>
    </row>
    <row r="14192" spans="1:1" x14ac:dyDescent="0.25">
      <c r="A14192" t="s">
        <v>14619</v>
      </c>
    </row>
    <row r="14193" spans="1:1" x14ac:dyDescent="0.25">
      <c r="A14193" t="s">
        <v>14620</v>
      </c>
    </row>
    <row r="14194" spans="1:1" x14ac:dyDescent="0.25">
      <c r="A14194" t="s">
        <v>14621</v>
      </c>
    </row>
    <row r="14195" spans="1:1" x14ac:dyDescent="0.25">
      <c r="A14195" t="s">
        <v>14622</v>
      </c>
    </row>
    <row r="14196" spans="1:1" x14ac:dyDescent="0.25">
      <c r="A14196" t="s">
        <v>14623</v>
      </c>
    </row>
    <row r="14197" spans="1:1" x14ac:dyDescent="0.25">
      <c r="A14197" t="s">
        <v>14624</v>
      </c>
    </row>
    <row r="14198" spans="1:1" x14ac:dyDescent="0.25">
      <c r="A14198" t="s">
        <v>14625</v>
      </c>
    </row>
    <row r="14199" spans="1:1" x14ac:dyDescent="0.25">
      <c r="A14199" t="s">
        <v>14626</v>
      </c>
    </row>
    <row r="14200" spans="1:1" x14ac:dyDescent="0.25">
      <c r="A14200" t="s">
        <v>14627</v>
      </c>
    </row>
    <row r="14201" spans="1:1" x14ac:dyDescent="0.25">
      <c r="A14201" t="s">
        <v>14628</v>
      </c>
    </row>
    <row r="14202" spans="1:1" x14ac:dyDescent="0.25">
      <c r="A14202" t="s">
        <v>14629</v>
      </c>
    </row>
    <row r="14203" spans="1:1" x14ac:dyDescent="0.25">
      <c r="A14203" t="s">
        <v>14630</v>
      </c>
    </row>
    <row r="14204" spans="1:1" x14ac:dyDescent="0.25">
      <c r="A14204" t="s">
        <v>14631</v>
      </c>
    </row>
    <row r="14205" spans="1:1" x14ac:dyDescent="0.25">
      <c r="A14205" t="s">
        <v>14632</v>
      </c>
    </row>
    <row r="14206" spans="1:1" x14ac:dyDescent="0.25">
      <c r="A14206" t="s">
        <v>14633</v>
      </c>
    </row>
    <row r="14207" spans="1:1" x14ac:dyDescent="0.25">
      <c r="A14207" t="s">
        <v>14634</v>
      </c>
    </row>
    <row r="14208" spans="1:1" x14ac:dyDescent="0.25">
      <c r="A14208" t="s">
        <v>14635</v>
      </c>
    </row>
    <row r="14209" spans="1:1" x14ac:dyDescent="0.25">
      <c r="A14209" t="s">
        <v>14636</v>
      </c>
    </row>
    <row r="14210" spans="1:1" x14ac:dyDescent="0.25">
      <c r="A14210" t="s">
        <v>14637</v>
      </c>
    </row>
    <row r="14211" spans="1:1" x14ac:dyDescent="0.25">
      <c r="A14211" t="s">
        <v>14638</v>
      </c>
    </row>
    <row r="14212" spans="1:1" x14ac:dyDescent="0.25">
      <c r="A14212" t="s">
        <v>14639</v>
      </c>
    </row>
    <row r="14213" spans="1:1" x14ac:dyDescent="0.25">
      <c r="A14213" t="s">
        <v>14640</v>
      </c>
    </row>
    <row r="14214" spans="1:1" x14ac:dyDescent="0.25">
      <c r="A14214" t="s">
        <v>14641</v>
      </c>
    </row>
    <row r="14215" spans="1:1" x14ac:dyDescent="0.25">
      <c r="A14215" t="s">
        <v>14642</v>
      </c>
    </row>
    <row r="14216" spans="1:1" x14ac:dyDescent="0.25">
      <c r="A14216" t="s">
        <v>14643</v>
      </c>
    </row>
    <row r="14217" spans="1:1" x14ac:dyDescent="0.25">
      <c r="A14217" t="s">
        <v>14644</v>
      </c>
    </row>
    <row r="14218" spans="1:1" x14ac:dyDescent="0.25">
      <c r="A14218" t="s">
        <v>14645</v>
      </c>
    </row>
    <row r="14219" spans="1:1" x14ac:dyDescent="0.25">
      <c r="A14219" t="s">
        <v>14646</v>
      </c>
    </row>
    <row r="14220" spans="1:1" x14ac:dyDescent="0.25">
      <c r="A14220" t="s">
        <v>14647</v>
      </c>
    </row>
    <row r="14221" spans="1:1" x14ac:dyDescent="0.25">
      <c r="A14221" t="s">
        <v>14648</v>
      </c>
    </row>
    <row r="14222" spans="1:1" x14ac:dyDescent="0.25">
      <c r="A14222" t="s">
        <v>14649</v>
      </c>
    </row>
    <row r="14223" spans="1:1" x14ac:dyDescent="0.25">
      <c r="A14223" t="s">
        <v>14650</v>
      </c>
    </row>
    <row r="14224" spans="1:1" x14ac:dyDescent="0.25">
      <c r="A14224" t="s">
        <v>14651</v>
      </c>
    </row>
    <row r="14225" spans="1:1" x14ac:dyDescent="0.25">
      <c r="A14225" t="s">
        <v>14652</v>
      </c>
    </row>
    <row r="14226" spans="1:1" x14ac:dyDescent="0.25">
      <c r="A14226" t="s">
        <v>14653</v>
      </c>
    </row>
    <row r="14227" spans="1:1" x14ac:dyDescent="0.25">
      <c r="A14227" t="s">
        <v>14654</v>
      </c>
    </row>
    <row r="14228" spans="1:1" x14ac:dyDescent="0.25">
      <c r="A14228" t="s">
        <v>14655</v>
      </c>
    </row>
    <row r="14229" spans="1:1" x14ac:dyDescent="0.25">
      <c r="A14229" t="s">
        <v>14656</v>
      </c>
    </row>
    <row r="14230" spans="1:1" x14ac:dyDescent="0.25">
      <c r="A14230" t="s">
        <v>14657</v>
      </c>
    </row>
    <row r="14231" spans="1:1" x14ac:dyDescent="0.25">
      <c r="A14231" t="s">
        <v>14658</v>
      </c>
    </row>
    <row r="14232" spans="1:1" x14ac:dyDescent="0.25">
      <c r="A14232" t="s">
        <v>14659</v>
      </c>
    </row>
    <row r="14233" spans="1:1" x14ac:dyDescent="0.25">
      <c r="A14233" t="s">
        <v>14660</v>
      </c>
    </row>
    <row r="14234" spans="1:1" x14ac:dyDescent="0.25">
      <c r="A14234" t="s">
        <v>14661</v>
      </c>
    </row>
    <row r="14235" spans="1:1" x14ac:dyDescent="0.25">
      <c r="A14235" t="s">
        <v>14662</v>
      </c>
    </row>
    <row r="14236" spans="1:1" x14ac:dyDescent="0.25">
      <c r="A14236" t="s">
        <v>14663</v>
      </c>
    </row>
    <row r="14237" spans="1:1" x14ac:dyDescent="0.25">
      <c r="A14237" t="s">
        <v>14664</v>
      </c>
    </row>
    <row r="14238" spans="1:1" x14ac:dyDescent="0.25">
      <c r="A14238" t="s">
        <v>14665</v>
      </c>
    </row>
    <row r="14239" spans="1:1" x14ac:dyDescent="0.25">
      <c r="A14239" t="s">
        <v>14666</v>
      </c>
    </row>
    <row r="14240" spans="1:1" x14ac:dyDescent="0.25">
      <c r="A14240" t="s">
        <v>14667</v>
      </c>
    </row>
    <row r="14241" spans="1:1" x14ac:dyDescent="0.25">
      <c r="A14241" t="s">
        <v>14668</v>
      </c>
    </row>
    <row r="14242" spans="1:1" x14ac:dyDescent="0.25">
      <c r="A14242" t="s">
        <v>14669</v>
      </c>
    </row>
    <row r="14243" spans="1:1" x14ac:dyDescent="0.25">
      <c r="A14243" t="s">
        <v>14670</v>
      </c>
    </row>
    <row r="14244" spans="1:1" x14ac:dyDescent="0.25">
      <c r="A14244" t="s">
        <v>14671</v>
      </c>
    </row>
    <row r="14245" spans="1:1" x14ac:dyDescent="0.25">
      <c r="A14245" t="s">
        <v>14672</v>
      </c>
    </row>
    <row r="14246" spans="1:1" x14ac:dyDescent="0.25">
      <c r="A14246" t="s">
        <v>14673</v>
      </c>
    </row>
    <row r="14247" spans="1:1" x14ac:dyDescent="0.25">
      <c r="A14247" t="s">
        <v>14674</v>
      </c>
    </row>
    <row r="14248" spans="1:1" x14ac:dyDescent="0.25">
      <c r="A14248" t="s">
        <v>14675</v>
      </c>
    </row>
    <row r="14249" spans="1:1" x14ac:dyDescent="0.25">
      <c r="A14249" t="s">
        <v>14676</v>
      </c>
    </row>
    <row r="14250" spans="1:1" x14ac:dyDescent="0.25">
      <c r="A14250" t="s">
        <v>14677</v>
      </c>
    </row>
    <row r="14251" spans="1:1" x14ac:dyDescent="0.25">
      <c r="A14251" t="s">
        <v>14678</v>
      </c>
    </row>
    <row r="14252" spans="1:1" x14ac:dyDescent="0.25">
      <c r="A14252" t="s">
        <v>14679</v>
      </c>
    </row>
    <row r="14253" spans="1:1" x14ac:dyDescent="0.25">
      <c r="A14253" t="s">
        <v>14680</v>
      </c>
    </row>
    <row r="14254" spans="1:1" x14ac:dyDescent="0.25">
      <c r="A14254" t="s">
        <v>14681</v>
      </c>
    </row>
    <row r="14255" spans="1:1" x14ac:dyDescent="0.25">
      <c r="A14255" t="s">
        <v>14682</v>
      </c>
    </row>
    <row r="14256" spans="1:1" x14ac:dyDescent="0.25">
      <c r="A14256" t="s">
        <v>14683</v>
      </c>
    </row>
    <row r="14257" spans="1:1" x14ac:dyDescent="0.25">
      <c r="A14257" t="s">
        <v>14684</v>
      </c>
    </row>
    <row r="14258" spans="1:1" x14ac:dyDescent="0.25">
      <c r="A14258" t="s">
        <v>14685</v>
      </c>
    </row>
    <row r="14259" spans="1:1" x14ac:dyDescent="0.25">
      <c r="A14259" t="s">
        <v>14686</v>
      </c>
    </row>
    <row r="14260" spans="1:1" x14ac:dyDescent="0.25">
      <c r="A14260" t="s">
        <v>14687</v>
      </c>
    </row>
    <row r="14261" spans="1:1" x14ac:dyDescent="0.25">
      <c r="A14261" t="s">
        <v>14688</v>
      </c>
    </row>
    <row r="14262" spans="1:1" x14ac:dyDescent="0.25">
      <c r="A14262" t="s">
        <v>14689</v>
      </c>
    </row>
    <row r="14263" spans="1:1" x14ac:dyDescent="0.25">
      <c r="A14263" t="s">
        <v>14690</v>
      </c>
    </row>
    <row r="14264" spans="1:1" x14ac:dyDescent="0.25">
      <c r="A14264" t="s">
        <v>14691</v>
      </c>
    </row>
    <row r="14265" spans="1:1" x14ac:dyDescent="0.25">
      <c r="A14265" t="s">
        <v>14692</v>
      </c>
    </row>
    <row r="14266" spans="1:1" x14ac:dyDescent="0.25">
      <c r="A14266" t="s">
        <v>14693</v>
      </c>
    </row>
    <row r="14267" spans="1:1" x14ac:dyDescent="0.25">
      <c r="A14267" t="s">
        <v>14694</v>
      </c>
    </row>
    <row r="14268" spans="1:1" x14ac:dyDescent="0.25">
      <c r="A14268" t="s">
        <v>14695</v>
      </c>
    </row>
    <row r="14269" spans="1:1" x14ac:dyDescent="0.25">
      <c r="A14269" t="s">
        <v>14696</v>
      </c>
    </row>
    <row r="14270" spans="1:1" x14ac:dyDescent="0.25">
      <c r="A14270" t="s">
        <v>14697</v>
      </c>
    </row>
    <row r="14271" spans="1:1" x14ac:dyDescent="0.25">
      <c r="A14271" t="s">
        <v>14698</v>
      </c>
    </row>
    <row r="14272" spans="1:1" x14ac:dyDescent="0.25">
      <c r="A14272" t="s">
        <v>14699</v>
      </c>
    </row>
    <row r="14273" spans="1:1" x14ac:dyDescent="0.25">
      <c r="A14273" t="s">
        <v>14700</v>
      </c>
    </row>
    <row r="14274" spans="1:1" x14ac:dyDescent="0.25">
      <c r="A14274" t="s">
        <v>14701</v>
      </c>
    </row>
    <row r="14275" spans="1:1" x14ac:dyDescent="0.25">
      <c r="A14275" t="s">
        <v>14702</v>
      </c>
    </row>
    <row r="14276" spans="1:1" x14ac:dyDescent="0.25">
      <c r="A14276" t="s">
        <v>14703</v>
      </c>
    </row>
    <row r="14277" spans="1:1" x14ac:dyDescent="0.25">
      <c r="A14277" t="s">
        <v>14704</v>
      </c>
    </row>
    <row r="14278" spans="1:1" x14ac:dyDescent="0.25">
      <c r="A14278" t="s">
        <v>14705</v>
      </c>
    </row>
    <row r="14279" spans="1:1" x14ac:dyDescent="0.25">
      <c r="A14279" t="s">
        <v>14706</v>
      </c>
    </row>
    <row r="14280" spans="1:1" x14ac:dyDescent="0.25">
      <c r="A14280" t="s">
        <v>14707</v>
      </c>
    </row>
    <row r="14281" spans="1:1" x14ac:dyDescent="0.25">
      <c r="A14281" t="s">
        <v>14708</v>
      </c>
    </row>
    <row r="14282" spans="1:1" x14ac:dyDescent="0.25">
      <c r="A14282" t="s">
        <v>14709</v>
      </c>
    </row>
    <row r="14283" spans="1:1" x14ac:dyDescent="0.25">
      <c r="A14283" t="s">
        <v>14710</v>
      </c>
    </row>
    <row r="14284" spans="1:1" x14ac:dyDescent="0.25">
      <c r="A14284" t="s">
        <v>14711</v>
      </c>
    </row>
    <row r="14285" spans="1:1" x14ac:dyDescent="0.25">
      <c r="A14285" t="s">
        <v>14712</v>
      </c>
    </row>
    <row r="14286" spans="1:1" x14ac:dyDescent="0.25">
      <c r="A14286" t="s">
        <v>14713</v>
      </c>
    </row>
    <row r="14287" spans="1:1" x14ac:dyDescent="0.25">
      <c r="A14287" t="s">
        <v>14714</v>
      </c>
    </row>
    <row r="14288" spans="1:1" x14ac:dyDescent="0.25">
      <c r="A14288" t="s">
        <v>14715</v>
      </c>
    </row>
    <row r="14289" spans="1:1" x14ac:dyDescent="0.25">
      <c r="A14289" t="s">
        <v>14716</v>
      </c>
    </row>
    <row r="14290" spans="1:1" x14ac:dyDescent="0.25">
      <c r="A14290" t="s">
        <v>14717</v>
      </c>
    </row>
    <row r="14291" spans="1:1" x14ac:dyDescent="0.25">
      <c r="A14291" t="s">
        <v>14718</v>
      </c>
    </row>
    <row r="14292" spans="1:1" x14ac:dyDescent="0.25">
      <c r="A14292" t="s">
        <v>14719</v>
      </c>
    </row>
    <row r="14293" spans="1:1" x14ac:dyDescent="0.25">
      <c r="A14293" t="s">
        <v>14720</v>
      </c>
    </row>
    <row r="14294" spans="1:1" x14ac:dyDescent="0.25">
      <c r="A14294" t="s">
        <v>14721</v>
      </c>
    </row>
    <row r="14295" spans="1:1" x14ac:dyDescent="0.25">
      <c r="A14295" t="s">
        <v>14722</v>
      </c>
    </row>
    <row r="14296" spans="1:1" x14ac:dyDescent="0.25">
      <c r="A14296" t="s">
        <v>14723</v>
      </c>
    </row>
    <row r="14297" spans="1:1" x14ac:dyDescent="0.25">
      <c r="A14297" t="s">
        <v>14724</v>
      </c>
    </row>
    <row r="14298" spans="1:1" x14ac:dyDescent="0.25">
      <c r="A14298" t="s">
        <v>14725</v>
      </c>
    </row>
    <row r="14299" spans="1:1" x14ac:dyDescent="0.25">
      <c r="A14299" t="s">
        <v>14726</v>
      </c>
    </row>
    <row r="14300" spans="1:1" x14ac:dyDescent="0.25">
      <c r="A14300" t="s">
        <v>14727</v>
      </c>
    </row>
    <row r="14301" spans="1:1" x14ac:dyDescent="0.25">
      <c r="A14301" t="s">
        <v>14728</v>
      </c>
    </row>
    <row r="14302" spans="1:1" x14ac:dyDescent="0.25">
      <c r="A14302" t="s">
        <v>14729</v>
      </c>
    </row>
    <row r="14303" spans="1:1" x14ac:dyDescent="0.25">
      <c r="A14303" t="s">
        <v>14730</v>
      </c>
    </row>
    <row r="14304" spans="1:1" x14ac:dyDescent="0.25">
      <c r="A14304" t="s">
        <v>14731</v>
      </c>
    </row>
    <row r="14305" spans="1:1" x14ac:dyDescent="0.25">
      <c r="A14305" t="s">
        <v>14732</v>
      </c>
    </row>
    <row r="14306" spans="1:1" x14ac:dyDescent="0.25">
      <c r="A14306" t="s">
        <v>14733</v>
      </c>
    </row>
    <row r="14307" spans="1:1" x14ac:dyDescent="0.25">
      <c r="A14307" t="s">
        <v>14734</v>
      </c>
    </row>
    <row r="14308" spans="1:1" x14ac:dyDescent="0.25">
      <c r="A14308" t="s">
        <v>14735</v>
      </c>
    </row>
    <row r="14309" spans="1:1" x14ac:dyDescent="0.25">
      <c r="A14309" t="s">
        <v>14736</v>
      </c>
    </row>
    <row r="14310" spans="1:1" x14ac:dyDescent="0.25">
      <c r="A14310" t="s">
        <v>14737</v>
      </c>
    </row>
    <row r="14311" spans="1:1" x14ac:dyDescent="0.25">
      <c r="A14311" t="s">
        <v>14738</v>
      </c>
    </row>
    <row r="14312" spans="1:1" x14ac:dyDescent="0.25">
      <c r="A14312" t="s">
        <v>14739</v>
      </c>
    </row>
    <row r="14313" spans="1:1" x14ac:dyDescent="0.25">
      <c r="A14313" t="s">
        <v>14740</v>
      </c>
    </row>
    <row r="14314" spans="1:1" x14ac:dyDescent="0.25">
      <c r="A14314" t="s">
        <v>14741</v>
      </c>
    </row>
    <row r="14315" spans="1:1" x14ac:dyDescent="0.25">
      <c r="A14315" t="s">
        <v>14742</v>
      </c>
    </row>
    <row r="14316" spans="1:1" x14ac:dyDescent="0.25">
      <c r="A14316" t="s">
        <v>14743</v>
      </c>
    </row>
    <row r="14317" spans="1:1" x14ac:dyDescent="0.25">
      <c r="A14317" t="s">
        <v>14744</v>
      </c>
    </row>
    <row r="14318" spans="1:1" x14ac:dyDescent="0.25">
      <c r="A14318" t="s">
        <v>14745</v>
      </c>
    </row>
    <row r="14319" spans="1:1" x14ac:dyDescent="0.25">
      <c r="A14319" t="s">
        <v>14746</v>
      </c>
    </row>
    <row r="14320" spans="1:1" x14ac:dyDescent="0.25">
      <c r="A14320" t="s">
        <v>14747</v>
      </c>
    </row>
    <row r="14321" spans="1:1" x14ac:dyDescent="0.25">
      <c r="A14321" t="s">
        <v>14748</v>
      </c>
    </row>
    <row r="14322" spans="1:1" x14ac:dyDescent="0.25">
      <c r="A14322" t="s">
        <v>14749</v>
      </c>
    </row>
    <row r="14323" spans="1:1" x14ac:dyDescent="0.25">
      <c r="A14323" t="s">
        <v>14750</v>
      </c>
    </row>
    <row r="14324" spans="1:1" x14ac:dyDescent="0.25">
      <c r="A14324" t="s">
        <v>14751</v>
      </c>
    </row>
    <row r="14325" spans="1:1" x14ac:dyDescent="0.25">
      <c r="A14325" t="s">
        <v>14752</v>
      </c>
    </row>
    <row r="14326" spans="1:1" x14ac:dyDescent="0.25">
      <c r="A14326" t="s">
        <v>14753</v>
      </c>
    </row>
    <row r="14327" spans="1:1" x14ac:dyDescent="0.25">
      <c r="A14327" t="s">
        <v>14754</v>
      </c>
    </row>
    <row r="14328" spans="1:1" x14ac:dyDescent="0.25">
      <c r="A14328" t="s">
        <v>14755</v>
      </c>
    </row>
    <row r="14329" spans="1:1" x14ac:dyDescent="0.25">
      <c r="A14329" t="s">
        <v>14756</v>
      </c>
    </row>
    <row r="14330" spans="1:1" x14ac:dyDescent="0.25">
      <c r="A14330" t="s">
        <v>14757</v>
      </c>
    </row>
    <row r="14331" spans="1:1" x14ac:dyDescent="0.25">
      <c r="A14331" t="s">
        <v>14758</v>
      </c>
    </row>
    <row r="14332" spans="1:1" x14ac:dyDescent="0.25">
      <c r="A14332" t="s">
        <v>14759</v>
      </c>
    </row>
    <row r="14333" spans="1:1" x14ac:dyDescent="0.25">
      <c r="A14333" t="s">
        <v>14760</v>
      </c>
    </row>
    <row r="14334" spans="1:1" x14ac:dyDescent="0.25">
      <c r="A14334" t="s">
        <v>14761</v>
      </c>
    </row>
    <row r="14335" spans="1:1" x14ac:dyDescent="0.25">
      <c r="A14335" t="s">
        <v>14762</v>
      </c>
    </row>
    <row r="14336" spans="1:1" x14ac:dyDescent="0.25">
      <c r="A14336" t="s">
        <v>14763</v>
      </c>
    </row>
    <row r="14337" spans="1:1" x14ac:dyDescent="0.25">
      <c r="A14337" t="s">
        <v>14764</v>
      </c>
    </row>
    <row r="14338" spans="1:1" x14ac:dyDescent="0.25">
      <c r="A14338" t="s">
        <v>14765</v>
      </c>
    </row>
    <row r="14339" spans="1:1" x14ac:dyDescent="0.25">
      <c r="A14339" t="s">
        <v>14766</v>
      </c>
    </row>
    <row r="14340" spans="1:1" x14ac:dyDescent="0.25">
      <c r="A14340" t="s">
        <v>14767</v>
      </c>
    </row>
    <row r="14341" spans="1:1" x14ac:dyDescent="0.25">
      <c r="A14341" t="s">
        <v>14768</v>
      </c>
    </row>
    <row r="14342" spans="1:1" x14ac:dyDescent="0.25">
      <c r="A14342" t="s">
        <v>14769</v>
      </c>
    </row>
    <row r="14343" spans="1:1" x14ac:dyDescent="0.25">
      <c r="A14343" t="s">
        <v>14770</v>
      </c>
    </row>
    <row r="14344" spans="1:1" x14ac:dyDescent="0.25">
      <c r="A14344" t="s">
        <v>14771</v>
      </c>
    </row>
    <row r="14345" spans="1:1" x14ac:dyDescent="0.25">
      <c r="A14345" t="s">
        <v>14772</v>
      </c>
    </row>
    <row r="14346" spans="1:1" x14ac:dyDescent="0.25">
      <c r="A14346" t="s">
        <v>14773</v>
      </c>
    </row>
    <row r="14347" spans="1:1" x14ac:dyDescent="0.25">
      <c r="A14347" t="s">
        <v>14774</v>
      </c>
    </row>
    <row r="14348" spans="1:1" x14ac:dyDescent="0.25">
      <c r="A14348" t="s">
        <v>14775</v>
      </c>
    </row>
    <row r="14349" spans="1:1" x14ac:dyDescent="0.25">
      <c r="A14349" t="s">
        <v>14776</v>
      </c>
    </row>
    <row r="14350" spans="1:1" x14ac:dyDescent="0.25">
      <c r="A14350" t="s">
        <v>14777</v>
      </c>
    </row>
    <row r="14351" spans="1:1" x14ac:dyDescent="0.25">
      <c r="A14351" t="s">
        <v>14778</v>
      </c>
    </row>
    <row r="14352" spans="1:1" x14ac:dyDescent="0.25">
      <c r="A14352" t="s">
        <v>14779</v>
      </c>
    </row>
    <row r="14353" spans="1:1" x14ac:dyDescent="0.25">
      <c r="A14353" t="s">
        <v>14780</v>
      </c>
    </row>
    <row r="14354" spans="1:1" x14ac:dyDescent="0.25">
      <c r="A14354" t="s">
        <v>14781</v>
      </c>
    </row>
    <row r="14355" spans="1:1" x14ac:dyDescent="0.25">
      <c r="A14355" t="s">
        <v>14782</v>
      </c>
    </row>
    <row r="14356" spans="1:1" x14ac:dyDescent="0.25">
      <c r="A14356" t="s">
        <v>14783</v>
      </c>
    </row>
    <row r="14357" spans="1:1" x14ac:dyDescent="0.25">
      <c r="A14357" t="s">
        <v>14784</v>
      </c>
    </row>
    <row r="14358" spans="1:1" x14ac:dyDescent="0.25">
      <c r="A14358" t="s">
        <v>14785</v>
      </c>
    </row>
    <row r="14359" spans="1:1" x14ac:dyDescent="0.25">
      <c r="A14359" t="s">
        <v>14786</v>
      </c>
    </row>
    <row r="14360" spans="1:1" x14ac:dyDescent="0.25">
      <c r="A14360" t="s">
        <v>14787</v>
      </c>
    </row>
    <row r="14361" spans="1:1" x14ac:dyDescent="0.25">
      <c r="A14361" t="s">
        <v>14788</v>
      </c>
    </row>
    <row r="14362" spans="1:1" x14ac:dyDescent="0.25">
      <c r="A14362" t="s">
        <v>14789</v>
      </c>
    </row>
    <row r="14363" spans="1:1" x14ac:dyDescent="0.25">
      <c r="A14363" t="s">
        <v>14790</v>
      </c>
    </row>
    <row r="14364" spans="1:1" x14ac:dyDescent="0.25">
      <c r="A14364" t="s">
        <v>14791</v>
      </c>
    </row>
    <row r="14365" spans="1:1" x14ac:dyDescent="0.25">
      <c r="A14365" t="s">
        <v>14792</v>
      </c>
    </row>
    <row r="14366" spans="1:1" x14ac:dyDescent="0.25">
      <c r="A14366" t="s">
        <v>14793</v>
      </c>
    </row>
    <row r="14367" spans="1:1" x14ac:dyDescent="0.25">
      <c r="A14367" t="s">
        <v>14794</v>
      </c>
    </row>
    <row r="14368" spans="1:1" x14ac:dyDescent="0.25">
      <c r="A14368" t="s">
        <v>14795</v>
      </c>
    </row>
    <row r="14369" spans="1:1" x14ac:dyDescent="0.25">
      <c r="A14369" t="s">
        <v>14796</v>
      </c>
    </row>
    <row r="14370" spans="1:1" x14ac:dyDescent="0.25">
      <c r="A14370" t="s">
        <v>14797</v>
      </c>
    </row>
    <row r="14371" spans="1:1" x14ac:dyDescent="0.25">
      <c r="A14371" t="s">
        <v>14798</v>
      </c>
    </row>
    <row r="14372" spans="1:1" x14ac:dyDescent="0.25">
      <c r="A14372" t="s">
        <v>14799</v>
      </c>
    </row>
    <row r="14373" spans="1:1" x14ac:dyDescent="0.25">
      <c r="A14373" t="s">
        <v>14800</v>
      </c>
    </row>
    <row r="14374" spans="1:1" x14ac:dyDescent="0.25">
      <c r="A14374" t="s">
        <v>14801</v>
      </c>
    </row>
    <row r="14375" spans="1:1" x14ac:dyDescent="0.25">
      <c r="A14375" t="s">
        <v>14802</v>
      </c>
    </row>
    <row r="14376" spans="1:1" x14ac:dyDescent="0.25">
      <c r="A14376" t="s">
        <v>14803</v>
      </c>
    </row>
    <row r="14377" spans="1:1" x14ac:dyDescent="0.25">
      <c r="A14377" t="s">
        <v>14804</v>
      </c>
    </row>
    <row r="14378" spans="1:1" x14ac:dyDescent="0.25">
      <c r="A14378" t="s">
        <v>14805</v>
      </c>
    </row>
    <row r="14379" spans="1:1" x14ac:dyDescent="0.25">
      <c r="A14379" t="s">
        <v>14806</v>
      </c>
    </row>
    <row r="14380" spans="1:1" x14ac:dyDescent="0.25">
      <c r="A14380" t="s">
        <v>14807</v>
      </c>
    </row>
    <row r="14381" spans="1:1" x14ac:dyDescent="0.25">
      <c r="A14381" t="s">
        <v>14808</v>
      </c>
    </row>
    <row r="14382" spans="1:1" x14ac:dyDescent="0.25">
      <c r="A14382" t="s">
        <v>14809</v>
      </c>
    </row>
    <row r="14383" spans="1:1" x14ac:dyDescent="0.25">
      <c r="A14383" t="s">
        <v>14810</v>
      </c>
    </row>
    <row r="14384" spans="1:1" x14ac:dyDescent="0.25">
      <c r="A14384" t="s">
        <v>14811</v>
      </c>
    </row>
    <row r="14385" spans="1:1" x14ac:dyDescent="0.25">
      <c r="A14385" t="s">
        <v>14812</v>
      </c>
    </row>
    <row r="14386" spans="1:1" x14ac:dyDescent="0.25">
      <c r="A14386" t="s">
        <v>14813</v>
      </c>
    </row>
    <row r="14387" spans="1:1" x14ac:dyDescent="0.25">
      <c r="A14387" t="s">
        <v>14814</v>
      </c>
    </row>
    <row r="14388" spans="1:1" x14ac:dyDescent="0.25">
      <c r="A14388" t="s">
        <v>14815</v>
      </c>
    </row>
    <row r="14389" spans="1:1" x14ac:dyDescent="0.25">
      <c r="A14389" t="s">
        <v>14816</v>
      </c>
    </row>
    <row r="14390" spans="1:1" x14ac:dyDescent="0.25">
      <c r="A14390" t="s">
        <v>14817</v>
      </c>
    </row>
    <row r="14391" spans="1:1" x14ac:dyDescent="0.25">
      <c r="A14391" t="s">
        <v>14818</v>
      </c>
    </row>
    <row r="14392" spans="1:1" x14ac:dyDescent="0.25">
      <c r="A14392" t="s">
        <v>14819</v>
      </c>
    </row>
    <row r="14393" spans="1:1" x14ac:dyDescent="0.25">
      <c r="A14393" t="s">
        <v>14820</v>
      </c>
    </row>
    <row r="14394" spans="1:1" x14ac:dyDescent="0.25">
      <c r="A14394" t="s">
        <v>14821</v>
      </c>
    </row>
    <row r="14395" spans="1:1" x14ac:dyDescent="0.25">
      <c r="A14395" t="s">
        <v>14822</v>
      </c>
    </row>
    <row r="14396" spans="1:1" x14ac:dyDescent="0.25">
      <c r="A14396" t="s">
        <v>14823</v>
      </c>
    </row>
    <row r="14397" spans="1:1" x14ac:dyDescent="0.25">
      <c r="A14397" t="s">
        <v>14824</v>
      </c>
    </row>
    <row r="14398" spans="1:1" x14ac:dyDescent="0.25">
      <c r="A14398" t="s">
        <v>14825</v>
      </c>
    </row>
    <row r="14399" spans="1:1" x14ac:dyDescent="0.25">
      <c r="A14399" t="s">
        <v>14826</v>
      </c>
    </row>
    <row r="14400" spans="1:1" x14ac:dyDescent="0.25">
      <c r="A14400" t="s">
        <v>14827</v>
      </c>
    </row>
    <row r="14401" spans="1:1" x14ac:dyDescent="0.25">
      <c r="A14401" t="s">
        <v>14828</v>
      </c>
    </row>
    <row r="14402" spans="1:1" x14ac:dyDescent="0.25">
      <c r="A14402" t="s">
        <v>14829</v>
      </c>
    </row>
    <row r="14403" spans="1:1" x14ac:dyDescent="0.25">
      <c r="A14403" t="s">
        <v>14830</v>
      </c>
    </row>
    <row r="14404" spans="1:1" x14ac:dyDescent="0.25">
      <c r="A14404" t="s">
        <v>14831</v>
      </c>
    </row>
    <row r="14405" spans="1:1" x14ac:dyDescent="0.25">
      <c r="A14405" t="s">
        <v>14832</v>
      </c>
    </row>
    <row r="14406" spans="1:1" x14ac:dyDescent="0.25">
      <c r="A14406" t="s">
        <v>14833</v>
      </c>
    </row>
    <row r="14407" spans="1:1" x14ac:dyDescent="0.25">
      <c r="A14407" t="s">
        <v>14834</v>
      </c>
    </row>
    <row r="14408" spans="1:1" x14ac:dyDescent="0.25">
      <c r="A14408" t="s">
        <v>14835</v>
      </c>
    </row>
    <row r="14409" spans="1:1" x14ac:dyDescent="0.25">
      <c r="A14409" t="s">
        <v>14836</v>
      </c>
    </row>
    <row r="14410" spans="1:1" x14ac:dyDescent="0.25">
      <c r="A14410" t="s">
        <v>14837</v>
      </c>
    </row>
    <row r="14411" spans="1:1" x14ac:dyDescent="0.25">
      <c r="A14411" t="s">
        <v>14838</v>
      </c>
    </row>
    <row r="14412" spans="1:1" x14ac:dyDescent="0.25">
      <c r="A14412" t="s">
        <v>14839</v>
      </c>
    </row>
    <row r="14413" spans="1:1" x14ac:dyDescent="0.25">
      <c r="A14413" t="s">
        <v>14840</v>
      </c>
    </row>
    <row r="14414" spans="1:1" x14ac:dyDescent="0.25">
      <c r="A14414" t="s">
        <v>14841</v>
      </c>
    </row>
    <row r="14415" spans="1:1" x14ac:dyDescent="0.25">
      <c r="A14415" t="s">
        <v>14842</v>
      </c>
    </row>
    <row r="14416" spans="1:1" x14ac:dyDescent="0.25">
      <c r="A14416" t="s">
        <v>14843</v>
      </c>
    </row>
    <row r="14417" spans="1:1" x14ac:dyDescent="0.25">
      <c r="A14417" t="s">
        <v>14844</v>
      </c>
    </row>
    <row r="14418" spans="1:1" x14ac:dyDescent="0.25">
      <c r="A14418" t="s">
        <v>14845</v>
      </c>
    </row>
    <row r="14419" spans="1:1" x14ac:dyDescent="0.25">
      <c r="A14419" t="s">
        <v>14846</v>
      </c>
    </row>
    <row r="14420" spans="1:1" x14ac:dyDescent="0.25">
      <c r="A14420" t="s">
        <v>14847</v>
      </c>
    </row>
    <row r="14421" spans="1:1" x14ac:dyDescent="0.25">
      <c r="A14421" t="s">
        <v>14848</v>
      </c>
    </row>
    <row r="14422" spans="1:1" x14ac:dyDescent="0.25">
      <c r="A14422" t="s">
        <v>14849</v>
      </c>
    </row>
    <row r="14423" spans="1:1" x14ac:dyDescent="0.25">
      <c r="A14423" t="s">
        <v>14850</v>
      </c>
    </row>
    <row r="14424" spans="1:1" x14ac:dyDescent="0.25">
      <c r="A14424" t="s">
        <v>14851</v>
      </c>
    </row>
    <row r="14425" spans="1:1" x14ac:dyDescent="0.25">
      <c r="A14425" t="s">
        <v>14852</v>
      </c>
    </row>
    <row r="14426" spans="1:1" x14ac:dyDescent="0.25">
      <c r="A14426" t="s">
        <v>14853</v>
      </c>
    </row>
    <row r="14427" spans="1:1" x14ac:dyDescent="0.25">
      <c r="A14427" t="s">
        <v>14854</v>
      </c>
    </row>
    <row r="14428" spans="1:1" x14ac:dyDescent="0.25">
      <c r="A14428" t="s">
        <v>14855</v>
      </c>
    </row>
    <row r="14429" spans="1:1" x14ac:dyDescent="0.25">
      <c r="A14429" t="s">
        <v>14856</v>
      </c>
    </row>
    <row r="14430" spans="1:1" x14ac:dyDescent="0.25">
      <c r="A14430" t="s">
        <v>14857</v>
      </c>
    </row>
    <row r="14431" spans="1:1" x14ac:dyDescent="0.25">
      <c r="A14431" t="s">
        <v>14858</v>
      </c>
    </row>
    <row r="14432" spans="1:1" x14ac:dyDescent="0.25">
      <c r="A14432" t="s">
        <v>14859</v>
      </c>
    </row>
    <row r="14433" spans="1:1" x14ac:dyDescent="0.25">
      <c r="A14433" t="s">
        <v>14860</v>
      </c>
    </row>
    <row r="14434" spans="1:1" x14ac:dyDescent="0.25">
      <c r="A14434" t="s">
        <v>14861</v>
      </c>
    </row>
    <row r="14435" spans="1:1" x14ac:dyDescent="0.25">
      <c r="A14435" t="s">
        <v>14862</v>
      </c>
    </row>
    <row r="14436" spans="1:1" x14ac:dyDescent="0.25">
      <c r="A14436" t="s">
        <v>14863</v>
      </c>
    </row>
    <row r="14437" spans="1:1" x14ac:dyDescent="0.25">
      <c r="A14437" t="s">
        <v>14864</v>
      </c>
    </row>
    <row r="14438" spans="1:1" x14ac:dyDescent="0.25">
      <c r="A14438" t="s">
        <v>14865</v>
      </c>
    </row>
    <row r="14439" spans="1:1" x14ac:dyDescent="0.25">
      <c r="A14439" t="s">
        <v>14866</v>
      </c>
    </row>
    <row r="14440" spans="1:1" x14ac:dyDescent="0.25">
      <c r="A14440" t="s">
        <v>14867</v>
      </c>
    </row>
    <row r="14441" spans="1:1" x14ac:dyDescent="0.25">
      <c r="A14441" t="s">
        <v>14868</v>
      </c>
    </row>
    <row r="14442" spans="1:1" x14ac:dyDescent="0.25">
      <c r="A14442" t="s">
        <v>14869</v>
      </c>
    </row>
    <row r="14443" spans="1:1" x14ac:dyDescent="0.25">
      <c r="A14443" t="s">
        <v>14870</v>
      </c>
    </row>
    <row r="14444" spans="1:1" x14ac:dyDescent="0.25">
      <c r="A14444" t="s">
        <v>14871</v>
      </c>
    </row>
    <row r="14445" spans="1:1" x14ac:dyDescent="0.25">
      <c r="A14445" t="s">
        <v>14872</v>
      </c>
    </row>
    <row r="14446" spans="1:1" x14ac:dyDescent="0.25">
      <c r="A14446" t="s">
        <v>14873</v>
      </c>
    </row>
    <row r="14447" spans="1:1" x14ac:dyDescent="0.25">
      <c r="A14447" t="s">
        <v>14874</v>
      </c>
    </row>
    <row r="14448" spans="1:1" x14ac:dyDescent="0.25">
      <c r="A14448" t="s">
        <v>14875</v>
      </c>
    </row>
    <row r="14449" spans="1:1" x14ac:dyDescent="0.25">
      <c r="A14449" t="s">
        <v>14876</v>
      </c>
    </row>
    <row r="14450" spans="1:1" x14ac:dyDescent="0.25">
      <c r="A14450" t="s">
        <v>14877</v>
      </c>
    </row>
    <row r="14451" spans="1:1" x14ac:dyDescent="0.25">
      <c r="A14451" t="s">
        <v>14878</v>
      </c>
    </row>
    <row r="14452" spans="1:1" x14ac:dyDescent="0.25">
      <c r="A14452" t="s">
        <v>14879</v>
      </c>
    </row>
    <row r="14453" spans="1:1" x14ac:dyDescent="0.25">
      <c r="A14453" t="s">
        <v>14880</v>
      </c>
    </row>
    <row r="14454" spans="1:1" x14ac:dyDescent="0.25">
      <c r="A14454" t="s">
        <v>14881</v>
      </c>
    </row>
    <row r="14455" spans="1:1" x14ac:dyDescent="0.25">
      <c r="A14455" t="s">
        <v>14882</v>
      </c>
    </row>
    <row r="14456" spans="1:1" x14ac:dyDescent="0.25">
      <c r="A14456" t="s">
        <v>14883</v>
      </c>
    </row>
    <row r="14457" spans="1:1" x14ac:dyDescent="0.25">
      <c r="A14457" t="s">
        <v>14884</v>
      </c>
    </row>
    <row r="14458" spans="1:1" x14ac:dyDescent="0.25">
      <c r="A14458" t="s">
        <v>14885</v>
      </c>
    </row>
    <row r="14459" spans="1:1" x14ac:dyDescent="0.25">
      <c r="A14459" t="s">
        <v>14886</v>
      </c>
    </row>
    <row r="14460" spans="1:1" x14ac:dyDescent="0.25">
      <c r="A14460" t="s">
        <v>14887</v>
      </c>
    </row>
    <row r="14461" spans="1:1" x14ac:dyDescent="0.25">
      <c r="A14461" t="s">
        <v>14888</v>
      </c>
    </row>
    <row r="14462" spans="1:1" x14ac:dyDescent="0.25">
      <c r="A14462" t="s">
        <v>14889</v>
      </c>
    </row>
    <row r="14463" spans="1:1" x14ac:dyDescent="0.25">
      <c r="A14463" t="s">
        <v>14890</v>
      </c>
    </row>
    <row r="14464" spans="1:1" x14ac:dyDescent="0.25">
      <c r="A14464" t="s">
        <v>14891</v>
      </c>
    </row>
    <row r="14465" spans="1:1" x14ac:dyDescent="0.25">
      <c r="A14465" t="s">
        <v>14892</v>
      </c>
    </row>
    <row r="14466" spans="1:1" x14ac:dyDescent="0.25">
      <c r="A14466" t="s">
        <v>14893</v>
      </c>
    </row>
    <row r="14467" spans="1:1" x14ac:dyDescent="0.25">
      <c r="A14467" t="s">
        <v>14894</v>
      </c>
    </row>
    <row r="14468" spans="1:1" x14ac:dyDescent="0.25">
      <c r="A14468" t="s">
        <v>14895</v>
      </c>
    </row>
    <row r="14469" spans="1:1" x14ac:dyDescent="0.25">
      <c r="A14469" t="s">
        <v>14896</v>
      </c>
    </row>
    <row r="14470" spans="1:1" x14ac:dyDescent="0.25">
      <c r="A14470" t="s">
        <v>14897</v>
      </c>
    </row>
    <row r="14471" spans="1:1" x14ac:dyDescent="0.25">
      <c r="A14471" t="s">
        <v>14898</v>
      </c>
    </row>
    <row r="14472" spans="1:1" x14ac:dyDescent="0.25">
      <c r="A14472" t="s">
        <v>14899</v>
      </c>
    </row>
    <row r="14473" spans="1:1" x14ac:dyDescent="0.25">
      <c r="A14473" t="s">
        <v>14900</v>
      </c>
    </row>
    <row r="14474" spans="1:1" x14ac:dyDescent="0.25">
      <c r="A14474" t="s">
        <v>14901</v>
      </c>
    </row>
    <row r="14475" spans="1:1" x14ac:dyDescent="0.25">
      <c r="A14475" t="s">
        <v>14902</v>
      </c>
    </row>
    <row r="14476" spans="1:1" x14ac:dyDescent="0.25">
      <c r="A14476" t="s">
        <v>14903</v>
      </c>
    </row>
    <row r="14477" spans="1:1" x14ac:dyDescent="0.25">
      <c r="A14477" t="s">
        <v>14904</v>
      </c>
    </row>
    <row r="14478" spans="1:1" x14ac:dyDescent="0.25">
      <c r="A14478" t="s">
        <v>14905</v>
      </c>
    </row>
    <row r="14479" spans="1:1" x14ac:dyDescent="0.25">
      <c r="A14479" t="s">
        <v>14906</v>
      </c>
    </row>
    <row r="14480" spans="1:1" x14ac:dyDescent="0.25">
      <c r="A14480" t="s">
        <v>14907</v>
      </c>
    </row>
    <row r="14481" spans="1:1" x14ac:dyDescent="0.25">
      <c r="A14481" t="s">
        <v>14908</v>
      </c>
    </row>
    <row r="14482" spans="1:1" x14ac:dyDescent="0.25">
      <c r="A14482" t="s">
        <v>14909</v>
      </c>
    </row>
    <row r="14483" spans="1:1" x14ac:dyDescent="0.25">
      <c r="A14483" t="s">
        <v>14910</v>
      </c>
    </row>
    <row r="14484" spans="1:1" x14ac:dyDescent="0.25">
      <c r="A14484" t="s">
        <v>14911</v>
      </c>
    </row>
    <row r="14485" spans="1:1" x14ac:dyDescent="0.25">
      <c r="A14485" t="s">
        <v>14912</v>
      </c>
    </row>
    <row r="14486" spans="1:1" x14ac:dyDescent="0.25">
      <c r="A14486" t="s">
        <v>14913</v>
      </c>
    </row>
    <row r="14487" spans="1:1" x14ac:dyDescent="0.25">
      <c r="A14487" t="s">
        <v>14914</v>
      </c>
    </row>
    <row r="14488" spans="1:1" x14ac:dyDescent="0.25">
      <c r="A14488" t="s">
        <v>14915</v>
      </c>
    </row>
    <row r="14489" spans="1:1" x14ac:dyDescent="0.25">
      <c r="A14489" t="s">
        <v>14916</v>
      </c>
    </row>
    <row r="14490" spans="1:1" x14ac:dyDescent="0.25">
      <c r="A14490" t="s">
        <v>14917</v>
      </c>
    </row>
    <row r="14491" spans="1:1" x14ac:dyDescent="0.25">
      <c r="A14491" t="s">
        <v>14918</v>
      </c>
    </row>
    <row r="14492" spans="1:1" x14ac:dyDescent="0.25">
      <c r="A14492" t="s">
        <v>14919</v>
      </c>
    </row>
    <row r="14493" spans="1:1" x14ac:dyDescent="0.25">
      <c r="A14493" t="s">
        <v>14920</v>
      </c>
    </row>
    <row r="14494" spans="1:1" x14ac:dyDescent="0.25">
      <c r="A14494" t="s">
        <v>14921</v>
      </c>
    </row>
    <row r="14495" spans="1:1" x14ac:dyDescent="0.25">
      <c r="A14495" t="s">
        <v>14922</v>
      </c>
    </row>
    <row r="14496" spans="1:1" x14ac:dyDescent="0.25">
      <c r="A14496" t="s">
        <v>14923</v>
      </c>
    </row>
    <row r="14497" spans="1:1" x14ac:dyDescent="0.25">
      <c r="A14497" t="s">
        <v>14924</v>
      </c>
    </row>
    <row r="14498" spans="1:1" x14ac:dyDescent="0.25">
      <c r="A14498" t="s">
        <v>14925</v>
      </c>
    </row>
    <row r="14499" spans="1:1" x14ac:dyDescent="0.25">
      <c r="A14499" t="s">
        <v>14926</v>
      </c>
    </row>
    <row r="14500" spans="1:1" x14ac:dyDescent="0.25">
      <c r="A14500" t="s">
        <v>14927</v>
      </c>
    </row>
    <row r="14501" spans="1:1" x14ac:dyDescent="0.25">
      <c r="A14501" t="s">
        <v>14928</v>
      </c>
    </row>
    <row r="14502" spans="1:1" x14ac:dyDescent="0.25">
      <c r="A14502" t="s">
        <v>14929</v>
      </c>
    </row>
    <row r="14503" spans="1:1" x14ac:dyDescent="0.25">
      <c r="A14503" t="s">
        <v>14930</v>
      </c>
    </row>
    <row r="14504" spans="1:1" x14ac:dyDescent="0.25">
      <c r="A14504" t="s">
        <v>14931</v>
      </c>
    </row>
    <row r="14505" spans="1:1" x14ac:dyDescent="0.25">
      <c r="A14505" t="s">
        <v>14932</v>
      </c>
    </row>
    <row r="14506" spans="1:1" x14ac:dyDescent="0.25">
      <c r="A14506" t="s">
        <v>14933</v>
      </c>
    </row>
    <row r="14507" spans="1:1" x14ac:dyDescent="0.25">
      <c r="A14507" t="s">
        <v>14934</v>
      </c>
    </row>
    <row r="14508" spans="1:1" x14ac:dyDescent="0.25">
      <c r="A14508" t="s">
        <v>14935</v>
      </c>
    </row>
    <row r="14509" spans="1:1" x14ac:dyDescent="0.25">
      <c r="A14509" t="s">
        <v>14936</v>
      </c>
    </row>
    <row r="14510" spans="1:1" x14ac:dyDescent="0.25">
      <c r="A14510" t="s">
        <v>14937</v>
      </c>
    </row>
    <row r="14511" spans="1:1" x14ac:dyDescent="0.25">
      <c r="A14511" t="s">
        <v>14938</v>
      </c>
    </row>
    <row r="14512" spans="1:1" x14ac:dyDescent="0.25">
      <c r="A14512" t="s">
        <v>14939</v>
      </c>
    </row>
    <row r="14513" spans="1:1" x14ac:dyDescent="0.25">
      <c r="A14513" t="s">
        <v>14940</v>
      </c>
    </row>
    <row r="14514" spans="1:1" x14ac:dyDescent="0.25">
      <c r="A14514" t="s">
        <v>14941</v>
      </c>
    </row>
    <row r="14515" spans="1:1" x14ac:dyDescent="0.25">
      <c r="A14515" t="s">
        <v>14942</v>
      </c>
    </row>
    <row r="14516" spans="1:1" x14ac:dyDescent="0.25">
      <c r="A14516" t="s">
        <v>14943</v>
      </c>
    </row>
    <row r="14517" spans="1:1" x14ac:dyDescent="0.25">
      <c r="A14517" t="s">
        <v>14944</v>
      </c>
    </row>
    <row r="14518" spans="1:1" x14ac:dyDescent="0.25">
      <c r="A14518" t="s">
        <v>14945</v>
      </c>
    </row>
    <row r="14519" spans="1:1" x14ac:dyDescent="0.25">
      <c r="A14519" t="s">
        <v>14946</v>
      </c>
    </row>
    <row r="14520" spans="1:1" x14ac:dyDescent="0.25">
      <c r="A14520" t="s">
        <v>14947</v>
      </c>
    </row>
    <row r="14521" spans="1:1" x14ac:dyDescent="0.25">
      <c r="A14521" t="s">
        <v>14948</v>
      </c>
    </row>
    <row r="14522" spans="1:1" x14ac:dyDescent="0.25">
      <c r="A14522" t="s">
        <v>14949</v>
      </c>
    </row>
    <row r="14523" spans="1:1" x14ac:dyDescent="0.25">
      <c r="A14523" t="s">
        <v>14950</v>
      </c>
    </row>
    <row r="14524" spans="1:1" x14ac:dyDescent="0.25">
      <c r="A14524" t="s">
        <v>14951</v>
      </c>
    </row>
    <row r="14525" spans="1:1" x14ac:dyDescent="0.25">
      <c r="A14525" t="s">
        <v>14952</v>
      </c>
    </row>
    <row r="14526" spans="1:1" x14ac:dyDescent="0.25">
      <c r="A14526" t="s">
        <v>14953</v>
      </c>
    </row>
    <row r="14527" spans="1:1" x14ac:dyDescent="0.25">
      <c r="A14527" t="s">
        <v>14954</v>
      </c>
    </row>
    <row r="14528" spans="1:1" x14ac:dyDescent="0.25">
      <c r="A14528" t="s">
        <v>14955</v>
      </c>
    </row>
    <row r="14529" spans="1:1" x14ac:dyDescent="0.25">
      <c r="A14529" t="s">
        <v>14956</v>
      </c>
    </row>
    <row r="14530" spans="1:1" x14ac:dyDescent="0.25">
      <c r="A14530" t="s">
        <v>14957</v>
      </c>
    </row>
    <row r="14531" spans="1:1" x14ac:dyDescent="0.25">
      <c r="A14531" t="s">
        <v>14958</v>
      </c>
    </row>
    <row r="14532" spans="1:1" x14ac:dyDescent="0.25">
      <c r="A14532" t="s">
        <v>14959</v>
      </c>
    </row>
    <row r="14533" spans="1:1" x14ac:dyDescent="0.25">
      <c r="A14533" t="s">
        <v>14960</v>
      </c>
    </row>
    <row r="14534" spans="1:1" x14ac:dyDescent="0.25">
      <c r="A14534" t="s">
        <v>14961</v>
      </c>
    </row>
    <row r="14535" spans="1:1" x14ac:dyDescent="0.25">
      <c r="A14535" t="s">
        <v>14962</v>
      </c>
    </row>
    <row r="14536" spans="1:1" x14ac:dyDescent="0.25">
      <c r="A14536" t="s">
        <v>14963</v>
      </c>
    </row>
    <row r="14537" spans="1:1" x14ac:dyDescent="0.25">
      <c r="A14537" t="s">
        <v>14964</v>
      </c>
    </row>
    <row r="14538" spans="1:1" x14ac:dyDescent="0.25">
      <c r="A14538" t="s">
        <v>14965</v>
      </c>
    </row>
    <row r="14539" spans="1:1" x14ac:dyDescent="0.25">
      <c r="A14539" t="s">
        <v>14966</v>
      </c>
    </row>
    <row r="14540" spans="1:1" x14ac:dyDescent="0.25">
      <c r="A14540" t="s">
        <v>14967</v>
      </c>
    </row>
    <row r="14541" spans="1:1" x14ac:dyDescent="0.25">
      <c r="A14541" t="s">
        <v>14968</v>
      </c>
    </row>
    <row r="14542" spans="1:1" x14ac:dyDescent="0.25">
      <c r="A14542" t="s">
        <v>14969</v>
      </c>
    </row>
    <row r="14543" spans="1:1" x14ac:dyDescent="0.25">
      <c r="A14543" t="s">
        <v>14970</v>
      </c>
    </row>
    <row r="14544" spans="1:1" x14ac:dyDescent="0.25">
      <c r="A14544" t="s">
        <v>14971</v>
      </c>
    </row>
    <row r="14545" spans="1:1" x14ac:dyDescent="0.25">
      <c r="A14545" t="s">
        <v>14972</v>
      </c>
    </row>
    <row r="14546" spans="1:1" x14ac:dyDescent="0.25">
      <c r="A14546" t="s">
        <v>14973</v>
      </c>
    </row>
    <row r="14547" spans="1:1" x14ac:dyDescent="0.25">
      <c r="A14547" t="s">
        <v>14974</v>
      </c>
    </row>
    <row r="14548" spans="1:1" x14ac:dyDescent="0.25">
      <c r="A14548" t="s">
        <v>14975</v>
      </c>
    </row>
    <row r="14549" spans="1:1" x14ac:dyDescent="0.25">
      <c r="A14549" t="s">
        <v>14976</v>
      </c>
    </row>
    <row r="14550" spans="1:1" x14ac:dyDescent="0.25">
      <c r="A14550" t="s">
        <v>14977</v>
      </c>
    </row>
    <row r="14551" spans="1:1" x14ac:dyDescent="0.25">
      <c r="A14551" t="s">
        <v>14978</v>
      </c>
    </row>
    <row r="14552" spans="1:1" x14ac:dyDescent="0.25">
      <c r="A14552" t="s">
        <v>14979</v>
      </c>
    </row>
    <row r="14553" spans="1:1" x14ac:dyDescent="0.25">
      <c r="A14553" t="s">
        <v>14980</v>
      </c>
    </row>
    <row r="14554" spans="1:1" x14ac:dyDescent="0.25">
      <c r="A14554" t="s">
        <v>14981</v>
      </c>
    </row>
    <row r="14555" spans="1:1" x14ac:dyDescent="0.25">
      <c r="A14555" t="s">
        <v>14982</v>
      </c>
    </row>
    <row r="14556" spans="1:1" x14ac:dyDescent="0.25">
      <c r="A14556" t="s">
        <v>14983</v>
      </c>
    </row>
    <row r="14557" spans="1:1" x14ac:dyDescent="0.25">
      <c r="A14557" t="s">
        <v>14984</v>
      </c>
    </row>
    <row r="14558" spans="1:1" x14ac:dyDescent="0.25">
      <c r="A14558" t="s">
        <v>14985</v>
      </c>
    </row>
    <row r="14559" spans="1:1" x14ac:dyDescent="0.25">
      <c r="A14559" t="s">
        <v>14986</v>
      </c>
    </row>
    <row r="14560" spans="1:1" x14ac:dyDescent="0.25">
      <c r="A14560" t="s">
        <v>14987</v>
      </c>
    </row>
    <row r="14561" spans="1:1" x14ac:dyDescent="0.25">
      <c r="A14561" t="s">
        <v>14988</v>
      </c>
    </row>
    <row r="14562" spans="1:1" x14ac:dyDescent="0.25">
      <c r="A14562" t="s">
        <v>14989</v>
      </c>
    </row>
    <row r="14563" spans="1:1" x14ac:dyDescent="0.25">
      <c r="A14563" t="s">
        <v>14990</v>
      </c>
    </row>
    <row r="14564" spans="1:1" x14ac:dyDescent="0.25">
      <c r="A14564" t="s">
        <v>14991</v>
      </c>
    </row>
    <row r="14565" spans="1:1" x14ac:dyDescent="0.25">
      <c r="A14565" t="s">
        <v>14992</v>
      </c>
    </row>
    <row r="14566" spans="1:1" x14ac:dyDescent="0.25">
      <c r="A14566" t="s">
        <v>14993</v>
      </c>
    </row>
    <row r="14567" spans="1:1" x14ac:dyDescent="0.25">
      <c r="A14567" t="s">
        <v>14994</v>
      </c>
    </row>
    <row r="14568" spans="1:1" x14ac:dyDescent="0.25">
      <c r="A14568" t="s">
        <v>14995</v>
      </c>
    </row>
    <row r="14569" spans="1:1" x14ac:dyDescent="0.25">
      <c r="A14569" t="s">
        <v>14996</v>
      </c>
    </row>
    <row r="14570" spans="1:1" x14ac:dyDescent="0.25">
      <c r="A14570" t="s">
        <v>14997</v>
      </c>
    </row>
    <row r="14571" spans="1:1" x14ac:dyDescent="0.25">
      <c r="A14571" t="s">
        <v>14998</v>
      </c>
    </row>
    <row r="14572" spans="1:1" x14ac:dyDescent="0.25">
      <c r="A14572" t="s">
        <v>14999</v>
      </c>
    </row>
    <row r="14573" spans="1:1" x14ac:dyDescent="0.25">
      <c r="A14573" t="s">
        <v>15000</v>
      </c>
    </row>
    <row r="14574" spans="1:1" x14ac:dyDescent="0.25">
      <c r="A14574" t="s">
        <v>15001</v>
      </c>
    </row>
    <row r="14575" spans="1:1" x14ac:dyDescent="0.25">
      <c r="A14575" t="s">
        <v>15002</v>
      </c>
    </row>
    <row r="14576" spans="1:1" x14ac:dyDescent="0.25">
      <c r="A14576" t="s">
        <v>15003</v>
      </c>
    </row>
    <row r="14577" spans="1:1" x14ac:dyDescent="0.25">
      <c r="A14577" t="s">
        <v>15004</v>
      </c>
    </row>
    <row r="14578" spans="1:1" x14ac:dyDescent="0.25">
      <c r="A14578" t="s">
        <v>15005</v>
      </c>
    </row>
    <row r="14579" spans="1:1" x14ac:dyDescent="0.25">
      <c r="A14579" t="s">
        <v>15006</v>
      </c>
    </row>
    <row r="14580" spans="1:1" x14ac:dyDescent="0.25">
      <c r="A14580" t="s">
        <v>15007</v>
      </c>
    </row>
    <row r="14581" spans="1:1" x14ac:dyDescent="0.25">
      <c r="A14581" t="s">
        <v>15008</v>
      </c>
    </row>
    <row r="14582" spans="1:1" x14ac:dyDescent="0.25">
      <c r="A14582" t="s">
        <v>15009</v>
      </c>
    </row>
    <row r="14583" spans="1:1" x14ac:dyDescent="0.25">
      <c r="A14583" t="s">
        <v>15010</v>
      </c>
    </row>
    <row r="14584" spans="1:1" x14ac:dyDescent="0.25">
      <c r="A14584" t="s">
        <v>15011</v>
      </c>
    </row>
    <row r="14585" spans="1:1" x14ac:dyDescent="0.25">
      <c r="A14585" t="s">
        <v>15012</v>
      </c>
    </row>
    <row r="14586" spans="1:1" x14ac:dyDescent="0.25">
      <c r="A14586" t="s">
        <v>15013</v>
      </c>
    </row>
    <row r="14587" spans="1:1" x14ac:dyDescent="0.25">
      <c r="A14587" t="s">
        <v>15014</v>
      </c>
    </row>
    <row r="14588" spans="1:1" x14ac:dyDescent="0.25">
      <c r="A14588" t="s">
        <v>15015</v>
      </c>
    </row>
    <row r="14589" spans="1:1" x14ac:dyDescent="0.25">
      <c r="A14589" t="s">
        <v>15016</v>
      </c>
    </row>
    <row r="14590" spans="1:1" x14ac:dyDescent="0.25">
      <c r="A14590" t="s">
        <v>15017</v>
      </c>
    </row>
    <row r="14591" spans="1:1" x14ac:dyDescent="0.25">
      <c r="A14591" t="s">
        <v>15018</v>
      </c>
    </row>
    <row r="14592" spans="1:1" x14ac:dyDescent="0.25">
      <c r="A14592" t="s">
        <v>15019</v>
      </c>
    </row>
    <row r="14593" spans="1:1" x14ac:dyDescent="0.25">
      <c r="A14593" t="s">
        <v>15020</v>
      </c>
    </row>
    <row r="14594" spans="1:1" x14ac:dyDescent="0.25">
      <c r="A14594" t="s">
        <v>15021</v>
      </c>
    </row>
    <row r="14595" spans="1:1" x14ac:dyDescent="0.25">
      <c r="A14595" t="s">
        <v>15022</v>
      </c>
    </row>
    <row r="14596" spans="1:1" x14ac:dyDescent="0.25">
      <c r="A14596" t="s">
        <v>15023</v>
      </c>
    </row>
    <row r="14597" spans="1:1" x14ac:dyDescent="0.25">
      <c r="A14597" t="s">
        <v>15024</v>
      </c>
    </row>
    <row r="14598" spans="1:1" x14ac:dyDescent="0.25">
      <c r="A14598" t="s">
        <v>15025</v>
      </c>
    </row>
    <row r="14599" spans="1:1" x14ac:dyDescent="0.25">
      <c r="A14599" t="s">
        <v>15026</v>
      </c>
    </row>
    <row r="14600" spans="1:1" x14ac:dyDescent="0.25">
      <c r="A14600" t="s">
        <v>15027</v>
      </c>
    </row>
    <row r="14601" spans="1:1" x14ac:dyDescent="0.25">
      <c r="A14601" t="s">
        <v>15028</v>
      </c>
    </row>
    <row r="14602" spans="1:1" x14ac:dyDescent="0.25">
      <c r="A14602" t="s">
        <v>15029</v>
      </c>
    </row>
    <row r="14603" spans="1:1" x14ac:dyDescent="0.25">
      <c r="A14603" t="s">
        <v>15030</v>
      </c>
    </row>
    <row r="14604" spans="1:1" x14ac:dyDescent="0.25">
      <c r="A14604" t="s">
        <v>15031</v>
      </c>
    </row>
    <row r="14605" spans="1:1" x14ac:dyDescent="0.25">
      <c r="A14605" t="s">
        <v>15032</v>
      </c>
    </row>
    <row r="14606" spans="1:1" x14ac:dyDescent="0.25">
      <c r="A14606" t="s">
        <v>15033</v>
      </c>
    </row>
    <row r="14607" spans="1:1" x14ac:dyDescent="0.25">
      <c r="A14607" t="s">
        <v>15034</v>
      </c>
    </row>
    <row r="14608" spans="1:1" x14ac:dyDescent="0.25">
      <c r="A14608" t="s">
        <v>15035</v>
      </c>
    </row>
    <row r="14609" spans="1:1" x14ac:dyDescent="0.25">
      <c r="A14609" t="s">
        <v>15036</v>
      </c>
    </row>
    <row r="14610" spans="1:1" x14ac:dyDescent="0.25">
      <c r="A14610" t="s">
        <v>15037</v>
      </c>
    </row>
    <row r="14611" spans="1:1" x14ac:dyDescent="0.25">
      <c r="A14611" t="s">
        <v>15038</v>
      </c>
    </row>
    <row r="14612" spans="1:1" x14ac:dyDescent="0.25">
      <c r="A14612" t="s">
        <v>15039</v>
      </c>
    </row>
    <row r="14613" spans="1:1" x14ac:dyDescent="0.25">
      <c r="A14613" t="s">
        <v>15040</v>
      </c>
    </row>
    <row r="14614" spans="1:1" x14ac:dyDescent="0.25">
      <c r="A14614" t="s">
        <v>15041</v>
      </c>
    </row>
    <row r="14615" spans="1:1" x14ac:dyDescent="0.25">
      <c r="A14615" t="s">
        <v>15042</v>
      </c>
    </row>
    <row r="14616" spans="1:1" x14ac:dyDescent="0.25">
      <c r="A14616" t="s">
        <v>15043</v>
      </c>
    </row>
    <row r="14617" spans="1:1" x14ac:dyDescent="0.25">
      <c r="A14617" t="s">
        <v>15044</v>
      </c>
    </row>
    <row r="14618" spans="1:1" x14ac:dyDescent="0.25">
      <c r="A14618" t="s">
        <v>15045</v>
      </c>
    </row>
    <row r="14619" spans="1:1" x14ac:dyDescent="0.25">
      <c r="A14619" t="s">
        <v>15046</v>
      </c>
    </row>
    <row r="14620" spans="1:1" x14ac:dyDescent="0.25">
      <c r="A14620" t="s">
        <v>15047</v>
      </c>
    </row>
    <row r="14621" spans="1:1" x14ac:dyDescent="0.25">
      <c r="A14621" t="s">
        <v>15048</v>
      </c>
    </row>
    <row r="14622" spans="1:1" x14ac:dyDescent="0.25">
      <c r="A14622" t="s">
        <v>15049</v>
      </c>
    </row>
    <row r="14623" spans="1:1" x14ac:dyDescent="0.25">
      <c r="A14623" t="s">
        <v>15050</v>
      </c>
    </row>
    <row r="14624" spans="1:1" x14ac:dyDescent="0.25">
      <c r="A14624" t="s">
        <v>15051</v>
      </c>
    </row>
    <row r="14625" spans="1:1" x14ac:dyDescent="0.25">
      <c r="A14625" t="s">
        <v>15052</v>
      </c>
    </row>
    <row r="14626" spans="1:1" x14ac:dyDescent="0.25">
      <c r="A14626" t="s">
        <v>15053</v>
      </c>
    </row>
    <row r="14627" spans="1:1" x14ac:dyDescent="0.25">
      <c r="A14627" t="s">
        <v>15054</v>
      </c>
    </row>
    <row r="14628" spans="1:1" x14ac:dyDescent="0.25">
      <c r="A14628" t="s">
        <v>15055</v>
      </c>
    </row>
    <row r="14629" spans="1:1" x14ac:dyDescent="0.25">
      <c r="A14629" t="s">
        <v>15056</v>
      </c>
    </row>
    <row r="14630" spans="1:1" x14ac:dyDescent="0.25">
      <c r="A14630" t="s">
        <v>15057</v>
      </c>
    </row>
    <row r="14631" spans="1:1" x14ac:dyDescent="0.25">
      <c r="A14631" t="s">
        <v>15058</v>
      </c>
    </row>
    <row r="14632" spans="1:1" x14ac:dyDescent="0.25">
      <c r="A14632" t="s">
        <v>15059</v>
      </c>
    </row>
    <row r="14633" spans="1:1" x14ac:dyDescent="0.25">
      <c r="A14633" t="s">
        <v>15060</v>
      </c>
    </row>
    <row r="14634" spans="1:1" x14ac:dyDescent="0.25">
      <c r="A14634" t="s">
        <v>15061</v>
      </c>
    </row>
    <row r="14635" spans="1:1" x14ac:dyDescent="0.25">
      <c r="A14635" t="s">
        <v>15062</v>
      </c>
    </row>
    <row r="14636" spans="1:1" x14ac:dyDescent="0.25">
      <c r="A14636" t="s">
        <v>15063</v>
      </c>
    </row>
    <row r="14637" spans="1:1" x14ac:dyDescent="0.25">
      <c r="A14637" t="s">
        <v>15064</v>
      </c>
    </row>
    <row r="14638" spans="1:1" x14ac:dyDescent="0.25">
      <c r="A14638" t="s">
        <v>15065</v>
      </c>
    </row>
    <row r="14639" spans="1:1" x14ac:dyDescent="0.25">
      <c r="A14639" t="s">
        <v>15066</v>
      </c>
    </row>
    <row r="14640" spans="1:1" x14ac:dyDescent="0.25">
      <c r="A14640" t="s">
        <v>15067</v>
      </c>
    </row>
    <row r="14641" spans="1:1" x14ac:dyDescent="0.25">
      <c r="A14641" t="s">
        <v>15068</v>
      </c>
    </row>
    <row r="14642" spans="1:1" x14ac:dyDescent="0.25">
      <c r="A14642" t="s">
        <v>15069</v>
      </c>
    </row>
    <row r="14643" spans="1:1" x14ac:dyDescent="0.25">
      <c r="A14643" t="s">
        <v>15070</v>
      </c>
    </row>
    <row r="14644" spans="1:1" x14ac:dyDescent="0.25">
      <c r="A14644" t="s">
        <v>15071</v>
      </c>
    </row>
    <row r="14645" spans="1:1" x14ac:dyDescent="0.25">
      <c r="A14645" t="s">
        <v>15072</v>
      </c>
    </row>
    <row r="14646" spans="1:1" x14ac:dyDescent="0.25">
      <c r="A14646" t="s">
        <v>15073</v>
      </c>
    </row>
    <row r="14647" spans="1:1" x14ac:dyDescent="0.25">
      <c r="A14647" t="s">
        <v>15074</v>
      </c>
    </row>
    <row r="14648" spans="1:1" x14ac:dyDescent="0.25">
      <c r="A14648" t="s">
        <v>15075</v>
      </c>
    </row>
    <row r="14649" spans="1:1" x14ac:dyDescent="0.25">
      <c r="A14649" t="s">
        <v>15076</v>
      </c>
    </row>
    <row r="14650" spans="1:1" x14ac:dyDescent="0.25">
      <c r="A14650" t="s">
        <v>15077</v>
      </c>
    </row>
    <row r="14651" spans="1:1" x14ac:dyDescent="0.25">
      <c r="A14651" t="s">
        <v>15078</v>
      </c>
    </row>
    <row r="14652" spans="1:1" x14ac:dyDescent="0.25">
      <c r="A14652" t="s">
        <v>15079</v>
      </c>
    </row>
    <row r="14653" spans="1:1" x14ac:dyDescent="0.25">
      <c r="A14653" t="s">
        <v>15080</v>
      </c>
    </row>
    <row r="14654" spans="1:1" x14ac:dyDescent="0.25">
      <c r="A14654" t="s">
        <v>15081</v>
      </c>
    </row>
    <row r="14655" spans="1:1" x14ac:dyDescent="0.25">
      <c r="A14655" t="s">
        <v>15082</v>
      </c>
    </row>
    <row r="14656" spans="1:1" x14ac:dyDescent="0.25">
      <c r="A14656" t="s">
        <v>15083</v>
      </c>
    </row>
    <row r="14657" spans="1:1" x14ac:dyDescent="0.25">
      <c r="A14657" t="s">
        <v>15084</v>
      </c>
    </row>
    <row r="14658" spans="1:1" x14ac:dyDescent="0.25">
      <c r="A14658" t="s">
        <v>15085</v>
      </c>
    </row>
    <row r="14659" spans="1:1" x14ac:dyDescent="0.25">
      <c r="A14659" t="s">
        <v>15086</v>
      </c>
    </row>
    <row r="14660" spans="1:1" x14ac:dyDescent="0.25">
      <c r="A14660" t="s">
        <v>15087</v>
      </c>
    </row>
    <row r="14661" spans="1:1" x14ac:dyDescent="0.25">
      <c r="A14661" t="s">
        <v>15088</v>
      </c>
    </row>
    <row r="14662" spans="1:1" x14ac:dyDescent="0.25">
      <c r="A14662" t="s">
        <v>15089</v>
      </c>
    </row>
    <row r="14663" spans="1:1" x14ac:dyDescent="0.25">
      <c r="A14663" t="s">
        <v>15090</v>
      </c>
    </row>
    <row r="14664" spans="1:1" x14ac:dyDescent="0.25">
      <c r="A14664" t="s">
        <v>15091</v>
      </c>
    </row>
    <row r="14665" spans="1:1" x14ac:dyDescent="0.25">
      <c r="A14665" t="s">
        <v>15092</v>
      </c>
    </row>
    <row r="14666" spans="1:1" x14ac:dyDescent="0.25">
      <c r="A14666" t="s">
        <v>15093</v>
      </c>
    </row>
    <row r="14667" spans="1:1" x14ac:dyDescent="0.25">
      <c r="A14667" t="s">
        <v>15094</v>
      </c>
    </row>
    <row r="14668" spans="1:1" x14ac:dyDescent="0.25">
      <c r="A14668" t="s">
        <v>15095</v>
      </c>
    </row>
    <row r="14669" spans="1:1" x14ac:dyDescent="0.25">
      <c r="A14669" t="s">
        <v>15096</v>
      </c>
    </row>
    <row r="14670" spans="1:1" x14ac:dyDescent="0.25">
      <c r="A14670" t="s">
        <v>15097</v>
      </c>
    </row>
    <row r="14671" spans="1:1" x14ac:dyDescent="0.25">
      <c r="A14671" t="s">
        <v>15098</v>
      </c>
    </row>
    <row r="14672" spans="1:1" x14ac:dyDescent="0.25">
      <c r="A14672" t="s">
        <v>15099</v>
      </c>
    </row>
    <row r="14673" spans="1:1" x14ac:dyDescent="0.25">
      <c r="A14673" t="s">
        <v>15100</v>
      </c>
    </row>
    <row r="14674" spans="1:1" x14ac:dyDescent="0.25">
      <c r="A14674" t="s">
        <v>15101</v>
      </c>
    </row>
    <row r="14675" spans="1:1" x14ac:dyDescent="0.25">
      <c r="A14675" t="s">
        <v>15102</v>
      </c>
    </row>
    <row r="14676" spans="1:1" x14ac:dyDescent="0.25">
      <c r="A14676" t="s">
        <v>15103</v>
      </c>
    </row>
    <row r="14677" spans="1:1" x14ac:dyDescent="0.25">
      <c r="A14677" t="s">
        <v>15104</v>
      </c>
    </row>
    <row r="14678" spans="1:1" x14ac:dyDescent="0.25">
      <c r="A14678" t="s">
        <v>15105</v>
      </c>
    </row>
    <row r="14679" spans="1:1" x14ac:dyDescent="0.25">
      <c r="A14679" t="s">
        <v>15106</v>
      </c>
    </row>
    <row r="14680" spans="1:1" x14ac:dyDescent="0.25">
      <c r="A14680" t="s">
        <v>15107</v>
      </c>
    </row>
    <row r="14681" spans="1:1" x14ac:dyDescent="0.25">
      <c r="A14681" t="s">
        <v>15108</v>
      </c>
    </row>
    <row r="14682" spans="1:1" x14ac:dyDescent="0.25">
      <c r="A14682" t="s">
        <v>15109</v>
      </c>
    </row>
    <row r="14683" spans="1:1" x14ac:dyDescent="0.25">
      <c r="A14683" t="s">
        <v>15110</v>
      </c>
    </row>
    <row r="14684" spans="1:1" x14ac:dyDescent="0.25">
      <c r="A14684" t="s">
        <v>15111</v>
      </c>
    </row>
    <row r="14685" spans="1:1" x14ac:dyDescent="0.25">
      <c r="A14685" t="s">
        <v>15112</v>
      </c>
    </row>
    <row r="14686" spans="1:1" x14ac:dyDescent="0.25">
      <c r="A14686" t="s">
        <v>15113</v>
      </c>
    </row>
    <row r="14687" spans="1:1" x14ac:dyDescent="0.25">
      <c r="A14687" t="s">
        <v>15114</v>
      </c>
    </row>
    <row r="14688" spans="1:1" x14ac:dyDescent="0.25">
      <c r="A14688" t="s">
        <v>15115</v>
      </c>
    </row>
    <row r="14689" spans="1:1" x14ac:dyDescent="0.25">
      <c r="A14689" t="s">
        <v>15116</v>
      </c>
    </row>
    <row r="14690" spans="1:1" x14ac:dyDescent="0.25">
      <c r="A14690" t="s">
        <v>15117</v>
      </c>
    </row>
    <row r="14691" spans="1:1" x14ac:dyDescent="0.25">
      <c r="A14691" t="s">
        <v>15118</v>
      </c>
    </row>
    <row r="14692" spans="1:1" x14ac:dyDescent="0.25">
      <c r="A14692" t="s">
        <v>15119</v>
      </c>
    </row>
    <row r="14693" spans="1:1" x14ac:dyDescent="0.25">
      <c r="A14693" t="s">
        <v>15120</v>
      </c>
    </row>
    <row r="14694" spans="1:1" x14ac:dyDescent="0.25">
      <c r="A14694" t="s">
        <v>15121</v>
      </c>
    </row>
    <row r="14695" spans="1:1" x14ac:dyDescent="0.25">
      <c r="A14695" t="s">
        <v>15122</v>
      </c>
    </row>
    <row r="14696" spans="1:1" x14ac:dyDescent="0.25">
      <c r="A14696" t="s">
        <v>15123</v>
      </c>
    </row>
    <row r="14697" spans="1:1" x14ac:dyDescent="0.25">
      <c r="A14697" t="s">
        <v>15124</v>
      </c>
    </row>
    <row r="14698" spans="1:1" x14ac:dyDescent="0.25">
      <c r="A14698" t="s">
        <v>15125</v>
      </c>
    </row>
    <row r="14699" spans="1:1" x14ac:dyDescent="0.25">
      <c r="A14699" t="s">
        <v>15126</v>
      </c>
    </row>
    <row r="14700" spans="1:1" x14ac:dyDescent="0.25">
      <c r="A14700" t="s">
        <v>15127</v>
      </c>
    </row>
    <row r="14701" spans="1:1" x14ac:dyDescent="0.25">
      <c r="A14701" t="s">
        <v>15128</v>
      </c>
    </row>
    <row r="14702" spans="1:1" x14ac:dyDescent="0.25">
      <c r="A14702" t="s">
        <v>15129</v>
      </c>
    </row>
    <row r="14703" spans="1:1" x14ac:dyDescent="0.25">
      <c r="A14703" t="s">
        <v>15130</v>
      </c>
    </row>
    <row r="14704" spans="1:1" x14ac:dyDescent="0.25">
      <c r="A14704" t="s">
        <v>15131</v>
      </c>
    </row>
    <row r="14705" spans="1:1" x14ac:dyDescent="0.25">
      <c r="A14705" t="s">
        <v>15132</v>
      </c>
    </row>
    <row r="14706" spans="1:1" x14ac:dyDescent="0.25">
      <c r="A14706" t="s">
        <v>15133</v>
      </c>
    </row>
    <row r="14707" spans="1:1" x14ac:dyDescent="0.25">
      <c r="A14707" t="s">
        <v>15134</v>
      </c>
    </row>
    <row r="14708" spans="1:1" x14ac:dyDescent="0.25">
      <c r="A14708" t="s">
        <v>15135</v>
      </c>
    </row>
    <row r="14709" spans="1:1" x14ac:dyDescent="0.25">
      <c r="A14709" t="s">
        <v>15136</v>
      </c>
    </row>
    <row r="14710" spans="1:1" x14ac:dyDescent="0.25">
      <c r="A14710" t="s">
        <v>15137</v>
      </c>
    </row>
    <row r="14711" spans="1:1" x14ac:dyDescent="0.25">
      <c r="A14711" t="s">
        <v>15138</v>
      </c>
    </row>
    <row r="14712" spans="1:1" x14ac:dyDescent="0.25">
      <c r="A14712" t="s">
        <v>15139</v>
      </c>
    </row>
    <row r="14713" spans="1:1" x14ac:dyDescent="0.25">
      <c r="A14713" t="s">
        <v>15140</v>
      </c>
    </row>
    <row r="14714" spans="1:1" x14ac:dyDescent="0.25">
      <c r="A14714" t="s">
        <v>15141</v>
      </c>
    </row>
    <row r="14715" spans="1:1" x14ac:dyDescent="0.25">
      <c r="A14715" t="s">
        <v>15142</v>
      </c>
    </row>
    <row r="14716" spans="1:1" x14ac:dyDescent="0.25">
      <c r="A14716" t="s">
        <v>15143</v>
      </c>
    </row>
    <row r="14717" spans="1:1" x14ac:dyDescent="0.25">
      <c r="A14717" t="s">
        <v>15144</v>
      </c>
    </row>
    <row r="14718" spans="1:1" x14ac:dyDescent="0.25">
      <c r="A14718" t="s">
        <v>15145</v>
      </c>
    </row>
    <row r="14719" spans="1:1" x14ac:dyDescent="0.25">
      <c r="A14719" t="s">
        <v>15146</v>
      </c>
    </row>
    <row r="14720" spans="1:1" x14ac:dyDescent="0.25">
      <c r="A14720" t="s">
        <v>15147</v>
      </c>
    </row>
    <row r="14721" spans="1:1" x14ac:dyDescent="0.25">
      <c r="A14721" t="s">
        <v>15148</v>
      </c>
    </row>
    <row r="14722" spans="1:1" x14ac:dyDescent="0.25">
      <c r="A14722" t="s">
        <v>15149</v>
      </c>
    </row>
    <row r="14723" spans="1:1" x14ac:dyDescent="0.25">
      <c r="A14723" t="s">
        <v>15150</v>
      </c>
    </row>
    <row r="14724" spans="1:1" x14ac:dyDescent="0.25">
      <c r="A14724" t="s">
        <v>15151</v>
      </c>
    </row>
    <row r="14725" spans="1:1" x14ac:dyDescent="0.25">
      <c r="A14725" t="s">
        <v>15152</v>
      </c>
    </row>
    <row r="14726" spans="1:1" x14ac:dyDescent="0.25">
      <c r="A14726" t="s">
        <v>15153</v>
      </c>
    </row>
    <row r="14727" spans="1:1" x14ac:dyDescent="0.25">
      <c r="A14727" t="s">
        <v>15154</v>
      </c>
    </row>
    <row r="14728" spans="1:1" x14ac:dyDescent="0.25">
      <c r="A14728" t="s">
        <v>15155</v>
      </c>
    </row>
    <row r="14729" spans="1:1" x14ac:dyDescent="0.25">
      <c r="A14729" t="s">
        <v>15156</v>
      </c>
    </row>
    <row r="14730" spans="1:1" x14ac:dyDescent="0.25">
      <c r="A14730" t="s">
        <v>15157</v>
      </c>
    </row>
    <row r="14731" spans="1:1" x14ac:dyDescent="0.25">
      <c r="A14731" t="s">
        <v>15158</v>
      </c>
    </row>
    <row r="14732" spans="1:1" x14ac:dyDescent="0.25">
      <c r="A14732" t="s">
        <v>15159</v>
      </c>
    </row>
    <row r="14733" spans="1:1" x14ac:dyDescent="0.25">
      <c r="A14733" t="s">
        <v>15160</v>
      </c>
    </row>
    <row r="14734" spans="1:1" x14ac:dyDescent="0.25">
      <c r="A14734" t="s">
        <v>15161</v>
      </c>
    </row>
    <row r="14735" spans="1:1" x14ac:dyDescent="0.25">
      <c r="A14735" t="s">
        <v>15162</v>
      </c>
    </row>
    <row r="14736" spans="1:1" x14ac:dyDescent="0.25">
      <c r="A14736" t="s">
        <v>15163</v>
      </c>
    </row>
    <row r="14737" spans="1:1" x14ac:dyDescent="0.25">
      <c r="A14737" t="s">
        <v>15164</v>
      </c>
    </row>
    <row r="14738" spans="1:1" x14ac:dyDescent="0.25">
      <c r="A14738" t="s">
        <v>15165</v>
      </c>
    </row>
    <row r="14739" spans="1:1" x14ac:dyDescent="0.25">
      <c r="A14739" t="s">
        <v>15166</v>
      </c>
    </row>
    <row r="14740" spans="1:1" x14ac:dyDescent="0.25">
      <c r="A14740" t="s">
        <v>15167</v>
      </c>
    </row>
    <row r="14741" spans="1:1" x14ac:dyDescent="0.25">
      <c r="A14741" t="s">
        <v>15168</v>
      </c>
    </row>
    <row r="14742" spans="1:1" x14ac:dyDescent="0.25">
      <c r="A14742" t="s">
        <v>15169</v>
      </c>
    </row>
    <row r="14743" spans="1:1" x14ac:dyDescent="0.25">
      <c r="A14743" t="s">
        <v>15170</v>
      </c>
    </row>
    <row r="14744" spans="1:1" x14ac:dyDescent="0.25">
      <c r="A14744" t="s">
        <v>15171</v>
      </c>
    </row>
    <row r="14745" spans="1:1" x14ac:dyDescent="0.25">
      <c r="A14745" t="s">
        <v>15172</v>
      </c>
    </row>
    <row r="14746" spans="1:1" x14ac:dyDescent="0.25">
      <c r="A14746" t="s">
        <v>15173</v>
      </c>
    </row>
    <row r="14747" spans="1:1" x14ac:dyDescent="0.25">
      <c r="A14747" t="s">
        <v>15174</v>
      </c>
    </row>
    <row r="14748" spans="1:1" x14ac:dyDescent="0.25">
      <c r="A14748" t="s">
        <v>15175</v>
      </c>
    </row>
    <row r="14749" spans="1:1" x14ac:dyDescent="0.25">
      <c r="A14749" t="s">
        <v>15176</v>
      </c>
    </row>
    <row r="14750" spans="1:1" x14ac:dyDescent="0.25">
      <c r="A14750" t="s">
        <v>15177</v>
      </c>
    </row>
    <row r="14751" spans="1:1" x14ac:dyDescent="0.25">
      <c r="A14751" t="s">
        <v>15178</v>
      </c>
    </row>
    <row r="14752" spans="1:1" x14ac:dyDescent="0.25">
      <c r="A14752" t="s">
        <v>15179</v>
      </c>
    </row>
    <row r="14753" spans="1:1" x14ac:dyDescent="0.25">
      <c r="A14753" t="s">
        <v>15180</v>
      </c>
    </row>
    <row r="14754" spans="1:1" x14ac:dyDescent="0.25">
      <c r="A14754" t="s">
        <v>15181</v>
      </c>
    </row>
    <row r="14755" spans="1:1" x14ac:dyDescent="0.25">
      <c r="A14755" t="s">
        <v>15182</v>
      </c>
    </row>
    <row r="14756" spans="1:1" x14ac:dyDescent="0.25">
      <c r="A14756" t="s">
        <v>15183</v>
      </c>
    </row>
    <row r="14757" spans="1:1" x14ac:dyDescent="0.25">
      <c r="A14757" t="s">
        <v>15184</v>
      </c>
    </row>
    <row r="14758" spans="1:1" x14ac:dyDescent="0.25">
      <c r="A14758" t="s">
        <v>15185</v>
      </c>
    </row>
    <row r="14759" spans="1:1" x14ac:dyDescent="0.25">
      <c r="A14759" t="s">
        <v>15186</v>
      </c>
    </row>
    <row r="14760" spans="1:1" x14ac:dyDescent="0.25">
      <c r="A14760" t="s">
        <v>15187</v>
      </c>
    </row>
    <row r="14761" spans="1:1" x14ac:dyDescent="0.25">
      <c r="A14761" t="s">
        <v>15188</v>
      </c>
    </row>
    <row r="14762" spans="1:1" x14ac:dyDescent="0.25">
      <c r="A14762" t="s">
        <v>15189</v>
      </c>
    </row>
    <row r="14763" spans="1:1" x14ac:dyDescent="0.25">
      <c r="A14763" t="s">
        <v>15190</v>
      </c>
    </row>
    <row r="14764" spans="1:1" x14ac:dyDescent="0.25">
      <c r="A14764" t="s">
        <v>15191</v>
      </c>
    </row>
    <row r="14765" spans="1:1" x14ac:dyDescent="0.25">
      <c r="A14765" t="s">
        <v>15192</v>
      </c>
    </row>
    <row r="14766" spans="1:1" x14ac:dyDescent="0.25">
      <c r="A14766" t="s">
        <v>15193</v>
      </c>
    </row>
    <row r="14767" spans="1:1" x14ac:dyDescent="0.25">
      <c r="A14767" t="s">
        <v>15194</v>
      </c>
    </row>
    <row r="14768" spans="1:1" x14ac:dyDescent="0.25">
      <c r="A14768" t="s">
        <v>15195</v>
      </c>
    </row>
    <row r="14769" spans="1:1" x14ac:dyDescent="0.25">
      <c r="A14769" t="s">
        <v>15196</v>
      </c>
    </row>
    <row r="14770" spans="1:1" x14ac:dyDescent="0.25">
      <c r="A14770" t="s">
        <v>15197</v>
      </c>
    </row>
    <row r="14771" spans="1:1" x14ac:dyDescent="0.25">
      <c r="A14771" t="s">
        <v>15198</v>
      </c>
    </row>
    <row r="14772" spans="1:1" x14ac:dyDescent="0.25">
      <c r="A14772" t="s">
        <v>15199</v>
      </c>
    </row>
    <row r="14773" spans="1:1" x14ac:dyDescent="0.25">
      <c r="A14773" t="s">
        <v>15200</v>
      </c>
    </row>
    <row r="14774" spans="1:1" x14ac:dyDescent="0.25">
      <c r="A14774" t="s">
        <v>15201</v>
      </c>
    </row>
    <row r="14775" spans="1:1" x14ac:dyDescent="0.25">
      <c r="A14775" t="s">
        <v>15202</v>
      </c>
    </row>
    <row r="14776" spans="1:1" x14ac:dyDescent="0.25">
      <c r="A14776" t="s">
        <v>15203</v>
      </c>
    </row>
    <row r="14777" spans="1:1" x14ac:dyDescent="0.25">
      <c r="A14777" t="s">
        <v>15204</v>
      </c>
    </row>
    <row r="14778" spans="1:1" x14ac:dyDescent="0.25">
      <c r="A14778" t="s">
        <v>15205</v>
      </c>
    </row>
    <row r="14779" spans="1:1" x14ac:dyDescent="0.25">
      <c r="A14779" t="s">
        <v>15206</v>
      </c>
    </row>
    <row r="14780" spans="1:1" x14ac:dyDescent="0.25">
      <c r="A14780" t="s">
        <v>15207</v>
      </c>
    </row>
    <row r="14781" spans="1:1" x14ac:dyDescent="0.25">
      <c r="A14781" t="s">
        <v>15208</v>
      </c>
    </row>
    <row r="14782" spans="1:1" x14ac:dyDescent="0.25">
      <c r="A14782" t="s">
        <v>15209</v>
      </c>
    </row>
    <row r="14783" spans="1:1" x14ac:dyDescent="0.25">
      <c r="A14783" t="s">
        <v>15210</v>
      </c>
    </row>
    <row r="14784" spans="1:1" x14ac:dyDescent="0.25">
      <c r="A14784" t="s">
        <v>15211</v>
      </c>
    </row>
    <row r="14785" spans="1:1" x14ac:dyDescent="0.25">
      <c r="A14785" t="s">
        <v>15212</v>
      </c>
    </row>
    <row r="14786" spans="1:1" x14ac:dyDescent="0.25">
      <c r="A14786" t="s">
        <v>15213</v>
      </c>
    </row>
    <row r="14787" spans="1:1" x14ac:dyDescent="0.25">
      <c r="A14787" t="s">
        <v>15214</v>
      </c>
    </row>
    <row r="14788" spans="1:1" x14ac:dyDescent="0.25">
      <c r="A14788" t="s">
        <v>15215</v>
      </c>
    </row>
    <row r="14789" spans="1:1" x14ac:dyDescent="0.25">
      <c r="A14789" t="s">
        <v>15216</v>
      </c>
    </row>
    <row r="14790" spans="1:1" x14ac:dyDescent="0.25">
      <c r="A14790" t="s">
        <v>15217</v>
      </c>
    </row>
    <row r="14791" spans="1:1" x14ac:dyDescent="0.25">
      <c r="A14791" t="s">
        <v>15218</v>
      </c>
    </row>
    <row r="14792" spans="1:1" x14ac:dyDescent="0.25">
      <c r="A14792" t="s">
        <v>15219</v>
      </c>
    </row>
    <row r="14793" spans="1:1" x14ac:dyDescent="0.25">
      <c r="A14793" t="s">
        <v>15220</v>
      </c>
    </row>
    <row r="14794" spans="1:1" x14ac:dyDescent="0.25">
      <c r="A14794" t="s">
        <v>15221</v>
      </c>
    </row>
    <row r="14795" spans="1:1" x14ac:dyDescent="0.25">
      <c r="A14795" t="s">
        <v>15222</v>
      </c>
    </row>
    <row r="14796" spans="1:1" x14ac:dyDescent="0.25">
      <c r="A14796" t="s">
        <v>15223</v>
      </c>
    </row>
    <row r="14797" spans="1:1" x14ac:dyDescent="0.25">
      <c r="A14797" t="s">
        <v>15224</v>
      </c>
    </row>
    <row r="14798" spans="1:1" x14ac:dyDescent="0.25">
      <c r="A14798" t="s">
        <v>15225</v>
      </c>
    </row>
    <row r="14799" spans="1:1" x14ac:dyDescent="0.25">
      <c r="A14799" t="s">
        <v>15226</v>
      </c>
    </row>
    <row r="14800" spans="1:1" x14ac:dyDescent="0.25">
      <c r="A14800" t="s">
        <v>15227</v>
      </c>
    </row>
    <row r="14801" spans="1:1" x14ac:dyDescent="0.25">
      <c r="A14801" t="s">
        <v>15228</v>
      </c>
    </row>
    <row r="14802" spans="1:1" x14ac:dyDescent="0.25">
      <c r="A14802" t="s">
        <v>15229</v>
      </c>
    </row>
    <row r="14803" spans="1:1" x14ac:dyDescent="0.25">
      <c r="A14803" t="s">
        <v>15230</v>
      </c>
    </row>
    <row r="14804" spans="1:1" x14ac:dyDescent="0.25">
      <c r="A14804" t="s">
        <v>15231</v>
      </c>
    </row>
    <row r="14805" spans="1:1" x14ac:dyDescent="0.25">
      <c r="A14805" t="s">
        <v>15232</v>
      </c>
    </row>
    <row r="14806" spans="1:1" x14ac:dyDescent="0.25">
      <c r="A14806" t="s">
        <v>15233</v>
      </c>
    </row>
    <row r="14807" spans="1:1" x14ac:dyDescent="0.25">
      <c r="A14807" t="s">
        <v>15234</v>
      </c>
    </row>
    <row r="14808" spans="1:1" x14ac:dyDescent="0.25">
      <c r="A14808" t="s">
        <v>15235</v>
      </c>
    </row>
    <row r="14809" spans="1:1" x14ac:dyDescent="0.25">
      <c r="A14809" t="s">
        <v>15236</v>
      </c>
    </row>
    <row r="14810" spans="1:1" x14ac:dyDescent="0.25">
      <c r="A14810" t="s">
        <v>15237</v>
      </c>
    </row>
    <row r="14811" spans="1:1" x14ac:dyDescent="0.25">
      <c r="A14811" t="s">
        <v>15238</v>
      </c>
    </row>
    <row r="14812" spans="1:1" x14ac:dyDescent="0.25">
      <c r="A14812" t="s">
        <v>15239</v>
      </c>
    </row>
    <row r="14813" spans="1:1" x14ac:dyDescent="0.25">
      <c r="A14813" t="s">
        <v>15240</v>
      </c>
    </row>
    <row r="14814" spans="1:1" x14ac:dyDescent="0.25">
      <c r="A14814" t="s">
        <v>15241</v>
      </c>
    </row>
    <row r="14815" spans="1:1" x14ac:dyDescent="0.25">
      <c r="A14815" t="s">
        <v>15242</v>
      </c>
    </row>
    <row r="14816" spans="1:1" x14ac:dyDescent="0.25">
      <c r="A14816" t="s">
        <v>15243</v>
      </c>
    </row>
    <row r="14817" spans="1:1" x14ac:dyDescent="0.25">
      <c r="A14817" t="s">
        <v>15244</v>
      </c>
    </row>
    <row r="14818" spans="1:1" x14ac:dyDescent="0.25">
      <c r="A14818" t="s">
        <v>15245</v>
      </c>
    </row>
    <row r="14819" spans="1:1" x14ac:dyDescent="0.25">
      <c r="A14819" t="s">
        <v>15246</v>
      </c>
    </row>
    <row r="14820" spans="1:1" x14ac:dyDescent="0.25">
      <c r="A14820" t="s">
        <v>15247</v>
      </c>
    </row>
    <row r="14821" spans="1:1" x14ac:dyDescent="0.25">
      <c r="A14821" t="s">
        <v>15248</v>
      </c>
    </row>
    <row r="14822" spans="1:1" x14ac:dyDescent="0.25">
      <c r="A14822" t="s">
        <v>15249</v>
      </c>
    </row>
    <row r="14823" spans="1:1" x14ac:dyDescent="0.25">
      <c r="A14823" t="s">
        <v>15250</v>
      </c>
    </row>
    <row r="14824" spans="1:1" x14ac:dyDescent="0.25">
      <c r="A14824" t="s">
        <v>15251</v>
      </c>
    </row>
    <row r="14825" spans="1:1" x14ac:dyDescent="0.25">
      <c r="A14825" t="s">
        <v>15252</v>
      </c>
    </row>
    <row r="14826" spans="1:1" x14ac:dyDescent="0.25">
      <c r="A14826" t="s">
        <v>15253</v>
      </c>
    </row>
    <row r="14827" spans="1:1" x14ac:dyDescent="0.25">
      <c r="A14827" t="s">
        <v>15254</v>
      </c>
    </row>
    <row r="14828" spans="1:1" x14ac:dyDescent="0.25">
      <c r="A14828" t="s">
        <v>15255</v>
      </c>
    </row>
    <row r="14829" spans="1:1" x14ac:dyDescent="0.25">
      <c r="A14829" t="s">
        <v>15256</v>
      </c>
    </row>
    <row r="14830" spans="1:1" x14ac:dyDescent="0.25">
      <c r="A14830" t="s">
        <v>15257</v>
      </c>
    </row>
    <row r="14831" spans="1:1" x14ac:dyDescent="0.25">
      <c r="A14831" t="s">
        <v>15258</v>
      </c>
    </row>
    <row r="14832" spans="1:1" x14ac:dyDescent="0.25">
      <c r="A14832" t="s">
        <v>15259</v>
      </c>
    </row>
    <row r="14833" spans="1:1" x14ac:dyDescent="0.25">
      <c r="A14833" t="s">
        <v>15260</v>
      </c>
    </row>
    <row r="14834" spans="1:1" x14ac:dyDescent="0.25">
      <c r="A14834" t="s">
        <v>15261</v>
      </c>
    </row>
    <row r="14835" spans="1:1" x14ac:dyDescent="0.25">
      <c r="A14835" t="s">
        <v>15262</v>
      </c>
    </row>
    <row r="14836" spans="1:1" x14ac:dyDescent="0.25">
      <c r="A14836" t="s">
        <v>15263</v>
      </c>
    </row>
    <row r="14837" spans="1:1" x14ac:dyDescent="0.25">
      <c r="A14837" t="s">
        <v>15264</v>
      </c>
    </row>
    <row r="14838" spans="1:1" x14ac:dyDescent="0.25">
      <c r="A14838" t="s">
        <v>15265</v>
      </c>
    </row>
    <row r="14839" spans="1:1" x14ac:dyDescent="0.25">
      <c r="A14839" t="s">
        <v>15266</v>
      </c>
    </row>
    <row r="14840" spans="1:1" x14ac:dyDescent="0.25">
      <c r="A14840" t="s">
        <v>15267</v>
      </c>
    </row>
    <row r="14841" spans="1:1" x14ac:dyDescent="0.25">
      <c r="A14841" t="s">
        <v>15268</v>
      </c>
    </row>
    <row r="14842" spans="1:1" x14ac:dyDescent="0.25">
      <c r="A14842" t="s">
        <v>15269</v>
      </c>
    </row>
    <row r="14843" spans="1:1" x14ac:dyDescent="0.25">
      <c r="A14843" t="s">
        <v>15270</v>
      </c>
    </row>
    <row r="14844" spans="1:1" x14ac:dyDescent="0.25">
      <c r="A14844" t="s">
        <v>15271</v>
      </c>
    </row>
    <row r="14845" spans="1:1" x14ac:dyDescent="0.25">
      <c r="A14845" t="s">
        <v>15272</v>
      </c>
    </row>
    <row r="14846" spans="1:1" x14ac:dyDescent="0.25">
      <c r="A14846" t="s">
        <v>15273</v>
      </c>
    </row>
    <row r="14847" spans="1:1" x14ac:dyDescent="0.25">
      <c r="A14847" t="s">
        <v>15274</v>
      </c>
    </row>
    <row r="14848" spans="1:1" x14ac:dyDescent="0.25">
      <c r="A14848" t="s">
        <v>15275</v>
      </c>
    </row>
    <row r="14849" spans="1:1" x14ac:dyDescent="0.25">
      <c r="A14849" t="s">
        <v>15276</v>
      </c>
    </row>
    <row r="14850" spans="1:1" x14ac:dyDescent="0.25">
      <c r="A14850" t="s">
        <v>15277</v>
      </c>
    </row>
    <row r="14851" spans="1:1" x14ac:dyDescent="0.25">
      <c r="A14851" t="s">
        <v>15278</v>
      </c>
    </row>
    <row r="14852" spans="1:1" x14ac:dyDescent="0.25">
      <c r="A14852" t="s">
        <v>15279</v>
      </c>
    </row>
    <row r="14853" spans="1:1" x14ac:dyDescent="0.25">
      <c r="A14853" t="s">
        <v>15280</v>
      </c>
    </row>
    <row r="14854" spans="1:1" x14ac:dyDescent="0.25">
      <c r="A14854" t="s">
        <v>15281</v>
      </c>
    </row>
    <row r="14855" spans="1:1" x14ac:dyDescent="0.25">
      <c r="A14855" t="s">
        <v>15282</v>
      </c>
    </row>
    <row r="14856" spans="1:1" x14ac:dyDescent="0.25">
      <c r="A14856" t="s">
        <v>15283</v>
      </c>
    </row>
    <row r="14857" spans="1:1" x14ac:dyDescent="0.25">
      <c r="A14857" t="s">
        <v>15284</v>
      </c>
    </row>
    <row r="14858" spans="1:1" x14ac:dyDescent="0.25">
      <c r="A14858" t="s">
        <v>15285</v>
      </c>
    </row>
    <row r="14859" spans="1:1" x14ac:dyDescent="0.25">
      <c r="A14859" t="s">
        <v>15286</v>
      </c>
    </row>
    <row r="14860" spans="1:1" x14ac:dyDescent="0.25">
      <c r="A14860" t="s">
        <v>15287</v>
      </c>
    </row>
    <row r="14861" spans="1:1" x14ac:dyDescent="0.25">
      <c r="A14861" t="s">
        <v>15288</v>
      </c>
    </row>
    <row r="14862" spans="1:1" x14ac:dyDescent="0.25">
      <c r="A14862" t="s">
        <v>15289</v>
      </c>
    </row>
    <row r="14863" spans="1:1" x14ac:dyDescent="0.25">
      <c r="A14863" t="s">
        <v>15290</v>
      </c>
    </row>
    <row r="14864" spans="1:1" x14ac:dyDescent="0.25">
      <c r="A14864" t="s">
        <v>15291</v>
      </c>
    </row>
    <row r="14865" spans="1:1" x14ac:dyDescent="0.25">
      <c r="A14865" t="s">
        <v>15292</v>
      </c>
    </row>
    <row r="14866" spans="1:1" x14ac:dyDescent="0.25">
      <c r="A14866" t="s">
        <v>15293</v>
      </c>
    </row>
    <row r="14867" spans="1:1" x14ac:dyDescent="0.25">
      <c r="A14867" t="s">
        <v>15294</v>
      </c>
    </row>
    <row r="14868" spans="1:1" x14ac:dyDescent="0.25">
      <c r="A14868" t="s">
        <v>15295</v>
      </c>
    </row>
    <row r="14869" spans="1:1" x14ac:dyDescent="0.25">
      <c r="A14869" t="s">
        <v>15296</v>
      </c>
    </row>
    <row r="14870" spans="1:1" x14ac:dyDescent="0.25">
      <c r="A14870" t="s">
        <v>15297</v>
      </c>
    </row>
    <row r="14871" spans="1:1" x14ac:dyDescent="0.25">
      <c r="A14871" t="s">
        <v>15298</v>
      </c>
    </row>
    <row r="14872" spans="1:1" x14ac:dyDescent="0.25">
      <c r="A14872" t="s">
        <v>15299</v>
      </c>
    </row>
    <row r="14873" spans="1:1" x14ac:dyDescent="0.25">
      <c r="A14873" t="s">
        <v>15300</v>
      </c>
    </row>
    <row r="14874" spans="1:1" x14ac:dyDescent="0.25">
      <c r="A14874" t="s">
        <v>15301</v>
      </c>
    </row>
    <row r="14875" spans="1:1" x14ac:dyDescent="0.25">
      <c r="A14875" t="s">
        <v>15302</v>
      </c>
    </row>
    <row r="14876" spans="1:1" x14ac:dyDescent="0.25">
      <c r="A14876" t="s">
        <v>15303</v>
      </c>
    </row>
    <row r="14877" spans="1:1" x14ac:dyDescent="0.25">
      <c r="A14877" t="s">
        <v>15304</v>
      </c>
    </row>
    <row r="14878" spans="1:1" x14ac:dyDescent="0.25">
      <c r="A14878" t="s">
        <v>15305</v>
      </c>
    </row>
    <row r="14879" spans="1:1" x14ac:dyDescent="0.25">
      <c r="A14879" t="s">
        <v>15306</v>
      </c>
    </row>
    <row r="14880" spans="1:1" x14ac:dyDescent="0.25">
      <c r="A14880" t="s">
        <v>15307</v>
      </c>
    </row>
    <row r="14881" spans="1:1" x14ac:dyDescent="0.25">
      <c r="A14881" t="s">
        <v>15308</v>
      </c>
    </row>
    <row r="14882" spans="1:1" x14ac:dyDescent="0.25">
      <c r="A14882" t="s">
        <v>15309</v>
      </c>
    </row>
    <row r="14883" spans="1:1" x14ac:dyDescent="0.25">
      <c r="A14883" t="s">
        <v>15310</v>
      </c>
    </row>
    <row r="14884" spans="1:1" x14ac:dyDescent="0.25">
      <c r="A14884" t="s">
        <v>15311</v>
      </c>
    </row>
    <row r="14885" spans="1:1" x14ac:dyDescent="0.25">
      <c r="A14885" t="s">
        <v>15312</v>
      </c>
    </row>
    <row r="14886" spans="1:1" x14ac:dyDescent="0.25">
      <c r="A14886" t="s">
        <v>15313</v>
      </c>
    </row>
    <row r="14887" spans="1:1" x14ac:dyDescent="0.25">
      <c r="A14887" t="s">
        <v>15314</v>
      </c>
    </row>
    <row r="14888" spans="1:1" x14ac:dyDescent="0.25">
      <c r="A14888" t="s">
        <v>15315</v>
      </c>
    </row>
    <row r="14889" spans="1:1" x14ac:dyDescent="0.25">
      <c r="A14889" t="s">
        <v>15316</v>
      </c>
    </row>
    <row r="14890" spans="1:1" x14ac:dyDescent="0.25">
      <c r="A14890" t="s">
        <v>15317</v>
      </c>
    </row>
    <row r="14891" spans="1:1" x14ac:dyDescent="0.25">
      <c r="A14891" t="s">
        <v>15318</v>
      </c>
    </row>
    <row r="14892" spans="1:1" x14ac:dyDescent="0.25">
      <c r="A14892" t="s">
        <v>15319</v>
      </c>
    </row>
    <row r="14893" spans="1:1" x14ac:dyDescent="0.25">
      <c r="A14893" t="s">
        <v>15320</v>
      </c>
    </row>
    <row r="14894" spans="1:1" x14ac:dyDescent="0.25">
      <c r="A14894" t="s">
        <v>15321</v>
      </c>
    </row>
    <row r="14895" spans="1:1" x14ac:dyDescent="0.25">
      <c r="A14895" t="s">
        <v>15322</v>
      </c>
    </row>
    <row r="14896" spans="1:1" x14ac:dyDescent="0.25">
      <c r="A14896" t="s">
        <v>15323</v>
      </c>
    </row>
    <row r="14897" spans="1:1" x14ac:dyDescent="0.25">
      <c r="A14897" t="s">
        <v>15324</v>
      </c>
    </row>
    <row r="14898" spans="1:1" x14ac:dyDescent="0.25">
      <c r="A14898" t="s">
        <v>15325</v>
      </c>
    </row>
    <row r="14899" spans="1:1" x14ac:dyDescent="0.25">
      <c r="A14899" t="s">
        <v>15326</v>
      </c>
    </row>
    <row r="14900" spans="1:1" x14ac:dyDescent="0.25">
      <c r="A14900" t="s">
        <v>15327</v>
      </c>
    </row>
    <row r="14901" spans="1:1" x14ac:dyDescent="0.25">
      <c r="A14901" t="s">
        <v>15328</v>
      </c>
    </row>
    <row r="14902" spans="1:1" x14ac:dyDescent="0.25">
      <c r="A14902" t="s">
        <v>15329</v>
      </c>
    </row>
    <row r="14903" spans="1:1" x14ac:dyDescent="0.25">
      <c r="A14903" t="s">
        <v>15330</v>
      </c>
    </row>
    <row r="14904" spans="1:1" x14ac:dyDescent="0.25">
      <c r="A14904" t="s">
        <v>15331</v>
      </c>
    </row>
    <row r="14905" spans="1:1" x14ac:dyDescent="0.25">
      <c r="A14905" t="s">
        <v>15332</v>
      </c>
    </row>
    <row r="14906" spans="1:1" x14ac:dyDescent="0.25">
      <c r="A14906" t="s">
        <v>15333</v>
      </c>
    </row>
    <row r="14907" spans="1:1" x14ac:dyDescent="0.25">
      <c r="A14907" t="s">
        <v>15334</v>
      </c>
    </row>
    <row r="14908" spans="1:1" x14ac:dyDescent="0.25">
      <c r="A14908" t="s">
        <v>15335</v>
      </c>
    </row>
    <row r="14909" spans="1:1" x14ac:dyDescent="0.25">
      <c r="A14909" t="s">
        <v>15336</v>
      </c>
    </row>
    <row r="14910" spans="1:1" x14ac:dyDescent="0.25">
      <c r="A14910" t="s">
        <v>15337</v>
      </c>
    </row>
    <row r="14911" spans="1:1" x14ac:dyDescent="0.25">
      <c r="A14911" t="s">
        <v>15338</v>
      </c>
    </row>
    <row r="14912" spans="1:1" x14ac:dyDescent="0.25">
      <c r="A14912" t="s">
        <v>15339</v>
      </c>
    </row>
    <row r="14913" spans="1:1" x14ac:dyDescent="0.25">
      <c r="A14913" t="s">
        <v>15340</v>
      </c>
    </row>
    <row r="14914" spans="1:1" x14ac:dyDescent="0.25">
      <c r="A14914" t="s">
        <v>15341</v>
      </c>
    </row>
    <row r="14915" spans="1:1" x14ac:dyDescent="0.25">
      <c r="A14915" t="s">
        <v>15342</v>
      </c>
    </row>
    <row r="14916" spans="1:1" x14ac:dyDescent="0.25">
      <c r="A14916" t="s">
        <v>15343</v>
      </c>
    </row>
    <row r="14917" spans="1:1" x14ac:dyDescent="0.25">
      <c r="A14917" t="s">
        <v>15344</v>
      </c>
    </row>
    <row r="14918" spans="1:1" x14ac:dyDescent="0.25">
      <c r="A14918" t="s">
        <v>15345</v>
      </c>
    </row>
    <row r="14919" spans="1:1" x14ac:dyDescent="0.25">
      <c r="A14919" t="s">
        <v>15346</v>
      </c>
    </row>
    <row r="14920" spans="1:1" x14ac:dyDescent="0.25">
      <c r="A14920" t="s">
        <v>15347</v>
      </c>
    </row>
    <row r="14921" spans="1:1" x14ac:dyDescent="0.25">
      <c r="A14921" t="s">
        <v>15348</v>
      </c>
    </row>
    <row r="14922" spans="1:1" x14ac:dyDescent="0.25">
      <c r="A14922" t="s">
        <v>15349</v>
      </c>
    </row>
    <row r="14923" spans="1:1" x14ac:dyDescent="0.25">
      <c r="A14923" t="s">
        <v>15350</v>
      </c>
    </row>
    <row r="14924" spans="1:1" x14ac:dyDescent="0.25">
      <c r="A14924" t="s">
        <v>15351</v>
      </c>
    </row>
    <row r="14925" spans="1:1" x14ac:dyDescent="0.25">
      <c r="A14925" t="s">
        <v>15352</v>
      </c>
    </row>
    <row r="14926" spans="1:1" x14ac:dyDescent="0.25">
      <c r="A14926" t="s">
        <v>15353</v>
      </c>
    </row>
    <row r="14927" spans="1:1" x14ac:dyDescent="0.25">
      <c r="A14927" t="s">
        <v>15354</v>
      </c>
    </row>
    <row r="14928" spans="1:1" x14ac:dyDescent="0.25">
      <c r="A14928" t="s">
        <v>15355</v>
      </c>
    </row>
    <row r="14929" spans="1:1" x14ac:dyDescent="0.25">
      <c r="A14929" t="s">
        <v>15356</v>
      </c>
    </row>
    <row r="14930" spans="1:1" x14ac:dyDescent="0.25">
      <c r="A14930" t="s">
        <v>15357</v>
      </c>
    </row>
    <row r="14931" spans="1:1" x14ac:dyDescent="0.25">
      <c r="A14931" t="s">
        <v>15358</v>
      </c>
    </row>
    <row r="14932" spans="1:1" x14ac:dyDescent="0.25">
      <c r="A14932" t="s">
        <v>15359</v>
      </c>
    </row>
    <row r="14933" spans="1:1" x14ac:dyDescent="0.25">
      <c r="A14933" t="s">
        <v>15360</v>
      </c>
    </row>
    <row r="14934" spans="1:1" x14ac:dyDescent="0.25">
      <c r="A14934" t="s">
        <v>15361</v>
      </c>
    </row>
    <row r="14935" spans="1:1" x14ac:dyDescent="0.25">
      <c r="A14935" t="s">
        <v>15362</v>
      </c>
    </row>
    <row r="14936" spans="1:1" x14ac:dyDescent="0.25">
      <c r="A14936" t="s">
        <v>15363</v>
      </c>
    </row>
    <row r="14937" spans="1:1" x14ac:dyDescent="0.25">
      <c r="A14937" t="s">
        <v>15364</v>
      </c>
    </row>
    <row r="14938" spans="1:1" x14ac:dyDescent="0.25">
      <c r="A14938" t="s">
        <v>15365</v>
      </c>
    </row>
    <row r="14939" spans="1:1" x14ac:dyDescent="0.25">
      <c r="A14939" t="s">
        <v>15366</v>
      </c>
    </row>
    <row r="14940" spans="1:1" x14ac:dyDescent="0.25">
      <c r="A14940" t="s">
        <v>15367</v>
      </c>
    </row>
    <row r="14941" spans="1:1" x14ac:dyDescent="0.25">
      <c r="A14941" t="s">
        <v>15368</v>
      </c>
    </row>
    <row r="14942" spans="1:1" x14ac:dyDescent="0.25">
      <c r="A14942" t="s">
        <v>15369</v>
      </c>
    </row>
    <row r="14943" spans="1:1" x14ac:dyDescent="0.25">
      <c r="A14943" t="s">
        <v>15370</v>
      </c>
    </row>
    <row r="14944" spans="1:1" x14ac:dyDescent="0.25">
      <c r="A14944" t="s">
        <v>15371</v>
      </c>
    </row>
    <row r="14945" spans="1:1" x14ac:dyDescent="0.25">
      <c r="A14945" t="s">
        <v>15372</v>
      </c>
    </row>
    <row r="14946" spans="1:1" x14ac:dyDescent="0.25">
      <c r="A14946" t="s">
        <v>15373</v>
      </c>
    </row>
    <row r="14947" spans="1:1" x14ac:dyDescent="0.25">
      <c r="A14947" t="s">
        <v>15374</v>
      </c>
    </row>
    <row r="14948" spans="1:1" x14ac:dyDescent="0.25">
      <c r="A14948" t="s">
        <v>15375</v>
      </c>
    </row>
    <row r="14949" spans="1:1" x14ac:dyDescent="0.25">
      <c r="A14949" t="s">
        <v>15376</v>
      </c>
    </row>
    <row r="14950" spans="1:1" x14ac:dyDescent="0.25">
      <c r="A14950" t="s">
        <v>15377</v>
      </c>
    </row>
    <row r="14951" spans="1:1" x14ac:dyDescent="0.25">
      <c r="A14951" t="s">
        <v>15378</v>
      </c>
    </row>
    <row r="14952" spans="1:1" x14ac:dyDescent="0.25">
      <c r="A14952" t="s">
        <v>15379</v>
      </c>
    </row>
    <row r="14953" spans="1:1" x14ac:dyDescent="0.25">
      <c r="A14953" t="s">
        <v>15380</v>
      </c>
    </row>
    <row r="14954" spans="1:1" x14ac:dyDescent="0.25">
      <c r="A14954" t="s">
        <v>15381</v>
      </c>
    </row>
    <row r="14955" spans="1:1" x14ac:dyDescent="0.25">
      <c r="A14955" t="s">
        <v>15382</v>
      </c>
    </row>
    <row r="14956" spans="1:1" x14ac:dyDescent="0.25">
      <c r="A14956" t="s">
        <v>15383</v>
      </c>
    </row>
    <row r="14957" spans="1:1" x14ac:dyDescent="0.25">
      <c r="A14957" t="s">
        <v>15384</v>
      </c>
    </row>
    <row r="14958" spans="1:1" x14ac:dyDescent="0.25">
      <c r="A14958" t="s">
        <v>15385</v>
      </c>
    </row>
    <row r="14959" spans="1:1" x14ac:dyDescent="0.25">
      <c r="A14959" t="s">
        <v>15386</v>
      </c>
    </row>
    <row r="14960" spans="1:1" x14ac:dyDescent="0.25">
      <c r="A14960" t="s">
        <v>15387</v>
      </c>
    </row>
    <row r="14961" spans="1:1" x14ac:dyDescent="0.25">
      <c r="A14961" t="s">
        <v>15388</v>
      </c>
    </row>
    <row r="14962" spans="1:1" x14ac:dyDescent="0.25">
      <c r="A14962" t="s">
        <v>15389</v>
      </c>
    </row>
    <row r="14963" spans="1:1" x14ac:dyDescent="0.25">
      <c r="A14963" t="s">
        <v>15390</v>
      </c>
    </row>
    <row r="14964" spans="1:1" x14ac:dyDescent="0.25">
      <c r="A14964" t="s">
        <v>15391</v>
      </c>
    </row>
    <row r="14965" spans="1:1" x14ac:dyDescent="0.25">
      <c r="A14965" t="s">
        <v>15392</v>
      </c>
    </row>
    <row r="14966" spans="1:1" x14ac:dyDescent="0.25">
      <c r="A14966" t="s">
        <v>15393</v>
      </c>
    </row>
    <row r="14967" spans="1:1" x14ac:dyDescent="0.25">
      <c r="A14967" t="s">
        <v>15394</v>
      </c>
    </row>
    <row r="14968" spans="1:1" x14ac:dyDescent="0.25">
      <c r="A14968" t="s">
        <v>15395</v>
      </c>
    </row>
    <row r="14969" spans="1:1" x14ac:dyDescent="0.25">
      <c r="A14969" t="s">
        <v>15396</v>
      </c>
    </row>
    <row r="14970" spans="1:1" x14ac:dyDescent="0.25">
      <c r="A14970" t="s">
        <v>15397</v>
      </c>
    </row>
    <row r="14971" spans="1:1" x14ac:dyDescent="0.25">
      <c r="A14971" t="s">
        <v>15398</v>
      </c>
    </row>
    <row r="14972" spans="1:1" x14ac:dyDescent="0.25">
      <c r="A14972" t="s">
        <v>15399</v>
      </c>
    </row>
    <row r="14973" spans="1:1" x14ac:dyDescent="0.25">
      <c r="A14973" t="s">
        <v>15400</v>
      </c>
    </row>
    <row r="14974" spans="1:1" x14ac:dyDescent="0.25">
      <c r="A14974" t="s">
        <v>15401</v>
      </c>
    </row>
    <row r="14975" spans="1:1" x14ac:dyDescent="0.25">
      <c r="A14975" t="s">
        <v>15402</v>
      </c>
    </row>
    <row r="14976" spans="1:1" x14ac:dyDescent="0.25">
      <c r="A14976" t="s">
        <v>15403</v>
      </c>
    </row>
    <row r="14977" spans="1:1" x14ac:dyDescent="0.25">
      <c r="A14977" t="s">
        <v>15404</v>
      </c>
    </row>
    <row r="14978" spans="1:1" x14ac:dyDescent="0.25">
      <c r="A14978" t="s">
        <v>15405</v>
      </c>
    </row>
    <row r="14979" spans="1:1" x14ac:dyDescent="0.25">
      <c r="A14979" t="s">
        <v>15406</v>
      </c>
    </row>
    <row r="14980" spans="1:1" x14ac:dyDescent="0.25">
      <c r="A14980" t="s">
        <v>15407</v>
      </c>
    </row>
    <row r="14981" spans="1:1" x14ac:dyDescent="0.25">
      <c r="A14981" t="s">
        <v>15408</v>
      </c>
    </row>
    <row r="14982" spans="1:1" x14ac:dyDescent="0.25">
      <c r="A14982" t="s">
        <v>15409</v>
      </c>
    </row>
    <row r="14983" spans="1:1" x14ac:dyDescent="0.25">
      <c r="A14983" t="s">
        <v>15410</v>
      </c>
    </row>
    <row r="14984" spans="1:1" x14ac:dyDescent="0.25">
      <c r="A14984" t="s">
        <v>15411</v>
      </c>
    </row>
    <row r="14985" spans="1:1" x14ac:dyDescent="0.25">
      <c r="A14985" t="s">
        <v>15412</v>
      </c>
    </row>
    <row r="14986" spans="1:1" x14ac:dyDescent="0.25">
      <c r="A14986" t="s">
        <v>15413</v>
      </c>
    </row>
    <row r="14987" spans="1:1" x14ac:dyDescent="0.25">
      <c r="A14987" t="s">
        <v>15414</v>
      </c>
    </row>
    <row r="14988" spans="1:1" x14ac:dyDescent="0.25">
      <c r="A14988" t="s">
        <v>15415</v>
      </c>
    </row>
    <row r="14989" spans="1:1" x14ac:dyDescent="0.25">
      <c r="A14989" t="s">
        <v>15416</v>
      </c>
    </row>
    <row r="14990" spans="1:1" x14ac:dyDescent="0.25">
      <c r="A14990" t="s">
        <v>15417</v>
      </c>
    </row>
    <row r="14991" spans="1:1" x14ac:dyDescent="0.25">
      <c r="A14991" t="s">
        <v>15418</v>
      </c>
    </row>
    <row r="14992" spans="1:1" x14ac:dyDescent="0.25">
      <c r="A14992" t="s">
        <v>15419</v>
      </c>
    </row>
    <row r="14993" spans="1:1" x14ac:dyDescent="0.25">
      <c r="A14993" t="s">
        <v>15420</v>
      </c>
    </row>
    <row r="14994" spans="1:1" x14ac:dyDescent="0.25">
      <c r="A14994" t="s">
        <v>15421</v>
      </c>
    </row>
    <row r="14995" spans="1:1" x14ac:dyDescent="0.25">
      <c r="A14995" t="s">
        <v>15422</v>
      </c>
    </row>
    <row r="14996" spans="1:1" x14ac:dyDescent="0.25">
      <c r="A14996" t="s">
        <v>15423</v>
      </c>
    </row>
    <row r="14997" spans="1:1" x14ac:dyDescent="0.25">
      <c r="A14997" t="s">
        <v>15424</v>
      </c>
    </row>
    <row r="14998" spans="1:1" x14ac:dyDescent="0.25">
      <c r="A14998" t="s">
        <v>15425</v>
      </c>
    </row>
    <row r="14999" spans="1:1" x14ac:dyDescent="0.25">
      <c r="A14999" t="s">
        <v>15426</v>
      </c>
    </row>
    <row r="15000" spans="1:1" x14ac:dyDescent="0.25">
      <c r="A15000" t="s">
        <v>15427</v>
      </c>
    </row>
    <row r="15001" spans="1:1" x14ac:dyDescent="0.25">
      <c r="A15001" t="s">
        <v>15428</v>
      </c>
    </row>
    <row r="15002" spans="1:1" x14ac:dyDescent="0.25">
      <c r="A15002" t="s">
        <v>15429</v>
      </c>
    </row>
    <row r="15003" spans="1:1" x14ac:dyDescent="0.25">
      <c r="A15003" t="s">
        <v>15430</v>
      </c>
    </row>
    <row r="15004" spans="1:1" x14ac:dyDescent="0.25">
      <c r="A15004" t="s">
        <v>15431</v>
      </c>
    </row>
    <row r="15005" spans="1:1" x14ac:dyDescent="0.25">
      <c r="A15005" t="s">
        <v>15432</v>
      </c>
    </row>
    <row r="15006" spans="1:1" x14ac:dyDescent="0.25">
      <c r="A15006" t="s">
        <v>15433</v>
      </c>
    </row>
    <row r="15007" spans="1:1" x14ac:dyDescent="0.25">
      <c r="A15007" t="s">
        <v>15434</v>
      </c>
    </row>
    <row r="15008" spans="1:1" x14ac:dyDescent="0.25">
      <c r="A15008" t="s">
        <v>15435</v>
      </c>
    </row>
    <row r="15009" spans="1:1" x14ac:dyDescent="0.25">
      <c r="A15009" t="s">
        <v>15436</v>
      </c>
    </row>
    <row r="15010" spans="1:1" x14ac:dyDescent="0.25">
      <c r="A15010" t="s">
        <v>15437</v>
      </c>
    </row>
    <row r="15011" spans="1:1" x14ac:dyDescent="0.25">
      <c r="A15011" t="s">
        <v>15438</v>
      </c>
    </row>
    <row r="15012" spans="1:1" x14ac:dyDescent="0.25">
      <c r="A15012" t="s">
        <v>15439</v>
      </c>
    </row>
    <row r="15013" spans="1:1" x14ac:dyDescent="0.25">
      <c r="A15013" t="s">
        <v>15440</v>
      </c>
    </row>
    <row r="15014" spans="1:1" x14ac:dyDescent="0.25">
      <c r="A15014" t="s">
        <v>15441</v>
      </c>
    </row>
    <row r="15015" spans="1:1" x14ac:dyDescent="0.25">
      <c r="A15015" t="s">
        <v>15442</v>
      </c>
    </row>
    <row r="15016" spans="1:1" x14ac:dyDescent="0.25">
      <c r="A15016" t="s">
        <v>15443</v>
      </c>
    </row>
    <row r="15017" spans="1:1" x14ac:dyDescent="0.25">
      <c r="A15017" t="s">
        <v>15444</v>
      </c>
    </row>
    <row r="15018" spans="1:1" x14ac:dyDescent="0.25">
      <c r="A15018" t="s">
        <v>15445</v>
      </c>
    </row>
    <row r="15019" spans="1:1" x14ac:dyDescent="0.25">
      <c r="A15019" t="s">
        <v>15446</v>
      </c>
    </row>
    <row r="15020" spans="1:1" x14ac:dyDescent="0.25">
      <c r="A15020" t="s">
        <v>15447</v>
      </c>
    </row>
    <row r="15021" spans="1:1" x14ac:dyDescent="0.25">
      <c r="A15021" t="s">
        <v>15448</v>
      </c>
    </row>
    <row r="15022" spans="1:1" x14ac:dyDescent="0.25">
      <c r="A15022" t="s">
        <v>15449</v>
      </c>
    </row>
    <row r="15023" spans="1:1" x14ac:dyDescent="0.25">
      <c r="A15023" t="s">
        <v>15450</v>
      </c>
    </row>
    <row r="15024" spans="1:1" x14ac:dyDescent="0.25">
      <c r="A15024" t="s">
        <v>15451</v>
      </c>
    </row>
    <row r="15025" spans="1:1" x14ac:dyDescent="0.25">
      <c r="A15025" t="s">
        <v>15452</v>
      </c>
    </row>
    <row r="15026" spans="1:1" x14ac:dyDescent="0.25">
      <c r="A15026" t="s">
        <v>15453</v>
      </c>
    </row>
    <row r="15027" spans="1:1" x14ac:dyDescent="0.25">
      <c r="A15027" t="s">
        <v>15454</v>
      </c>
    </row>
    <row r="15028" spans="1:1" x14ac:dyDescent="0.25">
      <c r="A15028" t="s">
        <v>15455</v>
      </c>
    </row>
    <row r="15029" spans="1:1" x14ac:dyDescent="0.25">
      <c r="A15029" t="s">
        <v>15456</v>
      </c>
    </row>
    <row r="15030" spans="1:1" x14ac:dyDescent="0.25">
      <c r="A15030" t="s">
        <v>15457</v>
      </c>
    </row>
    <row r="15031" spans="1:1" x14ac:dyDescent="0.25">
      <c r="A15031" t="s">
        <v>15458</v>
      </c>
    </row>
    <row r="15032" spans="1:1" x14ac:dyDescent="0.25">
      <c r="A15032" t="s">
        <v>15459</v>
      </c>
    </row>
    <row r="15033" spans="1:1" x14ac:dyDescent="0.25">
      <c r="A15033" t="s">
        <v>15460</v>
      </c>
    </row>
    <row r="15034" spans="1:1" x14ac:dyDescent="0.25">
      <c r="A15034" t="s">
        <v>15461</v>
      </c>
    </row>
    <row r="15035" spans="1:1" x14ac:dyDescent="0.25">
      <c r="A15035" t="s">
        <v>15462</v>
      </c>
    </row>
    <row r="15036" spans="1:1" x14ac:dyDescent="0.25">
      <c r="A15036" t="s">
        <v>15463</v>
      </c>
    </row>
    <row r="15037" spans="1:1" x14ac:dyDescent="0.25">
      <c r="A15037" t="s">
        <v>15464</v>
      </c>
    </row>
    <row r="15038" spans="1:1" x14ac:dyDescent="0.25">
      <c r="A15038" t="s">
        <v>15465</v>
      </c>
    </row>
    <row r="15039" spans="1:1" x14ac:dyDescent="0.25">
      <c r="A15039" t="s">
        <v>15466</v>
      </c>
    </row>
    <row r="15040" spans="1:1" x14ac:dyDescent="0.25">
      <c r="A15040" t="s">
        <v>15467</v>
      </c>
    </row>
    <row r="15041" spans="1:1" x14ac:dyDescent="0.25">
      <c r="A15041" t="s">
        <v>15468</v>
      </c>
    </row>
    <row r="15042" spans="1:1" x14ac:dyDescent="0.25">
      <c r="A15042" t="s">
        <v>15469</v>
      </c>
    </row>
    <row r="15043" spans="1:1" x14ac:dyDescent="0.25">
      <c r="A15043" t="s">
        <v>15470</v>
      </c>
    </row>
    <row r="15044" spans="1:1" x14ac:dyDescent="0.25">
      <c r="A15044" t="s">
        <v>15471</v>
      </c>
    </row>
    <row r="15045" spans="1:1" x14ac:dyDescent="0.25">
      <c r="A15045" t="s">
        <v>15472</v>
      </c>
    </row>
    <row r="15046" spans="1:1" x14ac:dyDescent="0.25">
      <c r="A15046" t="s">
        <v>15473</v>
      </c>
    </row>
    <row r="15047" spans="1:1" x14ac:dyDescent="0.25">
      <c r="A15047" t="s">
        <v>15474</v>
      </c>
    </row>
    <row r="15048" spans="1:1" x14ac:dyDescent="0.25">
      <c r="A15048" t="s">
        <v>15475</v>
      </c>
    </row>
    <row r="15049" spans="1:1" x14ac:dyDescent="0.25">
      <c r="A15049" t="s">
        <v>15476</v>
      </c>
    </row>
    <row r="15050" spans="1:1" x14ac:dyDescent="0.25">
      <c r="A15050" t="s">
        <v>15477</v>
      </c>
    </row>
    <row r="15051" spans="1:1" x14ac:dyDescent="0.25">
      <c r="A15051" t="s">
        <v>15478</v>
      </c>
    </row>
    <row r="15052" spans="1:1" x14ac:dyDescent="0.25">
      <c r="A15052" t="s">
        <v>15479</v>
      </c>
    </row>
    <row r="15053" spans="1:1" x14ac:dyDescent="0.25">
      <c r="A15053" t="s">
        <v>15480</v>
      </c>
    </row>
    <row r="15054" spans="1:1" x14ac:dyDescent="0.25">
      <c r="A15054" t="s">
        <v>15481</v>
      </c>
    </row>
    <row r="15055" spans="1:1" x14ac:dyDescent="0.25">
      <c r="A15055" t="s">
        <v>15482</v>
      </c>
    </row>
    <row r="15056" spans="1:1" x14ac:dyDescent="0.25">
      <c r="A15056" t="s">
        <v>15483</v>
      </c>
    </row>
    <row r="15057" spans="1:1" x14ac:dyDescent="0.25">
      <c r="A15057" t="s">
        <v>15484</v>
      </c>
    </row>
    <row r="15058" spans="1:1" x14ac:dyDescent="0.25">
      <c r="A15058" t="s">
        <v>15485</v>
      </c>
    </row>
    <row r="15059" spans="1:1" x14ac:dyDescent="0.25">
      <c r="A15059" t="s">
        <v>15486</v>
      </c>
    </row>
    <row r="15060" spans="1:1" x14ac:dyDescent="0.25">
      <c r="A15060" t="s">
        <v>15487</v>
      </c>
    </row>
    <row r="15061" spans="1:1" x14ac:dyDescent="0.25">
      <c r="A15061" t="s">
        <v>15488</v>
      </c>
    </row>
    <row r="15062" spans="1:1" x14ac:dyDescent="0.25">
      <c r="A15062" t="s">
        <v>15489</v>
      </c>
    </row>
    <row r="15063" spans="1:1" x14ac:dyDescent="0.25">
      <c r="A15063" t="s">
        <v>15490</v>
      </c>
    </row>
    <row r="15064" spans="1:1" x14ac:dyDescent="0.25">
      <c r="A15064" t="s">
        <v>15491</v>
      </c>
    </row>
    <row r="15065" spans="1:1" x14ac:dyDescent="0.25">
      <c r="A15065" t="s">
        <v>15492</v>
      </c>
    </row>
    <row r="15066" spans="1:1" x14ac:dyDescent="0.25">
      <c r="A15066" t="s">
        <v>15493</v>
      </c>
    </row>
    <row r="15067" spans="1:1" x14ac:dyDescent="0.25">
      <c r="A15067" t="s">
        <v>15494</v>
      </c>
    </row>
    <row r="15068" spans="1:1" x14ac:dyDescent="0.25">
      <c r="A15068" t="s">
        <v>15495</v>
      </c>
    </row>
    <row r="15069" spans="1:1" x14ac:dyDescent="0.25">
      <c r="A15069" t="s">
        <v>15496</v>
      </c>
    </row>
    <row r="15070" spans="1:1" x14ac:dyDescent="0.25">
      <c r="A15070" t="s">
        <v>15497</v>
      </c>
    </row>
    <row r="15071" spans="1:1" x14ac:dyDescent="0.25">
      <c r="A15071" t="s">
        <v>15498</v>
      </c>
    </row>
    <row r="15072" spans="1:1" x14ac:dyDescent="0.25">
      <c r="A15072" t="s">
        <v>15499</v>
      </c>
    </row>
    <row r="15073" spans="1:1" x14ac:dyDescent="0.25">
      <c r="A15073" t="s">
        <v>15500</v>
      </c>
    </row>
    <row r="15074" spans="1:1" x14ac:dyDescent="0.25">
      <c r="A15074" t="s">
        <v>15501</v>
      </c>
    </row>
    <row r="15075" spans="1:1" x14ac:dyDescent="0.25">
      <c r="A15075" t="s">
        <v>15502</v>
      </c>
    </row>
    <row r="15076" spans="1:1" x14ac:dyDescent="0.25">
      <c r="A15076" t="s">
        <v>15503</v>
      </c>
    </row>
    <row r="15077" spans="1:1" x14ac:dyDescent="0.25">
      <c r="A15077" t="s">
        <v>15504</v>
      </c>
    </row>
    <row r="15078" spans="1:1" x14ac:dyDescent="0.25">
      <c r="A15078" t="s">
        <v>15505</v>
      </c>
    </row>
    <row r="15079" spans="1:1" x14ac:dyDescent="0.25">
      <c r="A15079" t="s">
        <v>15506</v>
      </c>
    </row>
    <row r="15080" spans="1:1" x14ac:dyDescent="0.25">
      <c r="A15080" t="s">
        <v>15507</v>
      </c>
    </row>
    <row r="15081" spans="1:1" x14ac:dyDescent="0.25">
      <c r="A15081" t="s">
        <v>15508</v>
      </c>
    </row>
    <row r="15082" spans="1:1" x14ac:dyDescent="0.25">
      <c r="A15082" t="s">
        <v>15509</v>
      </c>
    </row>
    <row r="15083" spans="1:1" x14ac:dyDescent="0.25">
      <c r="A15083" t="s">
        <v>15510</v>
      </c>
    </row>
    <row r="15084" spans="1:1" x14ac:dyDescent="0.25">
      <c r="A15084" t="s">
        <v>15511</v>
      </c>
    </row>
    <row r="15085" spans="1:1" x14ac:dyDescent="0.25">
      <c r="A15085" t="s">
        <v>15512</v>
      </c>
    </row>
    <row r="15086" spans="1:1" x14ac:dyDescent="0.25">
      <c r="A15086" t="s">
        <v>15513</v>
      </c>
    </row>
    <row r="15087" spans="1:1" x14ac:dyDescent="0.25">
      <c r="A15087" t="s">
        <v>15514</v>
      </c>
    </row>
    <row r="15088" spans="1:1" x14ac:dyDescent="0.25">
      <c r="A15088" t="s">
        <v>15515</v>
      </c>
    </row>
    <row r="15089" spans="1:1" x14ac:dyDescent="0.25">
      <c r="A15089" t="s">
        <v>15516</v>
      </c>
    </row>
    <row r="15090" spans="1:1" x14ac:dyDescent="0.25">
      <c r="A15090" t="s">
        <v>15517</v>
      </c>
    </row>
    <row r="15091" spans="1:1" x14ac:dyDescent="0.25">
      <c r="A15091" t="s">
        <v>15518</v>
      </c>
    </row>
    <row r="15092" spans="1:1" x14ac:dyDescent="0.25">
      <c r="A15092" t="s">
        <v>15519</v>
      </c>
    </row>
    <row r="15093" spans="1:1" x14ac:dyDescent="0.25">
      <c r="A15093" t="s">
        <v>15520</v>
      </c>
    </row>
    <row r="15094" spans="1:1" x14ac:dyDescent="0.25">
      <c r="A15094" t="s">
        <v>15521</v>
      </c>
    </row>
    <row r="15095" spans="1:1" x14ac:dyDescent="0.25">
      <c r="A15095" t="s">
        <v>15522</v>
      </c>
    </row>
    <row r="15096" spans="1:1" x14ac:dyDescent="0.25">
      <c r="A15096" t="s">
        <v>15523</v>
      </c>
    </row>
    <row r="15097" spans="1:1" x14ac:dyDescent="0.25">
      <c r="A15097" t="s">
        <v>15524</v>
      </c>
    </row>
    <row r="15098" spans="1:1" x14ac:dyDescent="0.25">
      <c r="A15098" t="s">
        <v>15525</v>
      </c>
    </row>
    <row r="15099" spans="1:1" x14ac:dyDescent="0.25">
      <c r="A15099" t="s">
        <v>15526</v>
      </c>
    </row>
    <row r="15100" spans="1:1" x14ac:dyDescent="0.25">
      <c r="A15100" t="s">
        <v>15527</v>
      </c>
    </row>
    <row r="15101" spans="1:1" x14ac:dyDescent="0.25">
      <c r="A15101" t="s">
        <v>15528</v>
      </c>
    </row>
    <row r="15102" spans="1:1" x14ac:dyDescent="0.25">
      <c r="A15102" t="s">
        <v>15529</v>
      </c>
    </row>
    <row r="15103" spans="1:1" x14ac:dyDescent="0.25">
      <c r="A15103" t="s">
        <v>15530</v>
      </c>
    </row>
    <row r="15104" spans="1:1" x14ac:dyDescent="0.25">
      <c r="A15104" t="s">
        <v>15531</v>
      </c>
    </row>
    <row r="15105" spans="1:1" x14ac:dyDescent="0.25">
      <c r="A15105" t="s">
        <v>15532</v>
      </c>
    </row>
    <row r="15106" spans="1:1" x14ac:dyDescent="0.25">
      <c r="A15106" t="s">
        <v>15533</v>
      </c>
    </row>
    <row r="15107" spans="1:1" x14ac:dyDescent="0.25">
      <c r="A15107" t="s">
        <v>15534</v>
      </c>
    </row>
    <row r="15108" spans="1:1" x14ac:dyDescent="0.25">
      <c r="A15108" t="s">
        <v>15535</v>
      </c>
    </row>
    <row r="15109" spans="1:1" x14ac:dyDescent="0.25">
      <c r="A15109" t="s">
        <v>15536</v>
      </c>
    </row>
    <row r="15110" spans="1:1" x14ac:dyDescent="0.25">
      <c r="A15110" t="s">
        <v>15537</v>
      </c>
    </row>
    <row r="15111" spans="1:1" x14ac:dyDescent="0.25">
      <c r="A15111" t="s">
        <v>15538</v>
      </c>
    </row>
    <row r="15112" spans="1:1" x14ac:dyDescent="0.25">
      <c r="A15112" t="s">
        <v>15539</v>
      </c>
    </row>
    <row r="15113" spans="1:1" x14ac:dyDescent="0.25">
      <c r="A15113" t="s">
        <v>15540</v>
      </c>
    </row>
    <row r="15114" spans="1:1" x14ac:dyDescent="0.25">
      <c r="A15114" t="s">
        <v>15541</v>
      </c>
    </row>
    <row r="15115" spans="1:1" x14ac:dyDescent="0.25">
      <c r="A15115" t="s">
        <v>15542</v>
      </c>
    </row>
    <row r="15116" spans="1:1" x14ac:dyDescent="0.25">
      <c r="A15116" t="s">
        <v>15543</v>
      </c>
    </row>
    <row r="15117" spans="1:1" x14ac:dyDescent="0.25">
      <c r="A15117" t="s">
        <v>15544</v>
      </c>
    </row>
    <row r="15118" spans="1:1" x14ac:dyDescent="0.25">
      <c r="A15118" t="s">
        <v>15545</v>
      </c>
    </row>
    <row r="15119" spans="1:1" x14ac:dyDescent="0.25">
      <c r="A15119" t="s">
        <v>15546</v>
      </c>
    </row>
    <row r="15120" spans="1:1" x14ac:dyDescent="0.25">
      <c r="A15120" t="s">
        <v>15547</v>
      </c>
    </row>
    <row r="15121" spans="1:1" x14ac:dyDescent="0.25">
      <c r="A15121" t="s">
        <v>15548</v>
      </c>
    </row>
    <row r="15122" spans="1:1" x14ac:dyDescent="0.25">
      <c r="A15122" t="s">
        <v>15549</v>
      </c>
    </row>
    <row r="15123" spans="1:1" x14ac:dyDescent="0.25">
      <c r="A15123" t="s">
        <v>15550</v>
      </c>
    </row>
    <row r="15124" spans="1:1" x14ac:dyDescent="0.25">
      <c r="A15124" t="s">
        <v>15551</v>
      </c>
    </row>
    <row r="15125" spans="1:1" x14ac:dyDescent="0.25">
      <c r="A15125" t="s">
        <v>15552</v>
      </c>
    </row>
    <row r="15126" spans="1:1" x14ac:dyDescent="0.25">
      <c r="A15126" t="s">
        <v>15553</v>
      </c>
    </row>
    <row r="15127" spans="1:1" x14ac:dyDescent="0.25">
      <c r="A15127" t="s">
        <v>15554</v>
      </c>
    </row>
    <row r="15128" spans="1:1" x14ac:dyDescent="0.25">
      <c r="A15128" t="s">
        <v>15555</v>
      </c>
    </row>
    <row r="15129" spans="1:1" x14ac:dyDescent="0.25">
      <c r="A15129" t="s">
        <v>15556</v>
      </c>
    </row>
    <row r="15130" spans="1:1" x14ac:dyDescent="0.25">
      <c r="A15130" t="s">
        <v>15557</v>
      </c>
    </row>
    <row r="15131" spans="1:1" x14ac:dyDescent="0.25">
      <c r="A15131" t="s">
        <v>15558</v>
      </c>
    </row>
    <row r="15132" spans="1:1" x14ac:dyDescent="0.25">
      <c r="A15132" t="s">
        <v>15559</v>
      </c>
    </row>
    <row r="15133" spans="1:1" x14ac:dyDescent="0.25">
      <c r="A15133" t="s">
        <v>15560</v>
      </c>
    </row>
    <row r="15134" spans="1:1" x14ac:dyDescent="0.25">
      <c r="A15134" t="s">
        <v>15561</v>
      </c>
    </row>
    <row r="15135" spans="1:1" x14ac:dyDescent="0.25">
      <c r="A15135" t="s">
        <v>15562</v>
      </c>
    </row>
    <row r="15136" spans="1:1" x14ac:dyDescent="0.25">
      <c r="A15136" t="s">
        <v>15563</v>
      </c>
    </row>
    <row r="15137" spans="1:1" x14ac:dyDescent="0.25">
      <c r="A15137" t="s">
        <v>15564</v>
      </c>
    </row>
    <row r="15138" spans="1:1" x14ac:dyDescent="0.25">
      <c r="A15138" t="s">
        <v>15565</v>
      </c>
    </row>
    <row r="15139" spans="1:1" x14ac:dyDescent="0.25">
      <c r="A15139" t="s">
        <v>15566</v>
      </c>
    </row>
    <row r="15140" spans="1:1" x14ac:dyDescent="0.25">
      <c r="A15140" t="s">
        <v>15567</v>
      </c>
    </row>
    <row r="15141" spans="1:1" x14ac:dyDescent="0.25">
      <c r="A15141" t="s">
        <v>15568</v>
      </c>
    </row>
    <row r="15142" spans="1:1" x14ac:dyDescent="0.25">
      <c r="A15142" t="s">
        <v>15569</v>
      </c>
    </row>
    <row r="15143" spans="1:1" x14ac:dyDescent="0.25">
      <c r="A15143" t="s">
        <v>15570</v>
      </c>
    </row>
    <row r="15144" spans="1:1" x14ac:dyDescent="0.25">
      <c r="A15144" t="s">
        <v>15571</v>
      </c>
    </row>
    <row r="15145" spans="1:1" x14ac:dyDescent="0.25">
      <c r="A15145" t="s">
        <v>15572</v>
      </c>
    </row>
    <row r="15146" spans="1:1" x14ac:dyDescent="0.25">
      <c r="A15146" t="s">
        <v>15573</v>
      </c>
    </row>
    <row r="15147" spans="1:1" x14ac:dyDescent="0.25">
      <c r="A15147" t="s">
        <v>15574</v>
      </c>
    </row>
    <row r="15148" spans="1:1" x14ac:dyDescent="0.25">
      <c r="A15148" t="s">
        <v>15575</v>
      </c>
    </row>
    <row r="15149" spans="1:1" x14ac:dyDescent="0.25">
      <c r="A15149" t="s">
        <v>15576</v>
      </c>
    </row>
    <row r="15150" spans="1:1" x14ac:dyDescent="0.25">
      <c r="A15150" t="s">
        <v>15577</v>
      </c>
    </row>
    <row r="15151" spans="1:1" x14ac:dyDescent="0.25">
      <c r="A15151" t="s">
        <v>15578</v>
      </c>
    </row>
    <row r="15152" spans="1:1" x14ac:dyDescent="0.25">
      <c r="A15152" t="s">
        <v>15579</v>
      </c>
    </row>
    <row r="15153" spans="1:1" x14ac:dyDescent="0.25">
      <c r="A15153" t="s">
        <v>15580</v>
      </c>
    </row>
    <row r="15154" spans="1:1" x14ac:dyDescent="0.25">
      <c r="A15154" t="s">
        <v>15581</v>
      </c>
    </row>
    <row r="15155" spans="1:1" x14ac:dyDescent="0.25">
      <c r="A15155" t="s">
        <v>15582</v>
      </c>
    </row>
    <row r="15156" spans="1:1" x14ac:dyDescent="0.25">
      <c r="A15156" t="s">
        <v>15583</v>
      </c>
    </row>
    <row r="15157" spans="1:1" x14ac:dyDescent="0.25">
      <c r="A15157" t="s">
        <v>15584</v>
      </c>
    </row>
    <row r="15158" spans="1:1" x14ac:dyDescent="0.25">
      <c r="A15158" t="s">
        <v>15585</v>
      </c>
    </row>
    <row r="15159" spans="1:1" x14ac:dyDescent="0.25">
      <c r="A15159" t="s">
        <v>15586</v>
      </c>
    </row>
    <row r="15160" spans="1:1" x14ac:dyDescent="0.25">
      <c r="A15160" t="s">
        <v>15587</v>
      </c>
    </row>
    <row r="15161" spans="1:1" x14ac:dyDescent="0.25">
      <c r="A15161" t="s">
        <v>15588</v>
      </c>
    </row>
    <row r="15162" spans="1:1" x14ac:dyDescent="0.25">
      <c r="A15162" t="s">
        <v>15589</v>
      </c>
    </row>
    <row r="15163" spans="1:1" x14ac:dyDescent="0.25">
      <c r="A15163" t="s">
        <v>15590</v>
      </c>
    </row>
    <row r="15164" spans="1:1" x14ac:dyDescent="0.25">
      <c r="A15164" t="s">
        <v>15591</v>
      </c>
    </row>
    <row r="15165" spans="1:1" x14ac:dyDescent="0.25">
      <c r="A15165" t="s">
        <v>15592</v>
      </c>
    </row>
    <row r="15166" spans="1:1" x14ac:dyDescent="0.25">
      <c r="A15166" t="s">
        <v>15593</v>
      </c>
    </row>
    <row r="15167" spans="1:1" x14ac:dyDescent="0.25">
      <c r="A15167" t="s">
        <v>15594</v>
      </c>
    </row>
    <row r="15168" spans="1:1" x14ac:dyDescent="0.25">
      <c r="A15168" t="s">
        <v>15595</v>
      </c>
    </row>
    <row r="15169" spans="1:1" x14ac:dyDescent="0.25">
      <c r="A15169" t="s">
        <v>15596</v>
      </c>
    </row>
    <row r="15170" spans="1:1" x14ac:dyDescent="0.25">
      <c r="A15170" t="s">
        <v>15597</v>
      </c>
    </row>
    <row r="15171" spans="1:1" x14ac:dyDescent="0.25">
      <c r="A15171" t="s">
        <v>15598</v>
      </c>
    </row>
    <row r="15172" spans="1:1" x14ac:dyDescent="0.25">
      <c r="A15172" t="s">
        <v>15599</v>
      </c>
    </row>
    <row r="15173" spans="1:1" x14ac:dyDescent="0.25">
      <c r="A15173" t="s">
        <v>15600</v>
      </c>
    </row>
    <row r="15174" spans="1:1" x14ac:dyDescent="0.25">
      <c r="A15174" t="s">
        <v>15601</v>
      </c>
    </row>
    <row r="15175" spans="1:1" x14ac:dyDescent="0.25">
      <c r="A15175" t="s">
        <v>15602</v>
      </c>
    </row>
    <row r="15176" spans="1:1" x14ac:dyDescent="0.25">
      <c r="A15176" t="s">
        <v>15603</v>
      </c>
    </row>
    <row r="15177" spans="1:1" x14ac:dyDescent="0.25">
      <c r="A15177" t="s">
        <v>15604</v>
      </c>
    </row>
    <row r="15178" spans="1:1" x14ac:dyDescent="0.25">
      <c r="A15178" t="s">
        <v>15605</v>
      </c>
    </row>
    <row r="15179" spans="1:1" x14ac:dyDescent="0.25">
      <c r="A15179" t="s">
        <v>15606</v>
      </c>
    </row>
    <row r="15180" spans="1:1" x14ac:dyDescent="0.25">
      <c r="A15180" t="s">
        <v>15607</v>
      </c>
    </row>
    <row r="15181" spans="1:1" x14ac:dyDescent="0.25">
      <c r="A15181" t="s">
        <v>15608</v>
      </c>
    </row>
    <row r="15182" spans="1:1" x14ac:dyDescent="0.25">
      <c r="A15182" t="s">
        <v>15609</v>
      </c>
    </row>
    <row r="15183" spans="1:1" x14ac:dyDescent="0.25">
      <c r="A15183" t="s">
        <v>15610</v>
      </c>
    </row>
    <row r="15184" spans="1:1" x14ac:dyDescent="0.25">
      <c r="A15184" t="s">
        <v>15611</v>
      </c>
    </row>
    <row r="15185" spans="1:1" x14ac:dyDescent="0.25">
      <c r="A15185" t="s">
        <v>15612</v>
      </c>
    </row>
    <row r="15186" spans="1:1" x14ac:dyDescent="0.25">
      <c r="A15186" t="s">
        <v>15613</v>
      </c>
    </row>
    <row r="15187" spans="1:1" x14ac:dyDescent="0.25">
      <c r="A15187" t="s">
        <v>15614</v>
      </c>
    </row>
    <row r="15188" spans="1:1" x14ac:dyDescent="0.25">
      <c r="A15188" t="s">
        <v>15615</v>
      </c>
    </row>
    <row r="15189" spans="1:1" x14ac:dyDescent="0.25">
      <c r="A15189" t="s">
        <v>15616</v>
      </c>
    </row>
    <row r="15190" spans="1:1" x14ac:dyDescent="0.25">
      <c r="A15190" t="s">
        <v>15617</v>
      </c>
    </row>
    <row r="15191" spans="1:1" x14ac:dyDescent="0.25">
      <c r="A15191" t="s">
        <v>15618</v>
      </c>
    </row>
    <row r="15192" spans="1:1" x14ac:dyDescent="0.25">
      <c r="A15192" t="s">
        <v>15619</v>
      </c>
    </row>
    <row r="15193" spans="1:1" x14ac:dyDescent="0.25">
      <c r="A15193" t="s">
        <v>15620</v>
      </c>
    </row>
    <row r="15194" spans="1:1" x14ac:dyDescent="0.25">
      <c r="A15194" t="s">
        <v>15621</v>
      </c>
    </row>
    <row r="15195" spans="1:1" x14ac:dyDescent="0.25">
      <c r="A15195" t="s">
        <v>15622</v>
      </c>
    </row>
    <row r="15196" spans="1:1" x14ac:dyDescent="0.25">
      <c r="A15196" t="s">
        <v>15623</v>
      </c>
    </row>
    <row r="15197" spans="1:1" x14ac:dyDescent="0.25">
      <c r="A15197" t="s">
        <v>15624</v>
      </c>
    </row>
    <row r="15198" spans="1:1" x14ac:dyDescent="0.25">
      <c r="A15198" t="s">
        <v>15625</v>
      </c>
    </row>
    <row r="15199" spans="1:1" x14ac:dyDescent="0.25">
      <c r="A15199" t="s">
        <v>15626</v>
      </c>
    </row>
    <row r="15200" spans="1:1" x14ac:dyDescent="0.25">
      <c r="A15200" t="s">
        <v>15627</v>
      </c>
    </row>
    <row r="15201" spans="1:1" x14ac:dyDescent="0.25">
      <c r="A15201" t="s">
        <v>15628</v>
      </c>
    </row>
    <row r="15202" spans="1:1" x14ac:dyDescent="0.25">
      <c r="A15202" t="s">
        <v>15629</v>
      </c>
    </row>
    <row r="15203" spans="1:1" x14ac:dyDescent="0.25">
      <c r="A15203" t="s">
        <v>15630</v>
      </c>
    </row>
    <row r="15204" spans="1:1" x14ac:dyDescent="0.25">
      <c r="A15204" t="s">
        <v>15631</v>
      </c>
    </row>
    <row r="15205" spans="1:1" x14ac:dyDescent="0.25">
      <c r="A15205" t="s">
        <v>15632</v>
      </c>
    </row>
    <row r="15206" spans="1:1" x14ac:dyDescent="0.25">
      <c r="A15206" t="s">
        <v>15633</v>
      </c>
    </row>
    <row r="15207" spans="1:1" x14ac:dyDescent="0.25">
      <c r="A15207" t="s">
        <v>15634</v>
      </c>
    </row>
    <row r="15208" spans="1:1" x14ac:dyDescent="0.25">
      <c r="A15208" t="s">
        <v>15635</v>
      </c>
    </row>
    <row r="15209" spans="1:1" x14ac:dyDescent="0.25">
      <c r="A15209" t="s">
        <v>15636</v>
      </c>
    </row>
    <row r="15210" spans="1:1" x14ac:dyDescent="0.25">
      <c r="A15210" t="s">
        <v>15637</v>
      </c>
    </row>
    <row r="15211" spans="1:1" x14ac:dyDescent="0.25">
      <c r="A15211" t="s">
        <v>15638</v>
      </c>
    </row>
    <row r="15212" spans="1:1" x14ac:dyDescent="0.25">
      <c r="A15212" t="s">
        <v>15639</v>
      </c>
    </row>
    <row r="15213" spans="1:1" x14ac:dyDescent="0.25">
      <c r="A15213" t="s">
        <v>15640</v>
      </c>
    </row>
    <row r="15214" spans="1:1" x14ac:dyDescent="0.25">
      <c r="A15214" t="s">
        <v>15641</v>
      </c>
    </row>
    <row r="15215" spans="1:1" x14ac:dyDescent="0.25">
      <c r="A15215" t="s">
        <v>15642</v>
      </c>
    </row>
    <row r="15216" spans="1:1" x14ac:dyDescent="0.25">
      <c r="A15216" t="s">
        <v>15643</v>
      </c>
    </row>
    <row r="15217" spans="1:1" x14ac:dyDescent="0.25">
      <c r="A15217" t="s">
        <v>15644</v>
      </c>
    </row>
    <row r="15218" spans="1:1" x14ac:dyDescent="0.25">
      <c r="A15218" t="s">
        <v>15645</v>
      </c>
    </row>
    <row r="15219" spans="1:1" x14ac:dyDescent="0.25">
      <c r="A15219" t="s">
        <v>15646</v>
      </c>
    </row>
    <row r="15220" spans="1:1" x14ac:dyDescent="0.25">
      <c r="A15220" t="s">
        <v>15647</v>
      </c>
    </row>
    <row r="15221" spans="1:1" x14ac:dyDescent="0.25">
      <c r="A15221" t="s">
        <v>15648</v>
      </c>
    </row>
    <row r="15222" spans="1:1" x14ac:dyDescent="0.25">
      <c r="A15222" t="s">
        <v>15649</v>
      </c>
    </row>
    <row r="15223" spans="1:1" x14ac:dyDescent="0.25">
      <c r="A15223" t="s">
        <v>15650</v>
      </c>
    </row>
    <row r="15224" spans="1:1" x14ac:dyDescent="0.25">
      <c r="A15224" t="s">
        <v>15651</v>
      </c>
    </row>
    <row r="15225" spans="1:1" x14ac:dyDescent="0.25">
      <c r="A15225" t="s">
        <v>15652</v>
      </c>
    </row>
    <row r="15226" spans="1:1" x14ac:dyDescent="0.25">
      <c r="A15226" t="s">
        <v>15653</v>
      </c>
    </row>
    <row r="15227" spans="1:1" x14ac:dyDescent="0.25">
      <c r="A15227" t="s">
        <v>15654</v>
      </c>
    </row>
    <row r="15228" spans="1:1" x14ac:dyDescent="0.25">
      <c r="A15228" t="s">
        <v>15655</v>
      </c>
    </row>
    <row r="15229" spans="1:1" x14ac:dyDescent="0.25">
      <c r="A15229" t="s">
        <v>15656</v>
      </c>
    </row>
    <row r="15230" spans="1:1" x14ac:dyDescent="0.25">
      <c r="A15230" t="s">
        <v>15657</v>
      </c>
    </row>
    <row r="15231" spans="1:1" x14ac:dyDescent="0.25">
      <c r="A15231" t="s">
        <v>15658</v>
      </c>
    </row>
    <row r="15232" spans="1:1" x14ac:dyDescent="0.25">
      <c r="A15232" t="s">
        <v>15659</v>
      </c>
    </row>
    <row r="15233" spans="1:1" x14ac:dyDescent="0.25">
      <c r="A15233" t="s">
        <v>15660</v>
      </c>
    </row>
    <row r="15234" spans="1:1" x14ac:dyDescent="0.25">
      <c r="A15234" t="s">
        <v>15661</v>
      </c>
    </row>
    <row r="15235" spans="1:1" x14ac:dyDescent="0.25">
      <c r="A15235" t="s">
        <v>15662</v>
      </c>
    </row>
    <row r="15236" spans="1:1" x14ac:dyDescent="0.25">
      <c r="A15236" t="s">
        <v>15663</v>
      </c>
    </row>
    <row r="15237" spans="1:1" x14ac:dyDescent="0.25">
      <c r="A15237" t="s">
        <v>15664</v>
      </c>
    </row>
    <row r="15238" spans="1:1" x14ac:dyDescent="0.25">
      <c r="A15238" t="s">
        <v>15665</v>
      </c>
    </row>
    <row r="15239" spans="1:1" x14ac:dyDescent="0.25">
      <c r="A15239" t="s">
        <v>15666</v>
      </c>
    </row>
    <row r="15240" spans="1:1" x14ac:dyDescent="0.25">
      <c r="A15240" t="s">
        <v>15667</v>
      </c>
    </row>
    <row r="15241" spans="1:1" x14ac:dyDescent="0.25">
      <c r="A15241" t="s">
        <v>15668</v>
      </c>
    </row>
    <row r="15242" spans="1:1" x14ac:dyDescent="0.25">
      <c r="A15242" t="s">
        <v>15669</v>
      </c>
    </row>
    <row r="15243" spans="1:1" x14ac:dyDescent="0.25">
      <c r="A15243" t="s">
        <v>15670</v>
      </c>
    </row>
    <row r="15244" spans="1:1" x14ac:dyDescent="0.25">
      <c r="A15244" t="s">
        <v>15671</v>
      </c>
    </row>
    <row r="15245" spans="1:1" x14ac:dyDescent="0.25">
      <c r="A15245" t="s">
        <v>15672</v>
      </c>
    </row>
    <row r="15246" spans="1:1" x14ac:dyDescent="0.25">
      <c r="A15246" t="s">
        <v>15673</v>
      </c>
    </row>
    <row r="15247" spans="1:1" x14ac:dyDescent="0.25">
      <c r="A15247" t="s">
        <v>15674</v>
      </c>
    </row>
    <row r="15248" spans="1:1" x14ac:dyDescent="0.25">
      <c r="A15248" t="s">
        <v>15675</v>
      </c>
    </row>
    <row r="15249" spans="1:1" x14ac:dyDescent="0.25">
      <c r="A15249" t="s">
        <v>15676</v>
      </c>
    </row>
    <row r="15250" spans="1:1" x14ac:dyDescent="0.25">
      <c r="A15250" t="s">
        <v>15677</v>
      </c>
    </row>
    <row r="15251" spans="1:1" x14ac:dyDescent="0.25">
      <c r="A15251" t="s">
        <v>15678</v>
      </c>
    </row>
    <row r="15252" spans="1:1" x14ac:dyDescent="0.25">
      <c r="A15252" t="s">
        <v>15679</v>
      </c>
    </row>
    <row r="15253" spans="1:1" x14ac:dyDescent="0.25">
      <c r="A15253" t="s">
        <v>15680</v>
      </c>
    </row>
    <row r="15254" spans="1:1" x14ac:dyDescent="0.25">
      <c r="A15254" t="s">
        <v>15681</v>
      </c>
    </row>
    <row r="15255" spans="1:1" x14ac:dyDescent="0.25">
      <c r="A15255" t="s">
        <v>15682</v>
      </c>
    </row>
    <row r="15256" spans="1:1" x14ac:dyDescent="0.25">
      <c r="A15256" t="s">
        <v>15683</v>
      </c>
    </row>
    <row r="15257" spans="1:1" x14ac:dyDescent="0.25">
      <c r="A15257" t="s">
        <v>15684</v>
      </c>
    </row>
    <row r="15258" spans="1:1" x14ac:dyDescent="0.25">
      <c r="A15258" t="s">
        <v>15685</v>
      </c>
    </row>
    <row r="15259" spans="1:1" x14ac:dyDescent="0.25">
      <c r="A15259" t="s">
        <v>15686</v>
      </c>
    </row>
    <row r="15260" spans="1:1" x14ac:dyDescent="0.25">
      <c r="A15260" t="s">
        <v>15687</v>
      </c>
    </row>
    <row r="15261" spans="1:1" x14ac:dyDescent="0.25">
      <c r="A15261" t="s">
        <v>15688</v>
      </c>
    </row>
    <row r="15262" spans="1:1" x14ac:dyDescent="0.25">
      <c r="A15262" t="s">
        <v>15689</v>
      </c>
    </row>
    <row r="15263" spans="1:1" x14ac:dyDescent="0.25">
      <c r="A15263" t="s">
        <v>15690</v>
      </c>
    </row>
    <row r="15264" spans="1:1" x14ac:dyDescent="0.25">
      <c r="A15264" t="s">
        <v>15691</v>
      </c>
    </row>
    <row r="15265" spans="1:1" x14ac:dyDescent="0.25">
      <c r="A15265" t="s">
        <v>15692</v>
      </c>
    </row>
    <row r="15266" spans="1:1" x14ac:dyDescent="0.25">
      <c r="A15266" t="s">
        <v>15693</v>
      </c>
    </row>
    <row r="15267" spans="1:1" x14ac:dyDescent="0.25">
      <c r="A15267" t="s">
        <v>15694</v>
      </c>
    </row>
    <row r="15268" spans="1:1" x14ac:dyDescent="0.25">
      <c r="A15268" t="s">
        <v>15695</v>
      </c>
    </row>
    <row r="15269" spans="1:1" x14ac:dyDescent="0.25">
      <c r="A15269" t="s">
        <v>15696</v>
      </c>
    </row>
    <row r="15270" spans="1:1" x14ac:dyDescent="0.25">
      <c r="A15270" t="s">
        <v>15697</v>
      </c>
    </row>
    <row r="15271" spans="1:1" x14ac:dyDescent="0.25">
      <c r="A15271" t="s">
        <v>15698</v>
      </c>
    </row>
    <row r="15272" spans="1:1" x14ac:dyDescent="0.25">
      <c r="A15272" t="s">
        <v>15699</v>
      </c>
    </row>
    <row r="15273" spans="1:1" x14ac:dyDescent="0.25">
      <c r="A15273" t="s">
        <v>15700</v>
      </c>
    </row>
    <row r="15274" spans="1:1" x14ac:dyDescent="0.25">
      <c r="A15274" t="s">
        <v>15701</v>
      </c>
    </row>
    <row r="15275" spans="1:1" x14ac:dyDescent="0.25">
      <c r="A15275" t="s">
        <v>15702</v>
      </c>
    </row>
    <row r="15276" spans="1:1" x14ac:dyDescent="0.25">
      <c r="A15276" t="s">
        <v>15703</v>
      </c>
    </row>
    <row r="15277" spans="1:1" x14ac:dyDescent="0.25">
      <c r="A15277" t="s">
        <v>15704</v>
      </c>
    </row>
    <row r="15278" spans="1:1" x14ac:dyDescent="0.25">
      <c r="A15278" t="s">
        <v>15705</v>
      </c>
    </row>
    <row r="15279" spans="1:1" x14ac:dyDescent="0.25">
      <c r="A15279" t="s">
        <v>15706</v>
      </c>
    </row>
    <row r="15280" spans="1:1" x14ac:dyDescent="0.25">
      <c r="A15280" t="s">
        <v>15707</v>
      </c>
    </row>
    <row r="15281" spans="1:1" x14ac:dyDescent="0.25">
      <c r="A15281" t="s">
        <v>15708</v>
      </c>
    </row>
    <row r="15282" spans="1:1" x14ac:dyDescent="0.25">
      <c r="A15282" t="s">
        <v>15709</v>
      </c>
    </row>
    <row r="15283" spans="1:1" x14ac:dyDescent="0.25">
      <c r="A15283" t="s">
        <v>15710</v>
      </c>
    </row>
    <row r="15284" spans="1:1" x14ac:dyDescent="0.25">
      <c r="A15284" t="s">
        <v>15711</v>
      </c>
    </row>
    <row r="15285" spans="1:1" x14ac:dyDescent="0.25">
      <c r="A15285" t="s">
        <v>15712</v>
      </c>
    </row>
    <row r="15286" spans="1:1" x14ac:dyDescent="0.25">
      <c r="A15286" t="s">
        <v>15713</v>
      </c>
    </row>
    <row r="15287" spans="1:1" x14ac:dyDescent="0.25">
      <c r="A15287" t="s">
        <v>15714</v>
      </c>
    </row>
    <row r="15288" spans="1:1" x14ac:dyDescent="0.25">
      <c r="A15288" t="s">
        <v>15715</v>
      </c>
    </row>
    <row r="15289" spans="1:1" x14ac:dyDescent="0.25">
      <c r="A15289" t="s">
        <v>15716</v>
      </c>
    </row>
    <row r="15290" spans="1:1" x14ac:dyDescent="0.25">
      <c r="A15290" t="s">
        <v>15717</v>
      </c>
    </row>
    <row r="15291" spans="1:1" x14ac:dyDescent="0.25">
      <c r="A15291" t="s">
        <v>15718</v>
      </c>
    </row>
    <row r="15292" spans="1:1" x14ac:dyDescent="0.25">
      <c r="A15292" t="s">
        <v>15719</v>
      </c>
    </row>
    <row r="15293" spans="1:1" x14ac:dyDescent="0.25">
      <c r="A15293" t="s">
        <v>15720</v>
      </c>
    </row>
    <row r="15294" spans="1:1" x14ac:dyDescent="0.25">
      <c r="A15294" t="s">
        <v>15721</v>
      </c>
    </row>
    <row r="15295" spans="1:1" x14ac:dyDescent="0.25">
      <c r="A15295" t="s">
        <v>15722</v>
      </c>
    </row>
    <row r="15296" spans="1:1" x14ac:dyDescent="0.25">
      <c r="A15296" t="s">
        <v>15723</v>
      </c>
    </row>
    <row r="15297" spans="1:1" x14ac:dyDescent="0.25">
      <c r="A15297" t="s">
        <v>15724</v>
      </c>
    </row>
    <row r="15298" spans="1:1" x14ac:dyDescent="0.25">
      <c r="A15298" t="s">
        <v>15725</v>
      </c>
    </row>
    <row r="15299" spans="1:1" x14ac:dyDescent="0.25">
      <c r="A15299" t="s">
        <v>15726</v>
      </c>
    </row>
    <row r="15300" spans="1:1" x14ac:dyDescent="0.25">
      <c r="A15300" t="s">
        <v>15727</v>
      </c>
    </row>
    <row r="15301" spans="1:1" x14ac:dyDescent="0.25">
      <c r="A15301" t="s">
        <v>15728</v>
      </c>
    </row>
    <row r="15302" spans="1:1" x14ac:dyDescent="0.25">
      <c r="A15302" t="s">
        <v>15729</v>
      </c>
    </row>
    <row r="15303" spans="1:1" x14ac:dyDescent="0.25">
      <c r="A15303" t="s">
        <v>15730</v>
      </c>
    </row>
    <row r="15304" spans="1:1" x14ac:dyDescent="0.25">
      <c r="A15304" t="s">
        <v>15731</v>
      </c>
    </row>
    <row r="15305" spans="1:1" x14ac:dyDescent="0.25">
      <c r="A15305" t="s">
        <v>15732</v>
      </c>
    </row>
    <row r="15306" spans="1:1" x14ac:dyDescent="0.25">
      <c r="A15306" t="s">
        <v>15733</v>
      </c>
    </row>
    <row r="15307" spans="1:1" x14ac:dyDescent="0.25">
      <c r="A15307" t="s">
        <v>15734</v>
      </c>
    </row>
    <row r="15308" spans="1:1" x14ac:dyDescent="0.25">
      <c r="A15308" t="s">
        <v>15735</v>
      </c>
    </row>
    <row r="15309" spans="1:1" x14ac:dyDescent="0.25">
      <c r="A15309" t="s">
        <v>15736</v>
      </c>
    </row>
    <row r="15310" spans="1:1" x14ac:dyDescent="0.25">
      <c r="A15310" t="s">
        <v>15737</v>
      </c>
    </row>
    <row r="15311" spans="1:1" x14ac:dyDescent="0.25">
      <c r="A15311" t="s">
        <v>15738</v>
      </c>
    </row>
    <row r="15312" spans="1:1" x14ac:dyDescent="0.25">
      <c r="A15312" t="s">
        <v>15739</v>
      </c>
    </row>
    <row r="15313" spans="1:1" x14ac:dyDescent="0.25">
      <c r="A15313" t="s">
        <v>15740</v>
      </c>
    </row>
    <row r="15314" spans="1:1" x14ac:dyDescent="0.25">
      <c r="A15314" t="s">
        <v>15741</v>
      </c>
    </row>
    <row r="15315" spans="1:1" x14ac:dyDescent="0.25">
      <c r="A15315" t="s">
        <v>15742</v>
      </c>
    </row>
    <row r="15316" spans="1:1" x14ac:dyDescent="0.25">
      <c r="A15316" t="s">
        <v>15743</v>
      </c>
    </row>
    <row r="15317" spans="1:1" x14ac:dyDescent="0.25">
      <c r="A15317" t="s">
        <v>15744</v>
      </c>
    </row>
    <row r="15318" spans="1:1" x14ac:dyDescent="0.25">
      <c r="A15318" t="s">
        <v>15745</v>
      </c>
    </row>
    <row r="15319" spans="1:1" x14ac:dyDescent="0.25">
      <c r="A15319" t="s">
        <v>15746</v>
      </c>
    </row>
    <row r="15320" spans="1:1" x14ac:dyDescent="0.25">
      <c r="A15320" t="s">
        <v>15747</v>
      </c>
    </row>
    <row r="15321" spans="1:1" x14ac:dyDescent="0.25">
      <c r="A15321" t="s">
        <v>15748</v>
      </c>
    </row>
    <row r="15322" spans="1:1" x14ac:dyDescent="0.25">
      <c r="A15322" t="s">
        <v>15749</v>
      </c>
    </row>
    <row r="15323" spans="1:1" x14ac:dyDescent="0.25">
      <c r="A15323" t="s">
        <v>15750</v>
      </c>
    </row>
    <row r="15324" spans="1:1" x14ac:dyDescent="0.25">
      <c r="A15324" t="s">
        <v>15751</v>
      </c>
    </row>
    <row r="15325" spans="1:1" x14ac:dyDescent="0.25">
      <c r="A15325" t="s">
        <v>15752</v>
      </c>
    </row>
    <row r="15326" spans="1:1" x14ac:dyDescent="0.25">
      <c r="A15326" t="s">
        <v>15753</v>
      </c>
    </row>
    <row r="15327" spans="1:1" x14ac:dyDescent="0.25">
      <c r="A15327" t="s">
        <v>15754</v>
      </c>
    </row>
    <row r="15328" spans="1:1" x14ac:dyDescent="0.25">
      <c r="A15328" t="s">
        <v>15755</v>
      </c>
    </row>
    <row r="15329" spans="1:1" x14ac:dyDescent="0.25">
      <c r="A15329" t="s">
        <v>15756</v>
      </c>
    </row>
    <row r="15330" spans="1:1" x14ac:dyDescent="0.25">
      <c r="A15330" t="s">
        <v>15757</v>
      </c>
    </row>
    <row r="15331" spans="1:1" x14ac:dyDescent="0.25">
      <c r="A15331" t="s">
        <v>15758</v>
      </c>
    </row>
    <row r="15332" spans="1:1" x14ac:dyDescent="0.25">
      <c r="A15332" t="s">
        <v>15759</v>
      </c>
    </row>
    <row r="15333" spans="1:1" x14ac:dyDescent="0.25">
      <c r="A15333" t="s">
        <v>15760</v>
      </c>
    </row>
    <row r="15334" spans="1:1" x14ac:dyDescent="0.25">
      <c r="A15334" t="s">
        <v>15761</v>
      </c>
    </row>
    <row r="15335" spans="1:1" x14ac:dyDescent="0.25">
      <c r="A15335" t="s">
        <v>15762</v>
      </c>
    </row>
    <row r="15336" spans="1:1" x14ac:dyDescent="0.25">
      <c r="A15336" t="s">
        <v>15763</v>
      </c>
    </row>
    <row r="15337" spans="1:1" x14ac:dyDescent="0.25">
      <c r="A15337" t="s">
        <v>15764</v>
      </c>
    </row>
    <row r="15338" spans="1:1" x14ac:dyDescent="0.25">
      <c r="A15338" t="s">
        <v>15765</v>
      </c>
    </row>
    <row r="15339" spans="1:1" x14ac:dyDescent="0.25">
      <c r="A15339" t="s">
        <v>15766</v>
      </c>
    </row>
    <row r="15340" spans="1:1" x14ac:dyDescent="0.25">
      <c r="A15340" t="s">
        <v>15767</v>
      </c>
    </row>
    <row r="15341" spans="1:1" x14ac:dyDescent="0.25">
      <c r="A15341" t="s">
        <v>15768</v>
      </c>
    </row>
    <row r="15342" spans="1:1" x14ac:dyDescent="0.25">
      <c r="A15342" t="s">
        <v>15769</v>
      </c>
    </row>
    <row r="15343" spans="1:1" x14ac:dyDescent="0.25">
      <c r="A15343" t="s">
        <v>15770</v>
      </c>
    </row>
    <row r="15344" spans="1:1" x14ac:dyDescent="0.25">
      <c r="A15344" t="s">
        <v>15771</v>
      </c>
    </row>
    <row r="15345" spans="1:1" x14ac:dyDescent="0.25">
      <c r="A15345" t="s">
        <v>15772</v>
      </c>
    </row>
    <row r="15346" spans="1:1" x14ac:dyDescent="0.25">
      <c r="A15346" t="s">
        <v>15773</v>
      </c>
    </row>
    <row r="15347" spans="1:1" x14ac:dyDescent="0.25">
      <c r="A15347" t="s">
        <v>15774</v>
      </c>
    </row>
    <row r="15348" spans="1:1" x14ac:dyDescent="0.25">
      <c r="A15348" t="s">
        <v>15775</v>
      </c>
    </row>
    <row r="15349" spans="1:1" x14ac:dyDescent="0.25">
      <c r="A15349" t="s">
        <v>15776</v>
      </c>
    </row>
    <row r="15350" spans="1:1" x14ac:dyDescent="0.25">
      <c r="A15350" t="s">
        <v>15777</v>
      </c>
    </row>
    <row r="15351" spans="1:1" x14ac:dyDescent="0.25">
      <c r="A15351" t="s">
        <v>15778</v>
      </c>
    </row>
    <row r="15352" spans="1:1" x14ac:dyDescent="0.25">
      <c r="A15352" t="s">
        <v>15779</v>
      </c>
    </row>
    <row r="15353" spans="1:1" x14ac:dyDescent="0.25">
      <c r="A15353" t="s">
        <v>15780</v>
      </c>
    </row>
    <row r="15354" spans="1:1" x14ac:dyDescent="0.25">
      <c r="A15354" t="s">
        <v>15781</v>
      </c>
    </row>
    <row r="15355" spans="1:1" x14ac:dyDescent="0.25">
      <c r="A15355" t="s">
        <v>15782</v>
      </c>
    </row>
    <row r="15356" spans="1:1" x14ac:dyDescent="0.25">
      <c r="A15356" t="s">
        <v>15783</v>
      </c>
    </row>
    <row r="15357" spans="1:1" x14ac:dyDescent="0.25">
      <c r="A15357" t="s">
        <v>15784</v>
      </c>
    </row>
    <row r="15358" spans="1:1" x14ac:dyDescent="0.25">
      <c r="A15358" t="s">
        <v>15785</v>
      </c>
    </row>
    <row r="15359" spans="1:1" x14ac:dyDescent="0.25">
      <c r="A15359" t="s">
        <v>15786</v>
      </c>
    </row>
    <row r="15360" spans="1:1" x14ac:dyDescent="0.25">
      <c r="A15360" t="s">
        <v>15787</v>
      </c>
    </row>
    <row r="15361" spans="1:1" x14ac:dyDescent="0.25">
      <c r="A15361" t="s">
        <v>15788</v>
      </c>
    </row>
    <row r="15362" spans="1:1" x14ac:dyDescent="0.25">
      <c r="A15362" t="s">
        <v>15789</v>
      </c>
    </row>
    <row r="15363" spans="1:1" x14ac:dyDescent="0.25">
      <c r="A15363" t="s">
        <v>15790</v>
      </c>
    </row>
    <row r="15364" spans="1:1" x14ac:dyDescent="0.25">
      <c r="A15364" t="s">
        <v>15791</v>
      </c>
    </row>
    <row r="15365" spans="1:1" x14ac:dyDescent="0.25">
      <c r="A15365" t="s">
        <v>15792</v>
      </c>
    </row>
    <row r="15366" spans="1:1" x14ac:dyDescent="0.25">
      <c r="A15366" t="s">
        <v>15793</v>
      </c>
    </row>
    <row r="15367" spans="1:1" x14ac:dyDescent="0.25">
      <c r="A15367" t="s">
        <v>15794</v>
      </c>
    </row>
    <row r="15368" spans="1:1" x14ac:dyDescent="0.25">
      <c r="A15368" t="s">
        <v>15795</v>
      </c>
    </row>
    <row r="15369" spans="1:1" x14ac:dyDescent="0.25">
      <c r="A15369" t="s">
        <v>15796</v>
      </c>
    </row>
    <row r="15370" spans="1:1" x14ac:dyDescent="0.25">
      <c r="A15370" t="s">
        <v>15797</v>
      </c>
    </row>
    <row r="15371" spans="1:1" x14ac:dyDescent="0.25">
      <c r="A15371" t="s">
        <v>15798</v>
      </c>
    </row>
    <row r="15372" spans="1:1" x14ac:dyDescent="0.25">
      <c r="A15372" t="s">
        <v>15799</v>
      </c>
    </row>
    <row r="15373" spans="1:1" x14ac:dyDescent="0.25">
      <c r="A15373" t="s">
        <v>15800</v>
      </c>
    </row>
    <row r="15374" spans="1:1" x14ac:dyDescent="0.25">
      <c r="A15374" t="s">
        <v>15801</v>
      </c>
    </row>
    <row r="15375" spans="1:1" x14ac:dyDescent="0.25">
      <c r="A15375" t="s">
        <v>15802</v>
      </c>
    </row>
    <row r="15376" spans="1:1" x14ac:dyDescent="0.25">
      <c r="A15376" t="s">
        <v>15803</v>
      </c>
    </row>
    <row r="15377" spans="1:1" x14ac:dyDescent="0.25">
      <c r="A15377" t="s">
        <v>15804</v>
      </c>
    </row>
    <row r="15378" spans="1:1" x14ac:dyDescent="0.25">
      <c r="A15378" t="s">
        <v>15805</v>
      </c>
    </row>
    <row r="15379" spans="1:1" x14ac:dyDescent="0.25">
      <c r="A15379" t="s">
        <v>15806</v>
      </c>
    </row>
    <row r="15380" spans="1:1" x14ac:dyDescent="0.25">
      <c r="A15380" t="s">
        <v>15807</v>
      </c>
    </row>
    <row r="15381" spans="1:1" x14ac:dyDescent="0.25">
      <c r="A15381" t="s">
        <v>15808</v>
      </c>
    </row>
    <row r="15382" spans="1:1" x14ac:dyDescent="0.25">
      <c r="A15382" t="s">
        <v>15809</v>
      </c>
    </row>
    <row r="15383" spans="1:1" x14ac:dyDescent="0.25">
      <c r="A15383" t="s">
        <v>15810</v>
      </c>
    </row>
    <row r="15384" spans="1:1" x14ac:dyDescent="0.25">
      <c r="A15384" t="s">
        <v>15811</v>
      </c>
    </row>
    <row r="15385" spans="1:1" x14ac:dyDescent="0.25">
      <c r="A15385" t="s">
        <v>15812</v>
      </c>
    </row>
    <row r="15386" spans="1:1" x14ac:dyDescent="0.25">
      <c r="A15386" t="s">
        <v>15813</v>
      </c>
    </row>
    <row r="15387" spans="1:1" x14ac:dyDescent="0.25">
      <c r="A15387" t="s">
        <v>15814</v>
      </c>
    </row>
    <row r="15388" spans="1:1" x14ac:dyDescent="0.25">
      <c r="A15388" t="s">
        <v>15815</v>
      </c>
    </row>
    <row r="15389" spans="1:1" x14ac:dyDescent="0.25">
      <c r="A15389" t="s">
        <v>15816</v>
      </c>
    </row>
    <row r="15390" spans="1:1" x14ac:dyDescent="0.25">
      <c r="A15390" t="s">
        <v>15817</v>
      </c>
    </row>
    <row r="15391" spans="1:1" x14ac:dyDescent="0.25">
      <c r="A15391" t="s">
        <v>15818</v>
      </c>
    </row>
    <row r="15392" spans="1:1" x14ac:dyDescent="0.25">
      <c r="A15392" t="s">
        <v>15819</v>
      </c>
    </row>
    <row r="15393" spans="1:1" x14ac:dyDescent="0.25">
      <c r="A15393" t="s">
        <v>15820</v>
      </c>
    </row>
    <row r="15394" spans="1:1" x14ac:dyDescent="0.25">
      <c r="A15394" t="s">
        <v>15821</v>
      </c>
    </row>
    <row r="15395" spans="1:1" x14ac:dyDescent="0.25">
      <c r="A15395" t="s">
        <v>15822</v>
      </c>
    </row>
    <row r="15396" spans="1:1" x14ac:dyDescent="0.25">
      <c r="A15396" t="s">
        <v>15823</v>
      </c>
    </row>
    <row r="15397" spans="1:1" x14ac:dyDescent="0.25">
      <c r="A15397" t="s">
        <v>15824</v>
      </c>
    </row>
    <row r="15398" spans="1:1" x14ac:dyDescent="0.25">
      <c r="A15398" t="s">
        <v>15825</v>
      </c>
    </row>
    <row r="15399" spans="1:1" x14ac:dyDescent="0.25">
      <c r="A15399" t="s">
        <v>15826</v>
      </c>
    </row>
    <row r="15400" spans="1:1" x14ac:dyDescent="0.25">
      <c r="A15400" t="s">
        <v>15827</v>
      </c>
    </row>
    <row r="15401" spans="1:1" x14ac:dyDescent="0.25">
      <c r="A15401" t="s">
        <v>15828</v>
      </c>
    </row>
    <row r="15402" spans="1:1" x14ac:dyDescent="0.25">
      <c r="A15402" t="s">
        <v>15829</v>
      </c>
    </row>
    <row r="15403" spans="1:1" x14ac:dyDescent="0.25">
      <c r="A15403" t="s">
        <v>15830</v>
      </c>
    </row>
    <row r="15404" spans="1:1" x14ac:dyDescent="0.25">
      <c r="A15404" t="s">
        <v>15831</v>
      </c>
    </row>
    <row r="15405" spans="1:1" x14ac:dyDescent="0.25">
      <c r="A15405" t="s">
        <v>15832</v>
      </c>
    </row>
    <row r="15406" spans="1:1" x14ac:dyDescent="0.25">
      <c r="A15406" t="s">
        <v>15833</v>
      </c>
    </row>
    <row r="15407" spans="1:1" x14ac:dyDescent="0.25">
      <c r="A15407" t="s">
        <v>15834</v>
      </c>
    </row>
    <row r="15408" spans="1:1" x14ac:dyDescent="0.25">
      <c r="A15408" t="s">
        <v>15835</v>
      </c>
    </row>
    <row r="15409" spans="1:1" x14ac:dyDescent="0.25">
      <c r="A15409" t="s">
        <v>15836</v>
      </c>
    </row>
    <row r="15410" spans="1:1" x14ac:dyDescent="0.25">
      <c r="A15410" t="s">
        <v>15837</v>
      </c>
    </row>
    <row r="15411" spans="1:1" x14ac:dyDescent="0.25">
      <c r="A15411" t="s">
        <v>15838</v>
      </c>
    </row>
    <row r="15412" spans="1:1" x14ac:dyDescent="0.25">
      <c r="A15412" t="s">
        <v>15839</v>
      </c>
    </row>
    <row r="15413" spans="1:1" x14ac:dyDescent="0.25">
      <c r="A15413" t="s">
        <v>15840</v>
      </c>
    </row>
    <row r="15414" spans="1:1" x14ac:dyDescent="0.25">
      <c r="A15414" t="s">
        <v>15841</v>
      </c>
    </row>
    <row r="15415" spans="1:1" x14ac:dyDescent="0.25">
      <c r="A15415" t="s">
        <v>15842</v>
      </c>
    </row>
    <row r="15416" spans="1:1" x14ac:dyDescent="0.25">
      <c r="A15416" t="s">
        <v>15843</v>
      </c>
    </row>
    <row r="15417" spans="1:1" x14ac:dyDescent="0.25">
      <c r="A15417" t="s">
        <v>15844</v>
      </c>
    </row>
    <row r="15418" spans="1:1" x14ac:dyDescent="0.25">
      <c r="A15418" t="s">
        <v>15845</v>
      </c>
    </row>
    <row r="15419" spans="1:1" x14ac:dyDescent="0.25">
      <c r="A15419" t="s">
        <v>15846</v>
      </c>
    </row>
    <row r="15420" spans="1:1" x14ac:dyDescent="0.25">
      <c r="A15420" t="s">
        <v>15847</v>
      </c>
    </row>
    <row r="15421" spans="1:1" x14ac:dyDescent="0.25">
      <c r="A15421" t="s">
        <v>15848</v>
      </c>
    </row>
    <row r="15422" spans="1:1" x14ac:dyDescent="0.25">
      <c r="A15422" t="s">
        <v>15849</v>
      </c>
    </row>
    <row r="15423" spans="1:1" x14ac:dyDescent="0.25">
      <c r="A15423" t="s">
        <v>15850</v>
      </c>
    </row>
    <row r="15424" spans="1:1" x14ac:dyDescent="0.25">
      <c r="A15424" t="s">
        <v>15851</v>
      </c>
    </row>
    <row r="15425" spans="1:1" x14ac:dyDescent="0.25">
      <c r="A15425" t="s">
        <v>15852</v>
      </c>
    </row>
    <row r="15426" spans="1:1" x14ac:dyDescent="0.25">
      <c r="A15426" t="s">
        <v>15853</v>
      </c>
    </row>
    <row r="15427" spans="1:1" x14ac:dyDescent="0.25">
      <c r="A15427" t="s">
        <v>15854</v>
      </c>
    </row>
    <row r="15428" spans="1:1" x14ac:dyDescent="0.25">
      <c r="A15428" t="s">
        <v>15855</v>
      </c>
    </row>
    <row r="15429" spans="1:1" x14ac:dyDescent="0.25">
      <c r="A15429" t="s">
        <v>15856</v>
      </c>
    </row>
    <row r="15430" spans="1:1" x14ac:dyDescent="0.25">
      <c r="A15430" t="s">
        <v>15857</v>
      </c>
    </row>
    <row r="15431" spans="1:1" x14ac:dyDescent="0.25">
      <c r="A15431" t="s">
        <v>15858</v>
      </c>
    </row>
    <row r="15432" spans="1:1" x14ac:dyDescent="0.25">
      <c r="A15432" t="s">
        <v>15859</v>
      </c>
    </row>
    <row r="15433" spans="1:1" x14ac:dyDescent="0.25">
      <c r="A15433" t="s">
        <v>15860</v>
      </c>
    </row>
    <row r="15434" spans="1:1" x14ac:dyDescent="0.25">
      <c r="A15434" t="s">
        <v>15861</v>
      </c>
    </row>
    <row r="15435" spans="1:1" x14ac:dyDescent="0.25">
      <c r="A15435" t="s">
        <v>15862</v>
      </c>
    </row>
    <row r="15436" spans="1:1" x14ac:dyDescent="0.25">
      <c r="A15436" t="s">
        <v>15863</v>
      </c>
    </row>
    <row r="15437" spans="1:1" x14ac:dyDescent="0.25">
      <c r="A15437" t="s">
        <v>15864</v>
      </c>
    </row>
    <row r="15438" spans="1:1" x14ac:dyDescent="0.25">
      <c r="A15438" t="s">
        <v>15865</v>
      </c>
    </row>
    <row r="15439" spans="1:1" x14ac:dyDescent="0.25">
      <c r="A15439" t="s">
        <v>15866</v>
      </c>
    </row>
    <row r="15440" spans="1:1" x14ac:dyDescent="0.25">
      <c r="A15440" t="s">
        <v>15867</v>
      </c>
    </row>
    <row r="15441" spans="1:1" x14ac:dyDescent="0.25">
      <c r="A15441" t="s">
        <v>15868</v>
      </c>
    </row>
    <row r="15442" spans="1:1" x14ac:dyDescent="0.25">
      <c r="A15442" t="s">
        <v>15869</v>
      </c>
    </row>
    <row r="15443" spans="1:1" x14ac:dyDescent="0.25">
      <c r="A15443" t="s">
        <v>15870</v>
      </c>
    </row>
    <row r="15444" spans="1:1" x14ac:dyDescent="0.25">
      <c r="A15444" t="s">
        <v>15871</v>
      </c>
    </row>
    <row r="15445" spans="1:1" x14ac:dyDescent="0.25">
      <c r="A15445" t="s">
        <v>15872</v>
      </c>
    </row>
    <row r="15446" spans="1:1" x14ac:dyDescent="0.25">
      <c r="A15446" t="s">
        <v>15873</v>
      </c>
    </row>
    <row r="15447" spans="1:1" x14ac:dyDescent="0.25">
      <c r="A15447" t="s">
        <v>15874</v>
      </c>
    </row>
    <row r="15448" spans="1:1" x14ac:dyDescent="0.25">
      <c r="A15448" t="s">
        <v>15875</v>
      </c>
    </row>
    <row r="15449" spans="1:1" x14ac:dyDescent="0.25">
      <c r="A15449" t="s">
        <v>15876</v>
      </c>
    </row>
    <row r="15450" spans="1:1" x14ac:dyDescent="0.25">
      <c r="A15450" t="s">
        <v>15877</v>
      </c>
    </row>
    <row r="15451" spans="1:1" x14ac:dyDescent="0.25">
      <c r="A15451" t="s">
        <v>15878</v>
      </c>
    </row>
    <row r="15452" spans="1:1" x14ac:dyDescent="0.25">
      <c r="A15452" t="s">
        <v>15879</v>
      </c>
    </row>
    <row r="15453" spans="1:1" x14ac:dyDescent="0.25">
      <c r="A15453" t="s">
        <v>15880</v>
      </c>
    </row>
    <row r="15454" spans="1:1" x14ac:dyDescent="0.25">
      <c r="A15454" t="s">
        <v>15881</v>
      </c>
    </row>
    <row r="15455" spans="1:1" x14ac:dyDescent="0.25">
      <c r="A15455" t="s">
        <v>15882</v>
      </c>
    </row>
    <row r="15456" spans="1:1" x14ac:dyDescent="0.25">
      <c r="A15456" t="s">
        <v>15883</v>
      </c>
    </row>
    <row r="15457" spans="1:1" x14ac:dyDescent="0.25">
      <c r="A15457" t="s">
        <v>15884</v>
      </c>
    </row>
    <row r="15458" spans="1:1" x14ac:dyDescent="0.25">
      <c r="A15458" t="s">
        <v>15885</v>
      </c>
    </row>
    <row r="15459" spans="1:1" x14ac:dyDescent="0.25">
      <c r="A15459" t="s">
        <v>15886</v>
      </c>
    </row>
    <row r="15460" spans="1:1" x14ac:dyDescent="0.25">
      <c r="A15460" t="s">
        <v>15887</v>
      </c>
    </row>
    <row r="15461" spans="1:1" x14ac:dyDescent="0.25">
      <c r="A15461" t="s">
        <v>15888</v>
      </c>
    </row>
    <row r="15462" spans="1:1" x14ac:dyDescent="0.25">
      <c r="A15462" t="s">
        <v>15889</v>
      </c>
    </row>
    <row r="15463" spans="1:1" x14ac:dyDescent="0.25">
      <c r="A15463" t="s">
        <v>15890</v>
      </c>
    </row>
    <row r="15464" spans="1:1" x14ac:dyDescent="0.25">
      <c r="A15464" t="s">
        <v>15891</v>
      </c>
    </row>
    <row r="15465" spans="1:1" x14ac:dyDescent="0.25">
      <c r="A15465" t="s">
        <v>15892</v>
      </c>
    </row>
    <row r="15466" spans="1:1" x14ac:dyDescent="0.25">
      <c r="A15466" t="s">
        <v>15893</v>
      </c>
    </row>
    <row r="15467" spans="1:1" x14ac:dyDescent="0.25">
      <c r="A15467" t="s">
        <v>15894</v>
      </c>
    </row>
    <row r="15468" spans="1:1" x14ac:dyDescent="0.25">
      <c r="A15468" t="s">
        <v>15895</v>
      </c>
    </row>
    <row r="15469" spans="1:1" x14ac:dyDescent="0.25">
      <c r="A15469" t="s">
        <v>15896</v>
      </c>
    </row>
    <row r="15470" spans="1:1" x14ac:dyDescent="0.25">
      <c r="A15470" t="s">
        <v>15897</v>
      </c>
    </row>
    <row r="15471" spans="1:1" x14ac:dyDescent="0.25">
      <c r="A15471" t="s">
        <v>15898</v>
      </c>
    </row>
    <row r="15472" spans="1:1" x14ac:dyDescent="0.25">
      <c r="A15472" t="s">
        <v>15899</v>
      </c>
    </row>
    <row r="15473" spans="1:1" x14ac:dyDescent="0.25">
      <c r="A15473" t="s">
        <v>15900</v>
      </c>
    </row>
    <row r="15474" spans="1:1" x14ac:dyDescent="0.25">
      <c r="A15474" t="s">
        <v>15901</v>
      </c>
    </row>
    <row r="15475" spans="1:1" x14ac:dyDescent="0.25">
      <c r="A15475" t="s">
        <v>15902</v>
      </c>
    </row>
    <row r="15476" spans="1:1" x14ac:dyDescent="0.25">
      <c r="A15476" t="s">
        <v>15903</v>
      </c>
    </row>
    <row r="15477" spans="1:1" x14ac:dyDescent="0.25">
      <c r="A15477" t="s">
        <v>15904</v>
      </c>
    </row>
    <row r="15478" spans="1:1" x14ac:dyDescent="0.25">
      <c r="A15478" t="s">
        <v>15905</v>
      </c>
    </row>
    <row r="15479" spans="1:1" x14ac:dyDescent="0.25">
      <c r="A15479" t="s">
        <v>15906</v>
      </c>
    </row>
    <row r="15480" spans="1:1" x14ac:dyDescent="0.25">
      <c r="A15480" t="s">
        <v>15907</v>
      </c>
    </row>
    <row r="15481" spans="1:1" x14ac:dyDescent="0.25">
      <c r="A15481" t="s">
        <v>15908</v>
      </c>
    </row>
    <row r="15482" spans="1:1" x14ac:dyDescent="0.25">
      <c r="A15482" t="s">
        <v>15909</v>
      </c>
    </row>
    <row r="15483" spans="1:1" x14ac:dyDescent="0.25">
      <c r="A15483" t="s">
        <v>15910</v>
      </c>
    </row>
    <row r="15484" spans="1:1" x14ac:dyDescent="0.25">
      <c r="A15484" t="s">
        <v>15911</v>
      </c>
    </row>
    <row r="15485" spans="1:1" x14ac:dyDescent="0.25">
      <c r="A15485" t="s">
        <v>15912</v>
      </c>
    </row>
    <row r="15486" spans="1:1" x14ac:dyDescent="0.25">
      <c r="A15486" t="s">
        <v>15913</v>
      </c>
    </row>
    <row r="15487" spans="1:1" x14ac:dyDescent="0.25">
      <c r="A15487" t="s">
        <v>15914</v>
      </c>
    </row>
    <row r="15488" spans="1:1" x14ac:dyDescent="0.25">
      <c r="A15488" t="s">
        <v>15915</v>
      </c>
    </row>
    <row r="15489" spans="1:1" x14ac:dyDescent="0.25">
      <c r="A15489" t="s">
        <v>15916</v>
      </c>
    </row>
    <row r="15490" spans="1:1" x14ac:dyDescent="0.25">
      <c r="A15490" t="s">
        <v>15917</v>
      </c>
    </row>
    <row r="15491" spans="1:1" x14ac:dyDescent="0.25">
      <c r="A15491" t="s">
        <v>15918</v>
      </c>
    </row>
    <row r="15492" spans="1:1" x14ac:dyDescent="0.25">
      <c r="A15492" t="s">
        <v>15919</v>
      </c>
    </row>
    <row r="15493" spans="1:1" x14ac:dyDescent="0.25">
      <c r="A15493" t="s">
        <v>15920</v>
      </c>
    </row>
    <row r="15494" spans="1:1" x14ac:dyDescent="0.25">
      <c r="A15494" t="s">
        <v>15921</v>
      </c>
    </row>
    <row r="15495" spans="1:1" x14ac:dyDescent="0.25">
      <c r="A15495" t="s">
        <v>15922</v>
      </c>
    </row>
    <row r="15496" spans="1:1" x14ac:dyDescent="0.25">
      <c r="A15496" t="s">
        <v>15923</v>
      </c>
    </row>
    <row r="15497" spans="1:1" x14ac:dyDescent="0.25">
      <c r="A15497" t="s">
        <v>15924</v>
      </c>
    </row>
    <row r="15498" spans="1:1" x14ac:dyDescent="0.25">
      <c r="A15498" t="s">
        <v>15925</v>
      </c>
    </row>
    <row r="15499" spans="1:1" x14ac:dyDescent="0.25">
      <c r="A15499" t="s">
        <v>15926</v>
      </c>
    </row>
    <row r="15500" spans="1:1" x14ac:dyDescent="0.25">
      <c r="A15500" t="s">
        <v>15927</v>
      </c>
    </row>
    <row r="15501" spans="1:1" x14ac:dyDescent="0.25">
      <c r="A15501" t="s">
        <v>15928</v>
      </c>
    </row>
    <row r="15502" spans="1:1" x14ac:dyDescent="0.25">
      <c r="A15502" t="s">
        <v>15929</v>
      </c>
    </row>
    <row r="15503" spans="1:1" x14ac:dyDescent="0.25">
      <c r="A15503" t="s">
        <v>15930</v>
      </c>
    </row>
    <row r="15504" spans="1:1" x14ac:dyDescent="0.25">
      <c r="A15504" t="s">
        <v>15931</v>
      </c>
    </row>
    <row r="15505" spans="1:1" x14ac:dyDescent="0.25">
      <c r="A15505" t="s">
        <v>15932</v>
      </c>
    </row>
    <row r="15506" spans="1:1" x14ac:dyDescent="0.25">
      <c r="A15506" t="s">
        <v>15933</v>
      </c>
    </row>
    <row r="15507" spans="1:1" x14ac:dyDescent="0.25">
      <c r="A15507" t="s">
        <v>15934</v>
      </c>
    </row>
    <row r="15508" spans="1:1" x14ac:dyDescent="0.25">
      <c r="A15508" t="s">
        <v>15935</v>
      </c>
    </row>
    <row r="15509" spans="1:1" x14ac:dyDescent="0.25">
      <c r="A15509" t="s">
        <v>15936</v>
      </c>
    </row>
    <row r="15510" spans="1:1" x14ac:dyDescent="0.25">
      <c r="A15510" t="s">
        <v>15937</v>
      </c>
    </row>
    <row r="15511" spans="1:1" x14ac:dyDescent="0.25">
      <c r="A15511" t="s">
        <v>15938</v>
      </c>
    </row>
    <row r="15512" spans="1:1" x14ac:dyDescent="0.25">
      <c r="A15512" t="s">
        <v>15939</v>
      </c>
    </row>
    <row r="15513" spans="1:1" x14ac:dyDescent="0.25">
      <c r="A15513" t="s">
        <v>15940</v>
      </c>
    </row>
    <row r="15514" spans="1:1" x14ac:dyDescent="0.25">
      <c r="A15514" t="s">
        <v>15941</v>
      </c>
    </row>
    <row r="15515" spans="1:1" x14ac:dyDescent="0.25">
      <c r="A15515" t="s">
        <v>15942</v>
      </c>
    </row>
    <row r="15516" spans="1:1" x14ac:dyDescent="0.25">
      <c r="A15516" t="s">
        <v>15943</v>
      </c>
    </row>
    <row r="15517" spans="1:1" x14ac:dyDescent="0.25">
      <c r="A15517" t="s">
        <v>15944</v>
      </c>
    </row>
    <row r="15518" spans="1:1" x14ac:dyDescent="0.25">
      <c r="A15518" t="s">
        <v>15945</v>
      </c>
    </row>
    <row r="15519" spans="1:1" x14ac:dyDescent="0.25">
      <c r="A15519" t="s">
        <v>15946</v>
      </c>
    </row>
    <row r="15520" spans="1:1" x14ac:dyDescent="0.25">
      <c r="A15520" t="s">
        <v>15947</v>
      </c>
    </row>
    <row r="15521" spans="1:1" x14ac:dyDescent="0.25">
      <c r="A15521" t="s">
        <v>15948</v>
      </c>
    </row>
    <row r="15522" spans="1:1" x14ac:dyDescent="0.25">
      <c r="A15522" t="s">
        <v>15949</v>
      </c>
    </row>
    <row r="15523" spans="1:1" x14ac:dyDescent="0.25">
      <c r="A15523" t="s">
        <v>15950</v>
      </c>
    </row>
    <row r="15524" spans="1:1" x14ac:dyDescent="0.25">
      <c r="A15524" t="s">
        <v>15951</v>
      </c>
    </row>
    <row r="15525" spans="1:1" x14ac:dyDescent="0.25">
      <c r="A15525" t="s">
        <v>15952</v>
      </c>
    </row>
    <row r="15526" spans="1:1" x14ac:dyDescent="0.25">
      <c r="A15526" t="s">
        <v>15953</v>
      </c>
    </row>
    <row r="15527" spans="1:1" x14ac:dyDescent="0.25">
      <c r="A15527" t="s">
        <v>15954</v>
      </c>
    </row>
    <row r="15528" spans="1:1" x14ac:dyDescent="0.25">
      <c r="A15528" t="s">
        <v>15955</v>
      </c>
    </row>
    <row r="15529" spans="1:1" x14ac:dyDescent="0.25">
      <c r="A15529" t="s">
        <v>15956</v>
      </c>
    </row>
    <row r="15530" spans="1:1" x14ac:dyDescent="0.25">
      <c r="A15530" t="s">
        <v>15957</v>
      </c>
    </row>
    <row r="15531" spans="1:1" x14ac:dyDescent="0.25">
      <c r="A15531" t="s">
        <v>15958</v>
      </c>
    </row>
    <row r="15532" spans="1:1" x14ac:dyDescent="0.25">
      <c r="A15532" t="s">
        <v>15959</v>
      </c>
    </row>
    <row r="15533" spans="1:1" x14ac:dyDescent="0.25">
      <c r="A15533" t="s">
        <v>15960</v>
      </c>
    </row>
    <row r="15534" spans="1:1" x14ac:dyDescent="0.25">
      <c r="A15534" t="s">
        <v>15961</v>
      </c>
    </row>
    <row r="15535" spans="1:1" x14ac:dyDescent="0.25">
      <c r="A15535" t="s">
        <v>15962</v>
      </c>
    </row>
    <row r="15536" spans="1:1" x14ac:dyDescent="0.25">
      <c r="A15536" t="s">
        <v>15963</v>
      </c>
    </row>
    <row r="15537" spans="1:1" x14ac:dyDescent="0.25">
      <c r="A15537" t="s">
        <v>15964</v>
      </c>
    </row>
    <row r="15538" spans="1:1" x14ac:dyDescent="0.25">
      <c r="A15538" t="s">
        <v>15965</v>
      </c>
    </row>
    <row r="15539" spans="1:1" x14ac:dyDescent="0.25">
      <c r="A15539" t="s">
        <v>15966</v>
      </c>
    </row>
    <row r="15540" spans="1:1" x14ac:dyDescent="0.25">
      <c r="A15540" t="s">
        <v>15967</v>
      </c>
    </row>
    <row r="15541" spans="1:1" x14ac:dyDescent="0.25">
      <c r="A15541" t="s">
        <v>15968</v>
      </c>
    </row>
    <row r="15542" spans="1:1" x14ac:dyDescent="0.25">
      <c r="A15542" t="s">
        <v>15969</v>
      </c>
    </row>
    <row r="15543" spans="1:1" x14ac:dyDescent="0.25">
      <c r="A15543" t="s">
        <v>15970</v>
      </c>
    </row>
    <row r="15544" spans="1:1" x14ac:dyDescent="0.25">
      <c r="A15544" t="s">
        <v>15971</v>
      </c>
    </row>
    <row r="15545" spans="1:1" x14ac:dyDescent="0.25">
      <c r="A15545" t="s">
        <v>15972</v>
      </c>
    </row>
    <row r="15546" spans="1:1" x14ac:dyDescent="0.25">
      <c r="A15546" t="s">
        <v>15973</v>
      </c>
    </row>
    <row r="15547" spans="1:1" x14ac:dyDescent="0.25">
      <c r="A15547" t="s">
        <v>15974</v>
      </c>
    </row>
    <row r="15548" spans="1:1" x14ac:dyDescent="0.25">
      <c r="A15548" t="s">
        <v>15975</v>
      </c>
    </row>
    <row r="15549" spans="1:1" x14ac:dyDescent="0.25">
      <c r="A15549" t="s">
        <v>15976</v>
      </c>
    </row>
    <row r="15550" spans="1:1" x14ac:dyDescent="0.25">
      <c r="A15550" t="s">
        <v>15977</v>
      </c>
    </row>
    <row r="15551" spans="1:1" x14ac:dyDescent="0.25">
      <c r="A15551" t="s">
        <v>15978</v>
      </c>
    </row>
    <row r="15552" spans="1:1" x14ac:dyDescent="0.25">
      <c r="A15552" t="s">
        <v>15979</v>
      </c>
    </row>
    <row r="15553" spans="1:1" x14ac:dyDescent="0.25">
      <c r="A15553" t="s">
        <v>15980</v>
      </c>
    </row>
    <row r="15554" spans="1:1" x14ac:dyDescent="0.25">
      <c r="A15554" t="s">
        <v>15981</v>
      </c>
    </row>
    <row r="15555" spans="1:1" x14ac:dyDescent="0.25">
      <c r="A15555" t="s">
        <v>15982</v>
      </c>
    </row>
    <row r="15556" spans="1:1" x14ac:dyDescent="0.25">
      <c r="A15556" t="s">
        <v>15983</v>
      </c>
    </row>
    <row r="15557" spans="1:1" x14ac:dyDescent="0.25">
      <c r="A15557" t="s">
        <v>15984</v>
      </c>
    </row>
    <row r="15558" spans="1:1" x14ac:dyDescent="0.25">
      <c r="A15558" t="s">
        <v>15985</v>
      </c>
    </row>
    <row r="15559" spans="1:1" x14ac:dyDescent="0.25">
      <c r="A15559" t="s">
        <v>15986</v>
      </c>
    </row>
    <row r="15560" spans="1:1" x14ac:dyDescent="0.25">
      <c r="A15560" t="s">
        <v>15987</v>
      </c>
    </row>
    <row r="15561" spans="1:1" x14ac:dyDescent="0.25">
      <c r="A15561" t="s">
        <v>15988</v>
      </c>
    </row>
    <row r="15562" spans="1:1" x14ac:dyDescent="0.25">
      <c r="A15562" t="s">
        <v>15989</v>
      </c>
    </row>
    <row r="15563" spans="1:1" x14ac:dyDescent="0.25">
      <c r="A15563" t="s">
        <v>15990</v>
      </c>
    </row>
    <row r="15564" spans="1:1" x14ac:dyDescent="0.25">
      <c r="A15564" t="s">
        <v>15991</v>
      </c>
    </row>
    <row r="15565" spans="1:1" x14ac:dyDescent="0.25">
      <c r="A15565" t="s">
        <v>15992</v>
      </c>
    </row>
    <row r="15566" spans="1:1" x14ac:dyDescent="0.25">
      <c r="A15566" t="s">
        <v>15993</v>
      </c>
    </row>
    <row r="15567" spans="1:1" x14ac:dyDescent="0.25">
      <c r="A15567" t="s">
        <v>15994</v>
      </c>
    </row>
    <row r="15568" spans="1:1" x14ac:dyDescent="0.25">
      <c r="A15568" t="s">
        <v>15995</v>
      </c>
    </row>
    <row r="15569" spans="1:1" x14ac:dyDescent="0.25">
      <c r="A15569" t="s">
        <v>15996</v>
      </c>
    </row>
    <row r="15570" spans="1:1" x14ac:dyDescent="0.25">
      <c r="A15570" t="s">
        <v>15997</v>
      </c>
    </row>
    <row r="15571" spans="1:1" x14ac:dyDescent="0.25">
      <c r="A15571" t="s">
        <v>15998</v>
      </c>
    </row>
    <row r="15572" spans="1:1" x14ac:dyDescent="0.25">
      <c r="A15572" t="s">
        <v>15999</v>
      </c>
    </row>
    <row r="15573" spans="1:1" x14ac:dyDescent="0.25">
      <c r="A15573" t="s">
        <v>16000</v>
      </c>
    </row>
    <row r="15574" spans="1:1" x14ac:dyDescent="0.25">
      <c r="A15574" t="s">
        <v>16001</v>
      </c>
    </row>
    <row r="15575" spans="1:1" x14ac:dyDescent="0.25">
      <c r="A15575" t="s">
        <v>16002</v>
      </c>
    </row>
    <row r="15576" spans="1:1" x14ac:dyDescent="0.25">
      <c r="A15576" t="s">
        <v>16003</v>
      </c>
    </row>
    <row r="15577" spans="1:1" x14ac:dyDescent="0.25">
      <c r="A15577" t="s">
        <v>16004</v>
      </c>
    </row>
    <row r="15578" spans="1:1" x14ac:dyDescent="0.25">
      <c r="A15578" t="s">
        <v>16005</v>
      </c>
    </row>
    <row r="15579" spans="1:1" x14ac:dyDescent="0.25">
      <c r="A15579" t="s">
        <v>16006</v>
      </c>
    </row>
    <row r="15580" spans="1:1" x14ac:dyDescent="0.25">
      <c r="A15580" t="s">
        <v>16007</v>
      </c>
    </row>
    <row r="15581" spans="1:1" x14ac:dyDescent="0.25">
      <c r="A15581" t="s">
        <v>16008</v>
      </c>
    </row>
    <row r="15582" spans="1:1" x14ac:dyDescent="0.25">
      <c r="A15582" t="s">
        <v>16009</v>
      </c>
    </row>
    <row r="15583" spans="1:1" x14ac:dyDescent="0.25">
      <c r="A15583" t="s">
        <v>16010</v>
      </c>
    </row>
    <row r="15584" spans="1:1" x14ac:dyDescent="0.25">
      <c r="A15584" t="s">
        <v>16011</v>
      </c>
    </row>
    <row r="15585" spans="1:1" x14ac:dyDescent="0.25">
      <c r="A15585" t="s">
        <v>16012</v>
      </c>
    </row>
    <row r="15586" spans="1:1" x14ac:dyDescent="0.25">
      <c r="A15586" t="s">
        <v>16013</v>
      </c>
    </row>
    <row r="15587" spans="1:1" x14ac:dyDescent="0.25">
      <c r="A15587" t="s">
        <v>16014</v>
      </c>
    </row>
    <row r="15588" spans="1:1" x14ac:dyDescent="0.25">
      <c r="A15588" t="s">
        <v>16015</v>
      </c>
    </row>
    <row r="15589" spans="1:1" x14ac:dyDescent="0.25">
      <c r="A15589" t="s">
        <v>16016</v>
      </c>
    </row>
    <row r="15590" spans="1:1" x14ac:dyDescent="0.25">
      <c r="A15590" t="s">
        <v>16017</v>
      </c>
    </row>
    <row r="15591" spans="1:1" x14ac:dyDescent="0.25">
      <c r="A15591" t="s">
        <v>16018</v>
      </c>
    </row>
    <row r="15592" spans="1:1" x14ac:dyDescent="0.25">
      <c r="A15592" t="s">
        <v>16019</v>
      </c>
    </row>
    <row r="15593" spans="1:1" x14ac:dyDescent="0.25">
      <c r="A15593" t="s">
        <v>16020</v>
      </c>
    </row>
    <row r="15594" spans="1:1" x14ac:dyDescent="0.25">
      <c r="A15594" t="s">
        <v>16021</v>
      </c>
    </row>
    <row r="15595" spans="1:1" x14ac:dyDescent="0.25">
      <c r="A15595" t="s">
        <v>16022</v>
      </c>
    </row>
    <row r="15596" spans="1:1" x14ac:dyDescent="0.25">
      <c r="A15596" t="s">
        <v>16023</v>
      </c>
    </row>
    <row r="15597" spans="1:1" x14ac:dyDescent="0.25">
      <c r="A15597" t="s">
        <v>16024</v>
      </c>
    </row>
    <row r="15598" spans="1:1" x14ac:dyDescent="0.25">
      <c r="A15598" t="s">
        <v>16025</v>
      </c>
    </row>
    <row r="15599" spans="1:1" x14ac:dyDescent="0.25">
      <c r="A15599" t="s">
        <v>16026</v>
      </c>
    </row>
    <row r="15600" spans="1:1" x14ac:dyDescent="0.25">
      <c r="A15600" t="s">
        <v>16027</v>
      </c>
    </row>
    <row r="15601" spans="1:1" x14ac:dyDescent="0.25">
      <c r="A15601" t="s">
        <v>16028</v>
      </c>
    </row>
    <row r="15602" spans="1:1" x14ac:dyDescent="0.25">
      <c r="A15602" t="s">
        <v>16029</v>
      </c>
    </row>
    <row r="15603" spans="1:1" x14ac:dyDescent="0.25">
      <c r="A15603" t="s">
        <v>16030</v>
      </c>
    </row>
    <row r="15604" spans="1:1" x14ac:dyDescent="0.25">
      <c r="A15604" t="s">
        <v>16031</v>
      </c>
    </row>
    <row r="15605" spans="1:1" x14ac:dyDescent="0.25">
      <c r="A15605" t="s">
        <v>16032</v>
      </c>
    </row>
    <row r="15606" spans="1:1" x14ac:dyDescent="0.25">
      <c r="A15606" t="s">
        <v>16033</v>
      </c>
    </row>
    <row r="15607" spans="1:1" x14ac:dyDescent="0.25">
      <c r="A15607" t="s">
        <v>16034</v>
      </c>
    </row>
    <row r="15608" spans="1:1" x14ac:dyDescent="0.25">
      <c r="A15608" t="s">
        <v>16035</v>
      </c>
    </row>
    <row r="15609" spans="1:1" x14ac:dyDescent="0.25">
      <c r="A15609" t="s">
        <v>16036</v>
      </c>
    </row>
    <row r="15610" spans="1:1" x14ac:dyDescent="0.25">
      <c r="A15610" t="s">
        <v>16037</v>
      </c>
    </row>
    <row r="15611" spans="1:1" x14ac:dyDescent="0.25">
      <c r="A15611" t="s">
        <v>16038</v>
      </c>
    </row>
    <row r="15612" spans="1:1" x14ac:dyDescent="0.25">
      <c r="A15612" t="s">
        <v>16039</v>
      </c>
    </row>
    <row r="15613" spans="1:1" x14ac:dyDescent="0.25">
      <c r="A15613" t="s">
        <v>16040</v>
      </c>
    </row>
    <row r="15614" spans="1:1" x14ac:dyDescent="0.25">
      <c r="A15614" t="s">
        <v>16041</v>
      </c>
    </row>
    <row r="15615" spans="1:1" x14ac:dyDescent="0.25">
      <c r="A15615" t="s">
        <v>16042</v>
      </c>
    </row>
    <row r="15616" spans="1:1" x14ac:dyDescent="0.25">
      <c r="A15616" t="s">
        <v>16043</v>
      </c>
    </row>
    <row r="15617" spans="1:1" x14ac:dyDescent="0.25">
      <c r="A15617" t="s">
        <v>16044</v>
      </c>
    </row>
    <row r="15618" spans="1:1" x14ac:dyDescent="0.25">
      <c r="A15618" t="s">
        <v>16045</v>
      </c>
    </row>
    <row r="15619" spans="1:1" x14ac:dyDescent="0.25">
      <c r="A15619" t="s">
        <v>16046</v>
      </c>
    </row>
    <row r="15620" spans="1:1" x14ac:dyDescent="0.25">
      <c r="A15620" t="s">
        <v>16047</v>
      </c>
    </row>
    <row r="15621" spans="1:1" x14ac:dyDescent="0.25">
      <c r="A15621" t="s">
        <v>16048</v>
      </c>
    </row>
    <row r="15622" spans="1:1" x14ac:dyDescent="0.25">
      <c r="A15622" t="s">
        <v>16049</v>
      </c>
    </row>
    <row r="15623" spans="1:1" x14ac:dyDescent="0.25">
      <c r="A15623" t="s">
        <v>16050</v>
      </c>
    </row>
    <row r="15624" spans="1:1" x14ac:dyDescent="0.25">
      <c r="A15624" t="s">
        <v>16051</v>
      </c>
    </row>
    <row r="15625" spans="1:1" x14ac:dyDescent="0.25">
      <c r="A15625" t="s">
        <v>16052</v>
      </c>
    </row>
    <row r="15626" spans="1:1" x14ac:dyDescent="0.25">
      <c r="A15626" t="s">
        <v>16053</v>
      </c>
    </row>
    <row r="15627" spans="1:1" x14ac:dyDescent="0.25">
      <c r="A15627" t="s">
        <v>16054</v>
      </c>
    </row>
    <row r="15628" spans="1:1" x14ac:dyDescent="0.25">
      <c r="A15628" t="s">
        <v>16055</v>
      </c>
    </row>
    <row r="15629" spans="1:1" x14ac:dyDescent="0.25">
      <c r="A15629" t="s">
        <v>16056</v>
      </c>
    </row>
    <row r="15630" spans="1:1" x14ac:dyDescent="0.25">
      <c r="A15630" t="s">
        <v>16057</v>
      </c>
    </row>
    <row r="15631" spans="1:1" x14ac:dyDescent="0.25">
      <c r="A15631" t="s">
        <v>16058</v>
      </c>
    </row>
    <row r="15632" spans="1:1" x14ac:dyDescent="0.25">
      <c r="A15632" t="s">
        <v>16059</v>
      </c>
    </row>
    <row r="15633" spans="1:1" x14ac:dyDescent="0.25">
      <c r="A15633" t="s">
        <v>16060</v>
      </c>
    </row>
    <row r="15634" spans="1:1" x14ac:dyDescent="0.25">
      <c r="A15634" t="s">
        <v>16061</v>
      </c>
    </row>
    <row r="15635" spans="1:1" x14ac:dyDescent="0.25">
      <c r="A15635" t="s">
        <v>16062</v>
      </c>
    </row>
    <row r="15636" spans="1:1" x14ac:dyDescent="0.25">
      <c r="A15636" t="s">
        <v>16063</v>
      </c>
    </row>
    <row r="15637" spans="1:1" x14ac:dyDescent="0.25">
      <c r="A15637" t="s">
        <v>16064</v>
      </c>
    </row>
    <row r="15638" spans="1:1" x14ac:dyDescent="0.25">
      <c r="A15638" t="s">
        <v>16065</v>
      </c>
    </row>
    <row r="15639" spans="1:1" x14ac:dyDescent="0.25">
      <c r="A15639" t="s">
        <v>16066</v>
      </c>
    </row>
    <row r="15640" spans="1:1" x14ac:dyDescent="0.25">
      <c r="A15640" t="s">
        <v>16067</v>
      </c>
    </row>
    <row r="15641" spans="1:1" x14ac:dyDescent="0.25">
      <c r="A15641" t="s">
        <v>16068</v>
      </c>
    </row>
    <row r="15642" spans="1:1" x14ac:dyDescent="0.25">
      <c r="A15642" t="s">
        <v>16069</v>
      </c>
    </row>
    <row r="15643" spans="1:1" x14ac:dyDescent="0.25">
      <c r="A15643" t="s">
        <v>16070</v>
      </c>
    </row>
    <row r="15644" spans="1:1" x14ac:dyDescent="0.25">
      <c r="A15644" t="s">
        <v>16071</v>
      </c>
    </row>
    <row r="15645" spans="1:1" x14ac:dyDescent="0.25">
      <c r="A15645" t="s">
        <v>16072</v>
      </c>
    </row>
    <row r="15646" spans="1:1" x14ac:dyDescent="0.25">
      <c r="A15646" t="s">
        <v>16073</v>
      </c>
    </row>
    <row r="15647" spans="1:1" x14ac:dyDescent="0.25">
      <c r="A15647" t="s">
        <v>16074</v>
      </c>
    </row>
    <row r="15648" spans="1:1" x14ac:dyDescent="0.25">
      <c r="A15648" t="s">
        <v>16075</v>
      </c>
    </row>
    <row r="15649" spans="1:1" x14ac:dyDescent="0.25">
      <c r="A15649" t="s">
        <v>16076</v>
      </c>
    </row>
    <row r="15650" spans="1:1" x14ac:dyDescent="0.25">
      <c r="A15650" t="s">
        <v>16077</v>
      </c>
    </row>
    <row r="15651" spans="1:1" x14ac:dyDescent="0.25">
      <c r="A15651" t="s">
        <v>16078</v>
      </c>
    </row>
    <row r="15652" spans="1:1" x14ac:dyDescent="0.25">
      <c r="A15652" t="s">
        <v>16079</v>
      </c>
    </row>
    <row r="15653" spans="1:1" x14ac:dyDescent="0.25">
      <c r="A15653" t="s">
        <v>16080</v>
      </c>
    </row>
    <row r="15654" spans="1:1" x14ac:dyDescent="0.25">
      <c r="A15654" t="s">
        <v>16081</v>
      </c>
    </row>
    <row r="15655" spans="1:1" x14ac:dyDescent="0.25">
      <c r="A15655" t="s">
        <v>16082</v>
      </c>
    </row>
    <row r="15656" spans="1:1" x14ac:dyDescent="0.25">
      <c r="A15656" t="s">
        <v>16083</v>
      </c>
    </row>
    <row r="15657" spans="1:1" x14ac:dyDescent="0.25">
      <c r="A15657" t="s">
        <v>16084</v>
      </c>
    </row>
    <row r="15658" spans="1:1" x14ac:dyDescent="0.25">
      <c r="A15658" t="s">
        <v>16085</v>
      </c>
    </row>
    <row r="15659" spans="1:1" x14ac:dyDescent="0.25">
      <c r="A15659" t="s">
        <v>16086</v>
      </c>
    </row>
    <row r="15660" spans="1:1" x14ac:dyDescent="0.25">
      <c r="A15660" t="s">
        <v>16087</v>
      </c>
    </row>
    <row r="15661" spans="1:1" x14ac:dyDescent="0.25">
      <c r="A15661" t="s">
        <v>16088</v>
      </c>
    </row>
    <row r="15662" spans="1:1" x14ac:dyDescent="0.25">
      <c r="A15662" t="s">
        <v>16089</v>
      </c>
    </row>
    <row r="15663" spans="1:1" x14ac:dyDescent="0.25">
      <c r="A15663" t="s">
        <v>16090</v>
      </c>
    </row>
    <row r="15664" spans="1:1" x14ac:dyDescent="0.25">
      <c r="A15664" t="s">
        <v>16091</v>
      </c>
    </row>
    <row r="15665" spans="1:1" x14ac:dyDescent="0.25">
      <c r="A15665" t="s">
        <v>16092</v>
      </c>
    </row>
    <row r="15666" spans="1:1" x14ac:dyDescent="0.25">
      <c r="A15666" t="s">
        <v>16093</v>
      </c>
    </row>
    <row r="15667" spans="1:1" x14ac:dyDescent="0.25">
      <c r="A15667" t="s">
        <v>16094</v>
      </c>
    </row>
    <row r="15668" spans="1:1" x14ac:dyDescent="0.25">
      <c r="A15668" t="s">
        <v>16095</v>
      </c>
    </row>
    <row r="15669" spans="1:1" x14ac:dyDescent="0.25">
      <c r="A15669" t="s">
        <v>16096</v>
      </c>
    </row>
    <row r="15670" spans="1:1" x14ac:dyDescent="0.25">
      <c r="A15670" t="s">
        <v>16097</v>
      </c>
    </row>
    <row r="15671" spans="1:1" x14ac:dyDescent="0.25">
      <c r="A15671" t="s">
        <v>16098</v>
      </c>
    </row>
    <row r="15672" spans="1:1" x14ac:dyDescent="0.25">
      <c r="A15672" t="s">
        <v>16099</v>
      </c>
    </row>
    <row r="15673" spans="1:1" x14ac:dyDescent="0.25">
      <c r="A15673" t="s">
        <v>16100</v>
      </c>
    </row>
    <row r="15674" spans="1:1" x14ac:dyDescent="0.25">
      <c r="A15674" t="s">
        <v>16101</v>
      </c>
    </row>
    <row r="15675" spans="1:1" x14ac:dyDescent="0.25">
      <c r="A15675" t="s">
        <v>16102</v>
      </c>
    </row>
    <row r="15676" spans="1:1" x14ac:dyDescent="0.25">
      <c r="A15676" t="s">
        <v>16103</v>
      </c>
    </row>
    <row r="15677" spans="1:1" x14ac:dyDescent="0.25">
      <c r="A15677" t="s">
        <v>16104</v>
      </c>
    </row>
    <row r="15678" spans="1:1" x14ac:dyDescent="0.25">
      <c r="A15678" t="s">
        <v>16105</v>
      </c>
    </row>
    <row r="15679" spans="1:1" x14ac:dyDescent="0.25">
      <c r="A15679" t="s">
        <v>16106</v>
      </c>
    </row>
    <row r="15680" spans="1:1" x14ac:dyDescent="0.25">
      <c r="A15680" t="s">
        <v>16107</v>
      </c>
    </row>
    <row r="15681" spans="1:1" x14ac:dyDescent="0.25">
      <c r="A15681" t="s">
        <v>16108</v>
      </c>
    </row>
    <row r="15682" spans="1:1" x14ac:dyDescent="0.25">
      <c r="A15682" t="s">
        <v>16109</v>
      </c>
    </row>
    <row r="15683" spans="1:1" x14ac:dyDescent="0.25">
      <c r="A15683" t="s">
        <v>16110</v>
      </c>
    </row>
    <row r="15684" spans="1:1" x14ac:dyDescent="0.25">
      <c r="A15684" t="s">
        <v>16111</v>
      </c>
    </row>
    <row r="15685" spans="1:1" x14ac:dyDescent="0.25">
      <c r="A15685" t="s">
        <v>16112</v>
      </c>
    </row>
    <row r="15686" spans="1:1" x14ac:dyDescent="0.25">
      <c r="A15686" t="s">
        <v>16113</v>
      </c>
    </row>
    <row r="15687" spans="1:1" x14ac:dyDescent="0.25">
      <c r="A15687" t="s">
        <v>16114</v>
      </c>
    </row>
    <row r="15688" spans="1:1" x14ac:dyDescent="0.25">
      <c r="A15688" t="s">
        <v>16115</v>
      </c>
    </row>
    <row r="15689" spans="1:1" x14ac:dyDescent="0.25">
      <c r="A15689" t="s">
        <v>16116</v>
      </c>
    </row>
    <row r="15690" spans="1:1" x14ac:dyDescent="0.25">
      <c r="A15690" t="s">
        <v>16117</v>
      </c>
    </row>
    <row r="15691" spans="1:1" x14ac:dyDescent="0.25">
      <c r="A15691" t="s">
        <v>16118</v>
      </c>
    </row>
    <row r="15692" spans="1:1" x14ac:dyDescent="0.25">
      <c r="A15692" t="s">
        <v>16119</v>
      </c>
    </row>
    <row r="15693" spans="1:1" x14ac:dyDescent="0.25">
      <c r="A15693" t="s">
        <v>16120</v>
      </c>
    </row>
    <row r="15694" spans="1:1" x14ac:dyDescent="0.25">
      <c r="A15694" t="s">
        <v>16121</v>
      </c>
    </row>
    <row r="15695" spans="1:1" x14ac:dyDescent="0.25">
      <c r="A15695" t="s">
        <v>16122</v>
      </c>
    </row>
    <row r="15696" spans="1:1" x14ac:dyDescent="0.25">
      <c r="A15696" t="s">
        <v>16123</v>
      </c>
    </row>
    <row r="15697" spans="1:1" x14ac:dyDescent="0.25">
      <c r="A15697" t="s">
        <v>16124</v>
      </c>
    </row>
    <row r="15698" spans="1:1" x14ac:dyDescent="0.25">
      <c r="A15698" t="s">
        <v>16125</v>
      </c>
    </row>
    <row r="15699" spans="1:1" x14ac:dyDescent="0.25">
      <c r="A15699" t="s">
        <v>16126</v>
      </c>
    </row>
    <row r="15700" spans="1:1" x14ac:dyDescent="0.25">
      <c r="A15700" t="s">
        <v>16127</v>
      </c>
    </row>
    <row r="15701" spans="1:1" x14ac:dyDescent="0.25">
      <c r="A15701" t="s">
        <v>16128</v>
      </c>
    </row>
    <row r="15702" spans="1:1" x14ac:dyDescent="0.25">
      <c r="A15702" t="s">
        <v>16129</v>
      </c>
    </row>
    <row r="15703" spans="1:1" x14ac:dyDescent="0.25">
      <c r="A15703" t="s">
        <v>16130</v>
      </c>
    </row>
    <row r="15704" spans="1:1" x14ac:dyDescent="0.25">
      <c r="A15704" t="s">
        <v>16131</v>
      </c>
    </row>
    <row r="15705" spans="1:1" x14ac:dyDescent="0.25">
      <c r="A15705" t="s">
        <v>16132</v>
      </c>
    </row>
    <row r="15706" spans="1:1" x14ac:dyDescent="0.25">
      <c r="A15706" t="s">
        <v>16133</v>
      </c>
    </row>
    <row r="15707" spans="1:1" x14ac:dyDescent="0.25">
      <c r="A15707" t="s">
        <v>16134</v>
      </c>
    </row>
    <row r="15708" spans="1:1" x14ac:dyDescent="0.25">
      <c r="A15708" t="s">
        <v>16135</v>
      </c>
    </row>
    <row r="15709" spans="1:1" x14ac:dyDescent="0.25">
      <c r="A15709" t="s">
        <v>16136</v>
      </c>
    </row>
    <row r="15710" spans="1:1" x14ac:dyDescent="0.25">
      <c r="A15710" t="s">
        <v>16137</v>
      </c>
    </row>
    <row r="15711" spans="1:1" x14ac:dyDescent="0.25">
      <c r="A15711" t="s">
        <v>16138</v>
      </c>
    </row>
    <row r="15712" spans="1:1" x14ac:dyDescent="0.25">
      <c r="A15712" t="s">
        <v>16139</v>
      </c>
    </row>
    <row r="15713" spans="1:1" x14ac:dyDescent="0.25">
      <c r="A15713" t="s">
        <v>16140</v>
      </c>
    </row>
    <row r="15714" spans="1:1" x14ac:dyDescent="0.25">
      <c r="A15714" t="s">
        <v>16141</v>
      </c>
    </row>
    <row r="15715" spans="1:1" x14ac:dyDescent="0.25">
      <c r="A15715" t="s">
        <v>16142</v>
      </c>
    </row>
    <row r="15716" spans="1:1" x14ac:dyDescent="0.25">
      <c r="A15716" t="s">
        <v>16143</v>
      </c>
    </row>
    <row r="15717" spans="1:1" x14ac:dyDescent="0.25">
      <c r="A15717" t="s">
        <v>16144</v>
      </c>
    </row>
    <row r="15718" spans="1:1" x14ac:dyDescent="0.25">
      <c r="A15718" t="s">
        <v>16145</v>
      </c>
    </row>
    <row r="15719" spans="1:1" x14ac:dyDescent="0.25">
      <c r="A15719" t="s">
        <v>16146</v>
      </c>
    </row>
    <row r="15720" spans="1:1" x14ac:dyDescent="0.25">
      <c r="A15720" t="s">
        <v>16147</v>
      </c>
    </row>
    <row r="15721" spans="1:1" x14ac:dyDescent="0.25">
      <c r="A15721" t="s">
        <v>16148</v>
      </c>
    </row>
    <row r="15722" spans="1:1" x14ac:dyDescent="0.25">
      <c r="A15722" t="s">
        <v>16149</v>
      </c>
    </row>
    <row r="15723" spans="1:1" x14ac:dyDescent="0.25">
      <c r="A15723" t="s">
        <v>16150</v>
      </c>
    </row>
    <row r="15724" spans="1:1" x14ac:dyDescent="0.25">
      <c r="A15724" t="s">
        <v>16151</v>
      </c>
    </row>
    <row r="15725" spans="1:1" x14ac:dyDescent="0.25">
      <c r="A15725" t="s">
        <v>16152</v>
      </c>
    </row>
    <row r="15726" spans="1:1" x14ac:dyDescent="0.25">
      <c r="A15726" t="s">
        <v>16153</v>
      </c>
    </row>
    <row r="15727" spans="1:1" x14ac:dyDescent="0.25">
      <c r="A15727" t="s">
        <v>16154</v>
      </c>
    </row>
    <row r="15728" spans="1:1" x14ac:dyDescent="0.25">
      <c r="A15728" t="s">
        <v>16155</v>
      </c>
    </row>
    <row r="15729" spans="1:1" x14ac:dyDescent="0.25">
      <c r="A15729" t="s">
        <v>16156</v>
      </c>
    </row>
    <row r="15730" spans="1:1" x14ac:dyDescent="0.25">
      <c r="A15730" t="s">
        <v>16157</v>
      </c>
    </row>
    <row r="15731" spans="1:1" x14ac:dyDescent="0.25">
      <c r="A15731" t="s">
        <v>16158</v>
      </c>
    </row>
    <row r="15732" spans="1:1" x14ac:dyDescent="0.25">
      <c r="A15732" t="s">
        <v>16159</v>
      </c>
    </row>
    <row r="15733" spans="1:1" x14ac:dyDescent="0.25">
      <c r="A15733" t="s">
        <v>16160</v>
      </c>
    </row>
    <row r="15734" spans="1:1" x14ac:dyDescent="0.25">
      <c r="A15734" t="s">
        <v>16161</v>
      </c>
    </row>
    <row r="15735" spans="1:1" x14ac:dyDescent="0.25">
      <c r="A15735" t="s">
        <v>16162</v>
      </c>
    </row>
    <row r="15736" spans="1:1" x14ac:dyDescent="0.25">
      <c r="A15736" t="s">
        <v>16163</v>
      </c>
    </row>
    <row r="15737" spans="1:1" x14ac:dyDescent="0.25">
      <c r="A15737" t="s">
        <v>16164</v>
      </c>
    </row>
    <row r="15738" spans="1:1" x14ac:dyDescent="0.25">
      <c r="A15738" t="s">
        <v>16165</v>
      </c>
    </row>
    <row r="15739" spans="1:1" x14ac:dyDescent="0.25">
      <c r="A15739" t="s">
        <v>16166</v>
      </c>
    </row>
    <row r="15740" spans="1:1" x14ac:dyDescent="0.25">
      <c r="A15740" t="s">
        <v>16167</v>
      </c>
    </row>
    <row r="15741" spans="1:1" x14ac:dyDescent="0.25">
      <c r="A15741" t="s">
        <v>16168</v>
      </c>
    </row>
    <row r="15742" spans="1:1" x14ac:dyDescent="0.25">
      <c r="A15742" t="s">
        <v>16169</v>
      </c>
    </row>
    <row r="15743" spans="1:1" x14ac:dyDescent="0.25">
      <c r="A15743" t="s">
        <v>16170</v>
      </c>
    </row>
    <row r="15744" spans="1:1" x14ac:dyDescent="0.25">
      <c r="A15744" t="s">
        <v>16171</v>
      </c>
    </row>
    <row r="15745" spans="1:1" x14ac:dyDescent="0.25">
      <c r="A15745" t="s">
        <v>16172</v>
      </c>
    </row>
    <row r="15746" spans="1:1" x14ac:dyDescent="0.25">
      <c r="A15746" t="s">
        <v>16173</v>
      </c>
    </row>
    <row r="15747" spans="1:1" x14ac:dyDescent="0.25">
      <c r="A15747" t="s">
        <v>16174</v>
      </c>
    </row>
    <row r="15748" spans="1:1" x14ac:dyDescent="0.25">
      <c r="A15748" t="s">
        <v>16175</v>
      </c>
    </row>
    <row r="15749" spans="1:1" x14ac:dyDescent="0.25">
      <c r="A15749" t="s">
        <v>16176</v>
      </c>
    </row>
    <row r="15750" spans="1:1" x14ac:dyDescent="0.25">
      <c r="A15750" t="s">
        <v>16177</v>
      </c>
    </row>
    <row r="15751" spans="1:1" x14ac:dyDescent="0.25">
      <c r="A15751" t="s">
        <v>16178</v>
      </c>
    </row>
    <row r="15752" spans="1:1" x14ac:dyDescent="0.25">
      <c r="A15752" t="s">
        <v>16179</v>
      </c>
    </row>
    <row r="15753" spans="1:1" x14ac:dyDescent="0.25">
      <c r="A15753" t="s">
        <v>16180</v>
      </c>
    </row>
    <row r="15754" spans="1:1" x14ac:dyDescent="0.25">
      <c r="A15754" t="s">
        <v>16181</v>
      </c>
    </row>
    <row r="15755" spans="1:1" x14ac:dyDescent="0.25">
      <c r="A15755" t="s">
        <v>16182</v>
      </c>
    </row>
    <row r="15756" spans="1:1" x14ac:dyDescent="0.25">
      <c r="A15756" t="s">
        <v>16183</v>
      </c>
    </row>
    <row r="15757" spans="1:1" x14ac:dyDescent="0.25">
      <c r="A15757" t="s">
        <v>16184</v>
      </c>
    </row>
    <row r="15758" spans="1:1" x14ac:dyDescent="0.25">
      <c r="A15758" t="s">
        <v>16185</v>
      </c>
    </row>
    <row r="15759" spans="1:1" x14ac:dyDescent="0.25">
      <c r="A15759" t="s">
        <v>16186</v>
      </c>
    </row>
    <row r="15760" spans="1:1" x14ac:dyDescent="0.25">
      <c r="A15760" t="s">
        <v>16187</v>
      </c>
    </row>
    <row r="15761" spans="1:1" x14ac:dyDescent="0.25">
      <c r="A15761" t="s">
        <v>16188</v>
      </c>
    </row>
    <row r="15762" spans="1:1" x14ac:dyDescent="0.25">
      <c r="A15762" t="s">
        <v>16189</v>
      </c>
    </row>
    <row r="15763" spans="1:1" x14ac:dyDescent="0.25">
      <c r="A15763" t="s">
        <v>16190</v>
      </c>
    </row>
    <row r="15764" spans="1:1" x14ac:dyDescent="0.25">
      <c r="A15764" t="s">
        <v>16191</v>
      </c>
    </row>
    <row r="15765" spans="1:1" x14ac:dyDescent="0.25">
      <c r="A15765" t="s">
        <v>16192</v>
      </c>
    </row>
    <row r="15766" spans="1:1" x14ac:dyDescent="0.25">
      <c r="A15766" t="s">
        <v>16193</v>
      </c>
    </row>
    <row r="15767" spans="1:1" x14ac:dyDescent="0.25">
      <c r="A15767" t="s">
        <v>16194</v>
      </c>
    </row>
    <row r="15768" spans="1:1" x14ac:dyDescent="0.25">
      <c r="A15768" t="s">
        <v>16195</v>
      </c>
    </row>
    <row r="15769" spans="1:1" x14ac:dyDescent="0.25">
      <c r="A15769" t="s">
        <v>16196</v>
      </c>
    </row>
    <row r="15770" spans="1:1" x14ac:dyDescent="0.25">
      <c r="A15770" t="s">
        <v>16197</v>
      </c>
    </row>
    <row r="15771" spans="1:1" x14ac:dyDescent="0.25">
      <c r="A15771" t="s">
        <v>16198</v>
      </c>
    </row>
    <row r="15772" spans="1:1" x14ac:dyDescent="0.25">
      <c r="A15772" t="s">
        <v>16199</v>
      </c>
    </row>
    <row r="15773" spans="1:1" x14ac:dyDescent="0.25">
      <c r="A15773" t="s">
        <v>16200</v>
      </c>
    </row>
    <row r="15774" spans="1:1" x14ac:dyDescent="0.25">
      <c r="A15774" t="s">
        <v>16201</v>
      </c>
    </row>
    <row r="15775" spans="1:1" x14ac:dyDescent="0.25">
      <c r="A15775" t="s">
        <v>16202</v>
      </c>
    </row>
    <row r="15776" spans="1:1" x14ac:dyDescent="0.25">
      <c r="A15776" t="s">
        <v>16203</v>
      </c>
    </row>
    <row r="15777" spans="1:1" x14ac:dyDescent="0.25">
      <c r="A15777" t="s">
        <v>16204</v>
      </c>
    </row>
    <row r="15778" spans="1:1" x14ac:dyDescent="0.25">
      <c r="A15778" t="s">
        <v>16205</v>
      </c>
    </row>
    <row r="15779" spans="1:1" x14ac:dyDescent="0.25">
      <c r="A15779" t="s">
        <v>16206</v>
      </c>
    </row>
    <row r="15780" spans="1:1" x14ac:dyDescent="0.25">
      <c r="A15780" t="s">
        <v>16207</v>
      </c>
    </row>
    <row r="15781" spans="1:1" x14ac:dyDescent="0.25">
      <c r="A15781" t="s">
        <v>16208</v>
      </c>
    </row>
    <row r="15782" spans="1:1" x14ac:dyDescent="0.25">
      <c r="A15782" t="s">
        <v>16209</v>
      </c>
    </row>
    <row r="15783" spans="1:1" x14ac:dyDescent="0.25">
      <c r="A15783" t="s">
        <v>16210</v>
      </c>
    </row>
    <row r="15784" spans="1:1" x14ac:dyDescent="0.25">
      <c r="A15784" t="s">
        <v>16211</v>
      </c>
    </row>
    <row r="15785" spans="1:1" x14ac:dyDescent="0.25">
      <c r="A15785" t="s">
        <v>16212</v>
      </c>
    </row>
    <row r="15786" spans="1:1" x14ac:dyDescent="0.25">
      <c r="A15786" t="s">
        <v>16213</v>
      </c>
    </row>
    <row r="15787" spans="1:1" x14ac:dyDescent="0.25">
      <c r="A15787" t="s">
        <v>16214</v>
      </c>
    </row>
    <row r="15788" spans="1:1" x14ac:dyDescent="0.25">
      <c r="A15788" t="s">
        <v>16215</v>
      </c>
    </row>
    <row r="15789" spans="1:1" x14ac:dyDescent="0.25">
      <c r="A15789" t="s">
        <v>16216</v>
      </c>
    </row>
    <row r="15790" spans="1:1" x14ac:dyDescent="0.25">
      <c r="A15790" t="s">
        <v>16217</v>
      </c>
    </row>
    <row r="15791" spans="1:1" x14ac:dyDescent="0.25">
      <c r="A15791" t="s">
        <v>16218</v>
      </c>
    </row>
    <row r="15792" spans="1:1" x14ac:dyDescent="0.25">
      <c r="A15792" t="s">
        <v>16219</v>
      </c>
    </row>
    <row r="15793" spans="1:1" x14ac:dyDescent="0.25">
      <c r="A15793" t="s">
        <v>16220</v>
      </c>
    </row>
    <row r="15794" spans="1:1" x14ac:dyDescent="0.25">
      <c r="A15794" t="s">
        <v>16221</v>
      </c>
    </row>
    <row r="15795" spans="1:1" x14ac:dyDescent="0.25">
      <c r="A15795" t="s">
        <v>16222</v>
      </c>
    </row>
    <row r="15796" spans="1:1" x14ac:dyDescent="0.25">
      <c r="A15796" t="s">
        <v>16223</v>
      </c>
    </row>
    <row r="15797" spans="1:1" x14ac:dyDescent="0.25">
      <c r="A15797" t="s">
        <v>16224</v>
      </c>
    </row>
    <row r="15798" spans="1:1" x14ac:dyDescent="0.25">
      <c r="A15798" t="s">
        <v>16225</v>
      </c>
    </row>
    <row r="15799" spans="1:1" x14ac:dyDescent="0.25">
      <c r="A15799" t="s">
        <v>16226</v>
      </c>
    </row>
    <row r="15800" spans="1:1" x14ac:dyDescent="0.25">
      <c r="A15800" t="s">
        <v>16227</v>
      </c>
    </row>
    <row r="15801" spans="1:1" x14ac:dyDescent="0.25">
      <c r="A15801" t="s">
        <v>16228</v>
      </c>
    </row>
    <row r="15802" spans="1:1" x14ac:dyDescent="0.25">
      <c r="A15802" t="s">
        <v>16229</v>
      </c>
    </row>
    <row r="15803" spans="1:1" x14ac:dyDescent="0.25">
      <c r="A15803" t="s">
        <v>16230</v>
      </c>
    </row>
    <row r="15804" spans="1:1" x14ac:dyDescent="0.25">
      <c r="A15804" t="s">
        <v>16231</v>
      </c>
    </row>
    <row r="15805" spans="1:1" x14ac:dyDescent="0.25">
      <c r="A15805" t="s">
        <v>16232</v>
      </c>
    </row>
    <row r="15806" spans="1:1" x14ac:dyDescent="0.25">
      <c r="A15806" t="s">
        <v>16233</v>
      </c>
    </row>
    <row r="15807" spans="1:1" x14ac:dyDescent="0.25">
      <c r="A15807" t="s">
        <v>16234</v>
      </c>
    </row>
    <row r="15808" spans="1:1" x14ac:dyDescent="0.25">
      <c r="A15808" t="s">
        <v>16235</v>
      </c>
    </row>
    <row r="15809" spans="1:1" x14ac:dyDescent="0.25">
      <c r="A15809" t="s">
        <v>16236</v>
      </c>
    </row>
    <row r="15810" spans="1:1" x14ac:dyDescent="0.25">
      <c r="A15810" t="s">
        <v>16237</v>
      </c>
    </row>
    <row r="15811" spans="1:1" x14ac:dyDescent="0.25">
      <c r="A15811" t="s">
        <v>16238</v>
      </c>
    </row>
    <row r="15812" spans="1:1" x14ac:dyDescent="0.25">
      <c r="A15812" t="s">
        <v>16239</v>
      </c>
    </row>
    <row r="15813" spans="1:1" x14ac:dyDescent="0.25">
      <c r="A15813" t="s">
        <v>16240</v>
      </c>
    </row>
    <row r="15814" spans="1:1" x14ac:dyDescent="0.25">
      <c r="A15814" t="s">
        <v>16241</v>
      </c>
    </row>
    <row r="15815" spans="1:1" x14ac:dyDescent="0.25">
      <c r="A15815" t="s">
        <v>16242</v>
      </c>
    </row>
    <row r="15816" spans="1:1" x14ac:dyDescent="0.25">
      <c r="A15816" t="s">
        <v>16243</v>
      </c>
    </row>
    <row r="15817" spans="1:1" x14ac:dyDescent="0.25">
      <c r="A15817" t="s">
        <v>16244</v>
      </c>
    </row>
    <row r="15818" spans="1:1" x14ac:dyDescent="0.25">
      <c r="A15818" t="s">
        <v>16245</v>
      </c>
    </row>
    <row r="15819" spans="1:1" x14ac:dyDescent="0.25">
      <c r="A15819" t="s">
        <v>16246</v>
      </c>
    </row>
    <row r="15820" spans="1:1" x14ac:dyDescent="0.25">
      <c r="A15820" t="s">
        <v>16247</v>
      </c>
    </row>
    <row r="15821" spans="1:1" x14ac:dyDescent="0.25">
      <c r="A15821" t="s">
        <v>16248</v>
      </c>
    </row>
    <row r="15822" spans="1:1" x14ac:dyDescent="0.25">
      <c r="A15822" t="s">
        <v>16249</v>
      </c>
    </row>
    <row r="15823" spans="1:1" x14ac:dyDescent="0.25">
      <c r="A15823" t="s">
        <v>16250</v>
      </c>
    </row>
    <row r="15824" spans="1:1" x14ac:dyDescent="0.25">
      <c r="A15824" t="s">
        <v>16251</v>
      </c>
    </row>
    <row r="15825" spans="1:1" x14ac:dyDescent="0.25">
      <c r="A15825" t="s">
        <v>16252</v>
      </c>
    </row>
    <row r="15826" spans="1:1" x14ac:dyDescent="0.25">
      <c r="A15826" t="s">
        <v>16253</v>
      </c>
    </row>
    <row r="15827" spans="1:1" x14ac:dyDescent="0.25">
      <c r="A15827" t="s">
        <v>16254</v>
      </c>
    </row>
    <row r="15828" spans="1:1" x14ac:dyDescent="0.25">
      <c r="A15828" t="s">
        <v>16255</v>
      </c>
    </row>
    <row r="15829" spans="1:1" x14ac:dyDescent="0.25">
      <c r="A15829" t="s">
        <v>16256</v>
      </c>
    </row>
    <row r="15830" spans="1:1" x14ac:dyDescent="0.25">
      <c r="A15830" t="s">
        <v>16257</v>
      </c>
    </row>
    <row r="15831" spans="1:1" x14ac:dyDescent="0.25">
      <c r="A15831" t="s">
        <v>16258</v>
      </c>
    </row>
    <row r="15832" spans="1:1" x14ac:dyDescent="0.25">
      <c r="A15832" t="s">
        <v>16259</v>
      </c>
    </row>
    <row r="15833" spans="1:1" x14ac:dyDescent="0.25">
      <c r="A15833" t="s">
        <v>16260</v>
      </c>
    </row>
    <row r="15834" spans="1:1" x14ac:dyDescent="0.25">
      <c r="A15834" t="s">
        <v>16261</v>
      </c>
    </row>
    <row r="15835" spans="1:1" x14ac:dyDescent="0.25">
      <c r="A15835" t="s">
        <v>16262</v>
      </c>
    </row>
    <row r="15836" spans="1:1" x14ac:dyDescent="0.25">
      <c r="A15836" t="s">
        <v>16263</v>
      </c>
    </row>
    <row r="15837" spans="1:1" x14ac:dyDescent="0.25">
      <c r="A15837" t="s">
        <v>16264</v>
      </c>
    </row>
    <row r="15838" spans="1:1" x14ac:dyDescent="0.25">
      <c r="A15838" t="s">
        <v>16265</v>
      </c>
    </row>
    <row r="15839" spans="1:1" x14ac:dyDescent="0.25">
      <c r="A15839" t="s">
        <v>16266</v>
      </c>
    </row>
    <row r="15840" spans="1:1" x14ac:dyDescent="0.25">
      <c r="A15840" t="s">
        <v>16267</v>
      </c>
    </row>
    <row r="15841" spans="1:1" x14ac:dyDescent="0.25">
      <c r="A15841" t="s">
        <v>16268</v>
      </c>
    </row>
    <row r="15842" spans="1:1" x14ac:dyDescent="0.25">
      <c r="A15842" t="s">
        <v>16269</v>
      </c>
    </row>
    <row r="15843" spans="1:1" x14ac:dyDescent="0.25">
      <c r="A15843" t="s">
        <v>16270</v>
      </c>
    </row>
    <row r="15844" spans="1:1" x14ac:dyDescent="0.25">
      <c r="A15844" t="s">
        <v>16271</v>
      </c>
    </row>
    <row r="15845" spans="1:1" x14ac:dyDescent="0.25">
      <c r="A15845" t="s">
        <v>16272</v>
      </c>
    </row>
    <row r="15846" spans="1:1" x14ac:dyDescent="0.25">
      <c r="A15846" t="s">
        <v>16273</v>
      </c>
    </row>
    <row r="15847" spans="1:1" x14ac:dyDescent="0.25">
      <c r="A15847" t="s">
        <v>16274</v>
      </c>
    </row>
    <row r="15848" spans="1:1" x14ac:dyDescent="0.25">
      <c r="A15848" t="s">
        <v>16275</v>
      </c>
    </row>
    <row r="15849" spans="1:1" x14ac:dyDescent="0.25">
      <c r="A15849" t="s">
        <v>16276</v>
      </c>
    </row>
    <row r="15850" spans="1:1" x14ac:dyDescent="0.25">
      <c r="A15850" t="s">
        <v>16277</v>
      </c>
    </row>
    <row r="15851" spans="1:1" x14ac:dyDescent="0.25">
      <c r="A15851" t="s">
        <v>16278</v>
      </c>
    </row>
    <row r="15852" spans="1:1" x14ac:dyDescent="0.25">
      <c r="A15852" t="s">
        <v>16279</v>
      </c>
    </row>
    <row r="15853" spans="1:1" x14ac:dyDescent="0.25">
      <c r="A15853" t="s">
        <v>16280</v>
      </c>
    </row>
    <row r="15854" spans="1:1" x14ac:dyDescent="0.25">
      <c r="A15854" t="s">
        <v>16281</v>
      </c>
    </row>
    <row r="15855" spans="1:1" x14ac:dyDescent="0.25">
      <c r="A15855" t="s">
        <v>16282</v>
      </c>
    </row>
    <row r="15856" spans="1:1" x14ac:dyDescent="0.25">
      <c r="A15856" t="s">
        <v>16283</v>
      </c>
    </row>
    <row r="15857" spans="1:1" x14ac:dyDescent="0.25">
      <c r="A15857" t="s">
        <v>16284</v>
      </c>
    </row>
    <row r="15858" spans="1:1" x14ac:dyDescent="0.25">
      <c r="A15858" t="s">
        <v>16285</v>
      </c>
    </row>
    <row r="15859" spans="1:1" x14ac:dyDescent="0.25">
      <c r="A15859" t="s">
        <v>16286</v>
      </c>
    </row>
    <row r="15860" spans="1:1" x14ac:dyDescent="0.25">
      <c r="A15860" t="s">
        <v>16287</v>
      </c>
    </row>
    <row r="15861" spans="1:1" x14ac:dyDescent="0.25">
      <c r="A15861" t="s">
        <v>16288</v>
      </c>
    </row>
    <row r="15862" spans="1:1" x14ac:dyDescent="0.25">
      <c r="A15862" t="s">
        <v>16289</v>
      </c>
    </row>
    <row r="15863" spans="1:1" x14ac:dyDescent="0.25">
      <c r="A15863" t="s">
        <v>16290</v>
      </c>
    </row>
    <row r="15864" spans="1:1" x14ac:dyDescent="0.25">
      <c r="A15864" t="s">
        <v>16291</v>
      </c>
    </row>
    <row r="15865" spans="1:1" x14ac:dyDescent="0.25">
      <c r="A15865" t="s">
        <v>16292</v>
      </c>
    </row>
    <row r="15866" spans="1:1" x14ac:dyDescent="0.25">
      <c r="A15866" t="s">
        <v>16293</v>
      </c>
    </row>
    <row r="15867" spans="1:1" x14ac:dyDescent="0.25">
      <c r="A15867" t="s">
        <v>16294</v>
      </c>
    </row>
    <row r="15868" spans="1:1" x14ac:dyDescent="0.25">
      <c r="A15868" t="s">
        <v>16295</v>
      </c>
    </row>
    <row r="15869" spans="1:1" x14ac:dyDescent="0.25">
      <c r="A15869" t="s">
        <v>16296</v>
      </c>
    </row>
    <row r="15870" spans="1:1" x14ac:dyDescent="0.25">
      <c r="A15870" t="s">
        <v>16297</v>
      </c>
    </row>
    <row r="15871" spans="1:1" x14ac:dyDescent="0.25">
      <c r="A15871" t="s">
        <v>16298</v>
      </c>
    </row>
    <row r="15872" spans="1:1" x14ac:dyDescent="0.25">
      <c r="A15872" t="s">
        <v>16299</v>
      </c>
    </row>
    <row r="15873" spans="1:1" x14ac:dyDescent="0.25">
      <c r="A15873" t="s">
        <v>16300</v>
      </c>
    </row>
    <row r="15874" spans="1:1" x14ac:dyDescent="0.25">
      <c r="A15874" t="s">
        <v>16301</v>
      </c>
    </row>
    <row r="15875" spans="1:1" x14ac:dyDescent="0.25">
      <c r="A15875" t="s">
        <v>16302</v>
      </c>
    </row>
    <row r="15876" spans="1:1" x14ac:dyDescent="0.25">
      <c r="A15876" t="s">
        <v>16303</v>
      </c>
    </row>
    <row r="15877" spans="1:1" x14ac:dyDescent="0.25">
      <c r="A15877" t="s">
        <v>16304</v>
      </c>
    </row>
    <row r="15878" spans="1:1" x14ac:dyDescent="0.25">
      <c r="A15878" t="s">
        <v>16305</v>
      </c>
    </row>
    <row r="15879" spans="1:1" x14ac:dyDescent="0.25">
      <c r="A15879" t="s">
        <v>16306</v>
      </c>
    </row>
    <row r="15880" spans="1:1" x14ac:dyDescent="0.25">
      <c r="A15880" t="s">
        <v>16307</v>
      </c>
    </row>
    <row r="15881" spans="1:1" x14ac:dyDescent="0.25">
      <c r="A15881" t="s">
        <v>16308</v>
      </c>
    </row>
    <row r="15882" spans="1:1" x14ac:dyDescent="0.25">
      <c r="A15882" t="s">
        <v>16309</v>
      </c>
    </row>
    <row r="15883" spans="1:1" x14ac:dyDescent="0.25">
      <c r="A15883" t="s">
        <v>16310</v>
      </c>
    </row>
    <row r="15884" spans="1:1" x14ac:dyDescent="0.25">
      <c r="A15884" t="s">
        <v>16311</v>
      </c>
    </row>
    <row r="15885" spans="1:1" x14ac:dyDescent="0.25">
      <c r="A15885" t="s">
        <v>16312</v>
      </c>
    </row>
    <row r="15886" spans="1:1" x14ac:dyDescent="0.25">
      <c r="A15886" t="s">
        <v>16313</v>
      </c>
    </row>
    <row r="15887" spans="1:1" x14ac:dyDescent="0.25">
      <c r="A15887" t="s">
        <v>16314</v>
      </c>
    </row>
    <row r="15888" spans="1:1" x14ac:dyDescent="0.25">
      <c r="A15888" t="s">
        <v>16315</v>
      </c>
    </row>
    <row r="15889" spans="1:1" x14ac:dyDescent="0.25">
      <c r="A15889" t="s">
        <v>16316</v>
      </c>
    </row>
    <row r="15890" spans="1:1" x14ac:dyDescent="0.25">
      <c r="A15890" t="s">
        <v>16317</v>
      </c>
    </row>
    <row r="15891" spans="1:1" x14ac:dyDescent="0.25">
      <c r="A15891" t="s">
        <v>16318</v>
      </c>
    </row>
    <row r="15892" spans="1:1" x14ac:dyDescent="0.25">
      <c r="A15892" t="s">
        <v>16319</v>
      </c>
    </row>
    <row r="15893" spans="1:1" x14ac:dyDescent="0.25">
      <c r="A15893" t="s">
        <v>16320</v>
      </c>
    </row>
    <row r="15894" spans="1:1" x14ac:dyDescent="0.25">
      <c r="A15894" t="s">
        <v>16321</v>
      </c>
    </row>
    <row r="15895" spans="1:1" x14ac:dyDescent="0.25">
      <c r="A15895" t="s">
        <v>16322</v>
      </c>
    </row>
    <row r="15896" spans="1:1" x14ac:dyDescent="0.25">
      <c r="A15896" t="s">
        <v>16323</v>
      </c>
    </row>
    <row r="15897" spans="1:1" x14ac:dyDescent="0.25">
      <c r="A15897" t="s">
        <v>16324</v>
      </c>
    </row>
    <row r="15898" spans="1:1" x14ac:dyDescent="0.25">
      <c r="A15898" t="s">
        <v>16325</v>
      </c>
    </row>
    <row r="15899" spans="1:1" x14ac:dyDescent="0.25">
      <c r="A15899" t="s">
        <v>16326</v>
      </c>
    </row>
    <row r="15900" spans="1:1" x14ac:dyDescent="0.25">
      <c r="A15900" t="s">
        <v>16327</v>
      </c>
    </row>
    <row r="15901" spans="1:1" x14ac:dyDescent="0.25">
      <c r="A15901" t="s">
        <v>16328</v>
      </c>
    </row>
    <row r="15902" spans="1:1" x14ac:dyDescent="0.25">
      <c r="A15902" t="s">
        <v>16329</v>
      </c>
    </row>
    <row r="15903" spans="1:1" x14ac:dyDescent="0.25">
      <c r="A15903" t="s">
        <v>16330</v>
      </c>
    </row>
    <row r="15904" spans="1:1" x14ac:dyDescent="0.25">
      <c r="A15904" t="s">
        <v>16331</v>
      </c>
    </row>
    <row r="15905" spans="1:1" x14ac:dyDescent="0.25">
      <c r="A15905" t="s">
        <v>16332</v>
      </c>
    </row>
    <row r="15906" spans="1:1" x14ac:dyDescent="0.25">
      <c r="A15906" t="s">
        <v>16333</v>
      </c>
    </row>
    <row r="15907" spans="1:1" x14ac:dyDescent="0.25">
      <c r="A15907" t="s">
        <v>16334</v>
      </c>
    </row>
    <row r="15908" spans="1:1" x14ac:dyDescent="0.25">
      <c r="A15908" t="s">
        <v>16335</v>
      </c>
    </row>
    <row r="15909" spans="1:1" x14ac:dyDescent="0.25">
      <c r="A15909" t="s">
        <v>16336</v>
      </c>
    </row>
    <row r="15910" spans="1:1" x14ac:dyDescent="0.25">
      <c r="A15910" t="s">
        <v>16337</v>
      </c>
    </row>
    <row r="15911" spans="1:1" x14ac:dyDescent="0.25">
      <c r="A15911" t="s">
        <v>16338</v>
      </c>
    </row>
    <row r="15912" spans="1:1" x14ac:dyDescent="0.25">
      <c r="A15912" t="s">
        <v>16339</v>
      </c>
    </row>
    <row r="15913" spans="1:1" x14ac:dyDescent="0.25">
      <c r="A15913" t="s">
        <v>16340</v>
      </c>
    </row>
    <row r="15914" spans="1:1" x14ac:dyDescent="0.25">
      <c r="A15914" t="s">
        <v>16341</v>
      </c>
    </row>
    <row r="15915" spans="1:1" x14ac:dyDescent="0.25">
      <c r="A15915" t="s">
        <v>16342</v>
      </c>
    </row>
    <row r="15916" spans="1:1" x14ac:dyDescent="0.25">
      <c r="A15916" t="s">
        <v>16343</v>
      </c>
    </row>
    <row r="15917" spans="1:1" x14ac:dyDescent="0.25">
      <c r="A15917" t="s">
        <v>16344</v>
      </c>
    </row>
    <row r="15918" spans="1:1" x14ac:dyDescent="0.25">
      <c r="A15918" t="s">
        <v>16345</v>
      </c>
    </row>
    <row r="15919" spans="1:1" x14ac:dyDescent="0.25">
      <c r="A15919" t="s">
        <v>16346</v>
      </c>
    </row>
    <row r="15920" spans="1:1" x14ac:dyDescent="0.25">
      <c r="A15920" t="s">
        <v>16347</v>
      </c>
    </row>
    <row r="15921" spans="1:1" x14ac:dyDescent="0.25">
      <c r="A15921" t="s">
        <v>16348</v>
      </c>
    </row>
    <row r="15922" spans="1:1" x14ac:dyDescent="0.25">
      <c r="A15922" t="s">
        <v>16349</v>
      </c>
    </row>
    <row r="15923" spans="1:1" x14ac:dyDescent="0.25">
      <c r="A15923" t="s">
        <v>16350</v>
      </c>
    </row>
    <row r="15924" spans="1:1" x14ac:dyDescent="0.25">
      <c r="A15924" t="s">
        <v>16351</v>
      </c>
    </row>
    <row r="15925" spans="1:1" x14ac:dyDescent="0.25">
      <c r="A15925" t="s">
        <v>16352</v>
      </c>
    </row>
    <row r="15926" spans="1:1" x14ac:dyDescent="0.25">
      <c r="A15926" t="s">
        <v>16353</v>
      </c>
    </row>
    <row r="15927" spans="1:1" x14ac:dyDescent="0.25">
      <c r="A15927" t="s">
        <v>16354</v>
      </c>
    </row>
    <row r="15928" spans="1:1" x14ac:dyDescent="0.25">
      <c r="A15928" t="s">
        <v>16355</v>
      </c>
    </row>
    <row r="15929" spans="1:1" x14ac:dyDescent="0.25">
      <c r="A15929" t="s">
        <v>16356</v>
      </c>
    </row>
    <row r="15930" spans="1:1" x14ac:dyDescent="0.25">
      <c r="A15930" t="s">
        <v>16357</v>
      </c>
    </row>
    <row r="15931" spans="1:1" x14ac:dyDescent="0.25">
      <c r="A15931" t="s">
        <v>16358</v>
      </c>
    </row>
    <row r="15932" spans="1:1" x14ac:dyDescent="0.25">
      <c r="A15932" t="s">
        <v>16359</v>
      </c>
    </row>
    <row r="15933" spans="1:1" x14ac:dyDescent="0.25">
      <c r="A15933" t="s">
        <v>16360</v>
      </c>
    </row>
    <row r="15934" spans="1:1" x14ac:dyDescent="0.25">
      <c r="A15934" t="s">
        <v>16361</v>
      </c>
    </row>
    <row r="15935" spans="1:1" x14ac:dyDescent="0.25">
      <c r="A15935" t="s">
        <v>16362</v>
      </c>
    </row>
    <row r="15936" spans="1:1" x14ac:dyDescent="0.25">
      <c r="A15936" t="s">
        <v>16363</v>
      </c>
    </row>
    <row r="15937" spans="1:1" x14ac:dyDescent="0.25">
      <c r="A15937" t="s">
        <v>16364</v>
      </c>
    </row>
    <row r="15938" spans="1:1" x14ac:dyDescent="0.25">
      <c r="A15938" t="s">
        <v>16365</v>
      </c>
    </row>
    <row r="15939" spans="1:1" x14ac:dyDescent="0.25">
      <c r="A15939" t="s">
        <v>16366</v>
      </c>
    </row>
    <row r="15940" spans="1:1" x14ac:dyDescent="0.25">
      <c r="A15940" t="s">
        <v>16367</v>
      </c>
    </row>
    <row r="15941" spans="1:1" x14ac:dyDescent="0.25">
      <c r="A15941" t="s">
        <v>16368</v>
      </c>
    </row>
    <row r="15942" spans="1:1" x14ac:dyDescent="0.25">
      <c r="A15942" t="s">
        <v>16369</v>
      </c>
    </row>
    <row r="15943" spans="1:1" x14ac:dyDescent="0.25">
      <c r="A15943" t="s">
        <v>16370</v>
      </c>
    </row>
    <row r="15944" spans="1:1" x14ac:dyDescent="0.25">
      <c r="A15944" t="s">
        <v>16371</v>
      </c>
    </row>
    <row r="15945" spans="1:1" x14ac:dyDescent="0.25">
      <c r="A15945" t="s">
        <v>16372</v>
      </c>
    </row>
    <row r="15946" spans="1:1" x14ac:dyDescent="0.25">
      <c r="A15946" t="s">
        <v>16373</v>
      </c>
    </row>
    <row r="15947" spans="1:1" x14ac:dyDescent="0.25">
      <c r="A15947" t="s">
        <v>16374</v>
      </c>
    </row>
    <row r="15948" spans="1:1" x14ac:dyDescent="0.25">
      <c r="A15948" t="s">
        <v>16375</v>
      </c>
    </row>
    <row r="15949" spans="1:1" x14ac:dyDescent="0.25">
      <c r="A15949" t="s">
        <v>16376</v>
      </c>
    </row>
    <row r="15950" spans="1:1" x14ac:dyDescent="0.25">
      <c r="A15950" t="s">
        <v>16377</v>
      </c>
    </row>
    <row r="15951" spans="1:1" x14ac:dyDescent="0.25">
      <c r="A15951" t="s">
        <v>16378</v>
      </c>
    </row>
    <row r="15952" spans="1:1" x14ac:dyDescent="0.25">
      <c r="A15952" t="s">
        <v>16379</v>
      </c>
    </row>
    <row r="15953" spans="1:1" x14ac:dyDescent="0.25">
      <c r="A15953" t="s">
        <v>16380</v>
      </c>
    </row>
    <row r="15954" spans="1:1" x14ac:dyDescent="0.25">
      <c r="A15954" t="s">
        <v>16381</v>
      </c>
    </row>
    <row r="15955" spans="1:1" x14ac:dyDescent="0.25">
      <c r="A15955" t="s">
        <v>16382</v>
      </c>
    </row>
    <row r="15956" spans="1:1" x14ac:dyDescent="0.25">
      <c r="A15956" t="s">
        <v>16383</v>
      </c>
    </row>
    <row r="15957" spans="1:1" x14ac:dyDescent="0.25">
      <c r="A15957" t="s">
        <v>16384</v>
      </c>
    </row>
    <row r="15958" spans="1:1" x14ac:dyDescent="0.25">
      <c r="A15958" t="s">
        <v>16385</v>
      </c>
    </row>
    <row r="15959" spans="1:1" x14ac:dyDescent="0.25">
      <c r="A15959" t="s">
        <v>16386</v>
      </c>
    </row>
    <row r="15960" spans="1:1" x14ac:dyDescent="0.25">
      <c r="A15960" t="s">
        <v>16387</v>
      </c>
    </row>
    <row r="15961" spans="1:1" x14ac:dyDescent="0.25">
      <c r="A15961" t="s">
        <v>16388</v>
      </c>
    </row>
    <row r="15962" spans="1:1" x14ac:dyDescent="0.25">
      <c r="A15962" t="s">
        <v>16389</v>
      </c>
    </row>
    <row r="15963" spans="1:1" x14ac:dyDescent="0.25">
      <c r="A15963" t="s">
        <v>16390</v>
      </c>
    </row>
    <row r="15964" spans="1:1" x14ac:dyDescent="0.25">
      <c r="A15964" t="s">
        <v>16391</v>
      </c>
    </row>
    <row r="15965" spans="1:1" x14ac:dyDescent="0.25">
      <c r="A15965" t="s">
        <v>16392</v>
      </c>
    </row>
    <row r="15966" spans="1:1" x14ac:dyDescent="0.25">
      <c r="A15966" t="s">
        <v>16393</v>
      </c>
    </row>
    <row r="15967" spans="1:1" x14ac:dyDescent="0.25">
      <c r="A15967" t="s">
        <v>16394</v>
      </c>
    </row>
    <row r="15968" spans="1:1" x14ac:dyDescent="0.25">
      <c r="A15968" t="s">
        <v>16395</v>
      </c>
    </row>
    <row r="15969" spans="1:1" x14ac:dyDescent="0.25">
      <c r="A15969" t="s">
        <v>16396</v>
      </c>
    </row>
    <row r="15970" spans="1:1" x14ac:dyDescent="0.25">
      <c r="A15970" t="s">
        <v>16397</v>
      </c>
    </row>
    <row r="15971" spans="1:1" x14ac:dyDescent="0.25">
      <c r="A15971" t="s">
        <v>16398</v>
      </c>
    </row>
    <row r="15972" spans="1:1" x14ac:dyDescent="0.25">
      <c r="A15972" t="s">
        <v>16399</v>
      </c>
    </row>
    <row r="15973" spans="1:1" x14ac:dyDescent="0.25">
      <c r="A15973" t="s">
        <v>16400</v>
      </c>
    </row>
    <row r="15974" spans="1:1" x14ac:dyDescent="0.25">
      <c r="A15974" t="s">
        <v>16401</v>
      </c>
    </row>
    <row r="15975" spans="1:1" x14ac:dyDescent="0.25">
      <c r="A15975" t="s">
        <v>16402</v>
      </c>
    </row>
    <row r="15976" spans="1:1" x14ac:dyDescent="0.25">
      <c r="A15976" t="s">
        <v>16403</v>
      </c>
    </row>
    <row r="15977" spans="1:1" x14ac:dyDescent="0.25">
      <c r="A15977" t="s">
        <v>16404</v>
      </c>
    </row>
    <row r="15978" spans="1:1" x14ac:dyDescent="0.25">
      <c r="A15978" t="s">
        <v>16405</v>
      </c>
    </row>
    <row r="15979" spans="1:1" x14ac:dyDescent="0.25">
      <c r="A15979" t="s">
        <v>16406</v>
      </c>
    </row>
    <row r="15980" spans="1:1" x14ac:dyDescent="0.25">
      <c r="A15980" t="s">
        <v>16407</v>
      </c>
    </row>
    <row r="15981" spans="1:1" x14ac:dyDescent="0.25">
      <c r="A15981" t="s">
        <v>16408</v>
      </c>
    </row>
    <row r="15982" spans="1:1" x14ac:dyDescent="0.25">
      <c r="A15982" t="s">
        <v>16409</v>
      </c>
    </row>
    <row r="15983" spans="1:1" x14ac:dyDescent="0.25">
      <c r="A15983" t="s">
        <v>16410</v>
      </c>
    </row>
    <row r="15984" spans="1:1" x14ac:dyDescent="0.25">
      <c r="A15984" t="s">
        <v>16411</v>
      </c>
    </row>
    <row r="15985" spans="1:1" x14ac:dyDescent="0.25">
      <c r="A15985" t="s">
        <v>16412</v>
      </c>
    </row>
    <row r="15986" spans="1:1" x14ac:dyDescent="0.25">
      <c r="A15986" t="s">
        <v>16413</v>
      </c>
    </row>
    <row r="15987" spans="1:1" x14ac:dyDescent="0.25">
      <c r="A15987" t="s">
        <v>16414</v>
      </c>
    </row>
    <row r="15988" spans="1:1" x14ac:dyDescent="0.25">
      <c r="A15988" t="s">
        <v>16415</v>
      </c>
    </row>
    <row r="15989" spans="1:1" x14ac:dyDescent="0.25">
      <c r="A15989" t="s">
        <v>16416</v>
      </c>
    </row>
    <row r="15990" spans="1:1" x14ac:dyDescent="0.25">
      <c r="A15990" t="s">
        <v>16417</v>
      </c>
    </row>
    <row r="15991" spans="1:1" x14ac:dyDescent="0.25">
      <c r="A15991" t="s">
        <v>16418</v>
      </c>
    </row>
    <row r="15992" spans="1:1" x14ac:dyDescent="0.25">
      <c r="A15992" t="s">
        <v>16419</v>
      </c>
    </row>
    <row r="15993" spans="1:1" x14ac:dyDescent="0.25">
      <c r="A15993" t="s">
        <v>16420</v>
      </c>
    </row>
    <row r="15994" spans="1:1" x14ac:dyDescent="0.25">
      <c r="A15994" t="s">
        <v>16421</v>
      </c>
    </row>
    <row r="15995" spans="1:1" x14ac:dyDescent="0.25">
      <c r="A15995" t="s">
        <v>16422</v>
      </c>
    </row>
    <row r="15996" spans="1:1" x14ac:dyDescent="0.25">
      <c r="A15996" t="s">
        <v>16423</v>
      </c>
    </row>
    <row r="15997" spans="1:1" x14ac:dyDescent="0.25">
      <c r="A15997" t="s">
        <v>16424</v>
      </c>
    </row>
    <row r="15998" spans="1:1" x14ac:dyDescent="0.25">
      <c r="A15998" t="s">
        <v>16425</v>
      </c>
    </row>
    <row r="15999" spans="1:1" x14ac:dyDescent="0.25">
      <c r="A15999" t="s">
        <v>16426</v>
      </c>
    </row>
    <row r="16000" spans="1:1" x14ac:dyDescent="0.25">
      <c r="A16000" t="s">
        <v>16427</v>
      </c>
    </row>
    <row r="16001" spans="1:1" x14ac:dyDescent="0.25">
      <c r="A16001" t="s">
        <v>16428</v>
      </c>
    </row>
    <row r="16002" spans="1:1" x14ac:dyDescent="0.25">
      <c r="A16002" t="s">
        <v>16429</v>
      </c>
    </row>
    <row r="16003" spans="1:1" x14ac:dyDescent="0.25">
      <c r="A16003" t="s">
        <v>16430</v>
      </c>
    </row>
    <row r="16004" spans="1:1" x14ac:dyDescent="0.25">
      <c r="A16004" t="s">
        <v>16431</v>
      </c>
    </row>
    <row r="16005" spans="1:1" x14ac:dyDescent="0.25">
      <c r="A16005" t="s">
        <v>16432</v>
      </c>
    </row>
    <row r="16006" spans="1:1" x14ac:dyDescent="0.25">
      <c r="A16006" t="s">
        <v>16433</v>
      </c>
    </row>
    <row r="16007" spans="1:1" x14ac:dyDescent="0.25">
      <c r="A16007" t="s">
        <v>16434</v>
      </c>
    </row>
    <row r="16008" spans="1:1" x14ac:dyDescent="0.25">
      <c r="A16008" t="s">
        <v>16435</v>
      </c>
    </row>
    <row r="16009" spans="1:1" x14ac:dyDescent="0.25">
      <c r="A16009" t="s">
        <v>16436</v>
      </c>
    </row>
    <row r="16010" spans="1:1" x14ac:dyDescent="0.25">
      <c r="A16010" t="s">
        <v>16437</v>
      </c>
    </row>
    <row r="16011" spans="1:1" x14ac:dyDescent="0.25">
      <c r="A16011" t="s">
        <v>16438</v>
      </c>
    </row>
    <row r="16012" spans="1:1" x14ac:dyDescent="0.25">
      <c r="A16012" t="s">
        <v>16439</v>
      </c>
    </row>
    <row r="16013" spans="1:1" x14ac:dyDescent="0.25">
      <c r="A16013" t="s">
        <v>16440</v>
      </c>
    </row>
    <row r="16014" spans="1:1" x14ac:dyDescent="0.25">
      <c r="A16014" t="s">
        <v>16441</v>
      </c>
    </row>
    <row r="16015" spans="1:1" x14ac:dyDescent="0.25">
      <c r="A16015" t="s">
        <v>16442</v>
      </c>
    </row>
    <row r="16016" spans="1:1" x14ac:dyDescent="0.25">
      <c r="A16016" t="s">
        <v>16443</v>
      </c>
    </row>
    <row r="16017" spans="1:1" x14ac:dyDescent="0.25">
      <c r="A16017" t="s">
        <v>16444</v>
      </c>
    </row>
    <row r="16018" spans="1:1" x14ac:dyDescent="0.25">
      <c r="A16018" t="s">
        <v>16445</v>
      </c>
    </row>
    <row r="16019" spans="1:1" x14ac:dyDescent="0.25">
      <c r="A16019" t="s">
        <v>16446</v>
      </c>
    </row>
    <row r="16020" spans="1:1" x14ac:dyDescent="0.25">
      <c r="A16020" t="s">
        <v>16447</v>
      </c>
    </row>
    <row r="16021" spans="1:1" x14ac:dyDescent="0.25">
      <c r="A16021" t="s">
        <v>16448</v>
      </c>
    </row>
    <row r="16022" spans="1:1" x14ac:dyDescent="0.25">
      <c r="A16022" t="s">
        <v>16449</v>
      </c>
    </row>
    <row r="16023" spans="1:1" x14ac:dyDescent="0.25">
      <c r="A16023" t="s">
        <v>16450</v>
      </c>
    </row>
    <row r="16024" spans="1:1" x14ac:dyDescent="0.25">
      <c r="A16024" t="s">
        <v>16451</v>
      </c>
    </row>
    <row r="16025" spans="1:1" x14ac:dyDescent="0.25">
      <c r="A16025" t="s">
        <v>16452</v>
      </c>
    </row>
    <row r="16026" spans="1:1" x14ac:dyDescent="0.25">
      <c r="A16026" t="s">
        <v>16453</v>
      </c>
    </row>
    <row r="16027" spans="1:1" x14ac:dyDescent="0.25">
      <c r="A16027" t="s">
        <v>16454</v>
      </c>
    </row>
    <row r="16028" spans="1:1" x14ac:dyDescent="0.25">
      <c r="A16028" t="s">
        <v>16455</v>
      </c>
    </row>
    <row r="16029" spans="1:1" x14ac:dyDescent="0.25">
      <c r="A16029" t="s">
        <v>16456</v>
      </c>
    </row>
    <row r="16030" spans="1:1" x14ac:dyDescent="0.25">
      <c r="A16030" t="s">
        <v>16457</v>
      </c>
    </row>
    <row r="16031" spans="1:1" x14ac:dyDescent="0.25">
      <c r="A16031" t="s">
        <v>16458</v>
      </c>
    </row>
    <row r="16032" spans="1:1" x14ac:dyDescent="0.25">
      <c r="A16032" t="s">
        <v>16459</v>
      </c>
    </row>
    <row r="16033" spans="1:1" x14ac:dyDescent="0.25">
      <c r="A16033" t="s">
        <v>16460</v>
      </c>
    </row>
    <row r="16034" spans="1:1" x14ac:dyDescent="0.25">
      <c r="A16034" t="s">
        <v>16461</v>
      </c>
    </row>
    <row r="16035" spans="1:1" x14ac:dyDescent="0.25">
      <c r="A16035" t="s">
        <v>16462</v>
      </c>
    </row>
    <row r="16036" spans="1:1" x14ac:dyDescent="0.25">
      <c r="A16036" t="s">
        <v>16463</v>
      </c>
    </row>
    <row r="16037" spans="1:1" x14ac:dyDescent="0.25">
      <c r="A16037" t="s">
        <v>16464</v>
      </c>
    </row>
    <row r="16038" spans="1:1" x14ac:dyDescent="0.25">
      <c r="A16038" t="s">
        <v>16465</v>
      </c>
    </row>
    <row r="16039" spans="1:1" x14ac:dyDescent="0.25">
      <c r="A16039" t="s">
        <v>16466</v>
      </c>
    </row>
    <row r="16040" spans="1:1" x14ac:dyDescent="0.25">
      <c r="A16040" t="s">
        <v>16467</v>
      </c>
    </row>
    <row r="16041" spans="1:1" x14ac:dyDescent="0.25">
      <c r="A16041" t="s">
        <v>16468</v>
      </c>
    </row>
    <row r="16042" spans="1:1" x14ac:dyDescent="0.25">
      <c r="A16042" t="s">
        <v>16469</v>
      </c>
    </row>
    <row r="16043" spans="1:1" x14ac:dyDescent="0.25">
      <c r="A16043" t="s">
        <v>16470</v>
      </c>
    </row>
    <row r="16044" spans="1:1" x14ac:dyDescent="0.25">
      <c r="A16044" t="s">
        <v>16471</v>
      </c>
    </row>
    <row r="16045" spans="1:1" x14ac:dyDescent="0.25">
      <c r="A16045" t="s">
        <v>16472</v>
      </c>
    </row>
    <row r="16046" spans="1:1" x14ac:dyDescent="0.25">
      <c r="A16046" t="s">
        <v>16473</v>
      </c>
    </row>
    <row r="16047" spans="1:1" x14ac:dyDescent="0.25">
      <c r="A16047" t="s">
        <v>16474</v>
      </c>
    </row>
    <row r="16048" spans="1:1" x14ac:dyDescent="0.25">
      <c r="A16048" t="s">
        <v>16475</v>
      </c>
    </row>
    <row r="16049" spans="1:1" x14ac:dyDescent="0.25">
      <c r="A16049" t="s">
        <v>16476</v>
      </c>
    </row>
    <row r="16050" spans="1:1" x14ac:dyDescent="0.25">
      <c r="A16050" t="s">
        <v>16477</v>
      </c>
    </row>
    <row r="16051" spans="1:1" x14ac:dyDescent="0.25">
      <c r="A16051" t="s">
        <v>16478</v>
      </c>
    </row>
    <row r="16052" spans="1:1" x14ac:dyDescent="0.25">
      <c r="A16052" t="s">
        <v>16479</v>
      </c>
    </row>
    <row r="16053" spans="1:1" x14ac:dyDescent="0.25">
      <c r="A16053" t="s">
        <v>16480</v>
      </c>
    </row>
    <row r="16054" spans="1:1" x14ac:dyDescent="0.25">
      <c r="A16054" t="s">
        <v>16481</v>
      </c>
    </row>
    <row r="16055" spans="1:1" x14ac:dyDescent="0.25">
      <c r="A16055" t="s">
        <v>16482</v>
      </c>
    </row>
    <row r="16056" spans="1:1" x14ac:dyDescent="0.25">
      <c r="A16056" t="s">
        <v>16483</v>
      </c>
    </row>
    <row r="16057" spans="1:1" x14ac:dyDescent="0.25">
      <c r="A16057" t="s">
        <v>16484</v>
      </c>
    </row>
    <row r="16058" spans="1:1" x14ac:dyDescent="0.25">
      <c r="A16058" t="s">
        <v>16485</v>
      </c>
    </row>
    <row r="16059" spans="1:1" x14ac:dyDescent="0.25">
      <c r="A16059" t="s">
        <v>16486</v>
      </c>
    </row>
    <row r="16060" spans="1:1" x14ac:dyDescent="0.25">
      <c r="A16060" t="s">
        <v>16487</v>
      </c>
    </row>
    <row r="16061" spans="1:1" x14ac:dyDescent="0.25">
      <c r="A16061" t="s">
        <v>16488</v>
      </c>
    </row>
    <row r="16062" spans="1:1" x14ac:dyDescent="0.25">
      <c r="A16062" t="s">
        <v>16489</v>
      </c>
    </row>
    <row r="16063" spans="1:1" x14ac:dyDescent="0.25">
      <c r="A16063" t="s">
        <v>16490</v>
      </c>
    </row>
    <row r="16064" spans="1:1" x14ac:dyDescent="0.25">
      <c r="A16064" t="s">
        <v>16491</v>
      </c>
    </row>
    <row r="16065" spans="1:1" x14ac:dyDescent="0.25">
      <c r="A16065" t="s">
        <v>16492</v>
      </c>
    </row>
    <row r="16066" spans="1:1" x14ac:dyDescent="0.25">
      <c r="A16066" t="s">
        <v>16493</v>
      </c>
    </row>
    <row r="16067" spans="1:1" x14ac:dyDescent="0.25">
      <c r="A16067" t="s">
        <v>16494</v>
      </c>
    </row>
    <row r="16068" spans="1:1" x14ac:dyDescent="0.25">
      <c r="A16068" t="s">
        <v>16495</v>
      </c>
    </row>
    <row r="16069" spans="1:1" x14ac:dyDescent="0.25">
      <c r="A16069" t="s">
        <v>16496</v>
      </c>
    </row>
    <row r="16070" spans="1:1" x14ac:dyDescent="0.25">
      <c r="A16070" t="s">
        <v>16497</v>
      </c>
    </row>
    <row r="16071" spans="1:1" x14ac:dyDescent="0.25">
      <c r="A16071" t="s">
        <v>16498</v>
      </c>
    </row>
    <row r="16072" spans="1:1" x14ac:dyDescent="0.25">
      <c r="A16072" t="s">
        <v>16499</v>
      </c>
    </row>
    <row r="16073" spans="1:1" x14ac:dyDescent="0.25">
      <c r="A16073" t="s">
        <v>16500</v>
      </c>
    </row>
    <row r="16074" spans="1:1" x14ac:dyDescent="0.25">
      <c r="A16074" t="s">
        <v>16501</v>
      </c>
    </row>
    <row r="16075" spans="1:1" x14ac:dyDescent="0.25">
      <c r="A16075" t="s">
        <v>16502</v>
      </c>
    </row>
    <row r="16076" spans="1:1" x14ac:dyDescent="0.25">
      <c r="A16076" t="s">
        <v>16503</v>
      </c>
    </row>
    <row r="16077" spans="1:1" x14ac:dyDescent="0.25">
      <c r="A16077" t="s">
        <v>16504</v>
      </c>
    </row>
    <row r="16078" spans="1:1" x14ac:dyDescent="0.25">
      <c r="A16078" t="s">
        <v>16505</v>
      </c>
    </row>
    <row r="16079" spans="1:1" x14ac:dyDescent="0.25">
      <c r="A16079" t="s">
        <v>16506</v>
      </c>
    </row>
    <row r="16080" spans="1:1" x14ac:dyDescent="0.25">
      <c r="A16080" t="s">
        <v>16507</v>
      </c>
    </row>
    <row r="16081" spans="1:1" x14ac:dyDescent="0.25">
      <c r="A16081" t="s">
        <v>16508</v>
      </c>
    </row>
    <row r="16082" spans="1:1" x14ac:dyDescent="0.25">
      <c r="A16082" t="s">
        <v>16509</v>
      </c>
    </row>
    <row r="16083" spans="1:1" x14ac:dyDescent="0.25">
      <c r="A16083" t="s">
        <v>16510</v>
      </c>
    </row>
    <row r="16084" spans="1:1" x14ac:dyDescent="0.25">
      <c r="A16084" t="s">
        <v>16511</v>
      </c>
    </row>
    <row r="16085" spans="1:1" x14ac:dyDescent="0.25">
      <c r="A16085" t="s">
        <v>16512</v>
      </c>
    </row>
    <row r="16086" spans="1:1" x14ac:dyDescent="0.25">
      <c r="A16086" t="s">
        <v>16513</v>
      </c>
    </row>
    <row r="16087" spans="1:1" x14ac:dyDescent="0.25">
      <c r="A16087" t="s">
        <v>16514</v>
      </c>
    </row>
    <row r="16088" spans="1:1" x14ac:dyDescent="0.25">
      <c r="A16088" t="s">
        <v>16515</v>
      </c>
    </row>
    <row r="16089" spans="1:1" x14ac:dyDescent="0.25">
      <c r="A16089" t="s">
        <v>16516</v>
      </c>
    </row>
    <row r="16090" spans="1:1" x14ac:dyDescent="0.25">
      <c r="A16090" t="s">
        <v>16517</v>
      </c>
    </row>
    <row r="16091" spans="1:1" x14ac:dyDescent="0.25">
      <c r="A16091" t="s">
        <v>16518</v>
      </c>
    </row>
    <row r="16092" spans="1:1" x14ac:dyDescent="0.25">
      <c r="A16092" t="s">
        <v>16519</v>
      </c>
    </row>
    <row r="16093" spans="1:1" x14ac:dyDescent="0.25">
      <c r="A16093" t="s">
        <v>16520</v>
      </c>
    </row>
    <row r="16094" spans="1:1" x14ac:dyDescent="0.25">
      <c r="A16094" t="s">
        <v>16521</v>
      </c>
    </row>
    <row r="16095" spans="1:1" x14ac:dyDescent="0.25">
      <c r="A16095" t="s">
        <v>16522</v>
      </c>
    </row>
    <row r="16096" spans="1:1" x14ac:dyDescent="0.25">
      <c r="A16096" t="s">
        <v>16523</v>
      </c>
    </row>
    <row r="16097" spans="1:1" x14ac:dyDescent="0.25">
      <c r="A16097" t="s">
        <v>16524</v>
      </c>
    </row>
    <row r="16098" spans="1:1" x14ac:dyDescent="0.25">
      <c r="A16098" t="s">
        <v>16525</v>
      </c>
    </row>
    <row r="16099" spans="1:1" x14ac:dyDescent="0.25">
      <c r="A16099" t="s">
        <v>16526</v>
      </c>
    </row>
    <row r="16100" spans="1:1" x14ac:dyDescent="0.25">
      <c r="A16100" t="s">
        <v>16527</v>
      </c>
    </row>
    <row r="16101" spans="1:1" x14ac:dyDescent="0.25">
      <c r="A16101" t="s">
        <v>16528</v>
      </c>
    </row>
    <row r="16102" spans="1:1" x14ac:dyDescent="0.25">
      <c r="A16102" t="s">
        <v>16529</v>
      </c>
    </row>
    <row r="16103" spans="1:1" x14ac:dyDescent="0.25">
      <c r="A16103" t="s">
        <v>16530</v>
      </c>
    </row>
    <row r="16104" spans="1:1" x14ac:dyDescent="0.25">
      <c r="A16104" t="s">
        <v>16531</v>
      </c>
    </row>
    <row r="16105" spans="1:1" x14ac:dyDescent="0.25">
      <c r="A16105" t="s">
        <v>16532</v>
      </c>
    </row>
    <row r="16106" spans="1:1" x14ac:dyDescent="0.25">
      <c r="A16106" t="s">
        <v>16533</v>
      </c>
    </row>
    <row r="16107" spans="1:1" x14ac:dyDescent="0.25">
      <c r="A16107" t="s">
        <v>16534</v>
      </c>
    </row>
    <row r="16108" spans="1:1" x14ac:dyDescent="0.25">
      <c r="A16108" t="s">
        <v>16535</v>
      </c>
    </row>
    <row r="16109" spans="1:1" x14ac:dyDescent="0.25">
      <c r="A16109" t="s">
        <v>16536</v>
      </c>
    </row>
    <row r="16110" spans="1:1" x14ac:dyDescent="0.25">
      <c r="A16110" t="s">
        <v>16537</v>
      </c>
    </row>
    <row r="16111" spans="1:1" x14ac:dyDescent="0.25">
      <c r="A16111" t="s">
        <v>16538</v>
      </c>
    </row>
    <row r="16112" spans="1:1" x14ac:dyDescent="0.25">
      <c r="A16112" t="s">
        <v>16539</v>
      </c>
    </row>
    <row r="16113" spans="1:1" x14ac:dyDescent="0.25">
      <c r="A16113" t="s">
        <v>16540</v>
      </c>
    </row>
    <row r="16114" spans="1:1" x14ac:dyDescent="0.25">
      <c r="A16114" t="s">
        <v>16541</v>
      </c>
    </row>
    <row r="16115" spans="1:1" x14ac:dyDescent="0.25">
      <c r="A16115" t="s">
        <v>16542</v>
      </c>
    </row>
    <row r="16116" spans="1:1" x14ac:dyDescent="0.25">
      <c r="A16116" t="s">
        <v>16543</v>
      </c>
    </row>
    <row r="16117" spans="1:1" x14ac:dyDescent="0.25">
      <c r="A16117" t="s">
        <v>16544</v>
      </c>
    </row>
    <row r="16118" spans="1:1" x14ac:dyDescent="0.25">
      <c r="A16118" t="s">
        <v>16545</v>
      </c>
    </row>
    <row r="16119" spans="1:1" x14ac:dyDescent="0.25">
      <c r="A16119" t="s">
        <v>16546</v>
      </c>
    </row>
    <row r="16120" spans="1:1" x14ac:dyDescent="0.25">
      <c r="A16120" t="s">
        <v>16547</v>
      </c>
    </row>
    <row r="16121" spans="1:1" x14ac:dyDescent="0.25">
      <c r="A16121" t="s">
        <v>16548</v>
      </c>
    </row>
    <row r="16122" spans="1:1" x14ac:dyDescent="0.25">
      <c r="A16122" t="s">
        <v>16549</v>
      </c>
    </row>
    <row r="16123" spans="1:1" x14ac:dyDescent="0.25">
      <c r="A16123" t="s">
        <v>16550</v>
      </c>
    </row>
    <row r="16124" spans="1:1" x14ac:dyDescent="0.25">
      <c r="A16124" t="s">
        <v>16551</v>
      </c>
    </row>
    <row r="16125" spans="1:1" x14ac:dyDescent="0.25">
      <c r="A16125" t="s">
        <v>16552</v>
      </c>
    </row>
    <row r="16126" spans="1:1" x14ac:dyDescent="0.25">
      <c r="A16126" t="s">
        <v>16553</v>
      </c>
    </row>
    <row r="16127" spans="1:1" x14ac:dyDescent="0.25">
      <c r="A16127" t="s">
        <v>16554</v>
      </c>
    </row>
    <row r="16128" spans="1:1" x14ac:dyDescent="0.25">
      <c r="A16128" t="s">
        <v>16555</v>
      </c>
    </row>
    <row r="16129" spans="1:1" x14ac:dyDescent="0.25">
      <c r="A16129" t="s">
        <v>16556</v>
      </c>
    </row>
    <row r="16130" spans="1:1" x14ac:dyDescent="0.25">
      <c r="A16130" t="s">
        <v>16557</v>
      </c>
    </row>
    <row r="16131" spans="1:1" x14ac:dyDescent="0.25">
      <c r="A16131" t="s">
        <v>16558</v>
      </c>
    </row>
    <row r="16132" spans="1:1" x14ac:dyDescent="0.25">
      <c r="A16132" t="s">
        <v>16559</v>
      </c>
    </row>
    <row r="16133" spans="1:1" x14ac:dyDescent="0.25">
      <c r="A16133" t="s">
        <v>16560</v>
      </c>
    </row>
    <row r="16134" spans="1:1" x14ac:dyDescent="0.25">
      <c r="A16134" t="s">
        <v>16561</v>
      </c>
    </row>
    <row r="16135" spans="1:1" x14ac:dyDescent="0.25">
      <c r="A16135" t="s">
        <v>16562</v>
      </c>
    </row>
    <row r="16136" spans="1:1" x14ac:dyDescent="0.25">
      <c r="A16136" t="s">
        <v>16563</v>
      </c>
    </row>
    <row r="16137" spans="1:1" x14ac:dyDescent="0.25">
      <c r="A16137" t="s">
        <v>16564</v>
      </c>
    </row>
    <row r="16138" spans="1:1" x14ac:dyDescent="0.25">
      <c r="A16138" t="s">
        <v>16565</v>
      </c>
    </row>
    <row r="16139" spans="1:1" x14ac:dyDescent="0.25">
      <c r="A16139" t="s">
        <v>16566</v>
      </c>
    </row>
    <row r="16140" spans="1:1" x14ac:dyDescent="0.25">
      <c r="A16140" t="s">
        <v>16567</v>
      </c>
    </row>
    <row r="16141" spans="1:1" x14ac:dyDescent="0.25">
      <c r="A16141" t="s">
        <v>16568</v>
      </c>
    </row>
    <row r="16142" spans="1:1" x14ac:dyDescent="0.25">
      <c r="A16142" t="s">
        <v>16569</v>
      </c>
    </row>
    <row r="16143" spans="1:1" x14ac:dyDescent="0.25">
      <c r="A16143" t="s">
        <v>16570</v>
      </c>
    </row>
    <row r="16144" spans="1:1" x14ac:dyDescent="0.25">
      <c r="A16144" t="s">
        <v>16571</v>
      </c>
    </row>
    <row r="16145" spans="1:1" x14ac:dyDescent="0.25">
      <c r="A16145" t="s">
        <v>16572</v>
      </c>
    </row>
    <row r="16146" spans="1:1" x14ac:dyDescent="0.25">
      <c r="A16146" t="s">
        <v>16573</v>
      </c>
    </row>
    <row r="16147" spans="1:1" x14ac:dyDescent="0.25">
      <c r="A16147" t="s">
        <v>16574</v>
      </c>
    </row>
    <row r="16148" spans="1:1" x14ac:dyDescent="0.25">
      <c r="A16148" t="s">
        <v>16575</v>
      </c>
    </row>
    <row r="16149" spans="1:1" x14ac:dyDescent="0.25">
      <c r="A16149" t="s">
        <v>16576</v>
      </c>
    </row>
    <row r="16150" spans="1:1" x14ac:dyDescent="0.25">
      <c r="A16150" t="s">
        <v>16577</v>
      </c>
    </row>
    <row r="16151" spans="1:1" x14ac:dyDescent="0.25">
      <c r="A16151" t="s">
        <v>16578</v>
      </c>
    </row>
    <row r="16152" spans="1:1" x14ac:dyDescent="0.25">
      <c r="A16152" t="s">
        <v>16579</v>
      </c>
    </row>
    <row r="16153" spans="1:1" x14ac:dyDescent="0.25">
      <c r="A16153" t="s">
        <v>16580</v>
      </c>
    </row>
    <row r="16154" spans="1:1" x14ac:dyDescent="0.25">
      <c r="A16154" t="s">
        <v>16581</v>
      </c>
    </row>
    <row r="16155" spans="1:1" x14ac:dyDescent="0.25">
      <c r="A16155" t="s">
        <v>16582</v>
      </c>
    </row>
    <row r="16156" spans="1:1" x14ac:dyDescent="0.25">
      <c r="A16156" t="s">
        <v>16583</v>
      </c>
    </row>
    <row r="16157" spans="1:1" x14ac:dyDescent="0.25">
      <c r="A16157" t="s">
        <v>16584</v>
      </c>
    </row>
    <row r="16158" spans="1:1" x14ac:dyDescent="0.25">
      <c r="A16158" t="s">
        <v>16585</v>
      </c>
    </row>
    <row r="16159" spans="1:1" x14ac:dyDescent="0.25">
      <c r="A16159" t="s">
        <v>16586</v>
      </c>
    </row>
    <row r="16160" spans="1:1" x14ac:dyDescent="0.25">
      <c r="A16160" t="s">
        <v>16587</v>
      </c>
    </row>
    <row r="16161" spans="1:1" x14ac:dyDescent="0.25">
      <c r="A16161" t="s">
        <v>16588</v>
      </c>
    </row>
    <row r="16162" spans="1:1" x14ac:dyDescent="0.25">
      <c r="A16162" t="s">
        <v>16589</v>
      </c>
    </row>
    <row r="16163" spans="1:1" x14ac:dyDescent="0.25">
      <c r="A16163" t="s">
        <v>16590</v>
      </c>
    </row>
    <row r="16164" spans="1:1" x14ac:dyDescent="0.25">
      <c r="A16164" t="s">
        <v>16591</v>
      </c>
    </row>
    <row r="16165" spans="1:1" x14ac:dyDescent="0.25">
      <c r="A16165" t="s">
        <v>16592</v>
      </c>
    </row>
    <row r="16166" spans="1:1" x14ac:dyDescent="0.25">
      <c r="A16166" t="s">
        <v>16593</v>
      </c>
    </row>
    <row r="16167" spans="1:1" x14ac:dyDescent="0.25">
      <c r="A16167" t="s">
        <v>16594</v>
      </c>
    </row>
    <row r="16168" spans="1:1" x14ac:dyDescent="0.25">
      <c r="A16168" t="s">
        <v>16595</v>
      </c>
    </row>
    <row r="16169" spans="1:1" x14ac:dyDescent="0.25">
      <c r="A16169" t="s">
        <v>16596</v>
      </c>
    </row>
    <row r="16170" spans="1:1" x14ac:dyDescent="0.25">
      <c r="A16170" t="s">
        <v>16597</v>
      </c>
    </row>
    <row r="16171" spans="1:1" x14ac:dyDescent="0.25">
      <c r="A16171" t="s">
        <v>16598</v>
      </c>
    </row>
    <row r="16172" spans="1:1" x14ac:dyDescent="0.25">
      <c r="A16172" t="s">
        <v>16599</v>
      </c>
    </row>
    <row r="16173" spans="1:1" x14ac:dyDescent="0.25">
      <c r="A16173" t="s">
        <v>16600</v>
      </c>
    </row>
    <row r="16174" spans="1:1" x14ac:dyDescent="0.25">
      <c r="A16174" t="s">
        <v>16601</v>
      </c>
    </row>
    <row r="16175" spans="1:1" x14ac:dyDescent="0.25">
      <c r="A16175" t="s">
        <v>16602</v>
      </c>
    </row>
    <row r="16176" spans="1:1" x14ac:dyDescent="0.25">
      <c r="A16176" t="s">
        <v>16603</v>
      </c>
    </row>
    <row r="16177" spans="1:1" x14ac:dyDescent="0.25">
      <c r="A16177" t="s">
        <v>16604</v>
      </c>
    </row>
    <row r="16178" spans="1:1" x14ac:dyDescent="0.25">
      <c r="A16178" t="s">
        <v>16605</v>
      </c>
    </row>
    <row r="16179" spans="1:1" x14ac:dyDescent="0.25">
      <c r="A16179" t="s">
        <v>16606</v>
      </c>
    </row>
    <row r="16180" spans="1:1" x14ac:dyDescent="0.25">
      <c r="A16180" t="s">
        <v>16607</v>
      </c>
    </row>
    <row r="16181" spans="1:1" x14ac:dyDescent="0.25">
      <c r="A16181" t="s">
        <v>16608</v>
      </c>
    </row>
    <row r="16182" spans="1:1" x14ac:dyDescent="0.25">
      <c r="A16182" t="s">
        <v>16609</v>
      </c>
    </row>
    <row r="16183" spans="1:1" x14ac:dyDescent="0.25">
      <c r="A16183" t="s">
        <v>16610</v>
      </c>
    </row>
    <row r="16184" spans="1:1" x14ac:dyDescent="0.25">
      <c r="A16184" t="s">
        <v>16611</v>
      </c>
    </row>
    <row r="16185" spans="1:1" x14ac:dyDescent="0.25">
      <c r="A16185" t="s">
        <v>16612</v>
      </c>
    </row>
    <row r="16186" spans="1:1" x14ac:dyDescent="0.25">
      <c r="A16186" t="s">
        <v>16613</v>
      </c>
    </row>
    <row r="16187" spans="1:1" x14ac:dyDescent="0.25">
      <c r="A16187" t="s">
        <v>16614</v>
      </c>
    </row>
    <row r="16188" spans="1:1" x14ac:dyDescent="0.25">
      <c r="A16188" t="s">
        <v>16615</v>
      </c>
    </row>
    <row r="16189" spans="1:1" x14ac:dyDescent="0.25">
      <c r="A16189" t="s">
        <v>16616</v>
      </c>
    </row>
    <row r="16190" spans="1:1" x14ac:dyDescent="0.25">
      <c r="A16190" t="s">
        <v>16617</v>
      </c>
    </row>
    <row r="16191" spans="1:1" x14ac:dyDescent="0.25">
      <c r="A16191" t="s">
        <v>16618</v>
      </c>
    </row>
    <row r="16192" spans="1:1" x14ac:dyDescent="0.25">
      <c r="A16192" t="s">
        <v>16619</v>
      </c>
    </row>
    <row r="16193" spans="1:1" x14ac:dyDescent="0.25">
      <c r="A16193" t="s">
        <v>16620</v>
      </c>
    </row>
    <row r="16194" spans="1:1" x14ac:dyDescent="0.25">
      <c r="A16194" t="s">
        <v>16621</v>
      </c>
    </row>
    <row r="16195" spans="1:1" x14ac:dyDescent="0.25">
      <c r="A16195" t="s">
        <v>16622</v>
      </c>
    </row>
    <row r="16196" spans="1:1" x14ac:dyDescent="0.25">
      <c r="A16196" t="s">
        <v>16623</v>
      </c>
    </row>
    <row r="16197" spans="1:1" x14ac:dyDescent="0.25">
      <c r="A16197" t="s">
        <v>16624</v>
      </c>
    </row>
    <row r="16198" spans="1:1" x14ac:dyDescent="0.25">
      <c r="A16198" t="s">
        <v>16625</v>
      </c>
    </row>
    <row r="16199" spans="1:1" x14ac:dyDescent="0.25">
      <c r="A16199" t="s">
        <v>16626</v>
      </c>
    </row>
    <row r="16200" spans="1:1" x14ac:dyDescent="0.25">
      <c r="A16200" t="s">
        <v>16627</v>
      </c>
    </row>
    <row r="16201" spans="1:1" x14ac:dyDescent="0.25">
      <c r="A16201" t="s">
        <v>16628</v>
      </c>
    </row>
    <row r="16202" spans="1:1" x14ac:dyDescent="0.25">
      <c r="A16202" t="s">
        <v>16629</v>
      </c>
    </row>
    <row r="16203" spans="1:1" x14ac:dyDescent="0.25">
      <c r="A16203" t="s">
        <v>16630</v>
      </c>
    </row>
    <row r="16204" spans="1:1" x14ac:dyDescent="0.25">
      <c r="A16204" t="s">
        <v>16631</v>
      </c>
    </row>
    <row r="16205" spans="1:1" x14ac:dyDescent="0.25">
      <c r="A16205" t="s">
        <v>16632</v>
      </c>
    </row>
    <row r="16206" spans="1:1" x14ac:dyDescent="0.25">
      <c r="A16206" t="s">
        <v>16633</v>
      </c>
    </row>
    <row r="16207" spans="1:1" x14ac:dyDescent="0.25">
      <c r="A16207" t="s">
        <v>16634</v>
      </c>
    </row>
    <row r="16208" spans="1:1" x14ac:dyDescent="0.25">
      <c r="A16208" t="s">
        <v>16635</v>
      </c>
    </row>
    <row r="16209" spans="1:1" x14ac:dyDescent="0.25">
      <c r="A16209" t="s">
        <v>16636</v>
      </c>
    </row>
    <row r="16210" spans="1:1" x14ac:dyDescent="0.25">
      <c r="A16210" t="s">
        <v>16637</v>
      </c>
    </row>
    <row r="16211" spans="1:1" x14ac:dyDescent="0.25">
      <c r="A16211" t="s">
        <v>16638</v>
      </c>
    </row>
    <row r="16212" spans="1:1" x14ac:dyDescent="0.25">
      <c r="A16212" t="s">
        <v>16639</v>
      </c>
    </row>
    <row r="16213" spans="1:1" x14ac:dyDescent="0.25">
      <c r="A16213" t="s">
        <v>16640</v>
      </c>
    </row>
    <row r="16214" spans="1:1" x14ac:dyDescent="0.25">
      <c r="A16214" t="s">
        <v>16641</v>
      </c>
    </row>
    <row r="16215" spans="1:1" x14ac:dyDescent="0.25">
      <c r="A16215" t="s">
        <v>16642</v>
      </c>
    </row>
    <row r="16216" spans="1:1" x14ac:dyDescent="0.25">
      <c r="A16216" t="s">
        <v>16643</v>
      </c>
    </row>
    <row r="16217" spans="1:1" x14ac:dyDescent="0.25">
      <c r="A16217" t="s">
        <v>16644</v>
      </c>
    </row>
    <row r="16218" spans="1:1" x14ac:dyDescent="0.25">
      <c r="A16218" t="s">
        <v>16645</v>
      </c>
    </row>
    <row r="16219" spans="1:1" x14ac:dyDescent="0.25">
      <c r="A16219" t="s">
        <v>16646</v>
      </c>
    </row>
    <row r="16220" spans="1:1" x14ac:dyDescent="0.25">
      <c r="A16220" t="s">
        <v>16647</v>
      </c>
    </row>
    <row r="16221" spans="1:1" x14ac:dyDescent="0.25">
      <c r="A16221" t="s">
        <v>16648</v>
      </c>
    </row>
    <row r="16222" spans="1:1" x14ac:dyDescent="0.25">
      <c r="A16222" t="s">
        <v>16649</v>
      </c>
    </row>
    <row r="16223" spans="1:1" x14ac:dyDescent="0.25">
      <c r="A16223" t="s">
        <v>16650</v>
      </c>
    </row>
    <row r="16224" spans="1:1" x14ac:dyDescent="0.25">
      <c r="A16224" t="s">
        <v>16651</v>
      </c>
    </row>
    <row r="16225" spans="1:1" x14ac:dyDescent="0.25">
      <c r="A16225" t="s">
        <v>16652</v>
      </c>
    </row>
    <row r="16226" spans="1:1" x14ac:dyDescent="0.25">
      <c r="A16226" t="s">
        <v>16653</v>
      </c>
    </row>
    <row r="16227" spans="1:1" x14ac:dyDescent="0.25">
      <c r="A16227" t="s">
        <v>16654</v>
      </c>
    </row>
    <row r="16228" spans="1:1" x14ac:dyDescent="0.25">
      <c r="A16228" t="s">
        <v>16655</v>
      </c>
    </row>
    <row r="16229" spans="1:1" x14ac:dyDescent="0.25">
      <c r="A16229" t="s">
        <v>16656</v>
      </c>
    </row>
    <row r="16230" spans="1:1" x14ac:dyDescent="0.25">
      <c r="A16230" t="s">
        <v>16657</v>
      </c>
    </row>
    <row r="16231" spans="1:1" x14ac:dyDescent="0.25">
      <c r="A16231" t="s">
        <v>16658</v>
      </c>
    </row>
    <row r="16232" spans="1:1" x14ac:dyDescent="0.25">
      <c r="A16232" t="s">
        <v>16659</v>
      </c>
    </row>
    <row r="16233" spans="1:1" x14ac:dyDescent="0.25">
      <c r="A16233" t="s">
        <v>16660</v>
      </c>
    </row>
    <row r="16234" spans="1:1" x14ac:dyDescent="0.25">
      <c r="A16234" t="s">
        <v>16661</v>
      </c>
    </row>
    <row r="16235" spans="1:1" x14ac:dyDescent="0.25">
      <c r="A16235" t="s">
        <v>16662</v>
      </c>
    </row>
    <row r="16236" spans="1:1" x14ac:dyDescent="0.25">
      <c r="A16236" t="s">
        <v>16663</v>
      </c>
    </row>
    <row r="16237" spans="1:1" x14ac:dyDescent="0.25">
      <c r="A16237" t="s">
        <v>16664</v>
      </c>
    </row>
    <row r="16238" spans="1:1" x14ac:dyDescent="0.25">
      <c r="A16238" t="s">
        <v>16665</v>
      </c>
    </row>
    <row r="16239" spans="1:1" x14ac:dyDescent="0.25">
      <c r="A16239" t="s">
        <v>16666</v>
      </c>
    </row>
    <row r="16240" spans="1:1" x14ac:dyDescent="0.25">
      <c r="A16240" t="s">
        <v>16667</v>
      </c>
    </row>
    <row r="16241" spans="1:1" x14ac:dyDescent="0.25">
      <c r="A16241" t="s">
        <v>16668</v>
      </c>
    </row>
    <row r="16242" spans="1:1" x14ac:dyDescent="0.25">
      <c r="A16242" t="s">
        <v>16669</v>
      </c>
    </row>
    <row r="16243" spans="1:1" x14ac:dyDescent="0.25">
      <c r="A16243" t="s">
        <v>16670</v>
      </c>
    </row>
    <row r="16244" spans="1:1" x14ac:dyDescent="0.25">
      <c r="A16244" t="s">
        <v>16671</v>
      </c>
    </row>
    <row r="16245" spans="1:1" x14ac:dyDescent="0.25">
      <c r="A16245" t="s">
        <v>16672</v>
      </c>
    </row>
    <row r="16246" spans="1:1" x14ac:dyDescent="0.25">
      <c r="A16246" t="s">
        <v>16673</v>
      </c>
    </row>
    <row r="16247" spans="1:1" x14ac:dyDescent="0.25">
      <c r="A16247" t="s">
        <v>16674</v>
      </c>
    </row>
    <row r="16248" spans="1:1" x14ac:dyDescent="0.25">
      <c r="A16248" t="s">
        <v>16675</v>
      </c>
    </row>
    <row r="16249" spans="1:1" x14ac:dyDescent="0.25">
      <c r="A16249" t="s">
        <v>16676</v>
      </c>
    </row>
    <row r="16250" spans="1:1" x14ac:dyDescent="0.25">
      <c r="A16250" t="s">
        <v>16677</v>
      </c>
    </row>
    <row r="16251" spans="1:1" x14ac:dyDescent="0.25">
      <c r="A16251" t="s">
        <v>16678</v>
      </c>
    </row>
    <row r="16252" spans="1:1" x14ac:dyDescent="0.25">
      <c r="A16252" t="s">
        <v>16679</v>
      </c>
    </row>
    <row r="16253" spans="1:1" x14ac:dyDescent="0.25">
      <c r="A16253" t="s">
        <v>16680</v>
      </c>
    </row>
    <row r="16254" spans="1:1" x14ac:dyDescent="0.25">
      <c r="A16254" t="s">
        <v>16681</v>
      </c>
    </row>
    <row r="16255" spans="1:1" x14ac:dyDescent="0.25">
      <c r="A16255" t="s">
        <v>16682</v>
      </c>
    </row>
    <row r="16256" spans="1:1" x14ac:dyDescent="0.25">
      <c r="A16256" t="s">
        <v>16683</v>
      </c>
    </row>
    <row r="16257" spans="1:1" x14ac:dyDescent="0.25">
      <c r="A16257" t="s">
        <v>16684</v>
      </c>
    </row>
    <row r="16258" spans="1:1" x14ac:dyDescent="0.25">
      <c r="A16258" t="s">
        <v>16685</v>
      </c>
    </row>
    <row r="16259" spans="1:1" x14ac:dyDescent="0.25">
      <c r="A16259" t="s">
        <v>16686</v>
      </c>
    </row>
    <row r="16260" spans="1:1" x14ac:dyDescent="0.25">
      <c r="A16260" t="s">
        <v>16687</v>
      </c>
    </row>
    <row r="16261" spans="1:1" x14ac:dyDescent="0.25">
      <c r="A16261" t="s">
        <v>16688</v>
      </c>
    </row>
    <row r="16262" spans="1:1" x14ac:dyDescent="0.25">
      <c r="A16262" t="s">
        <v>16689</v>
      </c>
    </row>
    <row r="16263" spans="1:1" x14ac:dyDescent="0.25">
      <c r="A16263" t="s">
        <v>16690</v>
      </c>
    </row>
    <row r="16264" spans="1:1" x14ac:dyDescent="0.25">
      <c r="A16264" t="s">
        <v>16691</v>
      </c>
    </row>
    <row r="16265" spans="1:1" x14ac:dyDescent="0.25">
      <c r="A16265" t="s">
        <v>16692</v>
      </c>
    </row>
    <row r="16266" spans="1:1" x14ac:dyDescent="0.25">
      <c r="A16266" t="s">
        <v>16693</v>
      </c>
    </row>
    <row r="16267" spans="1:1" x14ac:dyDescent="0.25">
      <c r="A16267" t="s">
        <v>16694</v>
      </c>
    </row>
    <row r="16268" spans="1:1" x14ac:dyDescent="0.25">
      <c r="A16268" t="s">
        <v>16695</v>
      </c>
    </row>
    <row r="16269" spans="1:1" x14ac:dyDescent="0.25">
      <c r="A16269" t="s">
        <v>16696</v>
      </c>
    </row>
    <row r="16270" spans="1:1" x14ac:dyDescent="0.25">
      <c r="A16270" t="s">
        <v>16697</v>
      </c>
    </row>
    <row r="16271" spans="1:1" x14ac:dyDescent="0.25">
      <c r="A16271" t="s">
        <v>16698</v>
      </c>
    </row>
    <row r="16272" spans="1:1" x14ac:dyDescent="0.25">
      <c r="A16272" t="s">
        <v>16699</v>
      </c>
    </row>
    <row r="16273" spans="1:1" x14ac:dyDescent="0.25">
      <c r="A16273" t="s">
        <v>16700</v>
      </c>
    </row>
    <row r="16274" spans="1:1" x14ac:dyDescent="0.25">
      <c r="A16274" t="s">
        <v>16701</v>
      </c>
    </row>
    <row r="16275" spans="1:1" x14ac:dyDescent="0.25">
      <c r="A16275" t="s">
        <v>16702</v>
      </c>
    </row>
    <row r="16276" spans="1:1" x14ac:dyDescent="0.25">
      <c r="A16276" t="s">
        <v>16703</v>
      </c>
    </row>
    <row r="16277" spans="1:1" x14ac:dyDescent="0.25">
      <c r="A16277" t="s">
        <v>16704</v>
      </c>
    </row>
    <row r="16278" spans="1:1" x14ac:dyDescent="0.25">
      <c r="A16278" t="s">
        <v>16705</v>
      </c>
    </row>
    <row r="16279" spans="1:1" x14ac:dyDescent="0.25">
      <c r="A16279" t="s">
        <v>16706</v>
      </c>
    </row>
    <row r="16280" spans="1:1" x14ac:dyDescent="0.25">
      <c r="A16280" t="s">
        <v>16707</v>
      </c>
    </row>
    <row r="16281" spans="1:1" x14ac:dyDescent="0.25">
      <c r="A16281" t="s">
        <v>16708</v>
      </c>
    </row>
    <row r="16282" spans="1:1" x14ac:dyDescent="0.25">
      <c r="A16282" t="s">
        <v>16709</v>
      </c>
    </row>
    <row r="16283" spans="1:1" x14ac:dyDescent="0.25">
      <c r="A16283" t="s">
        <v>16710</v>
      </c>
    </row>
    <row r="16284" spans="1:1" x14ac:dyDescent="0.25">
      <c r="A16284" t="s">
        <v>16711</v>
      </c>
    </row>
    <row r="16285" spans="1:1" x14ac:dyDescent="0.25">
      <c r="A16285" t="s">
        <v>16712</v>
      </c>
    </row>
    <row r="16286" spans="1:1" x14ac:dyDescent="0.25">
      <c r="A16286" t="s">
        <v>16713</v>
      </c>
    </row>
    <row r="16287" spans="1:1" x14ac:dyDescent="0.25">
      <c r="A16287" t="s">
        <v>16714</v>
      </c>
    </row>
    <row r="16288" spans="1:1" x14ac:dyDescent="0.25">
      <c r="A16288" t="s">
        <v>16715</v>
      </c>
    </row>
    <row r="16289" spans="1:1" x14ac:dyDescent="0.25">
      <c r="A16289" t="s">
        <v>16716</v>
      </c>
    </row>
    <row r="16290" spans="1:1" x14ac:dyDescent="0.25">
      <c r="A16290" t="s">
        <v>16717</v>
      </c>
    </row>
    <row r="16291" spans="1:1" x14ac:dyDescent="0.25">
      <c r="A16291" t="s">
        <v>16718</v>
      </c>
    </row>
    <row r="16292" spans="1:1" x14ac:dyDescent="0.25">
      <c r="A16292" t="s">
        <v>16719</v>
      </c>
    </row>
    <row r="16293" spans="1:1" x14ac:dyDescent="0.25">
      <c r="A16293" t="s">
        <v>16720</v>
      </c>
    </row>
    <row r="16294" spans="1:1" x14ac:dyDescent="0.25">
      <c r="A16294" t="s">
        <v>16721</v>
      </c>
    </row>
    <row r="16295" spans="1:1" x14ac:dyDescent="0.25">
      <c r="A16295" t="s">
        <v>16722</v>
      </c>
    </row>
    <row r="16296" spans="1:1" x14ac:dyDescent="0.25">
      <c r="A16296" t="s">
        <v>16723</v>
      </c>
    </row>
    <row r="16297" spans="1:1" x14ac:dyDescent="0.25">
      <c r="A16297" t="s">
        <v>16724</v>
      </c>
    </row>
    <row r="16298" spans="1:1" x14ac:dyDescent="0.25">
      <c r="A16298" t="s">
        <v>16725</v>
      </c>
    </row>
    <row r="16299" spans="1:1" x14ac:dyDescent="0.25">
      <c r="A16299" t="s">
        <v>16726</v>
      </c>
    </row>
    <row r="16300" spans="1:1" x14ac:dyDescent="0.25">
      <c r="A16300" t="s">
        <v>16727</v>
      </c>
    </row>
    <row r="16301" spans="1:1" x14ac:dyDescent="0.25">
      <c r="A16301" t="s">
        <v>16728</v>
      </c>
    </row>
    <row r="16302" spans="1:1" x14ac:dyDescent="0.25">
      <c r="A16302" t="s">
        <v>16729</v>
      </c>
    </row>
    <row r="16303" spans="1:1" x14ac:dyDescent="0.25">
      <c r="A16303" t="s">
        <v>16730</v>
      </c>
    </row>
    <row r="16304" spans="1:1" x14ac:dyDescent="0.25">
      <c r="A16304" t="s">
        <v>16731</v>
      </c>
    </row>
    <row r="16305" spans="1:1" x14ac:dyDescent="0.25">
      <c r="A16305" t="s">
        <v>16732</v>
      </c>
    </row>
    <row r="16306" spans="1:1" x14ac:dyDescent="0.25">
      <c r="A16306" t="s">
        <v>16733</v>
      </c>
    </row>
    <row r="16307" spans="1:1" x14ac:dyDescent="0.25">
      <c r="A16307" t="s">
        <v>16734</v>
      </c>
    </row>
    <row r="16308" spans="1:1" x14ac:dyDescent="0.25">
      <c r="A16308" t="s">
        <v>16735</v>
      </c>
    </row>
    <row r="16309" spans="1:1" x14ac:dyDescent="0.25">
      <c r="A16309" t="s">
        <v>16736</v>
      </c>
    </row>
    <row r="16310" spans="1:1" x14ac:dyDescent="0.25">
      <c r="A16310" t="s">
        <v>16737</v>
      </c>
    </row>
    <row r="16311" spans="1:1" x14ac:dyDescent="0.25">
      <c r="A16311" t="s">
        <v>16738</v>
      </c>
    </row>
    <row r="16312" spans="1:1" x14ac:dyDescent="0.25">
      <c r="A16312" t="s">
        <v>16739</v>
      </c>
    </row>
    <row r="16313" spans="1:1" x14ac:dyDescent="0.25">
      <c r="A16313" t="s">
        <v>16740</v>
      </c>
    </row>
    <row r="16314" spans="1:1" x14ac:dyDescent="0.25">
      <c r="A16314" t="s">
        <v>16741</v>
      </c>
    </row>
    <row r="16315" spans="1:1" x14ac:dyDescent="0.25">
      <c r="A16315" t="s">
        <v>16742</v>
      </c>
    </row>
    <row r="16316" spans="1:1" x14ac:dyDescent="0.25">
      <c r="A16316" t="s">
        <v>16743</v>
      </c>
    </row>
    <row r="16317" spans="1:1" x14ac:dyDescent="0.25">
      <c r="A16317" t="s">
        <v>16744</v>
      </c>
    </row>
    <row r="16318" spans="1:1" x14ac:dyDescent="0.25">
      <c r="A16318" t="s">
        <v>16745</v>
      </c>
    </row>
    <row r="16319" spans="1:1" x14ac:dyDescent="0.25">
      <c r="A16319" t="s">
        <v>16746</v>
      </c>
    </row>
    <row r="16320" spans="1:1" x14ac:dyDescent="0.25">
      <c r="A16320" t="s">
        <v>16747</v>
      </c>
    </row>
    <row r="16321" spans="1:1" x14ac:dyDescent="0.25">
      <c r="A16321" t="s">
        <v>16748</v>
      </c>
    </row>
    <row r="16322" spans="1:1" x14ac:dyDescent="0.25">
      <c r="A16322" t="s">
        <v>16749</v>
      </c>
    </row>
    <row r="16323" spans="1:1" x14ac:dyDescent="0.25">
      <c r="A16323" t="s">
        <v>16750</v>
      </c>
    </row>
    <row r="16324" spans="1:1" x14ac:dyDescent="0.25">
      <c r="A16324" t="s">
        <v>16751</v>
      </c>
    </row>
    <row r="16325" spans="1:1" x14ac:dyDescent="0.25">
      <c r="A16325" t="s">
        <v>16752</v>
      </c>
    </row>
    <row r="16326" spans="1:1" x14ac:dyDescent="0.25">
      <c r="A16326" t="s">
        <v>16753</v>
      </c>
    </row>
    <row r="16327" spans="1:1" x14ac:dyDescent="0.25">
      <c r="A16327" t="s">
        <v>16754</v>
      </c>
    </row>
    <row r="16328" spans="1:1" x14ac:dyDescent="0.25">
      <c r="A16328" t="s">
        <v>16755</v>
      </c>
    </row>
    <row r="16329" spans="1:1" x14ac:dyDescent="0.25">
      <c r="A16329" t="s">
        <v>16756</v>
      </c>
    </row>
    <row r="16330" spans="1:1" x14ac:dyDescent="0.25">
      <c r="A16330" t="s">
        <v>16757</v>
      </c>
    </row>
    <row r="16331" spans="1:1" x14ac:dyDescent="0.25">
      <c r="A16331" t="s">
        <v>16758</v>
      </c>
    </row>
    <row r="16332" spans="1:1" x14ac:dyDescent="0.25">
      <c r="A16332" t="s">
        <v>16759</v>
      </c>
    </row>
    <row r="16333" spans="1:1" x14ac:dyDescent="0.25">
      <c r="A16333" t="s">
        <v>16760</v>
      </c>
    </row>
    <row r="16334" spans="1:1" x14ac:dyDescent="0.25">
      <c r="A16334" t="s">
        <v>16761</v>
      </c>
    </row>
    <row r="16335" spans="1:1" x14ac:dyDescent="0.25">
      <c r="A16335" t="s">
        <v>16762</v>
      </c>
    </row>
    <row r="16336" spans="1:1" x14ac:dyDescent="0.25">
      <c r="A16336" t="s">
        <v>16763</v>
      </c>
    </row>
    <row r="16337" spans="1:1" x14ac:dyDescent="0.25">
      <c r="A16337" t="s">
        <v>16764</v>
      </c>
    </row>
    <row r="16338" spans="1:1" x14ac:dyDescent="0.25">
      <c r="A16338" t="s">
        <v>16765</v>
      </c>
    </row>
    <row r="16339" spans="1:1" x14ac:dyDescent="0.25">
      <c r="A16339" t="s">
        <v>16766</v>
      </c>
    </row>
    <row r="16340" spans="1:1" x14ac:dyDescent="0.25">
      <c r="A16340" t="s">
        <v>16767</v>
      </c>
    </row>
    <row r="16341" spans="1:1" x14ac:dyDescent="0.25">
      <c r="A16341" t="s">
        <v>16768</v>
      </c>
    </row>
    <row r="16342" spans="1:1" x14ac:dyDescent="0.25">
      <c r="A16342" t="s">
        <v>16769</v>
      </c>
    </row>
    <row r="16343" spans="1:1" x14ac:dyDescent="0.25">
      <c r="A16343" t="s">
        <v>16770</v>
      </c>
    </row>
    <row r="16344" spans="1:1" x14ac:dyDescent="0.25">
      <c r="A16344" t="s">
        <v>16771</v>
      </c>
    </row>
    <row r="16345" spans="1:1" x14ac:dyDescent="0.25">
      <c r="A16345" t="s">
        <v>16772</v>
      </c>
    </row>
    <row r="16346" spans="1:1" x14ac:dyDescent="0.25">
      <c r="A16346" t="s">
        <v>16773</v>
      </c>
    </row>
    <row r="16347" spans="1:1" x14ac:dyDescent="0.25">
      <c r="A16347" t="s">
        <v>16774</v>
      </c>
    </row>
    <row r="16348" spans="1:1" x14ac:dyDescent="0.25">
      <c r="A16348" t="s">
        <v>16775</v>
      </c>
    </row>
    <row r="16349" spans="1:1" x14ac:dyDescent="0.25">
      <c r="A16349" t="s">
        <v>16776</v>
      </c>
    </row>
    <row r="16350" spans="1:1" x14ac:dyDescent="0.25">
      <c r="A16350" t="s">
        <v>16777</v>
      </c>
    </row>
    <row r="16351" spans="1:1" x14ac:dyDescent="0.25">
      <c r="A16351" t="s">
        <v>16778</v>
      </c>
    </row>
    <row r="16352" spans="1:1" x14ac:dyDescent="0.25">
      <c r="A16352" t="s">
        <v>16779</v>
      </c>
    </row>
    <row r="16353" spans="1:1" x14ac:dyDescent="0.25">
      <c r="A16353" t="s">
        <v>16780</v>
      </c>
    </row>
    <row r="16354" spans="1:1" x14ac:dyDescent="0.25">
      <c r="A16354" t="s">
        <v>16781</v>
      </c>
    </row>
    <row r="16355" spans="1:1" x14ac:dyDescent="0.25">
      <c r="A16355" t="s">
        <v>16782</v>
      </c>
    </row>
    <row r="16356" spans="1:1" x14ac:dyDescent="0.25">
      <c r="A16356" t="s">
        <v>16783</v>
      </c>
    </row>
    <row r="16357" spans="1:1" x14ac:dyDescent="0.25">
      <c r="A16357" t="s">
        <v>16784</v>
      </c>
    </row>
    <row r="16358" spans="1:1" x14ac:dyDescent="0.25">
      <c r="A16358" t="s">
        <v>16785</v>
      </c>
    </row>
    <row r="16359" spans="1:1" x14ac:dyDescent="0.25">
      <c r="A16359" t="s">
        <v>16786</v>
      </c>
    </row>
    <row r="16360" spans="1:1" x14ac:dyDescent="0.25">
      <c r="A16360" t="s">
        <v>16787</v>
      </c>
    </row>
    <row r="16361" spans="1:1" x14ac:dyDescent="0.25">
      <c r="A16361" t="s">
        <v>16788</v>
      </c>
    </row>
    <row r="16362" spans="1:1" x14ac:dyDescent="0.25">
      <c r="A16362" t="s">
        <v>16789</v>
      </c>
    </row>
    <row r="16363" spans="1:1" x14ac:dyDescent="0.25">
      <c r="A16363" t="s">
        <v>16790</v>
      </c>
    </row>
    <row r="16364" spans="1:1" x14ac:dyDescent="0.25">
      <c r="A16364" t="s">
        <v>16791</v>
      </c>
    </row>
    <row r="16365" spans="1:1" x14ac:dyDescent="0.25">
      <c r="A16365" t="s">
        <v>16792</v>
      </c>
    </row>
    <row r="16366" spans="1:1" x14ac:dyDescent="0.25">
      <c r="A16366" t="s">
        <v>16793</v>
      </c>
    </row>
    <row r="16367" spans="1:1" x14ac:dyDescent="0.25">
      <c r="A16367" t="s">
        <v>16794</v>
      </c>
    </row>
    <row r="16368" spans="1:1" x14ac:dyDescent="0.25">
      <c r="A16368" t="s">
        <v>16795</v>
      </c>
    </row>
    <row r="16369" spans="1:1" x14ac:dyDescent="0.25">
      <c r="A16369" t="s">
        <v>16796</v>
      </c>
    </row>
    <row r="16370" spans="1:1" x14ac:dyDescent="0.25">
      <c r="A16370" t="s">
        <v>16797</v>
      </c>
    </row>
    <row r="16371" spans="1:1" x14ac:dyDescent="0.25">
      <c r="A16371" t="s">
        <v>16798</v>
      </c>
    </row>
    <row r="16372" spans="1:1" x14ac:dyDescent="0.25">
      <c r="A16372" t="s">
        <v>16799</v>
      </c>
    </row>
    <row r="16373" spans="1:1" x14ac:dyDescent="0.25">
      <c r="A16373" t="s">
        <v>16800</v>
      </c>
    </row>
    <row r="16374" spans="1:1" x14ac:dyDescent="0.25">
      <c r="A16374" t="s">
        <v>16801</v>
      </c>
    </row>
    <row r="16375" spans="1:1" x14ac:dyDescent="0.25">
      <c r="A16375" t="s">
        <v>16802</v>
      </c>
    </row>
    <row r="16376" spans="1:1" x14ac:dyDescent="0.25">
      <c r="A16376" t="s">
        <v>16803</v>
      </c>
    </row>
    <row r="16377" spans="1:1" x14ac:dyDescent="0.25">
      <c r="A16377" t="s">
        <v>16804</v>
      </c>
    </row>
    <row r="16378" spans="1:1" x14ac:dyDescent="0.25">
      <c r="A16378" t="s">
        <v>16805</v>
      </c>
    </row>
    <row r="16379" spans="1:1" x14ac:dyDescent="0.25">
      <c r="A16379" t="s">
        <v>16806</v>
      </c>
    </row>
    <row r="16380" spans="1:1" x14ac:dyDescent="0.25">
      <c r="A16380" t="s">
        <v>16807</v>
      </c>
    </row>
    <row r="16381" spans="1:1" x14ac:dyDescent="0.25">
      <c r="A16381" t="s">
        <v>16808</v>
      </c>
    </row>
    <row r="16382" spans="1:1" x14ac:dyDescent="0.25">
      <c r="A16382" t="s">
        <v>16809</v>
      </c>
    </row>
    <row r="16383" spans="1:1" x14ac:dyDescent="0.25">
      <c r="A16383" t="s">
        <v>16810</v>
      </c>
    </row>
    <row r="16384" spans="1:1" x14ac:dyDescent="0.25">
      <c r="A16384" t="s">
        <v>16811</v>
      </c>
    </row>
    <row r="16385" spans="1:1" x14ac:dyDescent="0.25">
      <c r="A16385" t="s">
        <v>16812</v>
      </c>
    </row>
    <row r="16386" spans="1:1" x14ac:dyDescent="0.25">
      <c r="A16386" t="s">
        <v>16813</v>
      </c>
    </row>
    <row r="16387" spans="1:1" x14ac:dyDescent="0.25">
      <c r="A16387" t="s">
        <v>16814</v>
      </c>
    </row>
    <row r="16388" spans="1:1" x14ac:dyDescent="0.25">
      <c r="A16388" t="s">
        <v>16815</v>
      </c>
    </row>
    <row r="16389" spans="1:1" x14ac:dyDescent="0.25">
      <c r="A16389" t="s">
        <v>16816</v>
      </c>
    </row>
    <row r="16390" spans="1:1" x14ac:dyDescent="0.25">
      <c r="A16390" t="s">
        <v>16817</v>
      </c>
    </row>
    <row r="16391" spans="1:1" x14ac:dyDescent="0.25">
      <c r="A16391" t="s">
        <v>16818</v>
      </c>
    </row>
    <row r="16392" spans="1:1" x14ac:dyDescent="0.25">
      <c r="A16392" t="s">
        <v>16819</v>
      </c>
    </row>
    <row r="16393" spans="1:1" x14ac:dyDescent="0.25">
      <c r="A16393" t="s">
        <v>16820</v>
      </c>
    </row>
    <row r="16394" spans="1:1" x14ac:dyDescent="0.25">
      <c r="A16394" t="s">
        <v>16821</v>
      </c>
    </row>
    <row r="16395" spans="1:1" x14ac:dyDescent="0.25">
      <c r="A16395" t="s">
        <v>16822</v>
      </c>
    </row>
    <row r="16396" spans="1:1" x14ac:dyDescent="0.25">
      <c r="A16396" t="s">
        <v>16823</v>
      </c>
    </row>
    <row r="16397" spans="1:1" x14ac:dyDescent="0.25">
      <c r="A16397" t="s">
        <v>16824</v>
      </c>
    </row>
    <row r="16398" spans="1:1" x14ac:dyDescent="0.25">
      <c r="A16398" t="s">
        <v>16825</v>
      </c>
    </row>
    <row r="16399" spans="1:1" x14ac:dyDescent="0.25">
      <c r="A16399" t="s">
        <v>16826</v>
      </c>
    </row>
    <row r="16400" spans="1:1" x14ac:dyDescent="0.25">
      <c r="A16400" t="s">
        <v>16827</v>
      </c>
    </row>
    <row r="16401" spans="1:1" x14ac:dyDescent="0.25">
      <c r="A16401" t="s">
        <v>16828</v>
      </c>
    </row>
    <row r="16402" spans="1:1" x14ac:dyDescent="0.25">
      <c r="A16402" t="s">
        <v>16829</v>
      </c>
    </row>
    <row r="16403" spans="1:1" x14ac:dyDescent="0.25">
      <c r="A16403" t="s">
        <v>16830</v>
      </c>
    </row>
    <row r="16404" spans="1:1" x14ac:dyDescent="0.25">
      <c r="A16404" t="s">
        <v>16831</v>
      </c>
    </row>
    <row r="16405" spans="1:1" x14ac:dyDescent="0.25">
      <c r="A16405" t="s">
        <v>16832</v>
      </c>
    </row>
    <row r="16406" spans="1:1" x14ac:dyDescent="0.25">
      <c r="A16406" t="s">
        <v>16833</v>
      </c>
    </row>
    <row r="16407" spans="1:1" x14ac:dyDescent="0.25">
      <c r="A16407" t="s">
        <v>16834</v>
      </c>
    </row>
    <row r="16408" spans="1:1" x14ac:dyDescent="0.25">
      <c r="A16408" t="s">
        <v>16835</v>
      </c>
    </row>
    <row r="16409" spans="1:1" x14ac:dyDescent="0.25">
      <c r="A16409" t="s">
        <v>16836</v>
      </c>
    </row>
    <row r="16410" spans="1:1" x14ac:dyDescent="0.25">
      <c r="A16410" t="s">
        <v>16837</v>
      </c>
    </row>
    <row r="16411" spans="1:1" x14ac:dyDescent="0.25">
      <c r="A16411" t="s">
        <v>16838</v>
      </c>
    </row>
    <row r="16412" spans="1:1" x14ac:dyDescent="0.25">
      <c r="A16412" t="s">
        <v>16839</v>
      </c>
    </row>
    <row r="16413" spans="1:1" x14ac:dyDescent="0.25">
      <c r="A16413" t="s">
        <v>16840</v>
      </c>
    </row>
    <row r="16414" spans="1:1" x14ac:dyDescent="0.25">
      <c r="A16414" t="s">
        <v>16841</v>
      </c>
    </row>
    <row r="16415" spans="1:1" x14ac:dyDescent="0.25">
      <c r="A16415" t="s">
        <v>16842</v>
      </c>
    </row>
    <row r="16416" spans="1:1" x14ac:dyDescent="0.25">
      <c r="A16416" t="s">
        <v>16843</v>
      </c>
    </row>
    <row r="16417" spans="1:1" x14ac:dyDescent="0.25">
      <c r="A16417" t="s">
        <v>16844</v>
      </c>
    </row>
    <row r="16418" spans="1:1" x14ac:dyDescent="0.25">
      <c r="A16418" t="s">
        <v>16845</v>
      </c>
    </row>
    <row r="16419" spans="1:1" x14ac:dyDescent="0.25">
      <c r="A16419" t="s">
        <v>16846</v>
      </c>
    </row>
    <row r="16420" spans="1:1" x14ac:dyDescent="0.25">
      <c r="A16420" t="s">
        <v>16847</v>
      </c>
    </row>
    <row r="16421" spans="1:1" x14ac:dyDescent="0.25">
      <c r="A16421" t="s">
        <v>16848</v>
      </c>
    </row>
    <row r="16422" spans="1:1" x14ac:dyDescent="0.25">
      <c r="A16422" t="s">
        <v>16849</v>
      </c>
    </row>
    <row r="16423" spans="1:1" x14ac:dyDescent="0.25">
      <c r="A16423" t="s">
        <v>16850</v>
      </c>
    </row>
    <row r="16424" spans="1:1" x14ac:dyDescent="0.25">
      <c r="A16424" t="s">
        <v>16851</v>
      </c>
    </row>
    <row r="16425" spans="1:1" x14ac:dyDescent="0.25">
      <c r="A16425" t="s">
        <v>16852</v>
      </c>
    </row>
    <row r="16426" spans="1:1" x14ac:dyDescent="0.25">
      <c r="A16426" t="s">
        <v>16853</v>
      </c>
    </row>
    <row r="16427" spans="1:1" x14ac:dyDescent="0.25">
      <c r="A16427" t="s">
        <v>16854</v>
      </c>
    </row>
    <row r="16428" spans="1:1" x14ac:dyDescent="0.25">
      <c r="A16428" t="s">
        <v>16855</v>
      </c>
    </row>
    <row r="16429" spans="1:1" x14ac:dyDescent="0.25">
      <c r="A16429" t="s">
        <v>16856</v>
      </c>
    </row>
    <row r="16430" spans="1:1" x14ac:dyDescent="0.25">
      <c r="A16430" t="s">
        <v>16857</v>
      </c>
    </row>
    <row r="16431" spans="1:1" x14ac:dyDescent="0.25">
      <c r="A16431" t="s">
        <v>16858</v>
      </c>
    </row>
    <row r="16432" spans="1:1" x14ac:dyDescent="0.25">
      <c r="A16432" t="s">
        <v>16859</v>
      </c>
    </row>
    <row r="16433" spans="1:1" x14ac:dyDescent="0.25">
      <c r="A16433" t="s">
        <v>16860</v>
      </c>
    </row>
    <row r="16434" spans="1:1" x14ac:dyDescent="0.25">
      <c r="A16434" t="s">
        <v>16861</v>
      </c>
    </row>
    <row r="16435" spans="1:1" x14ac:dyDescent="0.25">
      <c r="A16435" t="s">
        <v>16862</v>
      </c>
    </row>
    <row r="16436" spans="1:1" x14ac:dyDescent="0.25">
      <c r="A16436" t="s">
        <v>16863</v>
      </c>
    </row>
    <row r="16437" spans="1:1" x14ac:dyDescent="0.25">
      <c r="A16437" t="s">
        <v>16864</v>
      </c>
    </row>
    <row r="16438" spans="1:1" x14ac:dyDescent="0.25">
      <c r="A16438" t="s">
        <v>16865</v>
      </c>
    </row>
    <row r="16439" spans="1:1" x14ac:dyDescent="0.25">
      <c r="A16439" t="s">
        <v>16866</v>
      </c>
    </row>
    <row r="16440" spans="1:1" x14ac:dyDescent="0.25">
      <c r="A16440" t="s">
        <v>16867</v>
      </c>
    </row>
    <row r="16441" spans="1:1" x14ac:dyDescent="0.25">
      <c r="A16441" t="s">
        <v>16868</v>
      </c>
    </row>
    <row r="16442" spans="1:1" x14ac:dyDescent="0.25">
      <c r="A16442" t="s">
        <v>16869</v>
      </c>
    </row>
    <row r="16443" spans="1:1" x14ac:dyDescent="0.25">
      <c r="A16443" t="s">
        <v>16870</v>
      </c>
    </row>
    <row r="16444" spans="1:1" x14ac:dyDescent="0.25">
      <c r="A16444" t="s">
        <v>16871</v>
      </c>
    </row>
    <row r="16445" spans="1:1" x14ac:dyDescent="0.25">
      <c r="A16445" t="s">
        <v>16872</v>
      </c>
    </row>
    <row r="16446" spans="1:1" x14ac:dyDescent="0.25">
      <c r="A16446" t="s">
        <v>16873</v>
      </c>
    </row>
    <row r="16447" spans="1:1" x14ac:dyDescent="0.25">
      <c r="A16447" t="s">
        <v>16874</v>
      </c>
    </row>
    <row r="16448" spans="1:1" x14ac:dyDescent="0.25">
      <c r="A16448" t="s">
        <v>16875</v>
      </c>
    </row>
    <row r="16449" spans="1:1" x14ac:dyDescent="0.25">
      <c r="A16449" t="s">
        <v>16876</v>
      </c>
    </row>
    <row r="16450" spans="1:1" x14ac:dyDescent="0.25">
      <c r="A16450" t="s">
        <v>16877</v>
      </c>
    </row>
    <row r="16451" spans="1:1" x14ac:dyDescent="0.25">
      <c r="A16451" t="s">
        <v>16878</v>
      </c>
    </row>
    <row r="16452" spans="1:1" x14ac:dyDescent="0.25">
      <c r="A16452" t="s">
        <v>16879</v>
      </c>
    </row>
    <row r="16453" spans="1:1" x14ac:dyDescent="0.25">
      <c r="A16453" t="s">
        <v>16880</v>
      </c>
    </row>
    <row r="16454" spans="1:1" x14ac:dyDescent="0.25">
      <c r="A16454" t="s">
        <v>16881</v>
      </c>
    </row>
    <row r="16455" spans="1:1" x14ac:dyDescent="0.25">
      <c r="A16455" t="s">
        <v>16882</v>
      </c>
    </row>
    <row r="16456" spans="1:1" x14ac:dyDescent="0.25">
      <c r="A16456" t="s">
        <v>16883</v>
      </c>
    </row>
    <row r="16457" spans="1:1" x14ac:dyDescent="0.25">
      <c r="A16457" t="s">
        <v>16884</v>
      </c>
    </row>
    <row r="16458" spans="1:1" x14ac:dyDescent="0.25">
      <c r="A16458" t="s">
        <v>16885</v>
      </c>
    </row>
    <row r="16459" spans="1:1" x14ac:dyDescent="0.25">
      <c r="A16459" t="s">
        <v>16886</v>
      </c>
    </row>
    <row r="16460" spans="1:1" x14ac:dyDescent="0.25">
      <c r="A16460" t="s">
        <v>16887</v>
      </c>
    </row>
    <row r="16461" spans="1:1" x14ac:dyDescent="0.25">
      <c r="A16461" t="s">
        <v>16888</v>
      </c>
    </row>
    <row r="16462" spans="1:1" x14ac:dyDescent="0.25">
      <c r="A16462" t="s">
        <v>16889</v>
      </c>
    </row>
    <row r="16463" spans="1:1" x14ac:dyDescent="0.25">
      <c r="A16463" t="s">
        <v>16890</v>
      </c>
    </row>
    <row r="16464" spans="1:1" x14ac:dyDescent="0.25">
      <c r="A16464" t="s">
        <v>16891</v>
      </c>
    </row>
    <row r="16465" spans="1:1" x14ac:dyDescent="0.25">
      <c r="A16465" t="s">
        <v>16892</v>
      </c>
    </row>
    <row r="16466" spans="1:1" x14ac:dyDescent="0.25">
      <c r="A16466" t="s">
        <v>16893</v>
      </c>
    </row>
    <row r="16467" spans="1:1" x14ac:dyDescent="0.25">
      <c r="A16467" t="s">
        <v>16894</v>
      </c>
    </row>
    <row r="16468" spans="1:1" x14ac:dyDescent="0.25">
      <c r="A16468" t="s">
        <v>16895</v>
      </c>
    </row>
    <row r="16469" spans="1:1" x14ac:dyDescent="0.25">
      <c r="A16469" t="s">
        <v>16896</v>
      </c>
    </row>
    <row r="16470" spans="1:1" x14ac:dyDescent="0.25">
      <c r="A16470" t="s">
        <v>16897</v>
      </c>
    </row>
    <row r="16471" spans="1:1" x14ac:dyDescent="0.25">
      <c r="A16471" t="s">
        <v>16898</v>
      </c>
    </row>
    <row r="16472" spans="1:1" x14ac:dyDescent="0.25">
      <c r="A16472" t="s">
        <v>16899</v>
      </c>
    </row>
    <row r="16473" spans="1:1" x14ac:dyDescent="0.25">
      <c r="A16473" t="s">
        <v>16900</v>
      </c>
    </row>
    <row r="16474" spans="1:1" x14ac:dyDescent="0.25">
      <c r="A16474" t="s">
        <v>16901</v>
      </c>
    </row>
    <row r="16475" spans="1:1" x14ac:dyDescent="0.25">
      <c r="A16475" t="s">
        <v>16902</v>
      </c>
    </row>
    <row r="16476" spans="1:1" x14ac:dyDescent="0.25">
      <c r="A16476" t="s">
        <v>16903</v>
      </c>
    </row>
    <row r="16477" spans="1:1" x14ac:dyDescent="0.25">
      <c r="A16477" t="s">
        <v>16904</v>
      </c>
    </row>
    <row r="16478" spans="1:1" x14ac:dyDescent="0.25">
      <c r="A16478" t="s">
        <v>16905</v>
      </c>
    </row>
    <row r="16479" spans="1:1" x14ac:dyDescent="0.25">
      <c r="A16479" t="s">
        <v>16906</v>
      </c>
    </row>
    <row r="16480" spans="1:1" x14ac:dyDescent="0.25">
      <c r="A16480" t="s">
        <v>16907</v>
      </c>
    </row>
    <row r="16481" spans="1:1" x14ac:dyDescent="0.25">
      <c r="A16481" t="s">
        <v>16908</v>
      </c>
    </row>
    <row r="16482" spans="1:1" x14ac:dyDescent="0.25">
      <c r="A16482" t="s">
        <v>16909</v>
      </c>
    </row>
    <row r="16483" spans="1:1" x14ac:dyDescent="0.25">
      <c r="A16483" t="s">
        <v>16910</v>
      </c>
    </row>
    <row r="16484" spans="1:1" x14ac:dyDescent="0.25">
      <c r="A16484" t="s">
        <v>16911</v>
      </c>
    </row>
    <row r="16485" spans="1:1" x14ac:dyDescent="0.25">
      <c r="A16485" t="s">
        <v>16912</v>
      </c>
    </row>
    <row r="16486" spans="1:1" x14ac:dyDescent="0.25">
      <c r="A16486" t="s">
        <v>16913</v>
      </c>
    </row>
    <row r="16487" spans="1:1" x14ac:dyDescent="0.25">
      <c r="A16487" t="s">
        <v>16914</v>
      </c>
    </row>
    <row r="16488" spans="1:1" x14ac:dyDescent="0.25">
      <c r="A16488" t="s">
        <v>16915</v>
      </c>
    </row>
    <row r="16489" spans="1:1" x14ac:dyDescent="0.25">
      <c r="A16489" t="s">
        <v>16916</v>
      </c>
    </row>
    <row r="16490" spans="1:1" x14ac:dyDescent="0.25">
      <c r="A16490" t="s">
        <v>16917</v>
      </c>
    </row>
    <row r="16491" spans="1:1" x14ac:dyDescent="0.25">
      <c r="A16491" t="s">
        <v>16918</v>
      </c>
    </row>
    <row r="16492" spans="1:1" x14ac:dyDescent="0.25">
      <c r="A16492" t="s">
        <v>16919</v>
      </c>
    </row>
    <row r="16493" spans="1:1" x14ac:dyDescent="0.25">
      <c r="A16493" t="s">
        <v>16920</v>
      </c>
    </row>
    <row r="16494" spans="1:1" x14ac:dyDescent="0.25">
      <c r="A16494" t="s">
        <v>16921</v>
      </c>
    </row>
    <row r="16495" spans="1:1" x14ac:dyDescent="0.25">
      <c r="A16495" t="s">
        <v>16922</v>
      </c>
    </row>
    <row r="16496" spans="1:1" x14ac:dyDescent="0.25">
      <c r="A16496" t="s">
        <v>16923</v>
      </c>
    </row>
    <row r="16497" spans="1:1" x14ac:dyDescent="0.25">
      <c r="A16497" t="s">
        <v>16924</v>
      </c>
    </row>
    <row r="16498" spans="1:1" x14ac:dyDescent="0.25">
      <c r="A16498" t="s">
        <v>16925</v>
      </c>
    </row>
    <row r="16499" spans="1:1" x14ac:dyDescent="0.25">
      <c r="A16499" t="s">
        <v>16926</v>
      </c>
    </row>
    <row r="16500" spans="1:1" x14ac:dyDescent="0.25">
      <c r="A16500" t="s">
        <v>16927</v>
      </c>
    </row>
    <row r="16501" spans="1:1" x14ac:dyDescent="0.25">
      <c r="A16501" t="s">
        <v>16928</v>
      </c>
    </row>
    <row r="16502" spans="1:1" x14ac:dyDescent="0.25">
      <c r="A16502" t="s">
        <v>16929</v>
      </c>
    </row>
    <row r="16503" spans="1:1" x14ac:dyDescent="0.25">
      <c r="A16503" t="s">
        <v>16930</v>
      </c>
    </row>
    <row r="16504" spans="1:1" x14ac:dyDescent="0.25">
      <c r="A16504" t="s">
        <v>16931</v>
      </c>
    </row>
    <row r="16505" spans="1:1" x14ac:dyDescent="0.25">
      <c r="A16505" t="s">
        <v>16932</v>
      </c>
    </row>
    <row r="16506" spans="1:1" x14ac:dyDescent="0.25">
      <c r="A16506" t="s">
        <v>16933</v>
      </c>
    </row>
    <row r="16507" spans="1:1" x14ac:dyDescent="0.25">
      <c r="A16507" t="s">
        <v>16934</v>
      </c>
    </row>
    <row r="16508" spans="1:1" x14ac:dyDescent="0.25">
      <c r="A16508" t="s">
        <v>16935</v>
      </c>
    </row>
    <row r="16509" spans="1:1" x14ac:dyDescent="0.25">
      <c r="A16509" t="s">
        <v>16936</v>
      </c>
    </row>
    <row r="16510" spans="1:1" x14ac:dyDescent="0.25">
      <c r="A16510" t="s">
        <v>16937</v>
      </c>
    </row>
    <row r="16511" spans="1:1" x14ac:dyDescent="0.25">
      <c r="A16511" t="s">
        <v>16938</v>
      </c>
    </row>
    <row r="16512" spans="1:1" x14ac:dyDescent="0.25">
      <c r="A16512" t="s">
        <v>16939</v>
      </c>
    </row>
    <row r="16513" spans="1:1" x14ac:dyDescent="0.25">
      <c r="A16513" t="s">
        <v>16940</v>
      </c>
    </row>
    <row r="16514" spans="1:1" x14ac:dyDescent="0.25">
      <c r="A16514" t="s">
        <v>16941</v>
      </c>
    </row>
    <row r="16515" spans="1:1" x14ac:dyDescent="0.25">
      <c r="A16515" t="s">
        <v>16942</v>
      </c>
    </row>
    <row r="16516" spans="1:1" x14ac:dyDescent="0.25">
      <c r="A16516" t="s">
        <v>16943</v>
      </c>
    </row>
    <row r="16517" spans="1:1" x14ac:dyDescent="0.25">
      <c r="A16517" t="s">
        <v>16944</v>
      </c>
    </row>
    <row r="16518" spans="1:1" x14ac:dyDescent="0.25">
      <c r="A16518" t="s">
        <v>16945</v>
      </c>
    </row>
    <row r="16519" spans="1:1" x14ac:dyDescent="0.25">
      <c r="A16519" t="s">
        <v>16946</v>
      </c>
    </row>
    <row r="16520" spans="1:1" x14ac:dyDescent="0.25">
      <c r="A16520" t="s">
        <v>16947</v>
      </c>
    </row>
    <row r="16521" spans="1:1" x14ac:dyDescent="0.25">
      <c r="A16521" t="s">
        <v>16948</v>
      </c>
    </row>
    <row r="16522" spans="1:1" x14ac:dyDescent="0.25">
      <c r="A16522" t="s">
        <v>16949</v>
      </c>
    </row>
    <row r="16523" spans="1:1" x14ac:dyDescent="0.25">
      <c r="A16523" t="s">
        <v>16950</v>
      </c>
    </row>
    <row r="16524" spans="1:1" x14ac:dyDescent="0.25">
      <c r="A16524" t="s">
        <v>16951</v>
      </c>
    </row>
    <row r="16525" spans="1:1" x14ac:dyDescent="0.25">
      <c r="A16525" t="s">
        <v>16952</v>
      </c>
    </row>
    <row r="16526" spans="1:1" x14ac:dyDescent="0.25">
      <c r="A16526" t="s">
        <v>16953</v>
      </c>
    </row>
    <row r="16527" spans="1:1" x14ac:dyDescent="0.25">
      <c r="A16527" t="s">
        <v>16954</v>
      </c>
    </row>
    <row r="16528" spans="1:1" x14ac:dyDescent="0.25">
      <c r="A16528" t="s">
        <v>16955</v>
      </c>
    </row>
    <row r="16529" spans="1:1" x14ac:dyDescent="0.25">
      <c r="A16529" t="s">
        <v>16956</v>
      </c>
    </row>
    <row r="16530" spans="1:1" x14ac:dyDescent="0.25">
      <c r="A16530" t="s">
        <v>16957</v>
      </c>
    </row>
    <row r="16531" spans="1:1" x14ac:dyDescent="0.25">
      <c r="A16531" t="s">
        <v>16958</v>
      </c>
    </row>
    <row r="16532" spans="1:1" x14ac:dyDescent="0.25">
      <c r="A16532" t="s">
        <v>16959</v>
      </c>
    </row>
    <row r="16533" spans="1:1" x14ac:dyDescent="0.25">
      <c r="A16533" t="s">
        <v>16960</v>
      </c>
    </row>
    <row r="16534" spans="1:1" x14ac:dyDescent="0.25">
      <c r="A16534" t="s">
        <v>16961</v>
      </c>
    </row>
    <row r="16535" spans="1:1" x14ac:dyDescent="0.25">
      <c r="A16535" t="s">
        <v>16962</v>
      </c>
    </row>
    <row r="16536" spans="1:1" x14ac:dyDescent="0.25">
      <c r="A16536" t="s">
        <v>16963</v>
      </c>
    </row>
    <row r="16537" spans="1:1" x14ac:dyDescent="0.25">
      <c r="A16537" t="s">
        <v>16964</v>
      </c>
    </row>
    <row r="16538" spans="1:1" x14ac:dyDescent="0.25">
      <c r="A16538" t="s">
        <v>16965</v>
      </c>
    </row>
    <row r="16539" spans="1:1" x14ac:dyDescent="0.25">
      <c r="A16539" t="s">
        <v>16966</v>
      </c>
    </row>
    <row r="16540" spans="1:1" x14ac:dyDescent="0.25">
      <c r="A16540" t="s">
        <v>16967</v>
      </c>
    </row>
    <row r="16541" spans="1:1" x14ac:dyDescent="0.25">
      <c r="A16541" t="s">
        <v>16968</v>
      </c>
    </row>
    <row r="16542" spans="1:1" x14ac:dyDescent="0.25">
      <c r="A16542" t="s">
        <v>16969</v>
      </c>
    </row>
    <row r="16543" spans="1:1" x14ac:dyDescent="0.25">
      <c r="A16543" t="s">
        <v>16970</v>
      </c>
    </row>
    <row r="16544" spans="1:1" x14ac:dyDescent="0.25">
      <c r="A16544" t="s">
        <v>16971</v>
      </c>
    </row>
    <row r="16545" spans="1:1" x14ac:dyDescent="0.25">
      <c r="A16545" t="s">
        <v>16972</v>
      </c>
    </row>
    <row r="16546" spans="1:1" x14ac:dyDescent="0.25">
      <c r="A16546" t="s">
        <v>16973</v>
      </c>
    </row>
    <row r="16547" spans="1:1" x14ac:dyDescent="0.25">
      <c r="A16547" t="s">
        <v>16974</v>
      </c>
    </row>
    <row r="16548" spans="1:1" x14ac:dyDescent="0.25">
      <c r="A16548" t="s">
        <v>16975</v>
      </c>
    </row>
    <row r="16549" spans="1:1" x14ac:dyDescent="0.25">
      <c r="A16549" t="s">
        <v>16976</v>
      </c>
    </row>
    <row r="16550" spans="1:1" x14ac:dyDescent="0.25">
      <c r="A16550" t="s">
        <v>16977</v>
      </c>
    </row>
    <row r="16551" spans="1:1" x14ac:dyDescent="0.25">
      <c r="A16551" t="s">
        <v>16978</v>
      </c>
    </row>
    <row r="16552" spans="1:1" x14ac:dyDescent="0.25">
      <c r="A16552" t="s">
        <v>16979</v>
      </c>
    </row>
    <row r="16553" spans="1:1" x14ac:dyDescent="0.25">
      <c r="A16553" t="s">
        <v>16980</v>
      </c>
    </row>
    <row r="16554" spans="1:1" x14ac:dyDescent="0.25">
      <c r="A16554" t="s">
        <v>16981</v>
      </c>
    </row>
    <row r="16555" spans="1:1" x14ac:dyDescent="0.25">
      <c r="A16555" t="s">
        <v>16982</v>
      </c>
    </row>
    <row r="16556" spans="1:1" x14ac:dyDescent="0.25">
      <c r="A16556" t="s">
        <v>16983</v>
      </c>
    </row>
    <row r="16557" spans="1:1" x14ac:dyDescent="0.25">
      <c r="A16557" t="s">
        <v>16984</v>
      </c>
    </row>
    <row r="16558" spans="1:1" x14ac:dyDescent="0.25">
      <c r="A16558" t="s">
        <v>16985</v>
      </c>
    </row>
    <row r="16559" spans="1:1" x14ac:dyDescent="0.25">
      <c r="A16559" t="s">
        <v>16986</v>
      </c>
    </row>
    <row r="16560" spans="1:1" x14ac:dyDescent="0.25">
      <c r="A16560" t="s">
        <v>16987</v>
      </c>
    </row>
    <row r="16561" spans="1:1" x14ac:dyDescent="0.25">
      <c r="A16561" t="s">
        <v>16988</v>
      </c>
    </row>
    <row r="16562" spans="1:1" x14ac:dyDescent="0.25">
      <c r="A16562" t="s">
        <v>16989</v>
      </c>
    </row>
    <row r="16563" spans="1:1" x14ac:dyDescent="0.25">
      <c r="A16563" t="s">
        <v>16990</v>
      </c>
    </row>
    <row r="16564" spans="1:1" x14ac:dyDescent="0.25">
      <c r="A16564" t="s">
        <v>16991</v>
      </c>
    </row>
    <row r="16565" spans="1:1" x14ac:dyDescent="0.25">
      <c r="A16565" t="s">
        <v>16992</v>
      </c>
    </row>
    <row r="16566" spans="1:1" x14ac:dyDescent="0.25">
      <c r="A16566" t="s">
        <v>16993</v>
      </c>
    </row>
    <row r="16567" spans="1:1" x14ac:dyDescent="0.25">
      <c r="A16567" t="s">
        <v>16994</v>
      </c>
    </row>
    <row r="16568" spans="1:1" x14ac:dyDescent="0.25">
      <c r="A16568" t="s">
        <v>16995</v>
      </c>
    </row>
    <row r="16569" spans="1:1" x14ac:dyDescent="0.25">
      <c r="A16569" t="s">
        <v>16996</v>
      </c>
    </row>
    <row r="16570" spans="1:1" x14ac:dyDescent="0.25">
      <c r="A16570" t="s">
        <v>16997</v>
      </c>
    </row>
    <row r="16571" spans="1:1" x14ac:dyDescent="0.25">
      <c r="A16571" t="s">
        <v>16998</v>
      </c>
    </row>
    <row r="16572" spans="1:1" x14ac:dyDescent="0.25">
      <c r="A16572" t="s">
        <v>16999</v>
      </c>
    </row>
    <row r="16573" spans="1:1" x14ac:dyDescent="0.25">
      <c r="A16573" t="s">
        <v>17000</v>
      </c>
    </row>
    <row r="16574" spans="1:1" x14ac:dyDescent="0.25">
      <c r="A16574" t="s">
        <v>17001</v>
      </c>
    </row>
    <row r="16575" spans="1:1" x14ac:dyDescent="0.25">
      <c r="A16575" t="s">
        <v>17002</v>
      </c>
    </row>
    <row r="16576" spans="1:1" x14ac:dyDescent="0.25">
      <c r="A16576" t="s">
        <v>17003</v>
      </c>
    </row>
    <row r="16577" spans="1:1" x14ac:dyDescent="0.25">
      <c r="A16577" t="s">
        <v>17004</v>
      </c>
    </row>
    <row r="16578" spans="1:1" x14ac:dyDescent="0.25">
      <c r="A16578" t="s">
        <v>17005</v>
      </c>
    </row>
    <row r="16579" spans="1:1" x14ac:dyDescent="0.25">
      <c r="A16579" t="s">
        <v>17006</v>
      </c>
    </row>
    <row r="16580" spans="1:1" x14ac:dyDescent="0.25">
      <c r="A16580" t="s">
        <v>17007</v>
      </c>
    </row>
    <row r="16581" spans="1:1" x14ac:dyDescent="0.25">
      <c r="A16581" t="s">
        <v>17008</v>
      </c>
    </row>
    <row r="16582" spans="1:1" x14ac:dyDescent="0.25">
      <c r="A16582" t="s">
        <v>17009</v>
      </c>
    </row>
    <row r="16583" spans="1:1" x14ac:dyDescent="0.25">
      <c r="A16583" t="s">
        <v>17010</v>
      </c>
    </row>
    <row r="16584" spans="1:1" x14ac:dyDescent="0.25">
      <c r="A16584" t="s">
        <v>17011</v>
      </c>
    </row>
    <row r="16585" spans="1:1" x14ac:dyDescent="0.25">
      <c r="A16585" t="s">
        <v>17012</v>
      </c>
    </row>
    <row r="16586" spans="1:1" x14ac:dyDescent="0.25">
      <c r="A16586" t="s">
        <v>17013</v>
      </c>
    </row>
    <row r="16587" spans="1:1" x14ac:dyDescent="0.25">
      <c r="A16587" t="s">
        <v>17014</v>
      </c>
    </row>
    <row r="16588" spans="1:1" x14ac:dyDescent="0.25">
      <c r="A16588" t="s">
        <v>17015</v>
      </c>
    </row>
    <row r="16589" spans="1:1" x14ac:dyDescent="0.25">
      <c r="A16589" t="s">
        <v>17016</v>
      </c>
    </row>
    <row r="16590" spans="1:1" x14ac:dyDescent="0.25">
      <c r="A16590" t="s">
        <v>17017</v>
      </c>
    </row>
    <row r="16591" spans="1:1" x14ac:dyDescent="0.25">
      <c r="A16591" t="s">
        <v>17018</v>
      </c>
    </row>
    <row r="16592" spans="1:1" x14ac:dyDescent="0.25">
      <c r="A16592" t="s">
        <v>17019</v>
      </c>
    </row>
    <row r="16593" spans="1:1" x14ac:dyDescent="0.25">
      <c r="A16593" t="s">
        <v>17020</v>
      </c>
    </row>
    <row r="16594" spans="1:1" x14ac:dyDescent="0.25">
      <c r="A16594" t="s">
        <v>17021</v>
      </c>
    </row>
    <row r="16595" spans="1:1" x14ac:dyDescent="0.25">
      <c r="A16595" t="s">
        <v>17022</v>
      </c>
    </row>
    <row r="16596" spans="1:1" x14ac:dyDescent="0.25">
      <c r="A16596" t="s">
        <v>17023</v>
      </c>
    </row>
    <row r="16597" spans="1:1" x14ac:dyDescent="0.25">
      <c r="A16597" t="s">
        <v>17024</v>
      </c>
    </row>
    <row r="16598" spans="1:1" x14ac:dyDescent="0.25">
      <c r="A16598" t="s">
        <v>17025</v>
      </c>
    </row>
    <row r="16599" spans="1:1" x14ac:dyDescent="0.25">
      <c r="A16599" t="s">
        <v>17026</v>
      </c>
    </row>
    <row r="16600" spans="1:1" x14ac:dyDescent="0.25">
      <c r="A16600" t="s">
        <v>17027</v>
      </c>
    </row>
    <row r="16601" spans="1:1" x14ac:dyDescent="0.25">
      <c r="A16601" t="s">
        <v>17028</v>
      </c>
    </row>
    <row r="16602" spans="1:1" x14ac:dyDescent="0.25">
      <c r="A16602" t="s">
        <v>17029</v>
      </c>
    </row>
    <row r="16603" spans="1:1" x14ac:dyDescent="0.25">
      <c r="A16603" t="s">
        <v>17030</v>
      </c>
    </row>
    <row r="16604" spans="1:1" x14ac:dyDescent="0.25">
      <c r="A16604" t="s">
        <v>17031</v>
      </c>
    </row>
    <row r="16605" spans="1:1" x14ac:dyDescent="0.25">
      <c r="A16605" t="s">
        <v>17032</v>
      </c>
    </row>
    <row r="16606" spans="1:1" x14ac:dyDescent="0.25">
      <c r="A16606" t="s">
        <v>17033</v>
      </c>
    </row>
    <row r="16607" spans="1:1" x14ac:dyDescent="0.25">
      <c r="A16607" t="s">
        <v>17034</v>
      </c>
    </row>
    <row r="16608" spans="1:1" x14ac:dyDescent="0.25">
      <c r="A16608" t="s">
        <v>17035</v>
      </c>
    </row>
    <row r="16609" spans="1:1" x14ac:dyDescent="0.25">
      <c r="A16609" t="s">
        <v>17036</v>
      </c>
    </row>
    <row r="16610" spans="1:1" x14ac:dyDescent="0.25">
      <c r="A16610" t="s">
        <v>17037</v>
      </c>
    </row>
    <row r="16611" spans="1:1" x14ac:dyDescent="0.25">
      <c r="A16611" t="s">
        <v>17038</v>
      </c>
    </row>
    <row r="16612" spans="1:1" x14ac:dyDescent="0.25">
      <c r="A16612" t="s">
        <v>17039</v>
      </c>
    </row>
    <row r="16613" spans="1:1" x14ac:dyDescent="0.25">
      <c r="A16613" t="s">
        <v>17040</v>
      </c>
    </row>
    <row r="16614" spans="1:1" x14ac:dyDescent="0.25">
      <c r="A16614" t="s">
        <v>17041</v>
      </c>
    </row>
    <row r="16615" spans="1:1" x14ac:dyDescent="0.25">
      <c r="A16615" t="s">
        <v>17042</v>
      </c>
    </row>
    <row r="16616" spans="1:1" x14ac:dyDescent="0.25">
      <c r="A16616" t="s">
        <v>17043</v>
      </c>
    </row>
    <row r="16617" spans="1:1" x14ac:dyDescent="0.25">
      <c r="A16617" t="s">
        <v>17044</v>
      </c>
    </row>
    <row r="16618" spans="1:1" x14ac:dyDescent="0.25">
      <c r="A16618" t="s">
        <v>17045</v>
      </c>
    </row>
    <row r="16619" spans="1:1" x14ac:dyDescent="0.25">
      <c r="A16619" t="s">
        <v>17046</v>
      </c>
    </row>
    <row r="16620" spans="1:1" x14ac:dyDescent="0.25">
      <c r="A16620" t="s">
        <v>17047</v>
      </c>
    </row>
    <row r="16621" spans="1:1" x14ac:dyDescent="0.25">
      <c r="A16621" t="s">
        <v>17048</v>
      </c>
    </row>
    <row r="16622" spans="1:1" x14ac:dyDescent="0.25">
      <c r="A16622" t="s">
        <v>17049</v>
      </c>
    </row>
    <row r="16623" spans="1:1" x14ac:dyDescent="0.25">
      <c r="A16623" t="s">
        <v>17050</v>
      </c>
    </row>
    <row r="16624" spans="1:1" x14ac:dyDescent="0.25">
      <c r="A16624" t="s">
        <v>17051</v>
      </c>
    </row>
    <row r="16625" spans="1:1" x14ac:dyDescent="0.25">
      <c r="A16625" t="s">
        <v>17052</v>
      </c>
    </row>
    <row r="16626" spans="1:1" x14ac:dyDescent="0.25">
      <c r="A16626" t="s">
        <v>17053</v>
      </c>
    </row>
    <row r="16627" spans="1:1" x14ac:dyDescent="0.25">
      <c r="A16627" t="s">
        <v>17054</v>
      </c>
    </row>
    <row r="16628" spans="1:1" x14ac:dyDescent="0.25">
      <c r="A16628" t="s">
        <v>17055</v>
      </c>
    </row>
    <row r="16629" spans="1:1" x14ac:dyDescent="0.25">
      <c r="A16629" t="s">
        <v>17056</v>
      </c>
    </row>
    <row r="16630" spans="1:1" x14ac:dyDescent="0.25">
      <c r="A16630" t="s">
        <v>17057</v>
      </c>
    </row>
    <row r="16631" spans="1:1" x14ac:dyDescent="0.25">
      <c r="A16631" t="s">
        <v>17058</v>
      </c>
    </row>
    <row r="16632" spans="1:1" x14ac:dyDescent="0.25">
      <c r="A16632" t="s">
        <v>17059</v>
      </c>
    </row>
    <row r="16633" spans="1:1" x14ac:dyDescent="0.25">
      <c r="A16633" t="s">
        <v>17060</v>
      </c>
    </row>
    <row r="16634" spans="1:1" x14ac:dyDescent="0.25">
      <c r="A16634" t="s">
        <v>17061</v>
      </c>
    </row>
    <row r="16635" spans="1:1" x14ac:dyDescent="0.25">
      <c r="A16635" t="s">
        <v>17062</v>
      </c>
    </row>
    <row r="16636" spans="1:1" x14ac:dyDescent="0.25">
      <c r="A16636" t="s">
        <v>17063</v>
      </c>
    </row>
    <row r="16637" spans="1:1" x14ac:dyDescent="0.25">
      <c r="A16637" t="s">
        <v>17064</v>
      </c>
    </row>
    <row r="16638" spans="1:1" x14ac:dyDescent="0.25">
      <c r="A16638" t="s">
        <v>17065</v>
      </c>
    </row>
    <row r="16639" spans="1:1" x14ac:dyDescent="0.25">
      <c r="A16639" t="s">
        <v>17066</v>
      </c>
    </row>
    <row r="16640" spans="1:1" x14ac:dyDescent="0.25">
      <c r="A16640" t="s">
        <v>17067</v>
      </c>
    </row>
    <row r="16641" spans="1:1" x14ac:dyDescent="0.25">
      <c r="A16641" t="s">
        <v>17068</v>
      </c>
    </row>
    <row r="16642" spans="1:1" x14ac:dyDescent="0.25">
      <c r="A16642" t="s">
        <v>17069</v>
      </c>
    </row>
    <row r="16643" spans="1:1" x14ac:dyDescent="0.25">
      <c r="A16643" t="s">
        <v>17070</v>
      </c>
    </row>
    <row r="16644" spans="1:1" x14ac:dyDescent="0.25">
      <c r="A16644" t="s">
        <v>17071</v>
      </c>
    </row>
    <row r="16645" spans="1:1" x14ac:dyDescent="0.25">
      <c r="A16645" t="s">
        <v>17072</v>
      </c>
    </row>
    <row r="16646" spans="1:1" x14ac:dyDescent="0.25">
      <c r="A16646" t="s">
        <v>17073</v>
      </c>
    </row>
    <row r="16647" spans="1:1" x14ac:dyDescent="0.25">
      <c r="A16647" t="s">
        <v>17074</v>
      </c>
    </row>
    <row r="16648" spans="1:1" x14ac:dyDescent="0.25">
      <c r="A16648" t="s">
        <v>17075</v>
      </c>
    </row>
    <row r="16649" spans="1:1" x14ac:dyDescent="0.25">
      <c r="A16649" t="s">
        <v>17076</v>
      </c>
    </row>
    <row r="16650" spans="1:1" x14ac:dyDescent="0.25">
      <c r="A16650" t="s">
        <v>17077</v>
      </c>
    </row>
    <row r="16651" spans="1:1" x14ac:dyDescent="0.25">
      <c r="A16651" t="s">
        <v>17078</v>
      </c>
    </row>
    <row r="16652" spans="1:1" x14ac:dyDescent="0.25">
      <c r="A16652" t="s">
        <v>17079</v>
      </c>
    </row>
    <row r="16653" spans="1:1" x14ac:dyDescent="0.25">
      <c r="A16653" t="s">
        <v>17080</v>
      </c>
    </row>
    <row r="16654" spans="1:1" x14ac:dyDescent="0.25">
      <c r="A16654" t="s">
        <v>17081</v>
      </c>
    </row>
    <row r="16655" spans="1:1" x14ac:dyDescent="0.25">
      <c r="A16655" t="s">
        <v>17082</v>
      </c>
    </row>
    <row r="16656" spans="1:1" x14ac:dyDescent="0.25">
      <c r="A16656" t="s">
        <v>17083</v>
      </c>
    </row>
    <row r="16657" spans="1:1" x14ac:dyDescent="0.25">
      <c r="A16657" t="s">
        <v>17084</v>
      </c>
    </row>
    <row r="16658" spans="1:1" x14ac:dyDescent="0.25">
      <c r="A16658" t="s">
        <v>17085</v>
      </c>
    </row>
    <row r="16659" spans="1:1" x14ac:dyDescent="0.25">
      <c r="A16659" t="s">
        <v>17086</v>
      </c>
    </row>
    <row r="16660" spans="1:1" x14ac:dyDescent="0.25">
      <c r="A16660" t="s">
        <v>17087</v>
      </c>
    </row>
    <row r="16661" spans="1:1" x14ac:dyDescent="0.25">
      <c r="A16661" t="s">
        <v>17088</v>
      </c>
    </row>
    <row r="16662" spans="1:1" x14ac:dyDescent="0.25">
      <c r="A16662" t="s">
        <v>17089</v>
      </c>
    </row>
    <row r="16663" spans="1:1" x14ac:dyDescent="0.25">
      <c r="A16663" t="s">
        <v>17090</v>
      </c>
    </row>
    <row r="16664" spans="1:1" x14ac:dyDescent="0.25">
      <c r="A16664" t="s">
        <v>17091</v>
      </c>
    </row>
    <row r="16665" spans="1:1" x14ac:dyDescent="0.25">
      <c r="A16665" t="s">
        <v>17092</v>
      </c>
    </row>
    <row r="16666" spans="1:1" x14ac:dyDescent="0.25">
      <c r="A16666" t="s">
        <v>17093</v>
      </c>
    </row>
    <row r="16667" spans="1:1" x14ac:dyDescent="0.25">
      <c r="A16667" t="s">
        <v>17094</v>
      </c>
    </row>
    <row r="16668" spans="1:1" x14ac:dyDescent="0.25">
      <c r="A16668" t="s">
        <v>17095</v>
      </c>
    </row>
    <row r="16669" spans="1:1" x14ac:dyDescent="0.25">
      <c r="A16669" t="s">
        <v>17096</v>
      </c>
    </row>
    <row r="16670" spans="1:1" x14ac:dyDescent="0.25">
      <c r="A16670" t="s">
        <v>17097</v>
      </c>
    </row>
    <row r="16671" spans="1:1" x14ac:dyDescent="0.25">
      <c r="A16671" t="s">
        <v>17098</v>
      </c>
    </row>
    <row r="16672" spans="1:1" x14ac:dyDescent="0.25">
      <c r="A16672" t="s">
        <v>17099</v>
      </c>
    </row>
    <row r="16673" spans="1:1" x14ac:dyDescent="0.25">
      <c r="A16673" t="s">
        <v>17100</v>
      </c>
    </row>
    <row r="16674" spans="1:1" x14ac:dyDescent="0.25">
      <c r="A16674" t="s">
        <v>17101</v>
      </c>
    </row>
    <row r="16675" spans="1:1" x14ac:dyDescent="0.25">
      <c r="A16675" t="s">
        <v>17102</v>
      </c>
    </row>
    <row r="16676" spans="1:1" x14ac:dyDescent="0.25">
      <c r="A16676" t="s">
        <v>17103</v>
      </c>
    </row>
    <row r="16677" spans="1:1" x14ac:dyDescent="0.25">
      <c r="A16677" t="s">
        <v>17104</v>
      </c>
    </row>
    <row r="16678" spans="1:1" x14ac:dyDescent="0.25">
      <c r="A16678" t="s">
        <v>17105</v>
      </c>
    </row>
    <row r="16679" spans="1:1" x14ac:dyDescent="0.25">
      <c r="A16679" t="s">
        <v>17106</v>
      </c>
    </row>
    <row r="16680" spans="1:1" x14ac:dyDescent="0.25">
      <c r="A16680" t="s">
        <v>17107</v>
      </c>
    </row>
    <row r="16681" spans="1:1" x14ac:dyDescent="0.25">
      <c r="A16681" t="s">
        <v>17108</v>
      </c>
    </row>
    <row r="16682" spans="1:1" x14ac:dyDescent="0.25">
      <c r="A16682" t="s">
        <v>17109</v>
      </c>
    </row>
    <row r="16683" spans="1:1" x14ac:dyDescent="0.25">
      <c r="A16683" t="s">
        <v>17110</v>
      </c>
    </row>
    <row r="16684" spans="1:1" x14ac:dyDescent="0.25">
      <c r="A16684" t="s">
        <v>17111</v>
      </c>
    </row>
    <row r="16685" spans="1:1" x14ac:dyDescent="0.25">
      <c r="A16685" t="s">
        <v>17112</v>
      </c>
    </row>
    <row r="16686" spans="1:1" x14ac:dyDescent="0.25">
      <c r="A16686" t="s">
        <v>17113</v>
      </c>
    </row>
    <row r="16687" spans="1:1" x14ac:dyDescent="0.25">
      <c r="A16687" t="s">
        <v>17114</v>
      </c>
    </row>
    <row r="16688" spans="1:1" x14ac:dyDescent="0.25">
      <c r="A16688" t="s">
        <v>17115</v>
      </c>
    </row>
    <row r="16689" spans="1:1" x14ac:dyDescent="0.25">
      <c r="A16689" t="s">
        <v>17116</v>
      </c>
    </row>
    <row r="16690" spans="1:1" x14ac:dyDescent="0.25">
      <c r="A16690" t="s">
        <v>17117</v>
      </c>
    </row>
    <row r="16691" spans="1:1" x14ac:dyDescent="0.25">
      <c r="A16691" t="s">
        <v>17118</v>
      </c>
    </row>
    <row r="16692" spans="1:1" x14ac:dyDescent="0.25">
      <c r="A16692" t="s">
        <v>17119</v>
      </c>
    </row>
    <row r="16693" spans="1:1" x14ac:dyDescent="0.25">
      <c r="A16693" t="s">
        <v>17120</v>
      </c>
    </row>
    <row r="16694" spans="1:1" x14ac:dyDescent="0.25">
      <c r="A16694" t="s">
        <v>17121</v>
      </c>
    </row>
    <row r="16695" spans="1:1" x14ac:dyDescent="0.25">
      <c r="A16695" t="s">
        <v>17122</v>
      </c>
    </row>
    <row r="16696" spans="1:1" x14ac:dyDescent="0.25">
      <c r="A16696" t="s">
        <v>17123</v>
      </c>
    </row>
    <row r="16697" spans="1:1" x14ac:dyDescent="0.25">
      <c r="A16697" t="s">
        <v>17124</v>
      </c>
    </row>
    <row r="16698" spans="1:1" x14ac:dyDescent="0.25">
      <c r="A16698" t="s">
        <v>17125</v>
      </c>
    </row>
    <row r="16699" spans="1:1" x14ac:dyDescent="0.25">
      <c r="A16699" t="s">
        <v>17126</v>
      </c>
    </row>
    <row r="16700" spans="1:1" x14ac:dyDescent="0.25">
      <c r="A16700" t="s">
        <v>17127</v>
      </c>
    </row>
    <row r="16701" spans="1:1" x14ac:dyDescent="0.25">
      <c r="A16701" t="s">
        <v>17128</v>
      </c>
    </row>
    <row r="16702" spans="1:1" x14ac:dyDescent="0.25">
      <c r="A16702" t="s">
        <v>17129</v>
      </c>
    </row>
    <row r="16703" spans="1:1" x14ac:dyDescent="0.25">
      <c r="A16703" t="s">
        <v>17130</v>
      </c>
    </row>
    <row r="16704" spans="1:1" x14ac:dyDescent="0.25">
      <c r="A16704" t="s">
        <v>17131</v>
      </c>
    </row>
    <row r="16705" spans="1:1" x14ac:dyDescent="0.25">
      <c r="A16705" t="s">
        <v>17132</v>
      </c>
    </row>
    <row r="16706" spans="1:1" x14ac:dyDescent="0.25">
      <c r="A16706" t="s">
        <v>17133</v>
      </c>
    </row>
    <row r="16707" spans="1:1" x14ac:dyDescent="0.25">
      <c r="A16707" t="s">
        <v>17134</v>
      </c>
    </row>
    <row r="16708" spans="1:1" x14ac:dyDescent="0.25">
      <c r="A16708" t="s">
        <v>17135</v>
      </c>
    </row>
    <row r="16709" spans="1:1" x14ac:dyDescent="0.25">
      <c r="A16709" t="s">
        <v>17136</v>
      </c>
    </row>
    <row r="16710" spans="1:1" x14ac:dyDescent="0.25">
      <c r="A16710" t="s">
        <v>17137</v>
      </c>
    </row>
    <row r="16711" spans="1:1" x14ac:dyDescent="0.25">
      <c r="A16711" t="s">
        <v>17138</v>
      </c>
    </row>
    <row r="16712" spans="1:1" x14ac:dyDescent="0.25">
      <c r="A16712" t="s">
        <v>17139</v>
      </c>
    </row>
    <row r="16713" spans="1:1" x14ac:dyDescent="0.25">
      <c r="A16713" t="s">
        <v>17140</v>
      </c>
    </row>
    <row r="16714" spans="1:1" x14ac:dyDescent="0.25">
      <c r="A16714" t="s">
        <v>17141</v>
      </c>
    </row>
    <row r="16715" spans="1:1" x14ac:dyDescent="0.25">
      <c r="A16715" t="s">
        <v>17142</v>
      </c>
    </row>
    <row r="16716" spans="1:1" x14ac:dyDescent="0.25">
      <c r="A16716" t="s">
        <v>17143</v>
      </c>
    </row>
    <row r="16717" spans="1:1" x14ac:dyDescent="0.25">
      <c r="A16717" t="s">
        <v>17144</v>
      </c>
    </row>
    <row r="16718" spans="1:1" x14ac:dyDescent="0.25">
      <c r="A16718" t="s">
        <v>17145</v>
      </c>
    </row>
    <row r="16719" spans="1:1" x14ac:dyDescent="0.25">
      <c r="A16719" t="s">
        <v>17146</v>
      </c>
    </row>
    <row r="16720" spans="1:1" x14ac:dyDescent="0.25">
      <c r="A16720" t="s">
        <v>17147</v>
      </c>
    </row>
    <row r="16721" spans="1:1" x14ac:dyDescent="0.25">
      <c r="A16721" t="s">
        <v>17148</v>
      </c>
    </row>
    <row r="16722" spans="1:1" x14ac:dyDescent="0.25">
      <c r="A16722" t="s">
        <v>17149</v>
      </c>
    </row>
    <row r="16723" spans="1:1" x14ac:dyDescent="0.25">
      <c r="A16723" t="s">
        <v>17150</v>
      </c>
    </row>
    <row r="16724" spans="1:1" x14ac:dyDescent="0.25">
      <c r="A16724" t="s">
        <v>17151</v>
      </c>
    </row>
    <row r="16725" spans="1:1" x14ac:dyDescent="0.25">
      <c r="A16725" t="s">
        <v>17152</v>
      </c>
    </row>
    <row r="16726" spans="1:1" x14ac:dyDescent="0.25">
      <c r="A16726" t="s">
        <v>17153</v>
      </c>
    </row>
    <row r="16727" spans="1:1" x14ac:dyDescent="0.25">
      <c r="A16727" t="s">
        <v>17154</v>
      </c>
    </row>
    <row r="16728" spans="1:1" x14ac:dyDescent="0.25">
      <c r="A16728" t="s">
        <v>17155</v>
      </c>
    </row>
    <row r="16729" spans="1:1" x14ac:dyDescent="0.25">
      <c r="A16729" t="s">
        <v>17156</v>
      </c>
    </row>
    <row r="16730" spans="1:1" x14ac:dyDescent="0.25">
      <c r="A16730" t="s">
        <v>17157</v>
      </c>
    </row>
    <row r="16731" spans="1:1" x14ac:dyDescent="0.25">
      <c r="A16731" t="s">
        <v>17158</v>
      </c>
    </row>
    <row r="16732" spans="1:1" x14ac:dyDescent="0.25">
      <c r="A16732" t="s">
        <v>17159</v>
      </c>
    </row>
    <row r="16733" spans="1:1" x14ac:dyDescent="0.25">
      <c r="A16733" t="s">
        <v>17160</v>
      </c>
    </row>
    <row r="16734" spans="1:1" x14ac:dyDescent="0.25">
      <c r="A16734" t="s">
        <v>17161</v>
      </c>
    </row>
    <row r="16735" spans="1:1" x14ac:dyDescent="0.25">
      <c r="A16735" t="s">
        <v>17162</v>
      </c>
    </row>
    <row r="16736" spans="1:1" x14ac:dyDescent="0.25">
      <c r="A16736" t="s">
        <v>17163</v>
      </c>
    </row>
    <row r="16737" spans="1:1" x14ac:dyDescent="0.25">
      <c r="A16737" t="s">
        <v>17164</v>
      </c>
    </row>
    <row r="16738" spans="1:1" x14ac:dyDescent="0.25">
      <c r="A16738" t="s">
        <v>17165</v>
      </c>
    </row>
    <row r="16739" spans="1:1" x14ac:dyDescent="0.25">
      <c r="A16739" t="s">
        <v>17166</v>
      </c>
    </row>
    <row r="16740" spans="1:1" x14ac:dyDescent="0.25">
      <c r="A16740" t="s">
        <v>17167</v>
      </c>
    </row>
    <row r="16741" spans="1:1" x14ac:dyDescent="0.25">
      <c r="A16741" t="s">
        <v>17168</v>
      </c>
    </row>
    <row r="16742" spans="1:1" x14ac:dyDescent="0.25">
      <c r="A16742" t="s">
        <v>17169</v>
      </c>
    </row>
    <row r="16743" spans="1:1" x14ac:dyDescent="0.25">
      <c r="A16743" t="s">
        <v>17170</v>
      </c>
    </row>
    <row r="16744" spans="1:1" x14ac:dyDescent="0.25">
      <c r="A16744" t="s">
        <v>17171</v>
      </c>
    </row>
    <row r="16745" spans="1:1" x14ac:dyDescent="0.25">
      <c r="A16745" t="s">
        <v>17172</v>
      </c>
    </row>
    <row r="16746" spans="1:1" x14ac:dyDescent="0.25">
      <c r="A16746" t="s">
        <v>17173</v>
      </c>
    </row>
    <row r="16747" spans="1:1" x14ac:dyDescent="0.25">
      <c r="A16747" t="s">
        <v>17174</v>
      </c>
    </row>
    <row r="16748" spans="1:1" x14ac:dyDescent="0.25">
      <c r="A16748" t="s">
        <v>17175</v>
      </c>
    </row>
    <row r="16749" spans="1:1" x14ac:dyDescent="0.25">
      <c r="A16749" t="s">
        <v>17176</v>
      </c>
    </row>
    <row r="16750" spans="1:1" x14ac:dyDescent="0.25">
      <c r="A16750" t="s">
        <v>17177</v>
      </c>
    </row>
    <row r="16751" spans="1:1" x14ac:dyDescent="0.25">
      <c r="A16751" t="s">
        <v>17178</v>
      </c>
    </row>
    <row r="16752" spans="1:1" x14ac:dyDescent="0.25">
      <c r="A16752" t="s">
        <v>17179</v>
      </c>
    </row>
    <row r="16753" spans="1:1" x14ac:dyDescent="0.25">
      <c r="A16753" t="s">
        <v>17180</v>
      </c>
    </row>
    <row r="16754" spans="1:1" x14ac:dyDescent="0.25">
      <c r="A16754" t="s">
        <v>17181</v>
      </c>
    </row>
    <row r="16755" spans="1:1" x14ac:dyDescent="0.25">
      <c r="A16755" t="s">
        <v>17182</v>
      </c>
    </row>
    <row r="16756" spans="1:1" x14ac:dyDescent="0.25">
      <c r="A16756" t="s">
        <v>17183</v>
      </c>
    </row>
    <row r="16757" spans="1:1" x14ac:dyDescent="0.25">
      <c r="A16757" t="s">
        <v>17184</v>
      </c>
    </row>
    <row r="16758" spans="1:1" x14ac:dyDescent="0.25">
      <c r="A16758" t="s">
        <v>17185</v>
      </c>
    </row>
    <row r="16759" spans="1:1" x14ac:dyDescent="0.25">
      <c r="A16759" t="s">
        <v>17186</v>
      </c>
    </row>
    <row r="16760" spans="1:1" x14ac:dyDescent="0.25">
      <c r="A16760" t="s">
        <v>17187</v>
      </c>
    </row>
    <row r="16761" spans="1:1" x14ac:dyDescent="0.25">
      <c r="A16761" t="s">
        <v>17188</v>
      </c>
    </row>
    <row r="16762" spans="1:1" x14ac:dyDescent="0.25">
      <c r="A16762" t="s">
        <v>17189</v>
      </c>
    </row>
    <row r="16763" spans="1:1" x14ac:dyDescent="0.25">
      <c r="A16763" t="s">
        <v>17190</v>
      </c>
    </row>
    <row r="16764" spans="1:1" x14ac:dyDescent="0.25">
      <c r="A16764" t="s">
        <v>17191</v>
      </c>
    </row>
    <row r="16765" spans="1:1" x14ac:dyDescent="0.25">
      <c r="A16765" t="s">
        <v>17192</v>
      </c>
    </row>
    <row r="16766" spans="1:1" x14ac:dyDescent="0.25">
      <c r="A16766" t="s">
        <v>17193</v>
      </c>
    </row>
    <row r="16767" spans="1:1" x14ac:dyDescent="0.25">
      <c r="A16767" t="s">
        <v>17194</v>
      </c>
    </row>
    <row r="16768" spans="1:1" x14ac:dyDescent="0.25">
      <c r="A16768" t="s">
        <v>17195</v>
      </c>
    </row>
    <row r="16769" spans="1:1" x14ac:dyDescent="0.25">
      <c r="A16769" t="s">
        <v>17196</v>
      </c>
    </row>
    <row r="16770" spans="1:1" x14ac:dyDescent="0.25">
      <c r="A16770" t="s">
        <v>17197</v>
      </c>
    </row>
    <row r="16771" spans="1:1" x14ac:dyDescent="0.25">
      <c r="A16771" t="s">
        <v>17198</v>
      </c>
    </row>
    <row r="16772" spans="1:1" x14ac:dyDescent="0.25">
      <c r="A16772" t="s">
        <v>17199</v>
      </c>
    </row>
    <row r="16773" spans="1:1" x14ac:dyDescent="0.25">
      <c r="A16773" t="s">
        <v>17200</v>
      </c>
    </row>
    <row r="16774" spans="1:1" x14ac:dyDescent="0.25">
      <c r="A16774" t="s">
        <v>17201</v>
      </c>
    </row>
    <row r="16775" spans="1:1" x14ac:dyDescent="0.25">
      <c r="A16775" t="s">
        <v>17202</v>
      </c>
    </row>
    <row r="16776" spans="1:1" x14ac:dyDescent="0.25">
      <c r="A16776" t="s">
        <v>17203</v>
      </c>
    </row>
    <row r="16777" spans="1:1" x14ac:dyDescent="0.25">
      <c r="A16777" t="s">
        <v>17204</v>
      </c>
    </row>
    <row r="16778" spans="1:1" x14ac:dyDescent="0.25">
      <c r="A16778" t="s">
        <v>17205</v>
      </c>
    </row>
    <row r="16779" spans="1:1" x14ac:dyDescent="0.25">
      <c r="A16779" t="s">
        <v>17206</v>
      </c>
    </row>
    <row r="16780" spans="1:1" x14ac:dyDescent="0.25">
      <c r="A16780" t="s">
        <v>17207</v>
      </c>
    </row>
    <row r="16781" spans="1:1" x14ac:dyDescent="0.25">
      <c r="A16781" t="s">
        <v>17208</v>
      </c>
    </row>
    <row r="16782" spans="1:1" x14ac:dyDescent="0.25">
      <c r="A16782" t="s">
        <v>17209</v>
      </c>
    </row>
    <row r="16783" spans="1:1" x14ac:dyDescent="0.25">
      <c r="A16783" t="s">
        <v>17210</v>
      </c>
    </row>
    <row r="16784" spans="1:1" x14ac:dyDescent="0.25">
      <c r="A16784" t="s">
        <v>17211</v>
      </c>
    </row>
    <row r="16785" spans="1:1" x14ac:dyDescent="0.25">
      <c r="A16785" t="s">
        <v>17212</v>
      </c>
    </row>
    <row r="16786" spans="1:1" x14ac:dyDescent="0.25">
      <c r="A16786" t="s">
        <v>17213</v>
      </c>
    </row>
    <row r="16787" spans="1:1" x14ac:dyDescent="0.25">
      <c r="A16787" t="s">
        <v>17214</v>
      </c>
    </row>
    <row r="16788" spans="1:1" x14ac:dyDescent="0.25">
      <c r="A16788" t="s">
        <v>17215</v>
      </c>
    </row>
    <row r="16789" spans="1:1" x14ac:dyDescent="0.25">
      <c r="A16789" t="s">
        <v>17216</v>
      </c>
    </row>
    <row r="16790" spans="1:1" x14ac:dyDescent="0.25">
      <c r="A16790" t="s">
        <v>17217</v>
      </c>
    </row>
    <row r="16791" spans="1:1" x14ac:dyDescent="0.25">
      <c r="A16791" t="s">
        <v>17218</v>
      </c>
    </row>
    <row r="16792" spans="1:1" x14ac:dyDescent="0.25">
      <c r="A16792" t="s">
        <v>17219</v>
      </c>
    </row>
    <row r="16793" spans="1:1" x14ac:dyDescent="0.25">
      <c r="A16793" t="s">
        <v>17220</v>
      </c>
    </row>
    <row r="16794" spans="1:1" x14ac:dyDescent="0.25">
      <c r="A16794" t="s">
        <v>17221</v>
      </c>
    </row>
    <row r="16795" spans="1:1" x14ac:dyDescent="0.25">
      <c r="A16795" t="s">
        <v>17222</v>
      </c>
    </row>
    <row r="16796" spans="1:1" x14ac:dyDescent="0.25">
      <c r="A16796" t="s">
        <v>17223</v>
      </c>
    </row>
    <row r="16797" spans="1:1" x14ac:dyDescent="0.25">
      <c r="A16797" t="s">
        <v>17224</v>
      </c>
    </row>
    <row r="16798" spans="1:1" x14ac:dyDescent="0.25">
      <c r="A16798" t="s">
        <v>17225</v>
      </c>
    </row>
    <row r="16799" spans="1:1" x14ac:dyDescent="0.25">
      <c r="A16799" t="s">
        <v>17226</v>
      </c>
    </row>
    <row r="16800" spans="1:1" x14ac:dyDescent="0.25">
      <c r="A16800" t="s">
        <v>17227</v>
      </c>
    </row>
    <row r="16801" spans="1:1" x14ac:dyDescent="0.25">
      <c r="A16801" t="s">
        <v>17228</v>
      </c>
    </row>
    <row r="16802" spans="1:1" x14ac:dyDescent="0.25">
      <c r="A16802" t="s">
        <v>17229</v>
      </c>
    </row>
    <row r="16803" spans="1:1" x14ac:dyDescent="0.25">
      <c r="A16803" t="s">
        <v>17230</v>
      </c>
    </row>
    <row r="16804" spans="1:1" x14ac:dyDescent="0.25">
      <c r="A16804" t="s">
        <v>17231</v>
      </c>
    </row>
    <row r="16805" spans="1:1" x14ac:dyDescent="0.25">
      <c r="A16805" t="s">
        <v>17232</v>
      </c>
    </row>
    <row r="16806" spans="1:1" x14ac:dyDescent="0.25">
      <c r="A16806" t="s">
        <v>17233</v>
      </c>
    </row>
    <row r="16807" spans="1:1" x14ac:dyDescent="0.25">
      <c r="A16807" t="s">
        <v>17234</v>
      </c>
    </row>
    <row r="16808" spans="1:1" x14ac:dyDescent="0.25">
      <c r="A16808" t="s">
        <v>17235</v>
      </c>
    </row>
    <row r="16809" spans="1:1" x14ac:dyDescent="0.25">
      <c r="A16809" t="s">
        <v>17236</v>
      </c>
    </row>
    <row r="16810" spans="1:1" x14ac:dyDescent="0.25">
      <c r="A16810" t="s">
        <v>17237</v>
      </c>
    </row>
    <row r="16811" spans="1:1" x14ac:dyDescent="0.25">
      <c r="A16811" t="s">
        <v>17238</v>
      </c>
    </row>
    <row r="16812" spans="1:1" x14ac:dyDescent="0.25">
      <c r="A16812" t="s">
        <v>17239</v>
      </c>
    </row>
    <row r="16813" spans="1:1" x14ac:dyDescent="0.25">
      <c r="A16813" t="s">
        <v>17240</v>
      </c>
    </row>
    <row r="16814" spans="1:1" x14ac:dyDescent="0.25">
      <c r="A16814" t="s">
        <v>17241</v>
      </c>
    </row>
    <row r="16815" spans="1:1" x14ac:dyDescent="0.25">
      <c r="A16815" t="s">
        <v>17242</v>
      </c>
    </row>
    <row r="16816" spans="1:1" x14ac:dyDescent="0.25">
      <c r="A16816" t="s">
        <v>17243</v>
      </c>
    </row>
    <row r="16817" spans="1:1" x14ac:dyDescent="0.25">
      <c r="A16817" t="s">
        <v>17244</v>
      </c>
    </row>
    <row r="16818" spans="1:1" x14ac:dyDescent="0.25">
      <c r="A16818" t="s">
        <v>17245</v>
      </c>
    </row>
    <row r="16819" spans="1:1" x14ac:dyDescent="0.25">
      <c r="A16819" t="s">
        <v>17246</v>
      </c>
    </row>
    <row r="16820" spans="1:1" x14ac:dyDescent="0.25">
      <c r="A16820" t="s">
        <v>17247</v>
      </c>
    </row>
    <row r="16821" spans="1:1" x14ac:dyDescent="0.25">
      <c r="A16821" t="s">
        <v>17248</v>
      </c>
    </row>
    <row r="16822" spans="1:1" x14ac:dyDescent="0.25">
      <c r="A16822" t="s">
        <v>17249</v>
      </c>
    </row>
    <row r="16823" spans="1:1" x14ac:dyDescent="0.25">
      <c r="A16823" t="s">
        <v>17250</v>
      </c>
    </row>
    <row r="16824" spans="1:1" x14ac:dyDescent="0.25">
      <c r="A16824" t="s">
        <v>17251</v>
      </c>
    </row>
    <row r="16825" spans="1:1" x14ac:dyDescent="0.25">
      <c r="A16825" t="s">
        <v>17252</v>
      </c>
    </row>
    <row r="16826" spans="1:1" x14ac:dyDescent="0.25">
      <c r="A16826" t="s">
        <v>17253</v>
      </c>
    </row>
    <row r="16827" spans="1:1" x14ac:dyDescent="0.25">
      <c r="A16827" t="s">
        <v>17254</v>
      </c>
    </row>
    <row r="16828" spans="1:1" x14ac:dyDescent="0.25">
      <c r="A16828" t="s">
        <v>17255</v>
      </c>
    </row>
    <row r="16829" spans="1:1" x14ac:dyDescent="0.25">
      <c r="A16829" t="s">
        <v>17256</v>
      </c>
    </row>
    <row r="16830" spans="1:1" x14ac:dyDescent="0.25">
      <c r="A16830" t="s">
        <v>17257</v>
      </c>
    </row>
    <row r="16831" spans="1:1" x14ac:dyDescent="0.25">
      <c r="A16831" t="s">
        <v>17258</v>
      </c>
    </row>
    <row r="16832" spans="1:1" x14ac:dyDescent="0.25">
      <c r="A16832" t="s">
        <v>17259</v>
      </c>
    </row>
    <row r="16833" spans="1:1" x14ac:dyDescent="0.25">
      <c r="A16833" t="s">
        <v>17260</v>
      </c>
    </row>
    <row r="16834" spans="1:1" x14ac:dyDescent="0.25">
      <c r="A16834" t="s">
        <v>17261</v>
      </c>
    </row>
    <row r="16835" spans="1:1" x14ac:dyDescent="0.25">
      <c r="A16835" t="s">
        <v>17262</v>
      </c>
    </row>
    <row r="16836" spans="1:1" x14ac:dyDescent="0.25">
      <c r="A16836" t="s">
        <v>17263</v>
      </c>
    </row>
    <row r="16837" spans="1:1" x14ac:dyDescent="0.25">
      <c r="A16837" t="s">
        <v>17264</v>
      </c>
    </row>
    <row r="16838" spans="1:1" x14ac:dyDescent="0.25">
      <c r="A16838" t="s">
        <v>17265</v>
      </c>
    </row>
    <row r="16839" spans="1:1" x14ac:dyDescent="0.25">
      <c r="A16839" t="s">
        <v>17266</v>
      </c>
    </row>
    <row r="16840" spans="1:1" x14ac:dyDescent="0.25">
      <c r="A16840" t="s">
        <v>17267</v>
      </c>
    </row>
    <row r="16841" spans="1:1" x14ac:dyDescent="0.25">
      <c r="A16841" t="s">
        <v>17268</v>
      </c>
    </row>
    <row r="16842" spans="1:1" x14ac:dyDescent="0.25">
      <c r="A16842" t="s">
        <v>17269</v>
      </c>
    </row>
    <row r="16843" spans="1:1" x14ac:dyDescent="0.25">
      <c r="A16843" t="s">
        <v>17270</v>
      </c>
    </row>
    <row r="16844" spans="1:1" x14ac:dyDescent="0.25">
      <c r="A16844" t="s">
        <v>17271</v>
      </c>
    </row>
    <row r="16845" spans="1:1" x14ac:dyDescent="0.25">
      <c r="A16845" t="s">
        <v>17272</v>
      </c>
    </row>
    <row r="16846" spans="1:1" x14ac:dyDescent="0.25">
      <c r="A16846" t="s">
        <v>17273</v>
      </c>
    </row>
    <row r="16847" spans="1:1" x14ac:dyDescent="0.25">
      <c r="A16847" t="s">
        <v>17274</v>
      </c>
    </row>
    <row r="16848" spans="1:1" x14ac:dyDescent="0.25">
      <c r="A16848" t="s">
        <v>17275</v>
      </c>
    </row>
    <row r="16849" spans="1:1" x14ac:dyDescent="0.25">
      <c r="A16849" t="s">
        <v>17276</v>
      </c>
    </row>
    <row r="16850" spans="1:1" x14ac:dyDescent="0.25">
      <c r="A16850" t="s">
        <v>17277</v>
      </c>
    </row>
    <row r="16851" spans="1:1" x14ac:dyDescent="0.25">
      <c r="A16851" t="s">
        <v>17278</v>
      </c>
    </row>
    <row r="16852" spans="1:1" x14ac:dyDescent="0.25">
      <c r="A16852" t="s">
        <v>17279</v>
      </c>
    </row>
    <row r="16853" spans="1:1" x14ac:dyDescent="0.25">
      <c r="A16853" t="s">
        <v>17280</v>
      </c>
    </row>
    <row r="16854" spans="1:1" x14ac:dyDescent="0.25">
      <c r="A16854" t="s">
        <v>17281</v>
      </c>
    </row>
    <row r="16855" spans="1:1" x14ac:dyDescent="0.25">
      <c r="A16855" t="s">
        <v>17282</v>
      </c>
    </row>
    <row r="16856" spans="1:1" x14ac:dyDescent="0.25">
      <c r="A16856" t="s">
        <v>17283</v>
      </c>
    </row>
    <row r="16857" spans="1:1" x14ac:dyDescent="0.25">
      <c r="A16857" t="s">
        <v>17284</v>
      </c>
    </row>
    <row r="16858" spans="1:1" x14ac:dyDescent="0.25">
      <c r="A16858" t="s">
        <v>17285</v>
      </c>
    </row>
    <row r="16859" spans="1:1" x14ac:dyDescent="0.25">
      <c r="A16859" t="s">
        <v>17286</v>
      </c>
    </row>
    <row r="16860" spans="1:1" x14ac:dyDescent="0.25">
      <c r="A16860" t="s">
        <v>17287</v>
      </c>
    </row>
    <row r="16861" spans="1:1" x14ac:dyDescent="0.25">
      <c r="A16861" t="s">
        <v>17288</v>
      </c>
    </row>
    <row r="16862" spans="1:1" x14ac:dyDescent="0.25">
      <c r="A16862" t="s">
        <v>17289</v>
      </c>
    </row>
    <row r="16863" spans="1:1" x14ac:dyDescent="0.25">
      <c r="A16863" t="s">
        <v>17290</v>
      </c>
    </row>
    <row r="16864" spans="1:1" x14ac:dyDescent="0.25">
      <c r="A16864" t="s">
        <v>17291</v>
      </c>
    </row>
    <row r="16865" spans="1:1" x14ac:dyDescent="0.25">
      <c r="A16865" t="s">
        <v>17292</v>
      </c>
    </row>
    <row r="16866" spans="1:1" x14ac:dyDescent="0.25">
      <c r="A16866" t="s">
        <v>17293</v>
      </c>
    </row>
    <row r="16867" spans="1:1" x14ac:dyDescent="0.25">
      <c r="A16867" t="s">
        <v>17294</v>
      </c>
    </row>
    <row r="16868" spans="1:1" x14ac:dyDescent="0.25">
      <c r="A16868" t="s">
        <v>17295</v>
      </c>
    </row>
    <row r="16869" spans="1:1" x14ac:dyDescent="0.25">
      <c r="A16869" t="s">
        <v>17296</v>
      </c>
    </row>
    <row r="16870" spans="1:1" x14ac:dyDescent="0.25">
      <c r="A16870" t="s">
        <v>17297</v>
      </c>
    </row>
    <row r="16871" spans="1:1" x14ac:dyDescent="0.25">
      <c r="A16871" t="s">
        <v>17298</v>
      </c>
    </row>
    <row r="16872" spans="1:1" x14ac:dyDescent="0.25">
      <c r="A16872" t="s">
        <v>17299</v>
      </c>
    </row>
    <row r="16873" spans="1:1" x14ac:dyDescent="0.25">
      <c r="A16873" t="s">
        <v>17300</v>
      </c>
    </row>
    <row r="16874" spans="1:1" x14ac:dyDescent="0.25">
      <c r="A16874" t="s">
        <v>17301</v>
      </c>
    </row>
    <row r="16875" spans="1:1" x14ac:dyDescent="0.25">
      <c r="A16875" t="s">
        <v>17302</v>
      </c>
    </row>
    <row r="16876" spans="1:1" x14ac:dyDescent="0.25">
      <c r="A16876" t="s">
        <v>17303</v>
      </c>
    </row>
    <row r="16877" spans="1:1" x14ac:dyDescent="0.25">
      <c r="A16877" t="s">
        <v>17304</v>
      </c>
    </row>
    <row r="16878" spans="1:1" x14ac:dyDescent="0.25">
      <c r="A16878" t="s">
        <v>17305</v>
      </c>
    </row>
    <row r="16879" spans="1:1" x14ac:dyDescent="0.25">
      <c r="A16879" t="s">
        <v>17306</v>
      </c>
    </row>
    <row r="16880" spans="1:1" x14ac:dyDescent="0.25">
      <c r="A16880" t="s">
        <v>17307</v>
      </c>
    </row>
    <row r="16881" spans="1:1" x14ac:dyDescent="0.25">
      <c r="A16881" t="s">
        <v>17308</v>
      </c>
    </row>
    <row r="16882" spans="1:1" x14ac:dyDescent="0.25">
      <c r="A16882" t="s">
        <v>17309</v>
      </c>
    </row>
    <row r="16883" spans="1:1" x14ac:dyDescent="0.25">
      <c r="A16883" t="s">
        <v>17310</v>
      </c>
    </row>
    <row r="16884" spans="1:1" x14ac:dyDescent="0.25">
      <c r="A16884" t="s">
        <v>17311</v>
      </c>
    </row>
    <row r="16885" spans="1:1" x14ac:dyDescent="0.25">
      <c r="A16885" t="s">
        <v>17312</v>
      </c>
    </row>
    <row r="16886" spans="1:1" x14ac:dyDescent="0.25">
      <c r="A16886" t="s">
        <v>17313</v>
      </c>
    </row>
    <row r="16887" spans="1:1" x14ac:dyDescent="0.25">
      <c r="A16887" t="s">
        <v>17314</v>
      </c>
    </row>
    <row r="16888" spans="1:1" x14ac:dyDescent="0.25">
      <c r="A16888" t="s">
        <v>17315</v>
      </c>
    </row>
    <row r="16889" spans="1:1" x14ac:dyDescent="0.25">
      <c r="A16889" t="s">
        <v>17316</v>
      </c>
    </row>
    <row r="16890" spans="1:1" x14ac:dyDescent="0.25">
      <c r="A16890" t="s">
        <v>17317</v>
      </c>
    </row>
    <row r="16891" spans="1:1" x14ac:dyDescent="0.25">
      <c r="A16891" t="s">
        <v>17318</v>
      </c>
    </row>
    <row r="16892" spans="1:1" x14ac:dyDescent="0.25">
      <c r="A16892" t="s">
        <v>17319</v>
      </c>
    </row>
    <row r="16893" spans="1:1" x14ac:dyDescent="0.25">
      <c r="A16893" t="s">
        <v>17320</v>
      </c>
    </row>
    <row r="16894" spans="1:1" x14ac:dyDescent="0.25">
      <c r="A16894" t="s">
        <v>17321</v>
      </c>
    </row>
    <row r="16895" spans="1:1" x14ac:dyDescent="0.25">
      <c r="A16895" t="s">
        <v>17322</v>
      </c>
    </row>
    <row r="16896" spans="1:1" x14ac:dyDescent="0.25">
      <c r="A16896" t="s">
        <v>17323</v>
      </c>
    </row>
    <row r="16897" spans="1:1" x14ac:dyDescent="0.25">
      <c r="A16897" t="s">
        <v>17324</v>
      </c>
    </row>
    <row r="16898" spans="1:1" x14ac:dyDescent="0.25">
      <c r="A16898" t="s">
        <v>17325</v>
      </c>
    </row>
    <row r="16899" spans="1:1" x14ac:dyDescent="0.25">
      <c r="A16899" t="s">
        <v>17326</v>
      </c>
    </row>
    <row r="16900" spans="1:1" x14ac:dyDescent="0.25">
      <c r="A16900" t="s">
        <v>17327</v>
      </c>
    </row>
    <row r="16901" spans="1:1" x14ac:dyDescent="0.25">
      <c r="A16901" t="s">
        <v>17328</v>
      </c>
    </row>
    <row r="16902" spans="1:1" x14ac:dyDescent="0.25">
      <c r="A16902" t="s">
        <v>17329</v>
      </c>
    </row>
    <row r="16903" spans="1:1" x14ac:dyDescent="0.25">
      <c r="A16903" t="s">
        <v>17330</v>
      </c>
    </row>
    <row r="16904" spans="1:1" x14ac:dyDescent="0.25">
      <c r="A16904" t="s">
        <v>17331</v>
      </c>
    </row>
    <row r="16905" spans="1:1" x14ac:dyDescent="0.25">
      <c r="A16905" t="s">
        <v>17332</v>
      </c>
    </row>
    <row r="16906" spans="1:1" x14ac:dyDescent="0.25">
      <c r="A16906" t="s">
        <v>17333</v>
      </c>
    </row>
    <row r="16907" spans="1:1" x14ac:dyDescent="0.25">
      <c r="A16907" t="s">
        <v>17334</v>
      </c>
    </row>
    <row r="16908" spans="1:1" x14ac:dyDescent="0.25">
      <c r="A16908" t="s">
        <v>17335</v>
      </c>
    </row>
    <row r="16909" spans="1:1" x14ac:dyDescent="0.25">
      <c r="A16909" t="s">
        <v>17336</v>
      </c>
    </row>
    <row r="16910" spans="1:1" x14ac:dyDescent="0.25">
      <c r="A16910" t="s">
        <v>17337</v>
      </c>
    </row>
    <row r="16911" spans="1:1" x14ac:dyDescent="0.25">
      <c r="A16911" t="s">
        <v>17338</v>
      </c>
    </row>
    <row r="16912" spans="1:1" x14ac:dyDescent="0.25">
      <c r="A16912" t="s">
        <v>17339</v>
      </c>
    </row>
    <row r="16913" spans="1:1" x14ac:dyDescent="0.25">
      <c r="A16913" t="s">
        <v>17340</v>
      </c>
    </row>
    <row r="16914" spans="1:1" x14ac:dyDescent="0.25">
      <c r="A16914" t="s">
        <v>17341</v>
      </c>
    </row>
    <row r="16915" spans="1:1" x14ac:dyDescent="0.25">
      <c r="A16915" t="s">
        <v>17342</v>
      </c>
    </row>
    <row r="16916" spans="1:1" x14ac:dyDescent="0.25">
      <c r="A16916" t="s">
        <v>17343</v>
      </c>
    </row>
    <row r="16917" spans="1:1" x14ac:dyDescent="0.25">
      <c r="A16917" t="s">
        <v>17344</v>
      </c>
    </row>
    <row r="16918" spans="1:1" x14ac:dyDescent="0.25">
      <c r="A16918" t="s">
        <v>17345</v>
      </c>
    </row>
    <row r="16919" spans="1:1" x14ac:dyDescent="0.25">
      <c r="A16919" t="s">
        <v>17346</v>
      </c>
    </row>
    <row r="16920" spans="1:1" x14ac:dyDescent="0.25">
      <c r="A16920" t="s">
        <v>17347</v>
      </c>
    </row>
    <row r="16921" spans="1:1" x14ac:dyDescent="0.25">
      <c r="A16921" t="s">
        <v>17348</v>
      </c>
    </row>
    <row r="16922" spans="1:1" x14ac:dyDescent="0.25">
      <c r="A16922" t="s">
        <v>17349</v>
      </c>
    </row>
    <row r="16923" spans="1:1" x14ac:dyDescent="0.25">
      <c r="A16923" t="s">
        <v>17350</v>
      </c>
    </row>
    <row r="16924" spans="1:1" x14ac:dyDescent="0.25">
      <c r="A16924" t="s">
        <v>17351</v>
      </c>
    </row>
    <row r="16925" spans="1:1" x14ac:dyDescent="0.25">
      <c r="A16925" t="s">
        <v>17352</v>
      </c>
    </row>
    <row r="16926" spans="1:1" x14ac:dyDescent="0.25">
      <c r="A16926" t="s">
        <v>17353</v>
      </c>
    </row>
    <row r="16927" spans="1:1" x14ac:dyDescent="0.25">
      <c r="A16927" t="s">
        <v>17354</v>
      </c>
    </row>
    <row r="16928" spans="1:1" x14ac:dyDescent="0.25">
      <c r="A16928" t="s">
        <v>17355</v>
      </c>
    </row>
    <row r="16929" spans="1:1" x14ac:dyDescent="0.25">
      <c r="A16929" t="s">
        <v>17356</v>
      </c>
    </row>
    <row r="16930" spans="1:1" x14ac:dyDescent="0.25">
      <c r="A16930" t="s">
        <v>17357</v>
      </c>
    </row>
    <row r="16931" spans="1:1" x14ac:dyDescent="0.25">
      <c r="A16931" t="s">
        <v>17358</v>
      </c>
    </row>
    <row r="16932" spans="1:1" x14ac:dyDescent="0.25">
      <c r="A16932" t="s">
        <v>17359</v>
      </c>
    </row>
    <row r="16933" spans="1:1" x14ac:dyDescent="0.25">
      <c r="A16933" t="s">
        <v>17360</v>
      </c>
    </row>
    <row r="16934" spans="1:1" x14ac:dyDescent="0.25">
      <c r="A16934" t="s">
        <v>17361</v>
      </c>
    </row>
    <row r="16935" spans="1:1" x14ac:dyDescent="0.25">
      <c r="A16935" t="s">
        <v>17362</v>
      </c>
    </row>
    <row r="16936" spans="1:1" x14ac:dyDescent="0.25">
      <c r="A16936" t="s">
        <v>17363</v>
      </c>
    </row>
    <row r="16937" spans="1:1" x14ac:dyDescent="0.25">
      <c r="A16937" t="s">
        <v>17364</v>
      </c>
    </row>
    <row r="16938" spans="1:1" x14ac:dyDescent="0.25">
      <c r="A16938" t="s">
        <v>17365</v>
      </c>
    </row>
    <row r="16939" spans="1:1" x14ac:dyDescent="0.25">
      <c r="A16939" t="s">
        <v>17366</v>
      </c>
    </row>
    <row r="16940" spans="1:1" x14ac:dyDescent="0.25">
      <c r="A16940" t="s">
        <v>17367</v>
      </c>
    </row>
    <row r="16941" spans="1:1" x14ac:dyDescent="0.25">
      <c r="A16941" t="s">
        <v>17368</v>
      </c>
    </row>
    <row r="16942" spans="1:1" x14ac:dyDescent="0.25">
      <c r="A16942" t="s">
        <v>17369</v>
      </c>
    </row>
    <row r="16943" spans="1:1" x14ac:dyDescent="0.25">
      <c r="A16943" t="s">
        <v>17370</v>
      </c>
    </row>
    <row r="16944" spans="1:1" x14ac:dyDescent="0.25">
      <c r="A16944" t="s">
        <v>17371</v>
      </c>
    </row>
    <row r="16945" spans="1:1" x14ac:dyDescent="0.25">
      <c r="A16945" t="s">
        <v>17372</v>
      </c>
    </row>
    <row r="16946" spans="1:1" x14ac:dyDescent="0.25">
      <c r="A16946" t="s">
        <v>17373</v>
      </c>
    </row>
    <row r="16947" spans="1:1" x14ac:dyDescent="0.25">
      <c r="A16947" t="s">
        <v>17374</v>
      </c>
    </row>
    <row r="16948" spans="1:1" x14ac:dyDescent="0.25">
      <c r="A16948" t="s">
        <v>17375</v>
      </c>
    </row>
    <row r="16949" spans="1:1" x14ac:dyDescent="0.25">
      <c r="A16949" t="s">
        <v>17376</v>
      </c>
    </row>
    <row r="16950" spans="1:1" x14ac:dyDescent="0.25">
      <c r="A16950" t="s">
        <v>17377</v>
      </c>
    </row>
    <row r="16951" spans="1:1" x14ac:dyDescent="0.25">
      <c r="A16951" t="s">
        <v>17378</v>
      </c>
    </row>
    <row r="16952" spans="1:1" x14ac:dyDescent="0.25">
      <c r="A16952" t="s">
        <v>17379</v>
      </c>
    </row>
    <row r="16953" spans="1:1" x14ac:dyDescent="0.25">
      <c r="A16953" t="s">
        <v>17380</v>
      </c>
    </row>
    <row r="16954" spans="1:1" x14ac:dyDescent="0.25">
      <c r="A16954" t="s">
        <v>17381</v>
      </c>
    </row>
    <row r="16955" spans="1:1" x14ac:dyDescent="0.25">
      <c r="A16955" t="s">
        <v>17382</v>
      </c>
    </row>
    <row r="16956" spans="1:1" x14ac:dyDescent="0.25">
      <c r="A16956" t="s">
        <v>17383</v>
      </c>
    </row>
    <row r="16957" spans="1:1" x14ac:dyDescent="0.25">
      <c r="A16957" t="s">
        <v>17384</v>
      </c>
    </row>
    <row r="16958" spans="1:1" x14ac:dyDescent="0.25">
      <c r="A16958" t="s">
        <v>17385</v>
      </c>
    </row>
    <row r="16959" spans="1:1" x14ac:dyDescent="0.25">
      <c r="A16959" t="s">
        <v>17386</v>
      </c>
    </row>
    <row r="16960" spans="1:1" x14ac:dyDescent="0.25">
      <c r="A16960" t="s">
        <v>17387</v>
      </c>
    </row>
    <row r="16961" spans="1:1" x14ac:dyDescent="0.25">
      <c r="A16961" t="s">
        <v>17388</v>
      </c>
    </row>
    <row r="16962" spans="1:1" x14ac:dyDescent="0.25">
      <c r="A16962" t="s">
        <v>17389</v>
      </c>
    </row>
    <row r="16963" spans="1:1" x14ac:dyDescent="0.25">
      <c r="A16963" t="s">
        <v>17390</v>
      </c>
    </row>
    <row r="16964" spans="1:1" x14ac:dyDescent="0.25">
      <c r="A16964" t="s">
        <v>17391</v>
      </c>
    </row>
    <row r="16965" spans="1:1" x14ac:dyDescent="0.25">
      <c r="A16965" t="s">
        <v>17392</v>
      </c>
    </row>
    <row r="16966" spans="1:1" x14ac:dyDescent="0.25">
      <c r="A16966" t="s">
        <v>17393</v>
      </c>
    </row>
    <row r="16967" spans="1:1" x14ac:dyDescent="0.25">
      <c r="A16967" t="s">
        <v>17394</v>
      </c>
    </row>
    <row r="16968" spans="1:1" x14ac:dyDescent="0.25">
      <c r="A16968" t="s">
        <v>17395</v>
      </c>
    </row>
    <row r="16969" spans="1:1" x14ac:dyDescent="0.25">
      <c r="A16969" t="s">
        <v>17396</v>
      </c>
    </row>
    <row r="16970" spans="1:1" x14ac:dyDescent="0.25">
      <c r="A16970" t="s">
        <v>17397</v>
      </c>
    </row>
    <row r="16971" spans="1:1" x14ac:dyDescent="0.25">
      <c r="A16971" t="s">
        <v>17398</v>
      </c>
    </row>
    <row r="16972" spans="1:1" x14ac:dyDescent="0.25">
      <c r="A16972" t="s">
        <v>17399</v>
      </c>
    </row>
    <row r="16973" spans="1:1" x14ac:dyDescent="0.25">
      <c r="A16973" t="s">
        <v>17400</v>
      </c>
    </row>
    <row r="16974" spans="1:1" x14ac:dyDescent="0.25">
      <c r="A16974" t="s">
        <v>17401</v>
      </c>
    </row>
    <row r="16975" spans="1:1" x14ac:dyDescent="0.25">
      <c r="A16975" t="s">
        <v>17402</v>
      </c>
    </row>
    <row r="16976" spans="1:1" x14ac:dyDescent="0.25">
      <c r="A16976" t="s">
        <v>17403</v>
      </c>
    </row>
    <row r="16977" spans="1:1" x14ac:dyDescent="0.25">
      <c r="A16977" t="s">
        <v>17404</v>
      </c>
    </row>
    <row r="16978" spans="1:1" x14ac:dyDescent="0.25">
      <c r="A16978" t="s">
        <v>17405</v>
      </c>
    </row>
    <row r="16979" spans="1:1" x14ac:dyDescent="0.25">
      <c r="A16979" t="s">
        <v>17406</v>
      </c>
    </row>
    <row r="16980" spans="1:1" x14ac:dyDescent="0.25">
      <c r="A16980" t="s">
        <v>17407</v>
      </c>
    </row>
    <row r="16981" spans="1:1" x14ac:dyDescent="0.25">
      <c r="A16981" t="s">
        <v>17408</v>
      </c>
    </row>
    <row r="16982" spans="1:1" x14ac:dyDescent="0.25">
      <c r="A16982" t="s">
        <v>17409</v>
      </c>
    </row>
    <row r="16983" spans="1:1" x14ac:dyDescent="0.25">
      <c r="A16983" t="s">
        <v>17410</v>
      </c>
    </row>
    <row r="16984" spans="1:1" x14ac:dyDescent="0.25">
      <c r="A16984" t="s">
        <v>17411</v>
      </c>
    </row>
    <row r="16985" spans="1:1" x14ac:dyDescent="0.25">
      <c r="A16985" t="s">
        <v>17412</v>
      </c>
    </row>
    <row r="16986" spans="1:1" x14ac:dyDescent="0.25">
      <c r="A16986" t="s">
        <v>17413</v>
      </c>
    </row>
    <row r="16987" spans="1:1" x14ac:dyDescent="0.25">
      <c r="A16987" t="s">
        <v>17414</v>
      </c>
    </row>
    <row r="16988" spans="1:1" x14ac:dyDescent="0.25">
      <c r="A16988" t="s">
        <v>17415</v>
      </c>
    </row>
    <row r="16989" spans="1:1" x14ac:dyDescent="0.25">
      <c r="A16989" t="s">
        <v>17416</v>
      </c>
    </row>
    <row r="16990" spans="1:1" x14ac:dyDescent="0.25">
      <c r="A16990" t="s">
        <v>17417</v>
      </c>
    </row>
    <row r="16991" spans="1:1" x14ac:dyDescent="0.25">
      <c r="A16991" t="s">
        <v>17418</v>
      </c>
    </row>
    <row r="16992" spans="1:1" x14ac:dyDescent="0.25">
      <c r="A16992" t="s">
        <v>17419</v>
      </c>
    </row>
    <row r="16993" spans="1:1" x14ac:dyDescent="0.25">
      <c r="A16993" t="s">
        <v>17420</v>
      </c>
    </row>
    <row r="16994" spans="1:1" x14ac:dyDescent="0.25">
      <c r="A16994" t="s">
        <v>17421</v>
      </c>
    </row>
    <row r="16995" spans="1:1" x14ac:dyDescent="0.25">
      <c r="A16995" t="s">
        <v>17422</v>
      </c>
    </row>
    <row r="16996" spans="1:1" x14ac:dyDescent="0.25">
      <c r="A16996" t="s">
        <v>17423</v>
      </c>
    </row>
    <row r="16997" spans="1:1" x14ac:dyDescent="0.25">
      <c r="A16997" t="s">
        <v>17424</v>
      </c>
    </row>
    <row r="16998" spans="1:1" x14ac:dyDescent="0.25">
      <c r="A16998" t="s">
        <v>17425</v>
      </c>
    </row>
    <row r="16999" spans="1:1" x14ac:dyDescent="0.25">
      <c r="A16999" t="s">
        <v>17426</v>
      </c>
    </row>
    <row r="17000" spans="1:1" x14ac:dyDescent="0.25">
      <c r="A17000" t="s">
        <v>17427</v>
      </c>
    </row>
    <row r="17001" spans="1:1" x14ac:dyDescent="0.25">
      <c r="A17001" t="s">
        <v>17428</v>
      </c>
    </row>
    <row r="17002" spans="1:1" x14ac:dyDescent="0.25">
      <c r="A17002" t="s">
        <v>17429</v>
      </c>
    </row>
    <row r="17003" spans="1:1" x14ac:dyDescent="0.25">
      <c r="A17003" t="s">
        <v>17430</v>
      </c>
    </row>
    <row r="17004" spans="1:1" x14ac:dyDescent="0.25">
      <c r="A17004" t="s">
        <v>17431</v>
      </c>
    </row>
    <row r="17005" spans="1:1" x14ac:dyDescent="0.25">
      <c r="A17005" t="s">
        <v>17432</v>
      </c>
    </row>
    <row r="17006" spans="1:1" x14ac:dyDescent="0.25">
      <c r="A17006" t="s">
        <v>17433</v>
      </c>
    </row>
    <row r="17007" spans="1:1" x14ac:dyDescent="0.25">
      <c r="A17007" t="s">
        <v>17434</v>
      </c>
    </row>
    <row r="17008" spans="1:1" x14ac:dyDescent="0.25">
      <c r="A17008" t="s">
        <v>17435</v>
      </c>
    </row>
    <row r="17009" spans="1:1" x14ac:dyDescent="0.25">
      <c r="A17009" t="s">
        <v>17436</v>
      </c>
    </row>
    <row r="17010" spans="1:1" x14ac:dyDescent="0.25">
      <c r="A17010" t="s">
        <v>17437</v>
      </c>
    </row>
    <row r="17011" spans="1:1" x14ac:dyDescent="0.25">
      <c r="A17011" t="s">
        <v>17438</v>
      </c>
    </row>
    <row r="17012" spans="1:1" x14ac:dyDescent="0.25">
      <c r="A17012" t="s">
        <v>17439</v>
      </c>
    </row>
    <row r="17013" spans="1:1" x14ac:dyDescent="0.25">
      <c r="A17013" t="s">
        <v>17440</v>
      </c>
    </row>
    <row r="17014" spans="1:1" x14ac:dyDescent="0.25">
      <c r="A17014" t="s">
        <v>17441</v>
      </c>
    </row>
    <row r="17015" spans="1:1" x14ac:dyDescent="0.25">
      <c r="A17015" t="s">
        <v>17442</v>
      </c>
    </row>
    <row r="17016" spans="1:1" x14ac:dyDescent="0.25">
      <c r="A17016" t="s">
        <v>17443</v>
      </c>
    </row>
    <row r="17017" spans="1:1" x14ac:dyDescent="0.25">
      <c r="A17017" t="s">
        <v>17444</v>
      </c>
    </row>
    <row r="17018" spans="1:1" x14ac:dyDescent="0.25">
      <c r="A17018" t="s">
        <v>17445</v>
      </c>
    </row>
    <row r="17019" spans="1:1" x14ac:dyDescent="0.25">
      <c r="A17019" t="s">
        <v>17446</v>
      </c>
    </row>
    <row r="17020" spans="1:1" x14ac:dyDescent="0.25">
      <c r="A17020" t="s">
        <v>17447</v>
      </c>
    </row>
    <row r="17021" spans="1:1" x14ac:dyDescent="0.25">
      <c r="A17021" t="s">
        <v>17448</v>
      </c>
    </row>
    <row r="17022" spans="1:1" x14ac:dyDescent="0.25">
      <c r="A17022" t="s">
        <v>17449</v>
      </c>
    </row>
    <row r="17023" spans="1:1" x14ac:dyDescent="0.25">
      <c r="A17023" t="s">
        <v>17450</v>
      </c>
    </row>
    <row r="17024" spans="1:1" x14ac:dyDescent="0.25">
      <c r="A17024" t="s">
        <v>17451</v>
      </c>
    </row>
    <row r="17025" spans="1:1" x14ac:dyDescent="0.25">
      <c r="A17025" t="s">
        <v>17452</v>
      </c>
    </row>
    <row r="17026" spans="1:1" x14ac:dyDescent="0.25">
      <c r="A17026" t="s">
        <v>17453</v>
      </c>
    </row>
    <row r="17027" spans="1:1" x14ac:dyDescent="0.25">
      <c r="A17027" t="s">
        <v>17454</v>
      </c>
    </row>
    <row r="17028" spans="1:1" x14ac:dyDescent="0.25">
      <c r="A17028" t="s">
        <v>17455</v>
      </c>
    </row>
    <row r="17029" spans="1:1" x14ac:dyDescent="0.25">
      <c r="A17029" t="s">
        <v>17456</v>
      </c>
    </row>
    <row r="17030" spans="1:1" x14ac:dyDescent="0.25">
      <c r="A17030" t="s">
        <v>17457</v>
      </c>
    </row>
    <row r="17031" spans="1:1" x14ac:dyDescent="0.25">
      <c r="A17031" t="s">
        <v>17458</v>
      </c>
    </row>
    <row r="17032" spans="1:1" x14ac:dyDescent="0.25">
      <c r="A17032" t="s">
        <v>17459</v>
      </c>
    </row>
    <row r="17033" spans="1:1" x14ac:dyDescent="0.25">
      <c r="A17033" t="s">
        <v>17460</v>
      </c>
    </row>
    <row r="17034" spans="1:1" x14ac:dyDescent="0.25">
      <c r="A17034" t="s">
        <v>17461</v>
      </c>
    </row>
    <row r="17035" spans="1:1" x14ac:dyDescent="0.25">
      <c r="A17035" t="s">
        <v>17462</v>
      </c>
    </row>
    <row r="17036" spans="1:1" x14ac:dyDescent="0.25">
      <c r="A17036" t="s">
        <v>17463</v>
      </c>
    </row>
    <row r="17037" spans="1:1" x14ac:dyDescent="0.25">
      <c r="A17037" t="s">
        <v>17464</v>
      </c>
    </row>
    <row r="17038" spans="1:1" x14ac:dyDescent="0.25">
      <c r="A17038" t="s">
        <v>17465</v>
      </c>
    </row>
    <row r="17039" spans="1:1" x14ac:dyDescent="0.25">
      <c r="A17039" t="s">
        <v>17466</v>
      </c>
    </row>
    <row r="17040" spans="1:1" x14ac:dyDescent="0.25">
      <c r="A17040" t="s">
        <v>17467</v>
      </c>
    </row>
    <row r="17041" spans="1:1" x14ac:dyDescent="0.25">
      <c r="A17041" t="s">
        <v>17468</v>
      </c>
    </row>
    <row r="17042" spans="1:1" x14ac:dyDescent="0.25">
      <c r="A17042" t="s">
        <v>17469</v>
      </c>
    </row>
    <row r="17043" spans="1:1" x14ac:dyDescent="0.25">
      <c r="A17043" t="s">
        <v>17470</v>
      </c>
    </row>
    <row r="17044" spans="1:1" x14ac:dyDescent="0.25">
      <c r="A17044" t="s">
        <v>17471</v>
      </c>
    </row>
    <row r="17045" spans="1:1" x14ac:dyDescent="0.25">
      <c r="A17045" t="s">
        <v>17472</v>
      </c>
    </row>
    <row r="17046" spans="1:1" x14ac:dyDescent="0.25">
      <c r="A17046" t="s">
        <v>17473</v>
      </c>
    </row>
    <row r="17047" spans="1:1" x14ac:dyDescent="0.25">
      <c r="A17047" t="s">
        <v>17474</v>
      </c>
    </row>
    <row r="17048" spans="1:1" x14ac:dyDescent="0.25">
      <c r="A17048" t="s">
        <v>17475</v>
      </c>
    </row>
    <row r="17049" spans="1:1" x14ac:dyDescent="0.25">
      <c r="A17049" t="s">
        <v>17476</v>
      </c>
    </row>
    <row r="17050" spans="1:1" x14ac:dyDescent="0.25">
      <c r="A17050" t="s">
        <v>17477</v>
      </c>
    </row>
    <row r="17051" spans="1:1" x14ac:dyDescent="0.25">
      <c r="A17051" t="s">
        <v>17478</v>
      </c>
    </row>
    <row r="17052" spans="1:1" x14ac:dyDescent="0.25">
      <c r="A17052" t="s">
        <v>17479</v>
      </c>
    </row>
    <row r="17053" spans="1:1" x14ac:dyDescent="0.25">
      <c r="A17053" t="s">
        <v>17480</v>
      </c>
    </row>
    <row r="17054" spans="1:1" x14ac:dyDescent="0.25">
      <c r="A17054" t="s">
        <v>17481</v>
      </c>
    </row>
    <row r="17055" spans="1:1" x14ac:dyDescent="0.25">
      <c r="A17055" t="s">
        <v>17482</v>
      </c>
    </row>
    <row r="17056" spans="1:1" x14ac:dyDescent="0.25">
      <c r="A17056" t="s">
        <v>17483</v>
      </c>
    </row>
    <row r="17057" spans="1:1" x14ac:dyDescent="0.25">
      <c r="A17057" t="s">
        <v>17484</v>
      </c>
    </row>
    <row r="17058" spans="1:1" x14ac:dyDescent="0.25">
      <c r="A17058" t="s">
        <v>17485</v>
      </c>
    </row>
    <row r="17059" spans="1:1" x14ac:dyDescent="0.25">
      <c r="A17059" t="s">
        <v>17486</v>
      </c>
    </row>
    <row r="17060" spans="1:1" x14ac:dyDescent="0.25">
      <c r="A17060" t="s">
        <v>17487</v>
      </c>
    </row>
    <row r="17061" spans="1:1" x14ac:dyDescent="0.25">
      <c r="A17061" t="s">
        <v>17488</v>
      </c>
    </row>
    <row r="17062" spans="1:1" x14ac:dyDescent="0.25">
      <c r="A17062" t="s">
        <v>17489</v>
      </c>
    </row>
    <row r="17063" spans="1:1" x14ac:dyDescent="0.25">
      <c r="A17063" t="s">
        <v>17490</v>
      </c>
    </row>
    <row r="17064" spans="1:1" x14ac:dyDescent="0.25">
      <c r="A17064" t="s">
        <v>17491</v>
      </c>
    </row>
    <row r="17065" spans="1:1" x14ac:dyDescent="0.25">
      <c r="A17065" t="s">
        <v>17492</v>
      </c>
    </row>
    <row r="17066" spans="1:1" x14ac:dyDescent="0.25">
      <c r="A17066" t="s">
        <v>17493</v>
      </c>
    </row>
    <row r="17067" spans="1:1" x14ac:dyDescent="0.25">
      <c r="A17067" t="s">
        <v>17494</v>
      </c>
    </row>
    <row r="17068" spans="1:1" x14ac:dyDescent="0.25">
      <c r="A17068" t="s">
        <v>17495</v>
      </c>
    </row>
    <row r="17069" spans="1:1" x14ac:dyDescent="0.25">
      <c r="A17069" t="s">
        <v>17496</v>
      </c>
    </row>
    <row r="17070" spans="1:1" x14ac:dyDescent="0.25">
      <c r="A17070" t="s">
        <v>17497</v>
      </c>
    </row>
    <row r="17071" spans="1:1" x14ac:dyDescent="0.25">
      <c r="A17071" t="s">
        <v>17498</v>
      </c>
    </row>
    <row r="17072" spans="1:1" x14ac:dyDescent="0.25">
      <c r="A17072" t="s">
        <v>17499</v>
      </c>
    </row>
    <row r="17073" spans="1:1" x14ac:dyDescent="0.25">
      <c r="A17073" t="s">
        <v>17500</v>
      </c>
    </row>
    <row r="17074" spans="1:1" x14ac:dyDescent="0.25">
      <c r="A17074" t="s">
        <v>17501</v>
      </c>
    </row>
    <row r="17075" spans="1:1" x14ac:dyDescent="0.25">
      <c r="A17075" t="s">
        <v>17502</v>
      </c>
    </row>
    <row r="17076" spans="1:1" x14ac:dyDescent="0.25">
      <c r="A17076" t="s">
        <v>17503</v>
      </c>
    </row>
    <row r="17077" spans="1:1" x14ac:dyDescent="0.25">
      <c r="A17077" t="s">
        <v>17504</v>
      </c>
    </row>
    <row r="17078" spans="1:1" x14ac:dyDescent="0.25">
      <c r="A17078" t="s">
        <v>17505</v>
      </c>
    </row>
    <row r="17079" spans="1:1" x14ac:dyDescent="0.25">
      <c r="A17079" t="s">
        <v>17506</v>
      </c>
    </row>
    <row r="17080" spans="1:1" x14ac:dyDescent="0.25">
      <c r="A17080" t="s">
        <v>17507</v>
      </c>
    </row>
    <row r="17081" spans="1:1" x14ac:dyDescent="0.25">
      <c r="A17081" t="s">
        <v>17508</v>
      </c>
    </row>
    <row r="17082" spans="1:1" x14ac:dyDescent="0.25">
      <c r="A17082" t="s">
        <v>17509</v>
      </c>
    </row>
    <row r="17083" spans="1:1" x14ac:dyDescent="0.25">
      <c r="A17083" t="s">
        <v>17510</v>
      </c>
    </row>
    <row r="17084" spans="1:1" x14ac:dyDescent="0.25">
      <c r="A17084" t="s">
        <v>17511</v>
      </c>
    </row>
    <row r="17085" spans="1:1" x14ac:dyDescent="0.25">
      <c r="A17085" t="s">
        <v>17512</v>
      </c>
    </row>
    <row r="17086" spans="1:1" x14ac:dyDescent="0.25">
      <c r="A17086" t="s">
        <v>17513</v>
      </c>
    </row>
    <row r="17087" spans="1:1" x14ac:dyDescent="0.25">
      <c r="A17087" t="s">
        <v>17514</v>
      </c>
    </row>
    <row r="17088" spans="1:1" x14ac:dyDescent="0.25">
      <c r="A17088" t="s">
        <v>17515</v>
      </c>
    </row>
    <row r="17089" spans="1:1" x14ac:dyDescent="0.25">
      <c r="A17089" t="s">
        <v>17516</v>
      </c>
    </row>
    <row r="17090" spans="1:1" x14ac:dyDescent="0.25">
      <c r="A17090" t="s">
        <v>17517</v>
      </c>
    </row>
    <row r="17091" spans="1:1" x14ac:dyDescent="0.25">
      <c r="A17091" t="s">
        <v>17518</v>
      </c>
    </row>
    <row r="17092" spans="1:1" x14ac:dyDescent="0.25">
      <c r="A17092" t="s">
        <v>17519</v>
      </c>
    </row>
    <row r="17093" spans="1:1" x14ac:dyDescent="0.25">
      <c r="A17093" t="s">
        <v>17520</v>
      </c>
    </row>
    <row r="17094" spans="1:1" x14ac:dyDescent="0.25">
      <c r="A17094" t="s">
        <v>17521</v>
      </c>
    </row>
    <row r="17095" spans="1:1" x14ac:dyDescent="0.25">
      <c r="A17095" t="s">
        <v>17522</v>
      </c>
    </row>
    <row r="17096" spans="1:1" x14ac:dyDescent="0.25">
      <c r="A17096" t="s">
        <v>17523</v>
      </c>
    </row>
    <row r="17097" spans="1:1" x14ac:dyDescent="0.25">
      <c r="A17097" t="s">
        <v>17524</v>
      </c>
    </row>
    <row r="17098" spans="1:1" x14ac:dyDescent="0.25">
      <c r="A17098" t="s">
        <v>17525</v>
      </c>
    </row>
    <row r="17099" spans="1:1" x14ac:dyDescent="0.25">
      <c r="A17099" t="s">
        <v>17526</v>
      </c>
    </row>
    <row r="17100" spans="1:1" x14ac:dyDescent="0.25">
      <c r="A17100" t="s">
        <v>17527</v>
      </c>
    </row>
    <row r="17101" spans="1:1" x14ac:dyDescent="0.25">
      <c r="A17101" t="s">
        <v>17528</v>
      </c>
    </row>
    <row r="17102" spans="1:1" x14ac:dyDescent="0.25">
      <c r="A17102" t="s">
        <v>17529</v>
      </c>
    </row>
    <row r="17103" spans="1:1" x14ac:dyDescent="0.25">
      <c r="A17103" t="s">
        <v>17530</v>
      </c>
    </row>
    <row r="17104" spans="1:1" x14ac:dyDescent="0.25">
      <c r="A17104" t="s">
        <v>17531</v>
      </c>
    </row>
    <row r="17105" spans="1:1" x14ac:dyDescent="0.25">
      <c r="A17105" t="s">
        <v>17532</v>
      </c>
    </row>
    <row r="17106" spans="1:1" x14ac:dyDescent="0.25">
      <c r="A17106" t="s">
        <v>17533</v>
      </c>
    </row>
    <row r="17107" spans="1:1" x14ac:dyDescent="0.25">
      <c r="A17107" t="s">
        <v>17534</v>
      </c>
    </row>
    <row r="17108" spans="1:1" x14ac:dyDescent="0.25">
      <c r="A17108" t="s">
        <v>17535</v>
      </c>
    </row>
    <row r="17109" spans="1:1" x14ac:dyDescent="0.25">
      <c r="A17109" t="s">
        <v>17536</v>
      </c>
    </row>
    <row r="17110" spans="1:1" x14ac:dyDescent="0.25">
      <c r="A17110" t="s">
        <v>17537</v>
      </c>
    </row>
    <row r="17111" spans="1:1" x14ac:dyDescent="0.25">
      <c r="A17111" t="s">
        <v>17538</v>
      </c>
    </row>
    <row r="17112" spans="1:1" x14ac:dyDescent="0.25">
      <c r="A17112" t="s">
        <v>17539</v>
      </c>
    </row>
    <row r="17113" spans="1:1" x14ac:dyDescent="0.25">
      <c r="A17113" t="s">
        <v>17540</v>
      </c>
    </row>
    <row r="17114" spans="1:1" x14ac:dyDescent="0.25">
      <c r="A17114" t="s">
        <v>17541</v>
      </c>
    </row>
    <row r="17115" spans="1:1" x14ac:dyDescent="0.25">
      <c r="A17115" t="s">
        <v>17542</v>
      </c>
    </row>
    <row r="17116" spans="1:1" x14ac:dyDescent="0.25">
      <c r="A17116" t="s">
        <v>17543</v>
      </c>
    </row>
    <row r="17117" spans="1:1" x14ac:dyDescent="0.25">
      <c r="A17117" t="s">
        <v>17544</v>
      </c>
    </row>
    <row r="17118" spans="1:1" x14ac:dyDescent="0.25">
      <c r="A17118" t="s">
        <v>17545</v>
      </c>
    </row>
    <row r="17119" spans="1:1" x14ac:dyDescent="0.25">
      <c r="A17119" t="s">
        <v>17546</v>
      </c>
    </row>
    <row r="17120" spans="1:1" x14ac:dyDescent="0.25">
      <c r="A17120" t="s">
        <v>17547</v>
      </c>
    </row>
    <row r="17121" spans="1:1" x14ac:dyDescent="0.25">
      <c r="A17121" t="s">
        <v>17548</v>
      </c>
    </row>
    <row r="17122" spans="1:1" x14ac:dyDescent="0.25">
      <c r="A17122" t="s">
        <v>17549</v>
      </c>
    </row>
    <row r="17123" spans="1:1" x14ac:dyDescent="0.25">
      <c r="A17123" t="s">
        <v>17550</v>
      </c>
    </row>
    <row r="17124" spans="1:1" x14ac:dyDescent="0.25">
      <c r="A17124" t="s">
        <v>17551</v>
      </c>
    </row>
    <row r="17125" spans="1:1" x14ac:dyDescent="0.25">
      <c r="A17125" t="s">
        <v>17552</v>
      </c>
    </row>
    <row r="17126" spans="1:1" x14ac:dyDescent="0.25">
      <c r="A17126" t="s">
        <v>17553</v>
      </c>
    </row>
    <row r="17127" spans="1:1" x14ac:dyDescent="0.25">
      <c r="A17127" t="s">
        <v>17554</v>
      </c>
    </row>
    <row r="17128" spans="1:1" x14ac:dyDescent="0.25">
      <c r="A17128" t="s">
        <v>17555</v>
      </c>
    </row>
    <row r="17129" spans="1:1" x14ac:dyDescent="0.25">
      <c r="A17129" t="s">
        <v>17556</v>
      </c>
    </row>
    <row r="17130" spans="1:1" x14ac:dyDescent="0.25">
      <c r="A17130" t="s">
        <v>17557</v>
      </c>
    </row>
    <row r="17131" spans="1:1" x14ac:dyDescent="0.25">
      <c r="A17131" t="s">
        <v>17558</v>
      </c>
    </row>
    <row r="17132" spans="1:1" x14ac:dyDescent="0.25">
      <c r="A17132" t="s">
        <v>17559</v>
      </c>
    </row>
    <row r="17133" spans="1:1" x14ac:dyDescent="0.25">
      <c r="A17133" t="s">
        <v>17560</v>
      </c>
    </row>
    <row r="17134" spans="1:1" x14ac:dyDescent="0.25">
      <c r="A17134" t="s">
        <v>17561</v>
      </c>
    </row>
    <row r="17135" spans="1:1" x14ac:dyDescent="0.25">
      <c r="A17135" t="s">
        <v>17562</v>
      </c>
    </row>
    <row r="17136" spans="1:1" x14ac:dyDescent="0.25">
      <c r="A17136" t="s">
        <v>17563</v>
      </c>
    </row>
    <row r="17137" spans="1:1" x14ac:dyDescent="0.25">
      <c r="A17137" t="s">
        <v>17564</v>
      </c>
    </row>
    <row r="17138" spans="1:1" x14ac:dyDescent="0.25">
      <c r="A17138" t="s">
        <v>17565</v>
      </c>
    </row>
    <row r="17139" spans="1:1" x14ac:dyDescent="0.25">
      <c r="A17139" t="s">
        <v>17566</v>
      </c>
    </row>
    <row r="17140" spans="1:1" x14ac:dyDescent="0.25">
      <c r="A17140" t="s">
        <v>17567</v>
      </c>
    </row>
    <row r="17141" spans="1:1" x14ac:dyDescent="0.25">
      <c r="A17141" t="s">
        <v>17568</v>
      </c>
    </row>
    <row r="17142" spans="1:1" x14ac:dyDescent="0.25">
      <c r="A17142" t="s">
        <v>17569</v>
      </c>
    </row>
    <row r="17143" spans="1:1" x14ac:dyDescent="0.25">
      <c r="A17143" t="s">
        <v>17570</v>
      </c>
    </row>
    <row r="17144" spans="1:1" x14ac:dyDescent="0.25">
      <c r="A17144" t="s">
        <v>17571</v>
      </c>
    </row>
    <row r="17145" spans="1:1" x14ac:dyDescent="0.25">
      <c r="A17145" t="s">
        <v>17572</v>
      </c>
    </row>
    <row r="17146" spans="1:1" x14ac:dyDescent="0.25">
      <c r="A17146" t="s">
        <v>17573</v>
      </c>
    </row>
    <row r="17147" spans="1:1" x14ac:dyDescent="0.25">
      <c r="A17147" t="s">
        <v>17574</v>
      </c>
    </row>
    <row r="17148" spans="1:1" x14ac:dyDescent="0.25">
      <c r="A17148" t="s">
        <v>17575</v>
      </c>
    </row>
    <row r="17149" spans="1:1" x14ac:dyDescent="0.25">
      <c r="A17149" t="s">
        <v>17576</v>
      </c>
    </row>
    <row r="17150" spans="1:1" x14ac:dyDescent="0.25">
      <c r="A17150" t="s">
        <v>17577</v>
      </c>
    </row>
    <row r="17151" spans="1:1" x14ac:dyDescent="0.25">
      <c r="A17151" t="s">
        <v>17578</v>
      </c>
    </row>
    <row r="17152" spans="1:1" x14ac:dyDescent="0.25">
      <c r="A17152" t="s">
        <v>17579</v>
      </c>
    </row>
    <row r="17153" spans="1:1" x14ac:dyDescent="0.25">
      <c r="A17153" t="s">
        <v>17580</v>
      </c>
    </row>
    <row r="17154" spans="1:1" x14ac:dyDescent="0.25">
      <c r="A17154" t="s">
        <v>17581</v>
      </c>
    </row>
    <row r="17155" spans="1:1" x14ac:dyDescent="0.25">
      <c r="A17155" t="s">
        <v>17582</v>
      </c>
    </row>
    <row r="17156" spans="1:1" x14ac:dyDescent="0.25">
      <c r="A17156" t="s">
        <v>17583</v>
      </c>
    </row>
    <row r="17157" spans="1:1" x14ac:dyDescent="0.25">
      <c r="A17157" t="s">
        <v>17584</v>
      </c>
    </row>
    <row r="17158" spans="1:1" x14ac:dyDescent="0.25">
      <c r="A17158" t="s">
        <v>17585</v>
      </c>
    </row>
    <row r="17159" spans="1:1" x14ac:dyDescent="0.25">
      <c r="A17159" t="s">
        <v>17586</v>
      </c>
    </row>
    <row r="17160" spans="1:1" x14ac:dyDescent="0.25">
      <c r="A17160" t="s">
        <v>17587</v>
      </c>
    </row>
    <row r="17161" spans="1:1" x14ac:dyDescent="0.25">
      <c r="A17161" t="s">
        <v>17588</v>
      </c>
    </row>
    <row r="17162" spans="1:1" x14ac:dyDescent="0.25">
      <c r="A17162" t="s">
        <v>17589</v>
      </c>
    </row>
    <row r="17163" spans="1:1" x14ac:dyDescent="0.25">
      <c r="A17163" t="s">
        <v>17590</v>
      </c>
    </row>
    <row r="17164" spans="1:1" x14ac:dyDescent="0.25">
      <c r="A17164" t="s">
        <v>17591</v>
      </c>
    </row>
    <row r="17165" spans="1:1" x14ac:dyDescent="0.25">
      <c r="A17165" t="s">
        <v>17592</v>
      </c>
    </row>
    <row r="17166" spans="1:1" x14ac:dyDescent="0.25">
      <c r="A17166" t="s">
        <v>17593</v>
      </c>
    </row>
    <row r="17167" spans="1:1" x14ac:dyDescent="0.25">
      <c r="A17167" t="s">
        <v>17594</v>
      </c>
    </row>
    <row r="17168" spans="1:1" x14ac:dyDescent="0.25">
      <c r="A17168" t="s">
        <v>17595</v>
      </c>
    </row>
    <row r="17169" spans="1:1" x14ac:dyDescent="0.25">
      <c r="A17169" t="s">
        <v>17596</v>
      </c>
    </row>
    <row r="17170" spans="1:1" x14ac:dyDescent="0.25">
      <c r="A17170" t="s">
        <v>17597</v>
      </c>
    </row>
    <row r="17171" spans="1:1" x14ac:dyDescent="0.25">
      <c r="A17171" t="s">
        <v>17598</v>
      </c>
    </row>
    <row r="17172" spans="1:1" x14ac:dyDescent="0.25">
      <c r="A17172" t="s">
        <v>17599</v>
      </c>
    </row>
    <row r="17173" spans="1:1" x14ac:dyDescent="0.25">
      <c r="A17173" t="s">
        <v>17600</v>
      </c>
    </row>
    <row r="17174" spans="1:1" x14ac:dyDescent="0.25">
      <c r="A17174" t="s">
        <v>17601</v>
      </c>
    </row>
    <row r="17175" spans="1:1" x14ac:dyDescent="0.25">
      <c r="A17175" t="s">
        <v>17602</v>
      </c>
    </row>
    <row r="17176" spans="1:1" x14ac:dyDescent="0.25">
      <c r="A17176" t="s">
        <v>17603</v>
      </c>
    </row>
    <row r="17177" spans="1:1" x14ac:dyDescent="0.25">
      <c r="A17177" t="s">
        <v>17604</v>
      </c>
    </row>
    <row r="17178" spans="1:1" x14ac:dyDescent="0.25">
      <c r="A17178" t="s">
        <v>17605</v>
      </c>
    </row>
    <row r="17179" spans="1:1" x14ac:dyDescent="0.25">
      <c r="A17179" t="s">
        <v>17606</v>
      </c>
    </row>
    <row r="17180" spans="1:1" x14ac:dyDescent="0.25">
      <c r="A17180" t="s">
        <v>17607</v>
      </c>
    </row>
    <row r="17181" spans="1:1" x14ac:dyDescent="0.25">
      <c r="A17181" t="s">
        <v>17608</v>
      </c>
    </row>
    <row r="17182" spans="1:1" x14ac:dyDescent="0.25">
      <c r="A17182" t="s">
        <v>17609</v>
      </c>
    </row>
    <row r="17183" spans="1:1" x14ac:dyDescent="0.25">
      <c r="A17183" t="s">
        <v>17610</v>
      </c>
    </row>
    <row r="17184" spans="1:1" x14ac:dyDescent="0.25">
      <c r="A17184" t="s">
        <v>17611</v>
      </c>
    </row>
    <row r="17185" spans="1:1" x14ac:dyDescent="0.25">
      <c r="A17185" t="s">
        <v>17612</v>
      </c>
    </row>
    <row r="17186" spans="1:1" x14ac:dyDescent="0.25">
      <c r="A17186" t="s">
        <v>17613</v>
      </c>
    </row>
    <row r="17187" spans="1:1" x14ac:dyDescent="0.25">
      <c r="A17187" t="s">
        <v>17614</v>
      </c>
    </row>
    <row r="17188" spans="1:1" x14ac:dyDescent="0.25">
      <c r="A17188" t="s">
        <v>17615</v>
      </c>
    </row>
    <row r="17189" spans="1:1" x14ac:dyDescent="0.25">
      <c r="A17189" t="s">
        <v>17616</v>
      </c>
    </row>
    <row r="17190" spans="1:1" x14ac:dyDescent="0.25">
      <c r="A17190" t="s">
        <v>17617</v>
      </c>
    </row>
    <row r="17191" spans="1:1" x14ac:dyDescent="0.25">
      <c r="A17191" t="s">
        <v>17618</v>
      </c>
    </row>
    <row r="17192" spans="1:1" x14ac:dyDescent="0.25">
      <c r="A17192" t="s">
        <v>17619</v>
      </c>
    </row>
    <row r="17193" spans="1:1" x14ac:dyDescent="0.25">
      <c r="A17193" t="s">
        <v>17620</v>
      </c>
    </row>
    <row r="17194" spans="1:1" x14ac:dyDescent="0.25">
      <c r="A17194" t="s">
        <v>17621</v>
      </c>
    </row>
    <row r="17195" spans="1:1" x14ac:dyDescent="0.25">
      <c r="A17195" t="s">
        <v>17622</v>
      </c>
    </row>
    <row r="17196" spans="1:1" x14ac:dyDescent="0.25">
      <c r="A17196" t="s">
        <v>17623</v>
      </c>
    </row>
    <row r="17197" spans="1:1" x14ac:dyDescent="0.25">
      <c r="A17197" t="s">
        <v>17624</v>
      </c>
    </row>
    <row r="17198" spans="1:1" x14ac:dyDescent="0.25">
      <c r="A17198" t="s">
        <v>17625</v>
      </c>
    </row>
    <row r="17199" spans="1:1" x14ac:dyDescent="0.25">
      <c r="A17199" t="s">
        <v>17626</v>
      </c>
    </row>
    <row r="17200" spans="1:1" x14ac:dyDescent="0.25">
      <c r="A17200" t="s">
        <v>17627</v>
      </c>
    </row>
    <row r="17201" spans="1:1" x14ac:dyDescent="0.25">
      <c r="A17201" t="s">
        <v>17628</v>
      </c>
    </row>
    <row r="17202" spans="1:1" x14ac:dyDescent="0.25">
      <c r="A17202" t="s">
        <v>17629</v>
      </c>
    </row>
    <row r="17203" spans="1:1" x14ac:dyDescent="0.25">
      <c r="A17203" t="s">
        <v>17630</v>
      </c>
    </row>
    <row r="17204" spans="1:1" x14ac:dyDescent="0.25">
      <c r="A17204" t="s">
        <v>17631</v>
      </c>
    </row>
    <row r="17205" spans="1:1" x14ac:dyDescent="0.25">
      <c r="A17205" t="s">
        <v>17632</v>
      </c>
    </row>
    <row r="17206" spans="1:1" x14ac:dyDescent="0.25">
      <c r="A17206" t="s">
        <v>17633</v>
      </c>
    </row>
    <row r="17207" spans="1:1" x14ac:dyDescent="0.25">
      <c r="A17207" t="s">
        <v>17634</v>
      </c>
    </row>
    <row r="17208" spans="1:1" x14ac:dyDescent="0.25">
      <c r="A17208" t="s">
        <v>17635</v>
      </c>
    </row>
    <row r="17209" spans="1:1" x14ac:dyDescent="0.25">
      <c r="A17209" t="s">
        <v>17636</v>
      </c>
    </row>
    <row r="17210" spans="1:1" x14ac:dyDescent="0.25">
      <c r="A17210" t="s">
        <v>17637</v>
      </c>
    </row>
    <row r="17211" spans="1:1" x14ac:dyDescent="0.25">
      <c r="A17211" t="s">
        <v>17638</v>
      </c>
    </row>
    <row r="17212" spans="1:1" x14ac:dyDescent="0.25">
      <c r="A17212" t="s">
        <v>17639</v>
      </c>
    </row>
    <row r="17213" spans="1:1" x14ac:dyDescent="0.25">
      <c r="A17213" t="s">
        <v>17640</v>
      </c>
    </row>
    <row r="17214" spans="1:1" x14ac:dyDescent="0.25">
      <c r="A17214" t="s">
        <v>17641</v>
      </c>
    </row>
    <row r="17215" spans="1:1" x14ac:dyDescent="0.25">
      <c r="A17215" t="s">
        <v>17642</v>
      </c>
    </row>
    <row r="17216" spans="1:1" x14ac:dyDescent="0.25">
      <c r="A17216" t="s">
        <v>17643</v>
      </c>
    </row>
    <row r="17217" spans="1:1" x14ac:dyDescent="0.25">
      <c r="A17217" t="s">
        <v>17644</v>
      </c>
    </row>
    <row r="17218" spans="1:1" x14ac:dyDescent="0.25">
      <c r="A17218" t="s">
        <v>17645</v>
      </c>
    </row>
    <row r="17219" spans="1:1" x14ac:dyDescent="0.25">
      <c r="A17219" t="s">
        <v>17646</v>
      </c>
    </row>
    <row r="17220" spans="1:1" x14ac:dyDescent="0.25">
      <c r="A17220" t="s">
        <v>17647</v>
      </c>
    </row>
    <row r="17221" spans="1:1" x14ac:dyDescent="0.25">
      <c r="A17221" t="s">
        <v>17648</v>
      </c>
    </row>
    <row r="17222" spans="1:1" x14ac:dyDescent="0.25">
      <c r="A17222" t="s">
        <v>17649</v>
      </c>
    </row>
    <row r="17223" spans="1:1" x14ac:dyDescent="0.25">
      <c r="A17223" t="s">
        <v>17650</v>
      </c>
    </row>
    <row r="17224" spans="1:1" x14ac:dyDescent="0.25">
      <c r="A17224" t="s">
        <v>17651</v>
      </c>
    </row>
    <row r="17225" spans="1:1" x14ac:dyDescent="0.25">
      <c r="A17225" t="s">
        <v>17652</v>
      </c>
    </row>
    <row r="17226" spans="1:1" x14ac:dyDescent="0.25">
      <c r="A17226" t="s">
        <v>17653</v>
      </c>
    </row>
    <row r="17227" spans="1:1" x14ac:dyDescent="0.25">
      <c r="A17227" t="s">
        <v>17654</v>
      </c>
    </row>
    <row r="17228" spans="1:1" x14ac:dyDescent="0.25">
      <c r="A17228" t="s">
        <v>17655</v>
      </c>
    </row>
    <row r="17229" spans="1:1" x14ac:dyDescent="0.25">
      <c r="A17229" t="s">
        <v>17656</v>
      </c>
    </row>
    <row r="17230" spans="1:1" x14ac:dyDescent="0.25">
      <c r="A17230" t="s">
        <v>17657</v>
      </c>
    </row>
    <row r="17231" spans="1:1" x14ac:dyDescent="0.25">
      <c r="A17231" t="s">
        <v>17658</v>
      </c>
    </row>
    <row r="17232" spans="1:1" x14ac:dyDescent="0.25">
      <c r="A17232" t="s">
        <v>17659</v>
      </c>
    </row>
    <row r="17233" spans="1:1" x14ac:dyDescent="0.25">
      <c r="A17233" t="s">
        <v>17660</v>
      </c>
    </row>
    <row r="17234" spans="1:1" x14ac:dyDescent="0.25">
      <c r="A17234" t="s">
        <v>17661</v>
      </c>
    </row>
    <row r="17235" spans="1:1" x14ac:dyDescent="0.25">
      <c r="A17235" t="s">
        <v>17662</v>
      </c>
    </row>
    <row r="17236" spans="1:1" x14ac:dyDescent="0.25">
      <c r="A17236" t="s">
        <v>17663</v>
      </c>
    </row>
    <row r="17237" spans="1:1" x14ac:dyDescent="0.25">
      <c r="A17237" t="s">
        <v>17664</v>
      </c>
    </row>
    <row r="17238" spans="1:1" x14ac:dyDescent="0.25">
      <c r="A17238" t="s">
        <v>17665</v>
      </c>
    </row>
    <row r="17239" spans="1:1" x14ac:dyDescent="0.25">
      <c r="A17239" t="s">
        <v>17666</v>
      </c>
    </row>
    <row r="17240" spans="1:1" x14ac:dyDescent="0.25">
      <c r="A17240" t="s">
        <v>17667</v>
      </c>
    </row>
    <row r="17241" spans="1:1" x14ac:dyDescent="0.25">
      <c r="A17241" t="s">
        <v>17668</v>
      </c>
    </row>
    <row r="17242" spans="1:1" x14ac:dyDescent="0.25">
      <c r="A17242" t="s">
        <v>17669</v>
      </c>
    </row>
    <row r="17243" spans="1:1" x14ac:dyDescent="0.25">
      <c r="A17243" t="s">
        <v>17670</v>
      </c>
    </row>
    <row r="17244" spans="1:1" x14ac:dyDescent="0.25">
      <c r="A17244" t="s">
        <v>17671</v>
      </c>
    </row>
    <row r="17245" spans="1:1" x14ac:dyDescent="0.25">
      <c r="A17245" t="s">
        <v>17672</v>
      </c>
    </row>
    <row r="17246" spans="1:1" x14ac:dyDescent="0.25">
      <c r="A17246" t="s">
        <v>17673</v>
      </c>
    </row>
    <row r="17247" spans="1:1" x14ac:dyDescent="0.25">
      <c r="A17247" t="s">
        <v>17674</v>
      </c>
    </row>
    <row r="17248" spans="1:1" x14ac:dyDescent="0.25">
      <c r="A17248" t="s">
        <v>17675</v>
      </c>
    </row>
    <row r="17249" spans="1:1" x14ac:dyDescent="0.25">
      <c r="A17249" t="s">
        <v>17676</v>
      </c>
    </row>
    <row r="17250" spans="1:1" x14ac:dyDescent="0.25">
      <c r="A17250" t="s">
        <v>17677</v>
      </c>
    </row>
    <row r="17251" spans="1:1" x14ac:dyDescent="0.25">
      <c r="A17251" t="s">
        <v>17678</v>
      </c>
    </row>
    <row r="17252" spans="1:1" x14ac:dyDescent="0.25">
      <c r="A17252" t="s">
        <v>17679</v>
      </c>
    </row>
    <row r="17253" spans="1:1" x14ac:dyDescent="0.25">
      <c r="A17253" t="s">
        <v>17680</v>
      </c>
    </row>
    <row r="17254" spans="1:1" x14ac:dyDescent="0.25">
      <c r="A17254" t="s">
        <v>17681</v>
      </c>
    </row>
    <row r="17255" spans="1:1" x14ac:dyDescent="0.25">
      <c r="A17255" t="s">
        <v>17682</v>
      </c>
    </row>
    <row r="17256" spans="1:1" x14ac:dyDescent="0.25">
      <c r="A17256" t="s">
        <v>17683</v>
      </c>
    </row>
    <row r="17257" spans="1:1" x14ac:dyDescent="0.25">
      <c r="A17257" t="s">
        <v>17684</v>
      </c>
    </row>
    <row r="17258" spans="1:1" x14ac:dyDescent="0.25">
      <c r="A17258" t="s">
        <v>17685</v>
      </c>
    </row>
    <row r="17259" spans="1:1" x14ac:dyDescent="0.25">
      <c r="A17259" t="s">
        <v>17686</v>
      </c>
    </row>
    <row r="17260" spans="1:1" x14ac:dyDescent="0.25">
      <c r="A17260" t="s">
        <v>17687</v>
      </c>
    </row>
    <row r="17261" spans="1:1" x14ac:dyDescent="0.25">
      <c r="A17261" t="s">
        <v>17688</v>
      </c>
    </row>
    <row r="17262" spans="1:1" x14ac:dyDescent="0.25">
      <c r="A17262" t="s">
        <v>17689</v>
      </c>
    </row>
    <row r="17263" spans="1:1" x14ac:dyDescent="0.25">
      <c r="A17263" t="s">
        <v>17690</v>
      </c>
    </row>
    <row r="17264" spans="1:1" x14ac:dyDescent="0.25">
      <c r="A17264" t="s">
        <v>17691</v>
      </c>
    </row>
    <row r="17265" spans="1:1" x14ac:dyDescent="0.25">
      <c r="A17265" t="s">
        <v>17692</v>
      </c>
    </row>
    <row r="17266" spans="1:1" x14ac:dyDescent="0.25">
      <c r="A17266" t="s">
        <v>17693</v>
      </c>
    </row>
    <row r="17267" spans="1:1" x14ac:dyDescent="0.25">
      <c r="A17267" t="s">
        <v>17694</v>
      </c>
    </row>
    <row r="17268" spans="1:1" x14ac:dyDescent="0.25">
      <c r="A17268" t="s">
        <v>17695</v>
      </c>
    </row>
    <row r="17269" spans="1:1" x14ac:dyDescent="0.25">
      <c r="A17269" t="s">
        <v>17696</v>
      </c>
    </row>
    <row r="17270" spans="1:1" x14ac:dyDescent="0.25">
      <c r="A17270" t="s">
        <v>17697</v>
      </c>
    </row>
    <row r="17271" spans="1:1" x14ac:dyDescent="0.25">
      <c r="A17271" t="s">
        <v>17698</v>
      </c>
    </row>
    <row r="17272" spans="1:1" x14ac:dyDescent="0.25">
      <c r="A17272" t="s">
        <v>17699</v>
      </c>
    </row>
    <row r="17273" spans="1:1" x14ac:dyDescent="0.25">
      <c r="A17273" t="s">
        <v>17700</v>
      </c>
    </row>
    <row r="17274" spans="1:1" x14ac:dyDescent="0.25">
      <c r="A17274" t="s">
        <v>17701</v>
      </c>
    </row>
    <row r="17275" spans="1:1" x14ac:dyDescent="0.25">
      <c r="A17275" t="s">
        <v>17702</v>
      </c>
    </row>
    <row r="17276" spans="1:1" x14ac:dyDescent="0.25">
      <c r="A17276" t="s">
        <v>17703</v>
      </c>
    </row>
    <row r="17277" spans="1:1" x14ac:dyDescent="0.25">
      <c r="A17277" t="s">
        <v>17704</v>
      </c>
    </row>
    <row r="17278" spans="1:1" x14ac:dyDescent="0.25">
      <c r="A17278" t="s">
        <v>17705</v>
      </c>
    </row>
    <row r="17279" spans="1:1" x14ac:dyDescent="0.25">
      <c r="A17279" t="s">
        <v>17706</v>
      </c>
    </row>
    <row r="17280" spans="1:1" x14ac:dyDescent="0.25">
      <c r="A17280" t="s">
        <v>17707</v>
      </c>
    </row>
    <row r="17281" spans="1:1" x14ac:dyDescent="0.25">
      <c r="A17281" t="s">
        <v>17708</v>
      </c>
    </row>
    <row r="17282" spans="1:1" x14ac:dyDescent="0.25">
      <c r="A17282" t="s">
        <v>17709</v>
      </c>
    </row>
    <row r="17283" spans="1:1" x14ac:dyDescent="0.25">
      <c r="A17283" t="s">
        <v>17710</v>
      </c>
    </row>
    <row r="17284" spans="1:1" x14ac:dyDescent="0.25">
      <c r="A17284" t="s">
        <v>17711</v>
      </c>
    </row>
    <row r="17285" spans="1:1" x14ac:dyDescent="0.25">
      <c r="A17285" t="s">
        <v>17712</v>
      </c>
    </row>
    <row r="17286" spans="1:1" x14ac:dyDescent="0.25">
      <c r="A17286" t="s">
        <v>17713</v>
      </c>
    </row>
    <row r="17287" spans="1:1" x14ac:dyDescent="0.25">
      <c r="A17287" t="s">
        <v>17714</v>
      </c>
    </row>
    <row r="17288" spans="1:1" x14ac:dyDescent="0.25">
      <c r="A17288" t="s">
        <v>17715</v>
      </c>
    </row>
    <row r="17289" spans="1:1" x14ac:dyDescent="0.25">
      <c r="A17289" t="s">
        <v>17716</v>
      </c>
    </row>
    <row r="17290" spans="1:1" x14ac:dyDescent="0.25">
      <c r="A17290" t="s">
        <v>17717</v>
      </c>
    </row>
    <row r="17291" spans="1:1" x14ac:dyDescent="0.25">
      <c r="A17291" t="s">
        <v>17718</v>
      </c>
    </row>
    <row r="17292" spans="1:1" x14ac:dyDescent="0.25">
      <c r="A17292" t="s">
        <v>17719</v>
      </c>
    </row>
    <row r="17293" spans="1:1" x14ac:dyDescent="0.25">
      <c r="A17293" t="s">
        <v>17720</v>
      </c>
    </row>
    <row r="17294" spans="1:1" x14ac:dyDescent="0.25">
      <c r="A17294" t="s">
        <v>17721</v>
      </c>
    </row>
    <row r="17295" spans="1:1" x14ac:dyDescent="0.25">
      <c r="A17295" t="s">
        <v>17722</v>
      </c>
    </row>
    <row r="17296" spans="1:1" x14ac:dyDescent="0.25">
      <c r="A17296" t="s">
        <v>17723</v>
      </c>
    </row>
    <row r="17297" spans="1:1" x14ac:dyDescent="0.25">
      <c r="A17297" t="s">
        <v>17724</v>
      </c>
    </row>
    <row r="17298" spans="1:1" x14ac:dyDescent="0.25">
      <c r="A17298" t="s">
        <v>17725</v>
      </c>
    </row>
    <row r="17299" spans="1:1" x14ac:dyDescent="0.25">
      <c r="A17299" t="s">
        <v>17726</v>
      </c>
    </row>
    <row r="17300" spans="1:1" x14ac:dyDescent="0.25">
      <c r="A17300" t="s">
        <v>17727</v>
      </c>
    </row>
    <row r="17301" spans="1:1" x14ac:dyDescent="0.25">
      <c r="A17301" t="s">
        <v>17728</v>
      </c>
    </row>
    <row r="17302" spans="1:1" x14ac:dyDescent="0.25">
      <c r="A17302" t="s">
        <v>17729</v>
      </c>
    </row>
    <row r="17303" spans="1:1" x14ac:dyDescent="0.25">
      <c r="A17303" t="s">
        <v>17730</v>
      </c>
    </row>
    <row r="17304" spans="1:1" x14ac:dyDescent="0.25">
      <c r="A17304" t="s">
        <v>17731</v>
      </c>
    </row>
    <row r="17305" spans="1:1" x14ac:dyDescent="0.25">
      <c r="A17305" t="s">
        <v>17732</v>
      </c>
    </row>
    <row r="17306" spans="1:1" x14ac:dyDescent="0.25">
      <c r="A17306" t="s">
        <v>17733</v>
      </c>
    </row>
    <row r="17307" spans="1:1" x14ac:dyDescent="0.25">
      <c r="A17307" t="s">
        <v>17734</v>
      </c>
    </row>
    <row r="17308" spans="1:1" x14ac:dyDescent="0.25">
      <c r="A17308" t="s">
        <v>17735</v>
      </c>
    </row>
    <row r="17309" spans="1:1" x14ac:dyDescent="0.25">
      <c r="A17309" t="s">
        <v>17736</v>
      </c>
    </row>
    <row r="17310" spans="1:1" x14ac:dyDescent="0.25">
      <c r="A17310" t="s">
        <v>17737</v>
      </c>
    </row>
    <row r="17311" spans="1:1" x14ac:dyDescent="0.25">
      <c r="A17311" t="s">
        <v>17738</v>
      </c>
    </row>
    <row r="17312" spans="1:1" x14ac:dyDescent="0.25">
      <c r="A17312" t="s">
        <v>17739</v>
      </c>
    </row>
    <row r="17313" spans="1:1" x14ac:dyDescent="0.25">
      <c r="A17313" t="s">
        <v>17740</v>
      </c>
    </row>
    <row r="17314" spans="1:1" x14ac:dyDescent="0.25">
      <c r="A17314" t="s">
        <v>17741</v>
      </c>
    </row>
    <row r="17315" spans="1:1" x14ac:dyDescent="0.25">
      <c r="A17315" t="s">
        <v>17742</v>
      </c>
    </row>
    <row r="17316" spans="1:1" x14ac:dyDescent="0.25">
      <c r="A17316" t="s">
        <v>17743</v>
      </c>
    </row>
    <row r="17317" spans="1:1" x14ac:dyDescent="0.25">
      <c r="A17317" t="s">
        <v>17744</v>
      </c>
    </row>
    <row r="17318" spans="1:1" x14ac:dyDescent="0.25">
      <c r="A17318" t="s">
        <v>17745</v>
      </c>
    </row>
    <row r="17319" spans="1:1" x14ac:dyDescent="0.25">
      <c r="A17319" t="s">
        <v>17746</v>
      </c>
    </row>
    <row r="17320" spans="1:1" x14ac:dyDescent="0.25">
      <c r="A17320" t="s">
        <v>17747</v>
      </c>
    </row>
    <row r="17321" spans="1:1" x14ac:dyDescent="0.25">
      <c r="A17321" t="s">
        <v>17748</v>
      </c>
    </row>
    <row r="17322" spans="1:1" x14ac:dyDescent="0.25">
      <c r="A17322" t="s">
        <v>17749</v>
      </c>
    </row>
    <row r="17323" spans="1:1" x14ac:dyDescent="0.25">
      <c r="A17323" t="s">
        <v>17750</v>
      </c>
    </row>
    <row r="17324" spans="1:1" x14ac:dyDescent="0.25">
      <c r="A17324" t="s">
        <v>17751</v>
      </c>
    </row>
    <row r="17325" spans="1:1" x14ac:dyDescent="0.25">
      <c r="A17325" t="s">
        <v>17752</v>
      </c>
    </row>
    <row r="17326" spans="1:1" x14ac:dyDescent="0.25">
      <c r="A17326" t="s">
        <v>17753</v>
      </c>
    </row>
    <row r="17327" spans="1:1" x14ac:dyDescent="0.25">
      <c r="A17327" t="s">
        <v>17754</v>
      </c>
    </row>
    <row r="17328" spans="1:1" x14ac:dyDescent="0.25">
      <c r="A17328" t="s">
        <v>17755</v>
      </c>
    </row>
    <row r="17329" spans="1:1" x14ac:dyDescent="0.25">
      <c r="A17329" t="s">
        <v>17756</v>
      </c>
    </row>
    <row r="17330" spans="1:1" x14ac:dyDescent="0.25">
      <c r="A17330" t="s">
        <v>17757</v>
      </c>
    </row>
    <row r="17331" spans="1:1" x14ac:dyDescent="0.25">
      <c r="A17331" t="s">
        <v>17758</v>
      </c>
    </row>
    <row r="17332" spans="1:1" x14ac:dyDescent="0.25">
      <c r="A17332" t="s">
        <v>17759</v>
      </c>
    </row>
    <row r="17333" spans="1:1" x14ac:dyDescent="0.25">
      <c r="A17333" t="s">
        <v>17760</v>
      </c>
    </row>
    <row r="17334" spans="1:1" x14ac:dyDescent="0.25">
      <c r="A17334" t="s">
        <v>17761</v>
      </c>
    </row>
    <row r="17335" spans="1:1" x14ac:dyDescent="0.25">
      <c r="A17335" t="s">
        <v>17762</v>
      </c>
    </row>
    <row r="17336" spans="1:1" x14ac:dyDescent="0.25">
      <c r="A17336" t="s">
        <v>17763</v>
      </c>
    </row>
    <row r="17337" spans="1:1" x14ac:dyDescent="0.25">
      <c r="A17337" t="s">
        <v>17764</v>
      </c>
    </row>
    <row r="17338" spans="1:1" x14ac:dyDescent="0.25">
      <c r="A17338" t="s">
        <v>17765</v>
      </c>
    </row>
    <row r="17339" spans="1:1" x14ac:dyDescent="0.25">
      <c r="A17339" t="s">
        <v>17766</v>
      </c>
    </row>
    <row r="17340" spans="1:1" x14ac:dyDescent="0.25">
      <c r="A17340" t="s">
        <v>17767</v>
      </c>
    </row>
    <row r="17341" spans="1:1" x14ac:dyDescent="0.25">
      <c r="A17341" t="s">
        <v>17768</v>
      </c>
    </row>
    <row r="17342" spans="1:1" x14ac:dyDescent="0.25">
      <c r="A17342" t="s">
        <v>17769</v>
      </c>
    </row>
    <row r="17343" spans="1:1" x14ac:dyDescent="0.25">
      <c r="A17343" t="s">
        <v>17770</v>
      </c>
    </row>
    <row r="17344" spans="1:1" x14ac:dyDescent="0.25">
      <c r="A17344" t="s">
        <v>17771</v>
      </c>
    </row>
    <row r="17345" spans="1:1" x14ac:dyDescent="0.25">
      <c r="A17345" t="s">
        <v>17772</v>
      </c>
    </row>
    <row r="17346" spans="1:1" x14ac:dyDescent="0.25">
      <c r="A17346" t="s">
        <v>17773</v>
      </c>
    </row>
    <row r="17347" spans="1:1" x14ac:dyDescent="0.25">
      <c r="A17347" t="s">
        <v>17774</v>
      </c>
    </row>
    <row r="17348" spans="1:1" x14ac:dyDescent="0.25">
      <c r="A17348" t="s">
        <v>17775</v>
      </c>
    </row>
    <row r="17349" spans="1:1" x14ac:dyDescent="0.25">
      <c r="A17349" t="s">
        <v>17776</v>
      </c>
    </row>
    <row r="17350" spans="1:1" x14ac:dyDescent="0.25">
      <c r="A17350" t="s">
        <v>17777</v>
      </c>
    </row>
    <row r="17351" spans="1:1" x14ac:dyDescent="0.25">
      <c r="A17351" t="s">
        <v>17778</v>
      </c>
    </row>
    <row r="17352" spans="1:1" x14ac:dyDescent="0.25">
      <c r="A17352" t="s">
        <v>17779</v>
      </c>
    </row>
    <row r="17353" spans="1:1" x14ac:dyDescent="0.25">
      <c r="A17353" t="s">
        <v>17780</v>
      </c>
    </row>
    <row r="17354" spans="1:1" x14ac:dyDescent="0.25">
      <c r="A17354" t="s">
        <v>17781</v>
      </c>
    </row>
    <row r="17355" spans="1:1" x14ac:dyDescent="0.25">
      <c r="A17355" t="s">
        <v>17782</v>
      </c>
    </row>
    <row r="17356" spans="1:1" x14ac:dyDescent="0.25">
      <c r="A17356" t="s">
        <v>17783</v>
      </c>
    </row>
    <row r="17357" spans="1:1" x14ac:dyDescent="0.25">
      <c r="A17357" t="s">
        <v>17784</v>
      </c>
    </row>
    <row r="17358" spans="1:1" x14ac:dyDescent="0.25">
      <c r="A17358" t="s">
        <v>17785</v>
      </c>
    </row>
    <row r="17359" spans="1:1" x14ac:dyDescent="0.25">
      <c r="A17359" t="s">
        <v>17786</v>
      </c>
    </row>
    <row r="17360" spans="1:1" x14ac:dyDescent="0.25">
      <c r="A17360" t="s">
        <v>17787</v>
      </c>
    </row>
    <row r="17361" spans="1:1" x14ac:dyDescent="0.25">
      <c r="A17361" t="s">
        <v>17788</v>
      </c>
    </row>
    <row r="17362" spans="1:1" x14ac:dyDescent="0.25">
      <c r="A17362" t="s">
        <v>17789</v>
      </c>
    </row>
    <row r="17363" spans="1:1" x14ac:dyDescent="0.25">
      <c r="A17363" t="s">
        <v>17790</v>
      </c>
    </row>
    <row r="17364" spans="1:1" x14ac:dyDescent="0.25">
      <c r="A17364" t="s">
        <v>17791</v>
      </c>
    </row>
    <row r="17365" spans="1:1" x14ac:dyDescent="0.25">
      <c r="A17365" t="s">
        <v>17792</v>
      </c>
    </row>
    <row r="17366" spans="1:1" x14ac:dyDescent="0.25">
      <c r="A17366" t="s">
        <v>17793</v>
      </c>
    </row>
    <row r="17367" spans="1:1" x14ac:dyDescent="0.25">
      <c r="A17367" t="s">
        <v>17794</v>
      </c>
    </row>
    <row r="17368" spans="1:1" x14ac:dyDescent="0.25">
      <c r="A17368" t="s">
        <v>17795</v>
      </c>
    </row>
    <row r="17369" spans="1:1" x14ac:dyDescent="0.25">
      <c r="A17369" t="s">
        <v>17796</v>
      </c>
    </row>
    <row r="17370" spans="1:1" x14ac:dyDescent="0.25">
      <c r="A17370" t="s">
        <v>17797</v>
      </c>
    </row>
    <row r="17371" spans="1:1" x14ac:dyDescent="0.25">
      <c r="A17371" t="s">
        <v>17798</v>
      </c>
    </row>
    <row r="17372" spans="1:1" x14ac:dyDescent="0.25">
      <c r="A17372" t="s">
        <v>17799</v>
      </c>
    </row>
    <row r="17373" spans="1:1" x14ac:dyDescent="0.25">
      <c r="A17373" t="s">
        <v>17800</v>
      </c>
    </row>
    <row r="17374" spans="1:1" x14ac:dyDescent="0.25">
      <c r="A17374" t="s">
        <v>17801</v>
      </c>
    </row>
    <row r="17375" spans="1:1" x14ac:dyDescent="0.25">
      <c r="A17375" t="s">
        <v>17802</v>
      </c>
    </row>
    <row r="17376" spans="1:1" x14ac:dyDescent="0.25">
      <c r="A17376" t="s">
        <v>17803</v>
      </c>
    </row>
    <row r="17377" spans="1:1" x14ac:dyDescent="0.25">
      <c r="A17377" t="s">
        <v>17804</v>
      </c>
    </row>
    <row r="17378" spans="1:1" x14ac:dyDescent="0.25">
      <c r="A17378" t="s">
        <v>17805</v>
      </c>
    </row>
    <row r="17379" spans="1:1" x14ac:dyDescent="0.25">
      <c r="A17379" t="s">
        <v>17806</v>
      </c>
    </row>
    <row r="17380" spans="1:1" x14ac:dyDescent="0.25">
      <c r="A17380" t="s">
        <v>17807</v>
      </c>
    </row>
    <row r="17381" spans="1:1" x14ac:dyDescent="0.25">
      <c r="A17381" t="s">
        <v>17808</v>
      </c>
    </row>
    <row r="17382" spans="1:1" x14ac:dyDescent="0.25">
      <c r="A17382" t="s">
        <v>17809</v>
      </c>
    </row>
    <row r="17383" spans="1:1" x14ac:dyDescent="0.25">
      <c r="A17383" t="s">
        <v>17810</v>
      </c>
    </row>
    <row r="17384" spans="1:1" x14ac:dyDescent="0.25">
      <c r="A17384" t="s">
        <v>17811</v>
      </c>
    </row>
    <row r="17385" spans="1:1" x14ac:dyDescent="0.25">
      <c r="A17385" t="s">
        <v>17812</v>
      </c>
    </row>
    <row r="17386" spans="1:1" x14ac:dyDescent="0.25">
      <c r="A17386" t="s">
        <v>17813</v>
      </c>
    </row>
    <row r="17387" spans="1:1" x14ac:dyDescent="0.25">
      <c r="A17387" t="s">
        <v>17814</v>
      </c>
    </row>
    <row r="17388" spans="1:1" x14ac:dyDescent="0.25">
      <c r="A17388" t="s">
        <v>17815</v>
      </c>
    </row>
    <row r="17389" spans="1:1" x14ac:dyDescent="0.25">
      <c r="A17389" t="s">
        <v>17816</v>
      </c>
    </row>
    <row r="17390" spans="1:1" x14ac:dyDescent="0.25">
      <c r="A17390" t="s">
        <v>17817</v>
      </c>
    </row>
    <row r="17391" spans="1:1" x14ac:dyDescent="0.25">
      <c r="A17391" t="s">
        <v>17818</v>
      </c>
    </row>
    <row r="17392" spans="1:1" x14ac:dyDescent="0.25">
      <c r="A17392" t="s">
        <v>17819</v>
      </c>
    </row>
    <row r="17393" spans="1:1" x14ac:dyDescent="0.25">
      <c r="A17393" t="s">
        <v>17820</v>
      </c>
    </row>
    <row r="17394" spans="1:1" x14ac:dyDescent="0.25">
      <c r="A17394" t="s">
        <v>17821</v>
      </c>
    </row>
    <row r="17395" spans="1:1" x14ac:dyDescent="0.25">
      <c r="A17395" t="s">
        <v>17822</v>
      </c>
    </row>
    <row r="17396" spans="1:1" x14ac:dyDescent="0.25">
      <c r="A17396" t="s">
        <v>17823</v>
      </c>
    </row>
    <row r="17397" spans="1:1" x14ac:dyDescent="0.25">
      <c r="A17397" t="s">
        <v>17824</v>
      </c>
    </row>
    <row r="17398" spans="1:1" x14ac:dyDescent="0.25">
      <c r="A17398" t="s">
        <v>17825</v>
      </c>
    </row>
    <row r="17399" spans="1:1" x14ac:dyDescent="0.25">
      <c r="A17399" t="s">
        <v>17826</v>
      </c>
    </row>
    <row r="17400" spans="1:1" x14ac:dyDescent="0.25">
      <c r="A17400" t="s">
        <v>17827</v>
      </c>
    </row>
    <row r="17401" spans="1:1" x14ac:dyDescent="0.25">
      <c r="A17401" t="s">
        <v>17828</v>
      </c>
    </row>
    <row r="17402" spans="1:1" x14ac:dyDescent="0.25">
      <c r="A17402" t="s">
        <v>17829</v>
      </c>
    </row>
    <row r="17403" spans="1:1" x14ac:dyDescent="0.25">
      <c r="A17403" t="s">
        <v>17830</v>
      </c>
    </row>
    <row r="17404" spans="1:1" x14ac:dyDescent="0.25">
      <c r="A17404" t="s">
        <v>17831</v>
      </c>
    </row>
    <row r="17405" spans="1:1" x14ac:dyDescent="0.25">
      <c r="A17405" t="s">
        <v>17832</v>
      </c>
    </row>
    <row r="17406" spans="1:1" x14ac:dyDescent="0.25">
      <c r="A17406" t="s">
        <v>17833</v>
      </c>
    </row>
    <row r="17407" spans="1:1" x14ac:dyDescent="0.25">
      <c r="A17407" t="s">
        <v>17834</v>
      </c>
    </row>
    <row r="17408" spans="1:1" x14ac:dyDescent="0.25">
      <c r="A17408" t="s">
        <v>17835</v>
      </c>
    </row>
    <row r="17409" spans="1:1" x14ac:dyDescent="0.25">
      <c r="A17409" t="s">
        <v>17836</v>
      </c>
    </row>
    <row r="17410" spans="1:1" x14ac:dyDescent="0.25">
      <c r="A17410" t="s">
        <v>17837</v>
      </c>
    </row>
    <row r="17411" spans="1:1" x14ac:dyDescent="0.25">
      <c r="A17411" t="s">
        <v>17838</v>
      </c>
    </row>
    <row r="17412" spans="1:1" x14ac:dyDescent="0.25">
      <c r="A17412" t="s">
        <v>17839</v>
      </c>
    </row>
    <row r="17413" spans="1:1" x14ac:dyDescent="0.25">
      <c r="A17413" t="s">
        <v>17840</v>
      </c>
    </row>
    <row r="17414" spans="1:1" x14ac:dyDescent="0.25">
      <c r="A17414" t="s">
        <v>17841</v>
      </c>
    </row>
    <row r="17415" spans="1:1" x14ac:dyDescent="0.25">
      <c r="A17415" t="s">
        <v>17842</v>
      </c>
    </row>
    <row r="17416" spans="1:1" x14ac:dyDescent="0.25">
      <c r="A17416" t="s">
        <v>17843</v>
      </c>
    </row>
    <row r="17417" spans="1:1" x14ac:dyDescent="0.25">
      <c r="A17417" t="s">
        <v>17844</v>
      </c>
    </row>
    <row r="17418" spans="1:1" x14ac:dyDescent="0.25">
      <c r="A17418" t="s">
        <v>17845</v>
      </c>
    </row>
    <row r="17419" spans="1:1" x14ac:dyDescent="0.25">
      <c r="A17419" t="s">
        <v>17846</v>
      </c>
    </row>
    <row r="17420" spans="1:1" x14ac:dyDescent="0.25">
      <c r="A17420" t="s">
        <v>17847</v>
      </c>
    </row>
    <row r="17421" spans="1:1" x14ac:dyDescent="0.25">
      <c r="A17421" t="s">
        <v>17848</v>
      </c>
    </row>
    <row r="17422" spans="1:1" x14ac:dyDescent="0.25">
      <c r="A17422" t="s">
        <v>17849</v>
      </c>
    </row>
    <row r="17423" spans="1:1" x14ac:dyDescent="0.25">
      <c r="A17423" t="s">
        <v>17850</v>
      </c>
    </row>
    <row r="17424" spans="1:1" x14ac:dyDescent="0.25">
      <c r="A17424" t="s">
        <v>17851</v>
      </c>
    </row>
    <row r="17425" spans="1:1" x14ac:dyDescent="0.25">
      <c r="A17425" t="s">
        <v>17852</v>
      </c>
    </row>
    <row r="17426" spans="1:1" x14ac:dyDescent="0.25">
      <c r="A17426" t="s">
        <v>17853</v>
      </c>
    </row>
    <row r="17427" spans="1:1" x14ac:dyDescent="0.25">
      <c r="A17427" t="s">
        <v>17854</v>
      </c>
    </row>
    <row r="17428" spans="1:1" x14ac:dyDescent="0.25">
      <c r="A17428" t="s">
        <v>17855</v>
      </c>
    </row>
    <row r="17429" spans="1:1" x14ac:dyDescent="0.25">
      <c r="A17429" t="s">
        <v>17856</v>
      </c>
    </row>
    <row r="17430" spans="1:1" x14ac:dyDescent="0.25">
      <c r="A17430" t="s">
        <v>17857</v>
      </c>
    </row>
    <row r="17431" spans="1:1" x14ac:dyDescent="0.25">
      <c r="A17431" t="s">
        <v>17858</v>
      </c>
    </row>
    <row r="17432" spans="1:1" x14ac:dyDescent="0.25">
      <c r="A17432" t="s">
        <v>17859</v>
      </c>
    </row>
    <row r="17433" spans="1:1" x14ac:dyDescent="0.25">
      <c r="A17433" t="s">
        <v>17860</v>
      </c>
    </row>
    <row r="17434" spans="1:1" x14ac:dyDescent="0.25">
      <c r="A17434" t="s">
        <v>17861</v>
      </c>
    </row>
    <row r="17435" spans="1:1" x14ac:dyDescent="0.25">
      <c r="A17435" t="s">
        <v>17862</v>
      </c>
    </row>
    <row r="17436" spans="1:1" x14ac:dyDescent="0.25">
      <c r="A17436" t="s">
        <v>17863</v>
      </c>
    </row>
    <row r="17437" spans="1:1" x14ac:dyDescent="0.25">
      <c r="A17437" t="s">
        <v>17864</v>
      </c>
    </row>
    <row r="17438" spans="1:1" x14ac:dyDescent="0.25">
      <c r="A17438" t="s">
        <v>17865</v>
      </c>
    </row>
    <row r="17439" spans="1:1" x14ac:dyDescent="0.25">
      <c r="A17439" t="s">
        <v>17866</v>
      </c>
    </row>
    <row r="17440" spans="1:1" x14ac:dyDescent="0.25">
      <c r="A17440" t="s">
        <v>17867</v>
      </c>
    </row>
    <row r="17441" spans="1:1" x14ac:dyDescent="0.25">
      <c r="A17441" t="s">
        <v>17868</v>
      </c>
    </row>
    <row r="17442" spans="1:1" x14ac:dyDescent="0.25">
      <c r="A17442" t="s">
        <v>17869</v>
      </c>
    </row>
    <row r="17443" spans="1:1" x14ac:dyDescent="0.25">
      <c r="A17443" t="s">
        <v>17870</v>
      </c>
    </row>
    <row r="17444" spans="1:1" x14ac:dyDescent="0.25">
      <c r="A17444" t="s">
        <v>17871</v>
      </c>
    </row>
    <row r="17445" spans="1:1" x14ac:dyDescent="0.25">
      <c r="A17445" t="s">
        <v>17872</v>
      </c>
    </row>
    <row r="17446" spans="1:1" x14ac:dyDescent="0.25">
      <c r="A17446" t="s">
        <v>17873</v>
      </c>
    </row>
    <row r="17447" spans="1:1" x14ac:dyDescent="0.25">
      <c r="A17447" t="s">
        <v>17874</v>
      </c>
    </row>
    <row r="17448" spans="1:1" x14ac:dyDescent="0.25">
      <c r="A17448" t="s">
        <v>17875</v>
      </c>
    </row>
    <row r="17449" spans="1:1" x14ac:dyDescent="0.25">
      <c r="A17449" t="s">
        <v>17876</v>
      </c>
    </row>
    <row r="17450" spans="1:1" x14ac:dyDescent="0.25">
      <c r="A17450" t="s">
        <v>17877</v>
      </c>
    </row>
    <row r="17451" spans="1:1" x14ac:dyDescent="0.25">
      <c r="A17451" t="s">
        <v>17878</v>
      </c>
    </row>
    <row r="17452" spans="1:1" x14ac:dyDescent="0.25">
      <c r="A17452" t="s">
        <v>17879</v>
      </c>
    </row>
    <row r="17453" spans="1:1" x14ac:dyDescent="0.25">
      <c r="A17453" t="s">
        <v>17880</v>
      </c>
    </row>
    <row r="17454" spans="1:1" x14ac:dyDescent="0.25">
      <c r="A17454" t="s">
        <v>17881</v>
      </c>
    </row>
    <row r="17455" spans="1:1" x14ac:dyDescent="0.25">
      <c r="A17455" t="s">
        <v>17882</v>
      </c>
    </row>
    <row r="17456" spans="1:1" x14ac:dyDescent="0.25">
      <c r="A17456" t="s">
        <v>17883</v>
      </c>
    </row>
    <row r="17457" spans="1:1" x14ac:dyDescent="0.25">
      <c r="A17457" t="s">
        <v>17884</v>
      </c>
    </row>
    <row r="17458" spans="1:1" x14ac:dyDescent="0.25">
      <c r="A17458" t="s">
        <v>17885</v>
      </c>
    </row>
    <row r="17459" spans="1:1" x14ac:dyDescent="0.25">
      <c r="A17459" t="s">
        <v>17886</v>
      </c>
    </row>
    <row r="17460" spans="1:1" x14ac:dyDescent="0.25">
      <c r="A17460" t="s">
        <v>17887</v>
      </c>
    </row>
    <row r="17461" spans="1:1" x14ac:dyDescent="0.25">
      <c r="A17461" t="s">
        <v>17888</v>
      </c>
    </row>
    <row r="17462" spans="1:1" x14ac:dyDescent="0.25">
      <c r="A17462" t="s">
        <v>17889</v>
      </c>
    </row>
    <row r="17463" spans="1:1" x14ac:dyDescent="0.25">
      <c r="A17463" t="s">
        <v>17890</v>
      </c>
    </row>
    <row r="17464" spans="1:1" x14ac:dyDescent="0.25">
      <c r="A17464" t="s">
        <v>17891</v>
      </c>
    </row>
    <row r="17465" spans="1:1" x14ac:dyDescent="0.25">
      <c r="A17465" t="s">
        <v>17892</v>
      </c>
    </row>
    <row r="17466" spans="1:1" x14ac:dyDescent="0.25">
      <c r="A17466" t="s">
        <v>17893</v>
      </c>
    </row>
    <row r="17467" spans="1:1" x14ac:dyDescent="0.25">
      <c r="A17467" t="s">
        <v>17894</v>
      </c>
    </row>
    <row r="17468" spans="1:1" x14ac:dyDescent="0.25">
      <c r="A17468" t="s">
        <v>17895</v>
      </c>
    </row>
    <row r="17469" spans="1:1" x14ac:dyDescent="0.25">
      <c r="A17469" t="s">
        <v>17896</v>
      </c>
    </row>
    <row r="17470" spans="1:1" x14ac:dyDescent="0.25">
      <c r="A17470" t="s">
        <v>17897</v>
      </c>
    </row>
    <row r="17471" spans="1:1" x14ac:dyDescent="0.25">
      <c r="A17471" t="s">
        <v>17898</v>
      </c>
    </row>
    <row r="17472" spans="1:1" x14ac:dyDescent="0.25">
      <c r="A17472" t="s">
        <v>17899</v>
      </c>
    </row>
    <row r="17473" spans="1:1" x14ac:dyDescent="0.25">
      <c r="A17473" t="s">
        <v>17900</v>
      </c>
    </row>
    <row r="17474" spans="1:1" x14ac:dyDescent="0.25">
      <c r="A17474" t="s">
        <v>17901</v>
      </c>
    </row>
    <row r="17475" spans="1:1" x14ac:dyDescent="0.25">
      <c r="A17475" t="s">
        <v>17902</v>
      </c>
    </row>
    <row r="17476" spans="1:1" x14ac:dyDescent="0.25">
      <c r="A17476" t="s">
        <v>17903</v>
      </c>
    </row>
    <row r="17477" spans="1:1" x14ac:dyDescent="0.25">
      <c r="A17477" t="s">
        <v>17904</v>
      </c>
    </row>
    <row r="17478" spans="1:1" x14ac:dyDescent="0.25">
      <c r="A17478" t="s">
        <v>17905</v>
      </c>
    </row>
    <row r="17479" spans="1:1" x14ac:dyDescent="0.25">
      <c r="A17479" t="s">
        <v>17906</v>
      </c>
    </row>
    <row r="17480" spans="1:1" x14ac:dyDescent="0.25">
      <c r="A17480" t="s">
        <v>17907</v>
      </c>
    </row>
    <row r="17481" spans="1:1" x14ac:dyDescent="0.25">
      <c r="A17481" t="s">
        <v>17908</v>
      </c>
    </row>
    <row r="17482" spans="1:1" x14ac:dyDescent="0.25">
      <c r="A17482" t="s">
        <v>17909</v>
      </c>
    </row>
    <row r="17483" spans="1:1" x14ac:dyDescent="0.25">
      <c r="A17483" t="s">
        <v>17910</v>
      </c>
    </row>
    <row r="17484" spans="1:1" x14ac:dyDescent="0.25">
      <c r="A17484" t="s">
        <v>17911</v>
      </c>
    </row>
    <row r="17485" spans="1:1" x14ac:dyDescent="0.25">
      <c r="A17485" t="s">
        <v>17912</v>
      </c>
    </row>
    <row r="17486" spans="1:1" x14ac:dyDescent="0.25">
      <c r="A17486" t="s">
        <v>17913</v>
      </c>
    </row>
    <row r="17487" spans="1:1" x14ac:dyDescent="0.25">
      <c r="A17487" t="s">
        <v>17914</v>
      </c>
    </row>
    <row r="17488" spans="1:1" x14ac:dyDescent="0.25">
      <c r="A17488" t="s">
        <v>17915</v>
      </c>
    </row>
    <row r="17489" spans="1:1" x14ac:dyDescent="0.25">
      <c r="A17489" t="s">
        <v>17916</v>
      </c>
    </row>
    <row r="17490" spans="1:1" x14ac:dyDescent="0.25">
      <c r="A17490" t="s">
        <v>17917</v>
      </c>
    </row>
    <row r="17491" spans="1:1" x14ac:dyDescent="0.25">
      <c r="A17491" t="s">
        <v>17918</v>
      </c>
    </row>
    <row r="17492" spans="1:1" x14ac:dyDescent="0.25">
      <c r="A17492" t="s">
        <v>17919</v>
      </c>
    </row>
    <row r="17493" spans="1:1" x14ac:dyDescent="0.25">
      <c r="A17493" t="s">
        <v>17920</v>
      </c>
    </row>
    <row r="17494" spans="1:1" x14ac:dyDescent="0.25">
      <c r="A17494" t="s">
        <v>17921</v>
      </c>
    </row>
    <row r="17495" spans="1:1" x14ac:dyDescent="0.25">
      <c r="A17495" t="s">
        <v>17922</v>
      </c>
    </row>
    <row r="17496" spans="1:1" x14ac:dyDescent="0.25">
      <c r="A17496" t="s">
        <v>17923</v>
      </c>
    </row>
    <row r="17497" spans="1:1" x14ac:dyDescent="0.25">
      <c r="A17497" t="s">
        <v>17924</v>
      </c>
    </row>
    <row r="17498" spans="1:1" x14ac:dyDescent="0.25">
      <c r="A17498" t="s">
        <v>17925</v>
      </c>
    </row>
    <row r="17499" spans="1:1" x14ac:dyDescent="0.25">
      <c r="A17499" t="s">
        <v>17926</v>
      </c>
    </row>
    <row r="17500" spans="1:1" x14ac:dyDescent="0.25">
      <c r="A17500" t="s">
        <v>17927</v>
      </c>
    </row>
    <row r="17501" spans="1:1" x14ac:dyDescent="0.25">
      <c r="A17501" t="s">
        <v>17928</v>
      </c>
    </row>
    <row r="17502" spans="1:1" x14ac:dyDescent="0.25">
      <c r="A17502" t="s">
        <v>17929</v>
      </c>
    </row>
    <row r="17503" spans="1:1" x14ac:dyDescent="0.25">
      <c r="A17503" t="s">
        <v>17930</v>
      </c>
    </row>
    <row r="17504" spans="1:1" x14ac:dyDescent="0.25">
      <c r="A17504" t="s">
        <v>17931</v>
      </c>
    </row>
    <row r="17505" spans="1:1" x14ac:dyDescent="0.25">
      <c r="A17505" t="s">
        <v>17932</v>
      </c>
    </row>
    <row r="17506" spans="1:1" x14ac:dyDescent="0.25">
      <c r="A17506" t="s">
        <v>17933</v>
      </c>
    </row>
    <row r="17507" spans="1:1" x14ac:dyDescent="0.25">
      <c r="A17507" t="s">
        <v>17934</v>
      </c>
    </row>
    <row r="17508" spans="1:1" x14ac:dyDescent="0.25">
      <c r="A17508" t="s">
        <v>17935</v>
      </c>
    </row>
    <row r="17509" spans="1:1" x14ac:dyDescent="0.25">
      <c r="A17509" t="s">
        <v>17936</v>
      </c>
    </row>
    <row r="17510" spans="1:1" x14ac:dyDescent="0.25">
      <c r="A17510" t="s">
        <v>17937</v>
      </c>
    </row>
    <row r="17511" spans="1:1" x14ac:dyDescent="0.25">
      <c r="A17511" t="s">
        <v>17938</v>
      </c>
    </row>
    <row r="17512" spans="1:1" x14ac:dyDescent="0.25">
      <c r="A17512" t="s">
        <v>17939</v>
      </c>
    </row>
    <row r="17513" spans="1:1" x14ac:dyDescent="0.25">
      <c r="A17513" t="s">
        <v>17940</v>
      </c>
    </row>
    <row r="17514" spans="1:1" x14ac:dyDescent="0.25">
      <c r="A17514" t="s">
        <v>17941</v>
      </c>
    </row>
    <row r="17515" spans="1:1" x14ac:dyDescent="0.25">
      <c r="A17515" t="s">
        <v>17942</v>
      </c>
    </row>
    <row r="17516" spans="1:1" x14ac:dyDescent="0.25">
      <c r="A17516" t="s">
        <v>17943</v>
      </c>
    </row>
    <row r="17517" spans="1:1" x14ac:dyDescent="0.25">
      <c r="A17517" t="s">
        <v>17944</v>
      </c>
    </row>
    <row r="17518" spans="1:1" x14ac:dyDescent="0.25">
      <c r="A17518" t="s">
        <v>17945</v>
      </c>
    </row>
    <row r="17519" spans="1:1" x14ac:dyDescent="0.25">
      <c r="A17519" t="s">
        <v>17946</v>
      </c>
    </row>
    <row r="17520" spans="1:1" x14ac:dyDescent="0.25">
      <c r="A17520" t="s">
        <v>17947</v>
      </c>
    </row>
    <row r="17521" spans="1:1" x14ac:dyDescent="0.25">
      <c r="A17521" t="s">
        <v>17948</v>
      </c>
    </row>
    <row r="17522" spans="1:1" x14ac:dyDescent="0.25">
      <c r="A17522" t="s">
        <v>17949</v>
      </c>
    </row>
    <row r="17523" spans="1:1" x14ac:dyDescent="0.25">
      <c r="A17523" t="s">
        <v>17950</v>
      </c>
    </row>
    <row r="17524" spans="1:1" x14ac:dyDescent="0.25">
      <c r="A17524" t="s">
        <v>17951</v>
      </c>
    </row>
    <row r="17525" spans="1:1" x14ac:dyDescent="0.25">
      <c r="A17525" t="s">
        <v>17952</v>
      </c>
    </row>
    <row r="17526" spans="1:1" x14ac:dyDescent="0.25">
      <c r="A17526" t="s">
        <v>17953</v>
      </c>
    </row>
    <row r="17527" spans="1:1" x14ac:dyDescent="0.25">
      <c r="A17527" t="s">
        <v>17954</v>
      </c>
    </row>
    <row r="17528" spans="1:1" x14ac:dyDescent="0.25">
      <c r="A17528" t="s">
        <v>17955</v>
      </c>
    </row>
    <row r="17529" spans="1:1" x14ac:dyDescent="0.25">
      <c r="A17529" t="s">
        <v>17956</v>
      </c>
    </row>
    <row r="17530" spans="1:1" x14ac:dyDescent="0.25">
      <c r="A17530" t="s">
        <v>17957</v>
      </c>
    </row>
    <row r="17531" spans="1:1" x14ac:dyDescent="0.25">
      <c r="A17531" t="s">
        <v>17958</v>
      </c>
    </row>
    <row r="17532" spans="1:1" x14ac:dyDescent="0.25">
      <c r="A17532" t="s">
        <v>17959</v>
      </c>
    </row>
    <row r="17533" spans="1:1" x14ac:dyDescent="0.25">
      <c r="A17533" t="s">
        <v>17960</v>
      </c>
    </row>
    <row r="17534" spans="1:1" x14ac:dyDescent="0.25">
      <c r="A17534" t="s">
        <v>17961</v>
      </c>
    </row>
    <row r="17535" spans="1:1" x14ac:dyDescent="0.25">
      <c r="A17535" t="s">
        <v>17962</v>
      </c>
    </row>
    <row r="17536" spans="1:1" x14ac:dyDescent="0.25">
      <c r="A17536" t="s">
        <v>17963</v>
      </c>
    </row>
    <row r="17537" spans="1:1" x14ac:dyDescent="0.25">
      <c r="A17537" t="s">
        <v>17964</v>
      </c>
    </row>
    <row r="17538" spans="1:1" x14ac:dyDescent="0.25">
      <c r="A17538" t="s">
        <v>17965</v>
      </c>
    </row>
    <row r="17539" spans="1:1" x14ac:dyDescent="0.25">
      <c r="A17539" t="s">
        <v>17966</v>
      </c>
    </row>
    <row r="17540" spans="1:1" x14ac:dyDescent="0.25">
      <c r="A17540" t="s">
        <v>17967</v>
      </c>
    </row>
    <row r="17541" spans="1:1" x14ac:dyDescent="0.25">
      <c r="A17541" t="s">
        <v>17968</v>
      </c>
    </row>
    <row r="17542" spans="1:1" x14ac:dyDescent="0.25">
      <c r="A17542" t="s">
        <v>17969</v>
      </c>
    </row>
    <row r="17543" spans="1:1" x14ac:dyDescent="0.25">
      <c r="A17543" t="s">
        <v>17970</v>
      </c>
    </row>
    <row r="17544" spans="1:1" x14ac:dyDescent="0.25">
      <c r="A17544" t="s">
        <v>17971</v>
      </c>
    </row>
    <row r="17545" spans="1:1" x14ac:dyDescent="0.25">
      <c r="A17545" t="s">
        <v>17972</v>
      </c>
    </row>
    <row r="17546" spans="1:1" x14ac:dyDescent="0.25">
      <c r="A17546" t="s">
        <v>17973</v>
      </c>
    </row>
    <row r="17547" spans="1:1" x14ac:dyDescent="0.25">
      <c r="A17547" t="s">
        <v>17974</v>
      </c>
    </row>
    <row r="17548" spans="1:1" x14ac:dyDescent="0.25">
      <c r="A17548" t="s">
        <v>17975</v>
      </c>
    </row>
    <row r="17549" spans="1:1" x14ac:dyDescent="0.25">
      <c r="A17549" t="s">
        <v>17976</v>
      </c>
    </row>
    <row r="17550" spans="1:1" x14ac:dyDescent="0.25">
      <c r="A17550" t="s">
        <v>17977</v>
      </c>
    </row>
    <row r="17551" spans="1:1" x14ac:dyDescent="0.25">
      <c r="A17551" t="s">
        <v>17978</v>
      </c>
    </row>
    <row r="17552" spans="1:1" x14ac:dyDescent="0.25">
      <c r="A17552" t="s">
        <v>17979</v>
      </c>
    </row>
    <row r="17553" spans="1:1" x14ac:dyDescent="0.25">
      <c r="A17553" t="s">
        <v>17980</v>
      </c>
    </row>
    <row r="17554" spans="1:1" x14ac:dyDescent="0.25">
      <c r="A17554" t="s">
        <v>17981</v>
      </c>
    </row>
    <row r="17555" spans="1:1" x14ac:dyDescent="0.25">
      <c r="A17555" t="s">
        <v>17982</v>
      </c>
    </row>
    <row r="17556" spans="1:1" x14ac:dyDescent="0.25">
      <c r="A17556" t="s">
        <v>17983</v>
      </c>
    </row>
    <row r="17557" spans="1:1" x14ac:dyDescent="0.25">
      <c r="A17557" t="s">
        <v>17984</v>
      </c>
    </row>
    <row r="17558" spans="1:1" x14ac:dyDescent="0.25">
      <c r="A17558" t="s">
        <v>17985</v>
      </c>
    </row>
    <row r="17559" spans="1:1" x14ac:dyDescent="0.25">
      <c r="A17559" t="s">
        <v>17986</v>
      </c>
    </row>
    <row r="17560" spans="1:1" x14ac:dyDescent="0.25">
      <c r="A17560" t="s">
        <v>17987</v>
      </c>
    </row>
    <row r="17561" spans="1:1" x14ac:dyDescent="0.25">
      <c r="A17561" t="s">
        <v>17988</v>
      </c>
    </row>
    <row r="17562" spans="1:1" x14ac:dyDescent="0.25">
      <c r="A17562" t="s">
        <v>17989</v>
      </c>
    </row>
    <row r="17563" spans="1:1" x14ac:dyDescent="0.25">
      <c r="A17563" t="s">
        <v>17990</v>
      </c>
    </row>
    <row r="17564" spans="1:1" x14ac:dyDescent="0.25">
      <c r="A17564" t="s">
        <v>17991</v>
      </c>
    </row>
    <row r="17565" spans="1:1" x14ac:dyDescent="0.25">
      <c r="A17565" t="s">
        <v>17992</v>
      </c>
    </row>
    <row r="17566" spans="1:1" x14ac:dyDescent="0.25">
      <c r="A17566" t="s">
        <v>17993</v>
      </c>
    </row>
    <row r="17567" spans="1:1" x14ac:dyDescent="0.25">
      <c r="A17567" t="s">
        <v>17994</v>
      </c>
    </row>
    <row r="17568" spans="1:1" x14ac:dyDescent="0.25">
      <c r="A17568" t="s">
        <v>17995</v>
      </c>
    </row>
    <row r="17569" spans="1:1" x14ac:dyDescent="0.25">
      <c r="A17569" t="s">
        <v>17996</v>
      </c>
    </row>
    <row r="17570" spans="1:1" x14ac:dyDescent="0.25">
      <c r="A17570" t="s">
        <v>17997</v>
      </c>
    </row>
    <row r="17571" spans="1:1" x14ac:dyDescent="0.25">
      <c r="A17571" t="s">
        <v>17998</v>
      </c>
    </row>
    <row r="17572" spans="1:1" x14ac:dyDescent="0.25">
      <c r="A17572" t="s">
        <v>17999</v>
      </c>
    </row>
    <row r="17573" spans="1:1" x14ac:dyDescent="0.25">
      <c r="A17573" t="s">
        <v>18000</v>
      </c>
    </row>
    <row r="17574" spans="1:1" x14ac:dyDescent="0.25">
      <c r="A17574" t="s">
        <v>18001</v>
      </c>
    </row>
    <row r="17575" spans="1:1" x14ac:dyDescent="0.25">
      <c r="A17575" t="s">
        <v>18002</v>
      </c>
    </row>
    <row r="17576" spans="1:1" x14ac:dyDescent="0.25">
      <c r="A17576" t="s">
        <v>18003</v>
      </c>
    </row>
    <row r="17577" spans="1:1" x14ac:dyDescent="0.25">
      <c r="A17577" t="s">
        <v>18004</v>
      </c>
    </row>
    <row r="17578" spans="1:1" x14ac:dyDescent="0.25">
      <c r="A17578" t="s">
        <v>18005</v>
      </c>
    </row>
    <row r="17579" spans="1:1" x14ac:dyDescent="0.25">
      <c r="A17579" t="s">
        <v>18006</v>
      </c>
    </row>
    <row r="17580" spans="1:1" x14ac:dyDescent="0.25">
      <c r="A17580" t="s">
        <v>18007</v>
      </c>
    </row>
    <row r="17581" spans="1:1" x14ac:dyDescent="0.25">
      <c r="A17581" t="s">
        <v>18008</v>
      </c>
    </row>
    <row r="17582" spans="1:1" x14ac:dyDescent="0.25">
      <c r="A17582" t="s">
        <v>18009</v>
      </c>
    </row>
    <row r="17583" spans="1:1" x14ac:dyDescent="0.25">
      <c r="A17583" t="s">
        <v>18010</v>
      </c>
    </row>
    <row r="17584" spans="1:1" x14ac:dyDescent="0.25">
      <c r="A17584" t="s">
        <v>18011</v>
      </c>
    </row>
    <row r="17585" spans="1:1" x14ac:dyDescent="0.25">
      <c r="A17585" t="s">
        <v>18012</v>
      </c>
    </row>
    <row r="17586" spans="1:1" x14ac:dyDescent="0.25">
      <c r="A17586" t="s">
        <v>18013</v>
      </c>
    </row>
    <row r="17587" spans="1:1" x14ac:dyDescent="0.25">
      <c r="A17587" t="s">
        <v>18014</v>
      </c>
    </row>
    <row r="17588" spans="1:1" x14ac:dyDescent="0.25">
      <c r="A17588" t="s">
        <v>18015</v>
      </c>
    </row>
    <row r="17589" spans="1:1" x14ac:dyDescent="0.25">
      <c r="A17589" t="s">
        <v>18016</v>
      </c>
    </row>
    <row r="17590" spans="1:1" x14ac:dyDescent="0.25">
      <c r="A17590" t="s">
        <v>18017</v>
      </c>
    </row>
    <row r="17591" spans="1:1" x14ac:dyDescent="0.25">
      <c r="A17591" t="s">
        <v>18018</v>
      </c>
    </row>
    <row r="17592" spans="1:1" x14ac:dyDescent="0.25">
      <c r="A17592" t="s">
        <v>18019</v>
      </c>
    </row>
    <row r="17593" spans="1:1" x14ac:dyDescent="0.25">
      <c r="A17593" t="s">
        <v>18020</v>
      </c>
    </row>
    <row r="17594" spans="1:1" x14ac:dyDescent="0.25">
      <c r="A17594" t="s">
        <v>18021</v>
      </c>
    </row>
    <row r="17595" spans="1:1" x14ac:dyDescent="0.25">
      <c r="A17595" t="s">
        <v>18022</v>
      </c>
    </row>
    <row r="17596" spans="1:1" x14ac:dyDescent="0.25">
      <c r="A17596" t="s">
        <v>18023</v>
      </c>
    </row>
    <row r="17597" spans="1:1" x14ac:dyDescent="0.25">
      <c r="A17597" t="s">
        <v>18024</v>
      </c>
    </row>
    <row r="17598" spans="1:1" x14ac:dyDescent="0.25">
      <c r="A17598" t="s">
        <v>18025</v>
      </c>
    </row>
    <row r="17599" spans="1:1" x14ac:dyDescent="0.25">
      <c r="A17599" t="s">
        <v>18026</v>
      </c>
    </row>
    <row r="17600" spans="1:1" x14ac:dyDescent="0.25">
      <c r="A17600" t="s">
        <v>18027</v>
      </c>
    </row>
    <row r="17601" spans="1:1" x14ac:dyDescent="0.25">
      <c r="A17601" t="s">
        <v>18028</v>
      </c>
    </row>
    <row r="17602" spans="1:1" x14ac:dyDescent="0.25">
      <c r="A17602" t="s">
        <v>18029</v>
      </c>
    </row>
    <row r="17603" spans="1:1" x14ac:dyDescent="0.25">
      <c r="A17603" t="s">
        <v>18030</v>
      </c>
    </row>
    <row r="17604" spans="1:1" x14ac:dyDescent="0.25">
      <c r="A17604" t="s">
        <v>18031</v>
      </c>
    </row>
    <row r="17605" spans="1:1" x14ac:dyDescent="0.25">
      <c r="A17605" t="s">
        <v>18032</v>
      </c>
    </row>
    <row r="17606" spans="1:1" x14ac:dyDescent="0.25">
      <c r="A17606" t="s">
        <v>18033</v>
      </c>
    </row>
    <row r="17607" spans="1:1" x14ac:dyDescent="0.25">
      <c r="A17607" t="s">
        <v>18034</v>
      </c>
    </row>
    <row r="17608" spans="1:1" x14ac:dyDescent="0.25">
      <c r="A17608" t="s">
        <v>18035</v>
      </c>
    </row>
    <row r="17609" spans="1:1" x14ac:dyDescent="0.25">
      <c r="A17609" t="s">
        <v>18036</v>
      </c>
    </row>
    <row r="17610" spans="1:1" x14ac:dyDescent="0.25">
      <c r="A17610" t="s">
        <v>18037</v>
      </c>
    </row>
    <row r="17611" spans="1:1" x14ac:dyDescent="0.25">
      <c r="A17611" t="s">
        <v>18038</v>
      </c>
    </row>
    <row r="17612" spans="1:1" x14ac:dyDescent="0.25">
      <c r="A17612" t="s">
        <v>18039</v>
      </c>
    </row>
    <row r="17613" spans="1:1" x14ac:dyDescent="0.25">
      <c r="A17613" t="s">
        <v>18040</v>
      </c>
    </row>
    <row r="17614" spans="1:1" x14ac:dyDescent="0.25">
      <c r="A17614" t="s">
        <v>18041</v>
      </c>
    </row>
    <row r="17615" spans="1:1" x14ac:dyDescent="0.25">
      <c r="A17615" t="s">
        <v>18042</v>
      </c>
    </row>
    <row r="17616" spans="1:1" x14ac:dyDescent="0.25">
      <c r="A17616" t="s">
        <v>18043</v>
      </c>
    </row>
    <row r="17617" spans="1:1" x14ac:dyDescent="0.25">
      <c r="A17617" t="s">
        <v>18044</v>
      </c>
    </row>
    <row r="17618" spans="1:1" x14ac:dyDescent="0.25">
      <c r="A17618" t="s">
        <v>18045</v>
      </c>
    </row>
    <row r="17619" spans="1:1" x14ac:dyDescent="0.25">
      <c r="A17619" t="s">
        <v>18046</v>
      </c>
    </row>
    <row r="17620" spans="1:1" x14ac:dyDescent="0.25">
      <c r="A17620" t="s">
        <v>18047</v>
      </c>
    </row>
    <row r="17621" spans="1:1" x14ac:dyDescent="0.25">
      <c r="A17621" t="s">
        <v>18048</v>
      </c>
    </row>
    <row r="17622" spans="1:1" x14ac:dyDescent="0.25">
      <c r="A17622" t="s">
        <v>18049</v>
      </c>
    </row>
    <row r="17623" spans="1:1" x14ac:dyDescent="0.25">
      <c r="A17623" t="s">
        <v>18050</v>
      </c>
    </row>
    <row r="17624" spans="1:1" x14ac:dyDescent="0.25">
      <c r="A17624" t="s">
        <v>18051</v>
      </c>
    </row>
    <row r="17625" spans="1:1" x14ac:dyDescent="0.25">
      <c r="A17625" t="s">
        <v>18052</v>
      </c>
    </row>
    <row r="17626" spans="1:1" x14ac:dyDescent="0.25">
      <c r="A17626" t="s">
        <v>18053</v>
      </c>
    </row>
    <row r="17627" spans="1:1" x14ac:dyDescent="0.25">
      <c r="A17627" t="s">
        <v>18054</v>
      </c>
    </row>
    <row r="17628" spans="1:1" x14ac:dyDescent="0.25">
      <c r="A17628" t="s">
        <v>18055</v>
      </c>
    </row>
    <row r="17629" spans="1:1" x14ac:dyDescent="0.25">
      <c r="A17629" t="s">
        <v>18056</v>
      </c>
    </row>
    <row r="17630" spans="1:1" x14ac:dyDescent="0.25">
      <c r="A17630" t="s">
        <v>18057</v>
      </c>
    </row>
    <row r="17631" spans="1:1" x14ac:dyDescent="0.25">
      <c r="A17631" t="s">
        <v>18058</v>
      </c>
    </row>
    <row r="17632" spans="1:1" x14ac:dyDescent="0.25">
      <c r="A17632" t="s">
        <v>18059</v>
      </c>
    </row>
    <row r="17633" spans="1:1" x14ac:dyDescent="0.25">
      <c r="A17633" t="s">
        <v>18060</v>
      </c>
    </row>
    <row r="17634" spans="1:1" x14ac:dyDescent="0.25">
      <c r="A17634" t="s">
        <v>18061</v>
      </c>
    </row>
    <row r="17635" spans="1:1" x14ac:dyDescent="0.25">
      <c r="A17635" t="s">
        <v>18062</v>
      </c>
    </row>
    <row r="17636" spans="1:1" x14ac:dyDescent="0.25">
      <c r="A17636" t="s">
        <v>18063</v>
      </c>
    </row>
    <row r="17637" spans="1:1" x14ac:dyDescent="0.25">
      <c r="A17637" t="s">
        <v>18064</v>
      </c>
    </row>
    <row r="17638" spans="1:1" x14ac:dyDescent="0.25">
      <c r="A17638" t="s">
        <v>18065</v>
      </c>
    </row>
    <row r="17639" spans="1:1" x14ac:dyDescent="0.25">
      <c r="A17639" t="s">
        <v>18066</v>
      </c>
    </row>
    <row r="17640" spans="1:1" x14ac:dyDescent="0.25">
      <c r="A17640" t="s">
        <v>18067</v>
      </c>
    </row>
    <row r="17641" spans="1:1" x14ac:dyDescent="0.25">
      <c r="A17641" t="s">
        <v>18068</v>
      </c>
    </row>
    <row r="17642" spans="1:1" x14ac:dyDescent="0.25">
      <c r="A17642" t="s">
        <v>18069</v>
      </c>
    </row>
    <row r="17643" spans="1:1" x14ac:dyDescent="0.25">
      <c r="A17643" t="s">
        <v>18070</v>
      </c>
    </row>
    <row r="17644" spans="1:1" x14ac:dyDescent="0.25">
      <c r="A17644" t="s">
        <v>18071</v>
      </c>
    </row>
    <row r="17645" spans="1:1" x14ac:dyDescent="0.25">
      <c r="A17645" t="s">
        <v>18072</v>
      </c>
    </row>
    <row r="17646" spans="1:1" x14ac:dyDescent="0.25">
      <c r="A17646" t="s">
        <v>18073</v>
      </c>
    </row>
    <row r="17647" spans="1:1" x14ac:dyDescent="0.25">
      <c r="A17647" t="s">
        <v>18074</v>
      </c>
    </row>
    <row r="17648" spans="1:1" x14ac:dyDescent="0.25">
      <c r="A17648" t="s">
        <v>18075</v>
      </c>
    </row>
    <row r="17649" spans="1:1" x14ac:dyDescent="0.25">
      <c r="A17649" t="s">
        <v>18076</v>
      </c>
    </row>
    <row r="17650" spans="1:1" x14ac:dyDescent="0.25">
      <c r="A17650" t="s">
        <v>18077</v>
      </c>
    </row>
    <row r="17651" spans="1:1" x14ac:dyDescent="0.25">
      <c r="A17651" t="s">
        <v>18078</v>
      </c>
    </row>
    <row r="17652" spans="1:1" x14ac:dyDescent="0.25">
      <c r="A17652" t="s">
        <v>18079</v>
      </c>
    </row>
    <row r="17653" spans="1:1" x14ac:dyDescent="0.25">
      <c r="A17653" t="s">
        <v>18080</v>
      </c>
    </row>
    <row r="17654" spans="1:1" x14ac:dyDescent="0.25">
      <c r="A17654" t="s">
        <v>18081</v>
      </c>
    </row>
    <row r="17655" spans="1:1" x14ac:dyDescent="0.25">
      <c r="A17655" t="s">
        <v>18082</v>
      </c>
    </row>
    <row r="17656" spans="1:1" x14ac:dyDescent="0.25">
      <c r="A17656" t="s">
        <v>18083</v>
      </c>
    </row>
    <row r="17657" spans="1:1" x14ac:dyDescent="0.25">
      <c r="A17657" t="s">
        <v>18084</v>
      </c>
    </row>
    <row r="17658" spans="1:1" x14ac:dyDescent="0.25">
      <c r="A17658" t="s">
        <v>18085</v>
      </c>
    </row>
    <row r="17659" spans="1:1" x14ac:dyDescent="0.25">
      <c r="A17659" t="s">
        <v>18086</v>
      </c>
    </row>
    <row r="17660" spans="1:1" x14ac:dyDescent="0.25">
      <c r="A17660" t="s">
        <v>18087</v>
      </c>
    </row>
    <row r="17661" spans="1:1" x14ac:dyDescent="0.25">
      <c r="A17661" t="s">
        <v>18088</v>
      </c>
    </row>
    <row r="17662" spans="1:1" x14ac:dyDescent="0.25">
      <c r="A17662" t="s">
        <v>18089</v>
      </c>
    </row>
    <row r="17663" spans="1:1" x14ac:dyDescent="0.25">
      <c r="A17663" t="s">
        <v>18090</v>
      </c>
    </row>
    <row r="17664" spans="1:1" x14ac:dyDescent="0.25">
      <c r="A17664" t="s">
        <v>18091</v>
      </c>
    </row>
    <row r="17665" spans="1:1" x14ac:dyDescent="0.25">
      <c r="A17665" t="s">
        <v>18092</v>
      </c>
    </row>
    <row r="17666" spans="1:1" x14ac:dyDescent="0.25">
      <c r="A17666" t="s">
        <v>18093</v>
      </c>
    </row>
    <row r="17667" spans="1:1" x14ac:dyDescent="0.25">
      <c r="A17667" t="s">
        <v>18094</v>
      </c>
    </row>
    <row r="17668" spans="1:1" x14ac:dyDescent="0.25">
      <c r="A17668" t="s">
        <v>18095</v>
      </c>
    </row>
    <row r="17669" spans="1:1" x14ac:dyDescent="0.25">
      <c r="A17669" t="s">
        <v>18096</v>
      </c>
    </row>
    <row r="17670" spans="1:1" x14ac:dyDescent="0.25">
      <c r="A17670" t="s">
        <v>18097</v>
      </c>
    </row>
    <row r="17671" spans="1:1" x14ac:dyDescent="0.25">
      <c r="A17671" t="s">
        <v>18098</v>
      </c>
    </row>
    <row r="17672" spans="1:1" x14ac:dyDescent="0.25">
      <c r="A17672" t="s">
        <v>18099</v>
      </c>
    </row>
    <row r="17673" spans="1:1" x14ac:dyDescent="0.25">
      <c r="A17673" t="s">
        <v>18100</v>
      </c>
    </row>
    <row r="17674" spans="1:1" x14ac:dyDescent="0.25">
      <c r="A17674" t="s">
        <v>18101</v>
      </c>
    </row>
    <row r="17675" spans="1:1" x14ac:dyDescent="0.25">
      <c r="A17675" t="s">
        <v>18102</v>
      </c>
    </row>
    <row r="17676" spans="1:1" x14ac:dyDescent="0.25">
      <c r="A17676" t="s">
        <v>18103</v>
      </c>
    </row>
    <row r="17677" spans="1:1" x14ac:dyDescent="0.25">
      <c r="A17677" t="s">
        <v>18104</v>
      </c>
    </row>
    <row r="17678" spans="1:1" x14ac:dyDescent="0.25">
      <c r="A17678" t="s">
        <v>18105</v>
      </c>
    </row>
    <row r="17679" spans="1:1" x14ac:dyDescent="0.25">
      <c r="A17679" t="s">
        <v>18106</v>
      </c>
    </row>
    <row r="17680" spans="1:1" x14ac:dyDescent="0.25">
      <c r="A17680" t="s">
        <v>18107</v>
      </c>
    </row>
    <row r="17681" spans="1:1" x14ac:dyDescent="0.25">
      <c r="A17681" t="s">
        <v>18108</v>
      </c>
    </row>
    <row r="17682" spans="1:1" x14ac:dyDescent="0.25">
      <c r="A17682" t="s">
        <v>18109</v>
      </c>
    </row>
    <row r="17683" spans="1:1" x14ac:dyDescent="0.25">
      <c r="A17683" t="s">
        <v>18110</v>
      </c>
    </row>
    <row r="17684" spans="1:1" x14ac:dyDescent="0.25">
      <c r="A17684" t="s">
        <v>18111</v>
      </c>
    </row>
    <row r="17685" spans="1:1" x14ac:dyDescent="0.25">
      <c r="A17685" t="s">
        <v>18112</v>
      </c>
    </row>
    <row r="17686" spans="1:1" x14ac:dyDescent="0.25">
      <c r="A17686" t="s">
        <v>18113</v>
      </c>
    </row>
    <row r="17687" spans="1:1" x14ac:dyDescent="0.25">
      <c r="A17687" t="s">
        <v>18114</v>
      </c>
    </row>
    <row r="17688" spans="1:1" x14ac:dyDescent="0.25">
      <c r="A17688" t="s">
        <v>18115</v>
      </c>
    </row>
    <row r="17689" spans="1:1" x14ac:dyDescent="0.25">
      <c r="A17689" t="s">
        <v>18116</v>
      </c>
    </row>
    <row r="17690" spans="1:1" x14ac:dyDescent="0.25">
      <c r="A17690" t="s">
        <v>18117</v>
      </c>
    </row>
    <row r="17691" spans="1:1" x14ac:dyDescent="0.25">
      <c r="A17691" t="s">
        <v>18118</v>
      </c>
    </row>
    <row r="17692" spans="1:1" x14ac:dyDescent="0.25">
      <c r="A17692" t="s">
        <v>18119</v>
      </c>
    </row>
    <row r="17693" spans="1:1" x14ac:dyDescent="0.25">
      <c r="A17693" t="s">
        <v>18120</v>
      </c>
    </row>
    <row r="17694" spans="1:1" x14ac:dyDescent="0.25">
      <c r="A17694" t="s">
        <v>18121</v>
      </c>
    </row>
    <row r="17695" spans="1:1" x14ac:dyDescent="0.25">
      <c r="A17695" t="s">
        <v>18122</v>
      </c>
    </row>
    <row r="17696" spans="1:1" x14ac:dyDescent="0.25">
      <c r="A17696" t="s">
        <v>18123</v>
      </c>
    </row>
    <row r="17697" spans="1:1" x14ac:dyDescent="0.25">
      <c r="A17697" t="s">
        <v>18124</v>
      </c>
    </row>
    <row r="17698" spans="1:1" x14ac:dyDescent="0.25">
      <c r="A17698" t="s">
        <v>18125</v>
      </c>
    </row>
    <row r="17699" spans="1:1" x14ac:dyDescent="0.25">
      <c r="A17699" t="s">
        <v>18126</v>
      </c>
    </row>
    <row r="17700" spans="1:1" x14ac:dyDescent="0.25">
      <c r="A17700" t="s">
        <v>18127</v>
      </c>
    </row>
    <row r="17701" spans="1:1" x14ac:dyDescent="0.25">
      <c r="A17701" t="s">
        <v>18128</v>
      </c>
    </row>
    <row r="17702" spans="1:1" x14ac:dyDescent="0.25">
      <c r="A17702" t="s">
        <v>18129</v>
      </c>
    </row>
    <row r="17703" spans="1:1" x14ac:dyDescent="0.25">
      <c r="A17703" t="s">
        <v>18130</v>
      </c>
    </row>
    <row r="17704" spans="1:1" x14ac:dyDescent="0.25">
      <c r="A17704" t="s">
        <v>18131</v>
      </c>
    </row>
    <row r="17705" spans="1:1" x14ac:dyDescent="0.25">
      <c r="A17705" t="s">
        <v>18132</v>
      </c>
    </row>
    <row r="17706" spans="1:1" x14ac:dyDescent="0.25">
      <c r="A17706" t="s">
        <v>18133</v>
      </c>
    </row>
    <row r="17707" spans="1:1" x14ac:dyDescent="0.25">
      <c r="A17707" t="s">
        <v>18134</v>
      </c>
    </row>
    <row r="17708" spans="1:1" x14ac:dyDescent="0.25">
      <c r="A17708" t="s">
        <v>18135</v>
      </c>
    </row>
    <row r="17709" spans="1:1" x14ac:dyDescent="0.25">
      <c r="A17709" t="s">
        <v>18136</v>
      </c>
    </row>
    <row r="17710" spans="1:1" x14ac:dyDescent="0.25">
      <c r="A17710" t="s">
        <v>18137</v>
      </c>
    </row>
    <row r="17711" spans="1:1" x14ac:dyDescent="0.25">
      <c r="A17711" t="s">
        <v>18138</v>
      </c>
    </row>
    <row r="17712" spans="1:1" x14ac:dyDescent="0.25">
      <c r="A17712" t="s">
        <v>18139</v>
      </c>
    </row>
    <row r="17713" spans="1:1" x14ac:dyDescent="0.25">
      <c r="A17713" t="s">
        <v>18140</v>
      </c>
    </row>
    <row r="17714" spans="1:1" x14ac:dyDescent="0.25">
      <c r="A17714" t="s">
        <v>18141</v>
      </c>
    </row>
    <row r="17715" spans="1:1" x14ac:dyDescent="0.25">
      <c r="A17715" t="s">
        <v>18142</v>
      </c>
    </row>
    <row r="17716" spans="1:1" x14ac:dyDescent="0.25">
      <c r="A17716" t="s">
        <v>18143</v>
      </c>
    </row>
    <row r="17717" spans="1:1" x14ac:dyDescent="0.25">
      <c r="A17717" t="s">
        <v>18144</v>
      </c>
    </row>
    <row r="17718" spans="1:1" x14ac:dyDescent="0.25">
      <c r="A17718" t="s">
        <v>18145</v>
      </c>
    </row>
    <row r="17719" spans="1:1" x14ac:dyDescent="0.25">
      <c r="A17719" t="s">
        <v>18146</v>
      </c>
    </row>
    <row r="17720" spans="1:1" x14ac:dyDescent="0.25">
      <c r="A17720" t="s">
        <v>18147</v>
      </c>
    </row>
    <row r="17721" spans="1:1" x14ac:dyDescent="0.25">
      <c r="A17721" t="s">
        <v>18148</v>
      </c>
    </row>
    <row r="17722" spans="1:1" x14ac:dyDescent="0.25">
      <c r="A17722" t="s">
        <v>18149</v>
      </c>
    </row>
    <row r="17723" spans="1:1" x14ac:dyDescent="0.25">
      <c r="A17723" t="s">
        <v>18150</v>
      </c>
    </row>
    <row r="17724" spans="1:1" x14ac:dyDescent="0.25">
      <c r="A17724" t="s">
        <v>18151</v>
      </c>
    </row>
    <row r="17725" spans="1:1" x14ac:dyDescent="0.25">
      <c r="A17725" t="s">
        <v>18152</v>
      </c>
    </row>
    <row r="17726" spans="1:1" x14ac:dyDescent="0.25">
      <c r="A17726" t="s">
        <v>18153</v>
      </c>
    </row>
    <row r="17727" spans="1:1" x14ac:dyDescent="0.25">
      <c r="A17727" t="s">
        <v>18154</v>
      </c>
    </row>
    <row r="17728" spans="1:1" x14ac:dyDescent="0.25">
      <c r="A17728" t="s">
        <v>18155</v>
      </c>
    </row>
    <row r="17729" spans="1:1" x14ac:dyDescent="0.25">
      <c r="A17729" t="s">
        <v>18156</v>
      </c>
    </row>
    <row r="17730" spans="1:1" x14ac:dyDescent="0.25">
      <c r="A17730" t="s">
        <v>18157</v>
      </c>
    </row>
    <row r="17731" spans="1:1" x14ac:dyDescent="0.25">
      <c r="A17731" t="s">
        <v>18158</v>
      </c>
    </row>
    <row r="17732" spans="1:1" x14ac:dyDescent="0.25">
      <c r="A17732" t="s">
        <v>18159</v>
      </c>
    </row>
    <row r="17733" spans="1:1" x14ac:dyDescent="0.25">
      <c r="A17733" t="s">
        <v>18160</v>
      </c>
    </row>
    <row r="17734" spans="1:1" x14ac:dyDescent="0.25">
      <c r="A17734" t="s">
        <v>18161</v>
      </c>
    </row>
    <row r="17735" spans="1:1" x14ac:dyDescent="0.25">
      <c r="A17735" t="s">
        <v>18162</v>
      </c>
    </row>
    <row r="17736" spans="1:1" x14ac:dyDescent="0.25">
      <c r="A17736" t="s">
        <v>18163</v>
      </c>
    </row>
    <row r="17737" spans="1:1" x14ac:dyDescent="0.25">
      <c r="A17737" t="s">
        <v>18164</v>
      </c>
    </row>
    <row r="17738" spans="1:1" x14ac:dyDescent="0.25">
      <c r="A17738" t="s">
        <v>18165</v>
      </c>
    </row>
    <row r="17739" spans="1:1" x14ac:dyDescent="0.25">
      <c r="A17739" t="s">
        <v>18166</v>
      </c>
    </row>
    <row r="17740" spans="1:1" x14ac:dyDescent="0.25">
      <c r="A17740" t="s">
        <v>18167</v>
      </c>
    </row>
    <row r="17741" spans="1:1" x14ac:dyDescent="0.25">
      <c r="A17741" t="s">
        <v>18168</v>
      </c>
    </row>
    <row r="17742" spans="1:1" x14ac:dyDescent="0.25">
      <c r="A17742" t="s">
        <v>18169</v>
      </c>
    </row>
    <row r="17743" spans="1:1" x14ac:dyDescent="0.25">
      <c r="A17743" t="s">
        <v>18170</v>
      </c>
    </row>
    <row r="17744" spans="1:1" x14ac:dyDescent="0.25">
      <c r="A17744" t="s">
        <v>18171</v>
      </c>
    </row>
    <row r="17745" spans="1:1" x14ac:dyDescent="0.25">
      <c r="A17745" t="s">
        <v>18172</v>
      </c>
    </row>
    <row r="17746" spans="1:1" x14ac:dyDescent="0.25">
      <c r="A17746" t="s">
        <v>18173</v>
      </c>
    </row>
    <row r="17747" spans="1:1" x14ac:dyDescent="0.25">
      <c r="A17747" t="s">
        <v>18174</v>
      </c>
    </row>
    <row r="17748" spans="1:1" x14ac:dyDescent="0.25">
      <c r="A17748" t="s">
        <v>18175</v>
      </c>
    </row>
    <row r="17749" spans="1:1" x14ac:dyDescent="0.25">
      <c r="A17749" t="s">
        <v>18176</v>
      </c>
    </row>
    <row r="17750" spans="1:1" x14ac:dyDescent="0.25">
      <c r="A17750" t="s">
        <v>18177</v>
      </c>
    </row>
    <row r="17751" spans="1:1" x14ac:dyDescent="0.25">
      <c r="A17751" t="s">
        <v>18178</v>
      </c>
    </row>
    <row r="17752" spans="1:1" x14ac:dyDescent="0.25">
      <c r="A17752" t="s">
        <v>18179</v>
      </c>
    </row>
    <row r="17753" spans="1:1" x14ac:dyDescent="0.25">
      <c r="A17753" t="s">
        <v>18180</v>
      </c>
    </row>
    <row r="17754" spans="1:1" x14ac:dyDescent="0.25">
      <c r="A17754" t="s">
        <v>18181</v>
      </c>
    </row>
    <row r="17755" spans="1:1" x14ac:dyDescent="0.25">
      <c r="A17755" t="s">
        <v>18182</v>
      </c>
    </row>
    <row r="17756" spans="1:1" x14ac:dyDescent="0.25">
      <c r="A17756" t="s">
        <v>18183</v>
      </c>
    </row>
    <row r="17757" spans="1:1" x14ac:dyDescent="0.25">
      <c r="A17757" t="s">
        <v>18184</v>
      </c>
    </row>
    <row r="17758" spans="1:1" x14ac:dyDescent="0.25">
      <c r="A17758" t="s">
        <v>18185</v>
      </c>
    </row>
    <row r="17759" spans="1:1" x14ac:dyDescent="0.25">
      <c r="A17759" t="s">
        <v>18186</v>
      </c>
    </row>
    <row r="17760" spans="1:1" x14ac:dyDescent="0.25">
      <c r="A17760" t="s">
        <v>18187</v>
      </c>
    </row>
    <row r="17761" spans="1:1" x14ac:dyDescent="0.25">
      <c r="A17761" t="s">
        <v>18188</v>
      </c>
    </row>
    <row r="17762" spans="1:1" x14ac:dyDescent="0.25">
      <c r="A17762" t="s">
        <v>18189</v>
      </c>
    </row>
    <row r="17763" spans="1:1" x14ac:dyDescent="0.25">
      <c r="A17763" t="s">
        <v>18190</v>
      </c>
    </row>
    <row r="17764" spans="1:1" x14ac:dyDescent="0.25">
      <c r="A17764" t="s">
        <v>18191</v>
      </c>
    </row>
    <row r="17765" spans="1:1" x14ac:dyDescent="0.25">
      <c r="A17765" t="s">
        <v>18192</v>
      </c>
    </row>
    <row r="17766" spans="1:1" x14ac:dyDescent="0.25">
      <c r="A17766" t="s">
        <v>18193</v>
      </c>
    </row>
    <row r="17767" spans="1:1" x14ac:dyDescent="0.25">
      <c r="A17767" t="s">
        <v>18194</v>
      </c>
    </row>
    <row r="17768" spans="1:1" x14ac:dyDescent="0.25">
      <c r="A17768" t="s">
        <v>18195</v>
      </c>
    </row>
    <row r="17769" spans="1:1" x14ac:dyDescent="0.25">
      <c r="A17769" t="s">
        <v>18196</v>
      </c>
    </row>
    <row r="17770" spans="1:1" x14ac:dyDescent="0.25">
      <c r="A17770" t="s">
        <v>18197</v>
      </c>
    </row>
    <row r="17771" spans="1:1" x14ac:dyDescent="0.25">
      <c r="A17771" t="s">
        <v>18198</v>
      </c>
    </row>
    <row r="17772" spans="1:1" x14ac:dyDescent="0.25">
      <c r="A17772" t="s">
        <v>18199</v>
      </c>
    </row>
    <row r="17773" spans="1:1" x14ac:dyDescent="0.25">
      <c r="A17773" t="s">
        <v>18200</v>
      </c>
    </row>
    <row r="17774" spans="1:1" x14ac:dyDescent="0.25">
      <c r="A17774" t="s">
        <v>18201</v>
      </c>
    </row>
    <row r="17775" spans="1:1" x14ac:dyDescent="0.25">
      <c r="A17775" t="s">
        <v>18202</v>
      </c>
    </row>
    <row r="17776" spans="1:1" x14ac:dyDescent="0.25">
      <c r="A17776" t="s">
        <v>18203</v>
      </c>
    </row>
    <row r="17777" spans="1:1" x14ac:dyDescent="0.25">
      <c r="A17777" t="s">
        <v>18204</v>
      </c>
    </row>
    <row r="17778" spans="1:1" x14ac:dyDescent="0.25">
      <c r="A17778" t="s">
        <v>18205</v>
      </c>
    </row>
    <row r="17779" spans="1:1" x14ac:dyDescent="0.25">
      <c r="A17779" t="s">
        <v>18206</v>
      </c>
    </row>
    <row r="17780" spans="1:1" x14ac:dyDescent="0.25">
      <c r="A17780" t="s">
        <v>18207</v>
      </c>
    </row>
    <row r="17781" spans="1:1" x14ac:dyDescent="0.25">
      <c r="A17781" t="s">
        <v>18208</v>
      </c>
    </row>
    <row r="17782" spans="1:1" x14ac:dyDescent="0.25">
      <c r="A17782" t="s">
        <v>18209</v>
      </c>
    </row>
    <row r="17783" spans="1:1" x14ac:dyDescent="0.25">
      <c r="A17783" t="s">
        <v>18210</v>
      </c>
    </row>
    <row r="17784" spans="1:1" x14ac:dyDescent="0.25">
      <c r="A17784" t="s">
        <v>18211</v>
      </c>
    </row>
    <row r="17785" spans="1:1" x14ac:dyDescent="0.25">
      <c r="A17785" t="s">
        <v>18212</v>
      </c>
    </row>
    <row r="17786" spans="1:1" x14ac:dyDescent="0.25">
      <c r="A17786" t="s">
        <v>18213</v>
      </c>
    </row>
    <row r="17787" spans="1:1" x14ac:dyDescent="0.25">
      <c r="A17787" t="s">
        <v>18214</v>
      </c>
    </row>
    <row r="17788" spans="1:1" x14ac:dyDescent="0.25">
      <c r="A17788" t="s">
        <v>18215</v>
      </c>
    </row>
    <row r="17789" spans="1:1" x14ac:dyDescent="0.25">
      <c r="A17789" t="s">
        <v>18216</v>
      </c>
    </row>
    <row r="17790" spans="1:1" x14ac:dyDescent="0.25">
      <c r="A17790" t="s">
        <v>18217</v>
      </c>
    </row>
    <row r="17791" spans="1:1" x14ac:dyDescent="0.25">
      <c r="A17791" t="s">
        <v>18218</v>
      </c>
    </row>
    <row r="17792" spans="1:1" x14ac:dyDescent="0.25">
      <c r="A17792" t="s">
        <v>18219</v>
      </c>
    </row>
    <row r="17793" spans="1:1" x14ac:dyDescent="0.25">
      <c r="A17793" t="s">
        <v>18220</v>
      </c>
    </row>
    <row r="17794" spans="1:1" x14ac:dyDescent="0.25">
      <c r="A17794" t="s">
        <v>18221</v>
      </c>
    </row>
    <row r="17795" spans="1:1" x14ac:dyDescent="0.25">
      <c r="A17795" t="s">
        <v>18222</v>
      </c>
    </row>
    <row r="17796" spans="1:1" x14ac:dyDescent="0.25">
      <c r="A17796" t="s">
        <v>18223</v>
      </c>
    </row>
    <row r="17797" spans="1:1" x14ac:dyDescent="0.25">
      <c r="A17797" t="s">
        <v>18224</v>
      </c>
    </row>
    <row r="17798" spans="1:1" x14ac:dyDescent="0.25">
      <c r="A17798" t="s">
        <v>18225</v>
      </c>
    </row>
    <row r="17799" spans="1:1" x14ac:dyDescent="0.25">
      <c r="A17799" t="s">
        <v>18226</v>
      </c>
    </row>
    <row r="17800" spans="1:1" x14ac:dyDescent="0.25">
      <c r="A17800" t="s">
        <v>18227</v>
      </c>
    </row>
    <row r="17801" spans="1:1" x14ac:dyDescent="0.25">
      <c r="A17801" t="s">
        <v>18228</v>
      </c>
    </row>
    <row r="17802" spans="1:1" x14ac:dyDescent="0.25">
      <c r="A17802" t="s">
        <v>18229</v>
      </c>
    </row>
    <row r="17803" spans="1:1" x14ac:dyDescent="0.25">
      <c r="A17803" t="s">
        <v>18230</v>
      </c>
    </row>
    <row r="17804" spans="1:1" x14ac:dyDescent="0.25">
      <c r="A17804" t="s">
        <v>18231</v>
      </c>
    </row>
    <row r="17805" spans="1:1" x14ac:dyDescent="0.25">
      <c r="A17805" t="s">
        <v>18232</v>
      </c>
    </row>
    <row r="17806" spans="1:1" x14ac:dyDescent="0.25">
      <c r="A17806" t="s">
        <v>18233</v>
      </c>
    </row>
    <row r="17807" spans="1:1" x14ac:dyDescent="0.25">
      <c r="A17807" t="s">
        <v>18234</v>
      </c>
    </row>
    <row r="17808" spans="1:1" x14ac:dyDescent="0.25">
      <c r="A17808" t="s">
        <v>18235</v>
      </c>
    </row>
    <row r="17809" spans="1:1" x14ac:dyDescent="0.25">
      <c r="A17809" t="s">
        <v>18236</v>
      </c>
    </row>
    <row r="17810" spans="1:1" x14ac:dyDescent="0.25">
      <c r="A17810" t="s">
        <v>18237</v>
      </c>
    </row>
    <row r="17811" spans="1:1" x14ac:dyDescent="0.25">
      <c r="A17811" t="s">
        <v>18238</v>
      </c>
    </row>
    <row r="17812" spans="1:1" x14ac:dyDescent="0.25">
      <c r="A17812" t="s">
        <v>18239</v>
      </c>
    </row>
    <row r="17813" spans="1:1" x14ac:dyDescent="0.25">
      <c r="A17813" t="s">
        <v>18240</v>
      </c>
    </row>
    <row r="17814" spans="1:1" x14ac:dyDescent="0.25">
      <c r="A17814" t="s">
        <v>18241</v>
      </c>
    </row>
    <row r="17815" spans="1:1" x14ac:dyDescent="0.25">
      <c r="A17815" t="s">
        <v>18242</v>
      </c>
    </row>
    <row r="17816" spans="1:1" x14ac:dyDescent="0.25">
      <c r="A17816" t="s">
        <v>18243</v>
      </c>
    </row>
    <row r="17817" spans="1:1" x14ac:dyDescent="0.25">
      <c r="A17817" t="s">
        <v>18244</v>
      </c>
    </row>
    <row r="17818" spans="1:1" x14ac:dyDescent="0.25">
      <c r="A17818" t="s">
        <v>18245</v>
      </c>
    </row>
    <row r="17819" spans="1:1" x14ac:dyDescent="0.25">
      <c r="A17819" t="s">
        <v>18246</v>
      </c>
    </row>
    <row r="17820" spans="1:1" x14ac:dyDescent="0.25">
      <c r="A17820" t="s">
        <v>18247</v>
      </c>
    </row>
    <row r="17821" spans="1:1" x14ac:dyDescent="0.25">
      <c r="A17821" t="s">
        <v>18248</v>
      </c>
    </row>
    <row r="17822" spans="1:1" x14ac:dyDescent="0.25">
      <c r="A17822" t="s">
        <v>18249</v>
      </c>
    </row>
    <row r="17823" spans="1:1" x14ac:dyDescent="0.25">
      <c r="A17823" t="s">
        <v>18250</v>
      </c>
    </row>
    <row r="17824" spans="1:1" x14ac:dyDescent="0.25">
      <c r="A17824" t="s">
        <v>18251</v>
      </c>
    </row>
    <row r="17825" spans="1:1" x14ac:dyDescent="0.25">
      <c r="A17825" t="s">
        <v>18252</v>
      </c>
    </row>
    <row r="17826" spans="1:1" x14ac:dyDescent="0.25">
      <c r="A17826" t="s">
        <v>18253</v>
      </c>
    </row>
    <row r="17827" spans="1:1" x14ac:dyDescent="0.25">
      <c r="A17827" t="s">
        <v>18254</v>
      </c>
    </row>
    <row r="17828" spans="1:1" x14ac:dyDescent="0.25">
      <c r="A17828" t="s">
        <v>18255</v>
      </c>
    </row>
    <row r="17829" spans="1:1" x14ac:dyDescent="0.25">
      <c r="A17829" t="s">
        <v>18256</v>
      </c>
    </row>
    <row r="17830" spans="1:1" x14ac:dyDescent="0.25">
      <c r="A17830" t="s">
        <v>18257</v>
      </c>
    </row>
    <row r="17831" spans="1:1" x14ac:dyDescent="0.25">
      <c r="A17831" t="s">
        <v>18258</v>
      </c>
    </row>
    <row r="17832" spans="1:1" x14ac:dyDescent="0.25">
      <c r="A17832" t="s">
        <v>18259</v>
      </c>
    </row>
    <row r="17833" spans="1:1" x14ac:dyDescent="0.25">
      <c r="A17833" t="s">
        <v>18260</v>
      </c>
    </row>
    <row r="17834" spans="1:1" x14ac:dyDescent="0.25">
      <c r="A17834" t="s">
        <v>18261</v>
      </c>
    </row>
    <row r="17835" spans="1:1" x14ac:dyDescent="0.25">
      <c r="A17835" t="s">
        <v>18262</v>
      </c>
    </row>
    <row r="17836" spans="1:1" x14ac:dyDescent="0.25">
      <c r="A17836" t="s">
        <v>18263</v>
      </c>
    </row>
    <row r="17837" spans="1:1" x14ac:dyDescent="0.25">
      <c r="A17837" t="s">
        <v>18264</v>
      </c>
    </row>
    <row r="17838" spans="1:1" x14ac:dyDescent="0.25">
      <c r="A17838" t="s">
        <v>18265</v>
      </c>
    </row>
    <row r="17839" spans="1:1" x14ac:dyDescent="0.25">
      <c r="A17839" t="s">
        <v>18266</v>
      </c>
    </row>
    <row r="17840" spans="1:1" x14ac:dyDescent="0.25">
      <c r="A17840" t="s">
        <v>18267</v>
      </c>
    </row>
    <row r="17841" spans="1:1" x14ac:dyDescent="0.25">
      <c r="A17841" t="s">
        <v>18268</v>
      </c>
    </row>
    <row r="17842" spans="1:1" x14ac:dyDescent="0.25">
      <c r="A17842" t="s">
        <v>18269</v>
      </c>
    </row>
    <row r="17843" spans="1:1" x14ac:dyDescent="0.25">
      <c r="A17843" t="s">
        <v>18270</v>
      </c>
    </row>
    <row r="17844" spans="1:1" x14ac:dyDescent="0.25">
      <c r="A17844" t="s">
        <v>18271</v>
      </c>
    </row>
    <row r="17845" spans="1:1" x14ac:dyDescent="0.25">
      <c r="A17845" t="s">
        <v>18272</v>
      </c>
    </row>
    <row r="17846" spans="1:1" x14ac:dyDescent="0.25">
      <c r="A17846" t="s">
        <v>18273</v>
      </c>
    </row>
    <row r="17847" spans="1:1" x14ac:dyDescent="0.25">
      <c r="A17847" t="s">
        <v>18274</v>
      </c>
    </row>
    <row r="17848" spans="1:1" x14ac:dyDescent="0.25">
      <c r="A17848" t="s">
        <v>18275</v>
      </c>
    </row>
    <row r="17849" spans="1:1" x14ac:dyDescent="0.25">
      <c r="A17849" t="s">
        <v>18276</v>
      </c>
    </row>
    <row r="17850" spans="1:1" x14ac:dyDescent="0.25">
      <c r="A17850" t="s">
        <v>18277</v>
      </c>
    </row>
    <row r="17851" spans="1:1" x14ac:dyDescent="0.25">
      <c r="A17851" t="s">
        <v>18278</v>
      </c>
    </row>
    <row r="17852" spans="1:1" x14ac:dyDescent="0.25">
      <c r="A17852" t="s">
        <v>18279</v>
      </c>
    </row>
    <row r="17853" spans="1:1" x14ac:dyDescent="0.25">
      <c r="A17853" t="s">
        <v>18280</v>
      </c>
    </row>
    <row r="17854" spans="1:1" x14ac:dyDescent="0.25">
      <c r="A17854" t="s">
        <v>18281</v>
      </c>
    </row>
    <row r="17855" spans="1:1" x14ac:dyDescent="0.25">
      <c r="A17855" t="s">
        <v>18282</v>
      </c>
    </row>
    <row r="17856" spans="1:1" x14ac:dyDescent="0.25">
      <c r="A17856" t="s">
        <v>18283</v>
      </c>
    </row>
    <row r="17857" spans="1:1" x14ac:dyDescent="0.25">
      <c r="A17857" t="s">
        <v>18284</v>
      </c>
    </row>
    <row r="17858" spans="1:1" x14ac:dyDescent="0.25">
      <c r="A17858" t="s">
        <v>18285</v>
      </c>
    </row>
    <row r="17859" spans="1:1" x14ac:dyDescent="0.25">
      <c r="A17859" t="s">
        <v>18286</v>
      </c>
    </row>
    <row r="17860" spans="1:1" x14ac:dyDescent="0.25">
      <c r="A17860" t="s">
        <v>18287</v>
      </c>
    </row>
    <row r="17861" spans="1:1" x14ac:dyDescent="0.25">
      <c r="A17861" t="s">
        <v>18288</v>
      </c>
    </row>
    <row r="17862" spans="1:1" x14ac:dyDescent="0.25">
      <c r="A17862" t="s">
        <v>18289</v>
      </c>
    </row>
    <row r="17863" spans="1:1" x14ac:dyDescent="0.25">
      <c r="A17863" t="s">
        <v>18290</v>
      </c>
    </row>
    <row r="17864" spans="1:1" x14ac:dyDescent="0.25">
      <c r="A17864" t="s">
        <v>18291</v>
      </c>
    </row>
    <row r="17865" spans="1:1" x14ac:dyDescent="0.25">
      <c r="A17865" t="s">
        <v>18292</v>
      </c>
    </row>
    <row r="17866" spans="1:1" x14ac:dyDescent="0.25">
      <c r="A17866" t="s">
        <v>18293</v>
      </c>
    </row>
    <row r="17867" spans="1:1" x14ac:dyDescent="0.25">
      <c r="A17867" t="s">
        <v>18294</v>
      </c>
    </row>
    <row r="17868" spans="1:1" x14ac:dyDescent="0.25">
      <c r="A17868" t="s">
        <v>18295</v>
      </c>
    </row>
    <row r="17869" spans="1:1" x14ac:dyDescent="0.25">
      <c r="A17869" t="s">
        <v>18296</v>
      </c>
    </row>
    <row r="17870" spans="1:1" x14ac:dyDescent="0.25">
      <c r="A17870" t="s">
        <v>18297</v>
      </c>
    </row>
    <row r="17871" spans="1:1" x14ac:dyDescent="0.25">
      <c r="A17871" t="s">
        <v>18298</v>
      </c>
    </row>
    <row r="17872" spans="1:1" x14ac:dyDescent="0.25">
      <c r="A17872" t="s">
        <v>18299</v>
      </c>
    </row>
    <row r="17873" spans="1:1" x14ac:dyDescent="0.25">
      <c r="A17873" t="s">
        <v>18300</v>
      </c>
    </row>
    <row r="17874" spans="1:1" x14ac:dyDescent="0.25">
      <c r="A17874" t="s">
        <v>18301</v>
      </c>
    </row>
    <row r="17875" spans="1:1" x14ac:dyDescent="0.25">
      <c r="A17875" t="s">
        <v>18302</v>
      </c>
    </row>
    <row r="17876" spans="1:1" x14ac:dyDescent="0.25">
      <c r="A17876" t="s">
        <v>18303</v>
      </c>
    </row>
    <row r="17877" spans="1:1" x14ac:dyDescent="0.25">
      <c r="A17877" t="s">
        <v>18304</v>
      </c>
    </row>
    <row r="17878" spans="1:1" x14ac:dyDescent="0.25">
      <c r="A17878" t="s">
        <v>18305</v>
      </c>
    </row>
    <row r="17879" spans="1:1" x14ac:dyDescent="0.25">
      <c r="A17879" t="s">
        <v>18306</v>
      </c>
    </row>
    <row r="17880" spans="1:1" x14ac:dyDescent="0.25">
      <c r="A17880" t="s">
        <v>18307</v>
      </c>
    </row>
    <row r="17881" spans="1:1" x14ac:dyDescent="0.25">
      <c r="A17881" t="s">
        <v>18308</v>
      </c>
    </row>
    <row r="17882" spans="1:1" x14ac:dyDescent="0.25">
      <c r="A17882" t="s">
        <v>18309</v>
      </c>
    </row>
    <row r="17883" spans="1:1" x14ac:dyDescent="0.25">
      <c r="A17883" t="s">
        <v>18310</v>
      </c>
    </row>
    <row r="17884" spans="1:1" x14ac:dyDescent="0.25">
      <c r="A17884" t="s">
        <v>18311</v>
      </c>
    </row>
    <row r="17885" spans="1:1" x14ac:dyDescent="0.25">
      <c r="A17885" t="s">
        <v>18312</v>
      </c>
    </row>
    <row r="17886" spans="1:1" x14ac:dyDescent="0.25">
      <c r="A17886" t="s">
        <v>18313</v>
      </c>
    </row>
    <row r="17887" spans="1:1" x14ac:dyDescent="0.25">
      <c r="A17887" t="s">
        <v>18314</v>
      </c>
    </row>
    <row r="17888" spans="1:1" x14ac:dyDescent="0.25">
      <c r="A17888" t="s">
        <v>18315</v>
      </c>
    </row>
    <row r="17889" spans="1:1" x14ac:dyDescent="0.25">
      <c r="A17889" t="s">
        <v>18316</v>
      </c>
    </row>
    <row r="17890" spans="1:1" x14ac:dyDescent="0.25">
      <c r="A17890" t="s">
        <v>18317</v>
      </c>
    </row>
    <row r="17891" spans="1:1" x14ac:dyDescent="0.25">
      <c r="A17891" t="s">
        <v>18318</v>
      </c>
    </row>
    <row r="17892" spans="1:1" x14ac:dyDescent="0.25">
      <c r="A17892" t="s">
        <v>18319</v>
      </c>
    </row>
    <row r="17893" spans="1:1" x14ac:dyDescent="0.25">
      <c r="A17893" t="s">
        <v>18320</v>
      </c>
    </row>
    <row r="17894" spans="1:1" x14ac:dyDescent="0.25">
      <c r="A17894" t="s">
        <v>18321</v>
      </c>
    </row>
    <row r="17895" spans="1:1" x14ac:dyDescent="0.25">
      <c r="A17895" t="s">
        <v>18322</v>
      </c>
    </row>
    <row r="17896" spans="1:1" x14ac:dyDescent="0.25">
      <c r="A17896" t="s">
        <v>18323</v>
      </c>
    </row>
    <row r="17897" spans="1:1" x14ac:dyDescent="0.25">
      <c r="A17897" t="s">
        <v>18324</v>
      </c>
    </row>
    <row r="17898" spans="1:1" x14ac:dyDescent="0.25">
      <c r="A17898" t="s">
        <v>18325</v>
      </c>
    </row>
    <row r="17899" spans="1:1" x14ac:dyDescent="0.25">
      <c r="A17899" t="s">
        <v>18326</v>
      </c>
    </row>
    <row r="17900" spans="1:1" x14ac:dyDescent="0.25">
      <c r="A17900" t="s">
        <v>18327</v>
      </c>
    </row>
    <row r="17901" spans="1:1" x14ac:dyDescent="0.25">
      <c r="A17901" t="s">
        <v>18328</v>
      </c>
    </row>
    <row r="17902" spans="1:1" x14ac:dyDescent="0.25">
      <c r="A17902" t="s">
        <v>18329</v>
      </c>
    </row>
    <row r="17903" spans="1:1" x14ac:dyDescent="0.25">
      <c r="A17903" t="s">
        <v>18330</v>
      </c>
    </row>
    <row r="17904" spans="1:1" x14ac:dyDescent="0.25">
      <c r="A17904" t="s">
        <v>18331</v>
      </c>
    </row>
    <row r="17905" spans="1:1" x14ac:dyDescent="0.25">
      <c r="A17905" t="s">
        <v>18332</v>
      </c>
    </row>
    <row r="17906" spans="1:1" x14ac:dyDescent="0.25">
      <c r="A17906" t="s">
        <v>18333</v>
      </c>
    </row>
    <row r="17907" spans="1:1" x14ac:dyDescent="0.25">
      <c r="A17907" t="s">
        <v>18334</v>
      </c>
    </row>
    <row r="17908" spans="1:1" x14ac:dyDescent="0.25">
      <c r="A17908" t="s">
        <v>18335</v>
      </c>
    </row>
    <row r="17909" spans="1:1" x14ac:dyDescent="0.25">
      <c r="A17909" t="s">
        <v>18336</v>
      </c>
    </row>
    <row r="17910" spans="1:1" x14ac:dyDescent="0.25">
      <c r="A17910" t="s">
        <v>18337</v>
      </c>
    </row>
    <row r="17911" spans="1:1" x14ac:dyDescent="0.25">
      <c r="A17911" t="s">
        <v>18338</v>
      </c>
    </row>
    <row r="17912" spans="1:1" x14ac:dyDescent="0.25">
      <c r="A17912" t="s">
        <v>18339</v>
      </c>
    </row>
    <row r="17913" spans="1:1" x14ac:dyDescent="0.25">
      <c r="A17913" t="s">
        <v>18340</v>
      </c>
    </row>
    <row r="17914" spans="1:1" x14ac:dyDescent="0.25">
      <c r="A17914" t="s">
        <v>18341</v>
      </c>
    </row>
    <row r="17915" spans="1:1" x14ac:dyDescent="0.25">
      <c r="A17915" t="s">
        <v>18342</v>
      </c>
    </row>
    <row r="17916" spans="1:1" x14ac:dyDescent="0.25">
      <c r="A17916" t="s">
        <v>18343</v>
      </c>
    </row>
    <row r="17917" spans="1:1" x14ac:dyDescent="0.25">
      <c r="A17917" t="s">
        <v>18344</v>
      </c>
    </row>
    <row r="17918" spans="1:1" x14ac:dyDescent="0.25">
      <c r="A17918" t="s">
        <v>18345</v>
      </c>
    </row>
    <row r="17919" spans="1:1" x14ac:dyDescent="0.25">
      <c r="A17919" t="s">
        <v>18346</v>
      </c>
    </row>
    <row r="17920" spans="1:1" x14ac:dyDescent="0.25">
      <c r="A17920" t="s">
        <v>18347</v>
      </c>
    </row>
    <row r="17921" spans="1:1" x14ac:dyDescent="0.25">
      <c r="A17921" t="s">
        <v>18348</v>
      </c>
    </row>
    <row r="17922" spans="1:1" x14ac:dyDescent="0.25">
      <c r="A17922" t="s">
        <v>18349</v>
      </c>
    </row>
    <row r="17923" spans="1:1" x14ac:dyDescent="0.25">
      <c r="A17923" t="s">
        <v>18350</v>
      </c>
    </row>
    <row r="17924" spans="1:1" x14ac:dyDescent="0.25">
      <c r="A17924" t="s">
        <v>18351</v>
      </c>
    </row>
    <row r="17925" spans="1:1" x14ac:dyDescent="0.25">
      <c r="A17925" t="s">
        <v>18352</v>
      </c>
    </row>
    <row r="17926" spans="1:1" x14ac:dyDescent="0.25">
      <c r="A17926" t="s">
        <v>18353</v>
      </c>
    </row>
    <row r="17927" spans="1:1" x14ac:dyDescent="0.25">
      <c r="A17927" t="s">
        <v>18354</v>
      </c>
    </row>
    <row r="17928" spans="1:1" x14ac:dyDescent="0.25">
      <c r="A17928" t="s">
        <v>18355</v>
      </c>
    </row>
    <row r="17929" spans="1:1" x14ac:dyDescent="0.25">
      <c r="A17929" t="s">
        <v>18356</v>
      </c>
    </row>
    <row r="17930" spans="1:1" x14ac:dyDescent="0.25">
      <c r="A17930" t="s">
        <v>18357</v>
      </c>
    </row>
    <row r="17931" spans="1:1" x14ac:dyDescent="0.25">
      <c r="A17931" t="s">
        <v>18358</v>
      </c>
    </row>
    <row r="17932" spans="1:1" x14ac:dyDescent="0.25">
      <c r="A17932" t="s">
        <v>18359</v>
      </c>
    </row>
    <row r="17933" spans="1:1" x14ac:dyDescent="0.25">
      <c r="A17933" t="s">
        <v>18360</v>
      </c>
    </row>
    <row r="17934" spans="1:1" x14ac:dyDescent="0.25">
      <c r="A17934" t="s">
        <v>18361</v>
      </c>
    </row>
    <row r="17935" spans="1:1" x14ac:dyDescent="0.25">
      <c r="A17935" t="s">
        <v>18362</v>
      </c>
    </row>
    <row r="17936" spans="1:1" x14ac:dyDescent="0.25">
      <c r="A17936" t="s">
        <v>18363</v>
      </c>
    </row>
    <row r="17937" spans="1:1" x14ac:dyDescent="0.25">
      <c r="A17937" t="s">
        <v>18364</v>
      </c>
    </row>
    <row r="17938" spans="1:1" x14ac:dyDescent="0.25">
      <c r="A17938" t="s">
        <v>18365</v>
      </c>
    </row>
    <row r="17939" spans="1:1" x14ac:dyDescent="0.25">
      <c r="A17939" t="s">
        <v>18366</v>
      </c>
    </row>
    <row r="17940" spans="1:1" x14ac:dyDescent="0.25">
      <c r="A17940" t="s">
        <v>18367</v>
      </c>
    </row>
    <row r="17941" spans="1:1" x14ac:dyDescent="0.25">
      <c r="A17941" t="s">
        <v>18368</v>
      </c>
    </row>
    <row r="17942" spans="1:1" x14ac:dyDescent="0.25">
      <c r="A17942" t="s">
        <v>18369</v>
      </c>
    </row>
    <row r="17943" spans="1:1" x14ac:dyDescent="0.25">
      <c r="A17943" t="s">
        <v>18370</v>
      </c>
    </row>
    <row r="17944" spans="1:1" x14ac:dyDescent="0.25">
      <c r="A17944" t="s">
        <v>18371</v>
      </c>
    </row>
    <row r="17945" spans="1:1" x14ac:dyDescent="0.25">
      <c r="A17945" t="s">
        <v>18372</v>
      </c>
    </row>
    <row r="17946" spans="1:1" x14ac:dyDescent="0.25">
      <c r="A17946" t="s">
        <v>18373</v>
      </c>
    </row>
    <row r="17947" spans="1:1" x14ac:dyDescent="0.25">
      <c r="A17947" t="s">
        <v>18374</v>
      </c>
    </row>
    <row r="17948" spans="1:1" x14ac:dyDescent="0.25">
      <c r="A17948" t="s">
        <v>18375</v>
      </c>
    </row>
    <row r="17949" spans="1:1" x14ac:dyDescent="0.25">
      <c r="A17949" t="s">
        <v>18376</v>
      </c>
    </row>
    <row r="17950" spans="1:1" x14ac:dyDescent="0.25">
      <c r="A17950" t="s">
        <v>18377</v>
      </c>
    </row>
    <row r="17951" spans="1:1" x14ac:dyDescent="0.25">
      <c r="A17951" t="s">
        <v>18378</v>
      </c>
    </row>
    <row r="17952" spans="1:1" x14ac:dyDescent="0.25">
      <c r="A17952" t="s">
        <v>18379</v>
      </c>
    </row>
    <row r="17953" spans="1:1" x14ac:dyDescent="0.25">
      <c r="A17953" t="s">
        <v>18380</v>
      </c>
    </row>
    <row r="17954" spans="1:1" x14ac:dyDescent="0.25">
      <c r="A17954" t="s">
        <v>18381</v>
      </c>
    </row>
    <row r="17955" spans="1:1" x14ac:dyDescent="0.25">
      <c r="A17955" t="s">
        <v>18382</v>
      </c>
    </row>
    <row r="17956" spans="1:1" x14ac:dyDescent="0.25">
      <c r="A17956" t="s">
        <v>18383</v>
      </c>
    </row>
    <row r="17957" spans="1:1" x14ac:dyDescent="0.25">
      <c r="A17957" t="s">
        <v>18384</v>
      </c>
    </row>
    <row r="17958" spans="1:1" x14ac:dyDescent="0.25">
      <c r="A17958" t="s">
        <v>18385</v>
      </c>
    </row>
    <row r="17959" spans="1:1" x14ac:dyDescent="0.25">
      <c r="A17959" t="s">
        <v>18386</v>
      </c>
    </row>
    <row r="17960" spans="1:1" x14ac:dyDescent="0.25">
      <c r="A17960" t="s">
        <v>18387</v>
      </c>
    </row>
    <row r="17961" spans="1:1" x14ac:dyDescent="0.25">
      <c r="A17961" t="s">
        <v>18388</v>
      </c>
    </row>
    <row r="17962" spans="1:1" x14ac:dyDescent="0.25">
      <c r="A17962" t="s">
        <v>18389</v>
      </c>
    </row>
    <row r="17963" spans="1:1" x14ac:dyDescent="0.25">
      <c r="A17963" t="s">
        <v>18390</v>
      </c>
    </row>
    <row r="17964" spans="1:1" x14ac:dyDescent="0.25">
      <c r="A17964" t="s">
        <v>18391</v>
      </c>
    </row>
    <row r="17965" spans="1:1" x14ac:dyDescent="0.25">
      <c r="A17965" t="s">
        <v>18392</v>
      </c>
    </row>
    <row r="17966" spans="1:1" x14ac:dyDescent="0.25">
      <c r="A17966" t="s">
        <v>18393</v>
      </c>
    </row>
    <row r="17967" spans="1:1" x14ac:dyDescent="0.25">
      <c r="A17967" t="s">
        <v>18394</v>
      </c>
    </row>
    <row r="17968" spans="1:1" x14ac:dyDescent="0.25">
      <c r="A17968" t="s">
        <v>18395</v>
      </c>
    </row>
    <row r="17969" spans="1:1" x14ac:dyDescent="0.25">
      <c r="A17969" t="s">
        <v>18396</v>
      </c>
    </row>
    <row r="17970" spans="1:1" x14ac:dyDescent="0.25">
      <c r="A17970" t="s">
        <v>18397</v>
      </c>
    </row>
    <row r="17971" spans="1:1" x14ac:dyDescent="0.25">
      <c r="A17971" t="s">
        <v>18398</v>
      </c>
    </row>
    <row r="17972" spans="1:1" x14ac:dyDescent="0.25">
      <c r="A17972" t="s">
        <v>18399</v>
      </c>
    </row>
    <row r="17973" spans="1:1" x14ac:dyDescent="0.25">
      <c r="A17973" t="s">
        <v>18400</v>
      </c>
    </row>
    <row r="17974" spans="1:1" x14ac:dyDescent="0.25">
      <c r="A17974" t="s">
        <v>18401</v>
      </c>
    </row>
    <row r="17975" spans="1:1" x14ac:dyDescent="0.25">
      <c r="A17975" t="s">
        <v>18402</v>
      </c>
    </row>
    <row r="17976" spans="1:1" x14ac:dyDescent="0.25">
      <c r="A17976" t="s">
        <v>18403</v>
      </c>
    </row>
    <row r="17977" spans="1:1" x14ac:dyDescent="0.25">
      <c r="A17977" t="s">
        <v>18404</v>
      </c>
    </row>
    <row r="17978" spans="1:1" x14ac:dyDescent="0.25">
      <c r="A17978" t="s">
        <v>18405</v>
      </c>
    </row>
    <row r="17979" spans="1:1" x14ac:dyDescent="0.25">
      <c r="A17979" t="s">
        <v>18406</v>
      </c>
    </row>
    <row r="17980" spans="1:1" x14ac:dyDescent="0.25">
      <c r="A17980" t="s">
        <v>18407</v>
      </c>
    </row>
    <row r="17981" spans="1:1" x14ac:dyDescent="0.25">
      <c r="A17981" t="s">
        <v>18408</v>
      </c>
    </row>
    <row r="17982" spans="1:1" x14ac:dyDescent="0.25">
      <c r="A17982" t="s">
        <v>18409</v>
      </c>
    </row>
    <row r="17983" spans="1:1" x14ac:dyDescent="0.25">
      <c r="A17983" t="s">
        <v>18410</v>
      </c>
    </row>
    <row r="17984" spans="1:1" x14ac:dyDescent="0.25">
      <c r="A17984" t="s">
        <v>18411</v>
      </c>
    </row>
    <row r="17985" spans="1:1" x14ac:dyDescent="0.25">
      <c r="A17985" t="s">
        <v>18412</v>
      </c>
    </row>
    <row r="17986" spans="1:1" x14ac:dyDescent="0.25">
      <c r="A17986" t="s">
        <v>18413</v>
      </c>
    </row>
    <row r="17987" spans="1:1" x14ac:dyDescent="0.25">
      <c r="A17987" t="s">
        <v>18414</v>
      </c>
    </row>
    <row r="17988" spans="1:1" x14ac:dyDescent="0.25">
      <c r="A17988" t="s">
        <v>18415</v>
      </c>
    </row>
    <row r="17989" spans="1:1" x14ac:dyDescent="0.25">
      <c r="A17989" t="s">
        <v>18416</v>
      </c>
    </row>
    <row r="17990" spans="1:1" x14ac:dyDescent="0.25">
      <c r="A17990" t="s">
        <v>18417</v>
      </c>
    </row>
    <row r="17991" spans="1:1" x14ac:dyDescent="0.25">
      <c r="A17991" t="s">
        <v>18418</v>
      </c>
    </row>
    <row r="17992" spans="1:1" x14ac:dyDescent="0.25">
      <c r="A17992" t="s">
        <v>18419</v>
      </c>
    </row>
    <row r="17993" spans="1:1" x14ac:dyDescent="0.25">
      <c r="A17993" t="s">
        <v>18420</v>
      </c>
    </row>
    <row r="17994" spans="1:1" x14ac:dyDescent="0.25">
      <c r="A17994" t="s">
        <v>18421</v>
      </c>
    </row>
    <row r="17995" spans="1:1" x14ac:dyDescent="0.25">
      <c r="A17995" t="s">
        <v>18422</v>
      </c>
    </row>
    <row r="17996" spans="1:1" x14ac:dyDescent="0.25">
      <c r="A17996" t="s">
        <v>18423</v>
      </c>
    </row>
    <row r="17997" spans="1:1" x14ac:dyDescent="0.25">
      <c r="A17997" t="s">
        <v>18424</v>
      </c>
    </row>
    <row r="17998" spans="1:1" x14ac:dyDescent="0.25">
      <c r="A17998" t="s">
        <v>18425</v>
      </c>
    </row>
    <row r="17999" spans="1:1" x14ac:dyDescent="0.25">
      <c r="A17999" t="s">
        <v>18426</v>
      </c>
    </row>
    <row r="18000" spans="1:1" x14ac:dyDescent="0.25">
      <c r="A18000" t="s">
        <v>18427</v>
      </c>
    </row>
    <row r="18001" spans="1:1" x14ac:dyDescent="0.25">
      <c r="A18001" t="s">
        <v>18428</v>
      </c>
    </row>
    <row r="18002" spans="1:1" x14ac:dyDescent="0.25">
      <c r="A18002" t="s">
        <v>18429</v>
      </c>
    </row>
    <row r="18003" spans="1:1" x14ac:dyDescent="0.25">
      <c r="A18003" t="s">
        <v>18430</v>
      </c>
    </row>
    <row r="18004" spans="1:1" x14ac:dyDescent="0.25">
      <c r="A18004" t="s">
        <v>18431</v>
      </c>
    </row>
    <row r="18005" spans="1:1" x14ac:dyDescent="0.25">
      <c r="A18005" t="s">
        <v>18432</v>
      </c>
    </row>
    <row r="18006" spans="1:1" x14ac:dyDescent="0.25">
      <c r="A18006" t="s">
        <v>18433</v>
      </c>
    </row>
    <row r="18007" spans="1:1" x14ac:dyDescent="0.25">
      <c r="A18007" t="s">
        <v>18434</v>
      </c>
    </row>
    <row r="18008" spans="1:1" x14ac:dyDescent="0.25">
      <c r="A18008" t="s">
        <v>18435</v>
      </c>
    </row>
    <row r="18009" spans="1:1" x14ac:dyDescent="0.25">
      <c r="A18009" t="s">
        <v>18436</v>
      </c>
    </row>
    <row r="18010" spans="1:1" x14ac:dyDescent="0.25">
      <c r="A18010" t="s">
        <v>18437</v>
      </c>
    </row>
    <row r="18011" spans="1:1" x14ac:dyDescent="0.25">
      <c r="A18011" t="s">
        <v>18438</v>
      </c>
    </row>
    <row r="18012" spans="1:1" x14ac:dyDescent="0.25">
      <c r="A18012" t="s">
        <v>18439</v>
      </c>
    </row>
    <row r="18013" spans="1:1" x14ac:dyDescent="0.25">
      <c r="A18013" t="s">
        <v>18440</v>
      </c>
    </row>
    <row r="18014" spans="1:1" x14ac:dyDescent="0.25">
      <c r="A18014" t="s">
        <v>18441</v>
      </c>
    </row>
    <row r="18015" spans="1:1" x14ac:dyDescent="0.25">
      <c r="A18015" t="s">
        <v>18442</v>
      </c>
    </row>
    <row r="18016" spans="1:1" x14ac:dyDescent="0.25">
      <c r="A18016" t="s">
        <v>18443</v>
      </c>
    </row>
    <row r="18017" spans="1:1" x14ac:dyDescent="0.25">
      <c r="A18017" t="s">
        <v>18444</v>
      </c>
    </row>
    <row r="18018" spans="1:1" x14ac:dyDescent="0.25">
      <c r="A18018" t="s">
        <v>18445</v>
      </c>
    </row>
    <row r="18019" spans="1:1" x14ac:dyDescent="0.25">
      <c r="A18019" t="s">
        <v>18446</v>
      </c>
    </row>
    <row r="18020" spans="1:1" x14ac:dyDescent="0.25">
      <c r="A18020" t="s">
        <v>18447</v>
      </c>
    </row>
    <row r="18021" spans="1:1" x14ac:dyDescent="0.25">
      <c r="A18021" t="s">
        <v>18448</v>
      </c>
    </row>
    <row r="18022" spans="1:1" x14ac:dyDescent="0.25">
      <c r="A18022" t="s">
        <v>18449</v>
      </c>
    </row>
    <row r="18023" spans="1:1" x14ac:dyDescent="0.25">
      <c r="A18023" t="s">
        <v>18450</v>
      </c>
    </row>
    <row r="18024" spans="1:1" x14ac:dyDescent="0.25">
      <c r="A18024" t="s">
        <v>18451</v>
      </c>
    </row>
    <row r="18025" spans="1:1" x14ac:dyDescent="0.25">
      <c r="A18025" t="s">
        <v>18452</v>
      </c>
    </row>
    <row r="18026" spans="1:1" x14ac:dyDescent="0.25">
      <c r="A18026" t="s">
        <v>18453</v>
      </c>
    </row>
    <row r="18027" spans="1:1" x14ac:dyDescent="0.25">
      <c r="A18027" t="s">
        <v>18454</v>
      </c>
    </row>
    <row r="18028" spans="1:1" x14ac:dyDescent="0.25">
      <c r="A18028" t="s">
        <v>18455</v>
      </c>
    </row>
    <row r="18029" spans="1:1" x14ac:dyDescent="0.25">
      <c r="A18029" t="s">
        <v>18456</v>
      </c>
    </row>
    <row r="18030" spans="1:1" x14ac:dyDescent="0.25">
      <c r="A18030" t="s">
        <v>18457</v>
      </c>
    </row>
    <row r="18031" spans="1:1" x14ac:dyDescent="0.25">
      <c r="A18031" t="s">
        <v>18458</v>
      </c>
    </row>
    <row r="18032" spans="1:1" x14ac:dyDescent="0.25">
      <c r="A18032" t="s">
        <v>18459</v>
      </c>
    </row>
    <row r="18033" spans="1:1" x14ac:dyDescent="0.25">
      <c r="A18033" t="s">
        <v>18460</v>
      </c>
    </row>
    <row r="18034" spans="1:1" x14ac:dyDescent="0.25">
      <c r="A18034" t="s">
        <v>18461</v>
      </c>
    </row>
    <row r="18035" spans="1:1" x14ac:dyDescent="0.25">
      <c r="A18035" t="s">
        <v>18462</v>
      </c>
    </row>
    <row r="18036" spans="1:1" x14ac:dyDescent="0.25">
      <c r="A18036" t="s">
        <v>18463</v>
      </c>
    </row>
    <row r="18037" spans="1:1" x14ac:dyDescent="0.25">
      <c r="A18037" t="s">
        <v>18464</v>
      </c>
    </row>
    <row r="18038" spans="1:1" x14ac:dyDescent="0.25">
      <c r="A18038" t="s">
        <v>18465</v>
      </c>
    </row>
    <row r="18039" spans="1:1" x14ac:dyDescent="0.25">
      <c r="A18039" t="s">
        <v>18466</v>
      </c>
    </row>
    <row r="18040" spans="1:1" x14ac:dyDescent="0.25">
      <c r="A18040" t="s">
        <v>18467</v>
      </c>
    </row>
    <row r="18041" spans="1:1" x14ac:dyDescent="0.25">
      <c r="A18041" t="s">
        <v>18468</v>
      </c>
    </row>
    <row r="18042" spans="1:1" x14ac:dyDescent="0.25">
      <c r="A18042" t="s">
        <v>18469</v>
      </c>
    </row>
    <row r="18043" spans="1:1" x14ac:dyDescent="0.25">
      <c r="A18043" t="s">
        <v>18470</v>
      </c>
    </row>
    <row r="18044" spans="1:1" x14ac:dyDescent="0.25">
      <c r="A18044" t="s">
        <v>18471</v>
      </c>
    </row>
    <row r="18045" spans="1:1" x14ac:dyDescent="0.25">
      <c r="A18045" t="s">
        <v>18472</v>
      </c>
    </row>
    <row r="18046" spans="1:1" x14ac:dyDescent="0.25">
      <c r="A18046" t="s">
        <v>18473</v>
      </c>
    </row>
    <row r="18047" spans="1:1" x14ac:dyDescent="0.25">
      <c r="A18047" t="s">
        <v>18474</v>
      </c>
    </row>
    <row r="18048" spans="1:1" x14ac:dyDescent="0.25">
      <c r="A18048" t="s">
        <v>18475</v>
      </c>
    </row>
    <row r="18049" spans="1:1" x14ac:dyDescent="0.25">
      <c r="A18049" t="s">
        <v>18476</v>
      </c>
    </row>
    <row r="18050" spans="1:1" x14ac:dyDescent="0.25">
      <c r="A18050" t="s">
        <v>18477</v>
      </c>
    </row>
    <row r="18051" spans="1:1" x14ac:dyDescent="0.25">
      <c r="A18051" t="s">
        <v>18478</v>
      </c>
    </row>
    <row r="18052" spans="1:1" x14ac:dyDescent="0.25">
      <c r="A18052" t="s">
        <v>18479</v>
      </c>
    </row>
    <row r="18053" spans="1:1" x14ac:dyDescent="0.25">
      <c r="A18053" t="s">
        <v>18480</v>
      </c>
    </row>
    <row r="18054" spans="1:1" x14ac:dyDescent="0.25">
      <c r="A18054" t="s">
        <v>18481</v>
      </c>
    </row>
    <row r="18055" spans="1:1" x14ac:dyDescent="0.25">
      <c r="A18055" t="s">
        <v>18482</v>
      </c>
    </row>
    <row r="18056" spans="1:1" x14ac:dyDescent="0.25">
      <c r="A18056" t="s">
        <v>18483</v>
      </c>
    </row>
    <row r="18057" spans="1:1" x14ac:dyDescent="0.25">
      <c r="A18057" t="s">
        <v>18484</v>
      </c>
    </row>
    <row r="18058" spans="1:1" x14ac:dyDescent="0.25">
      <c r="A18058" t="s">
        <v>18485</v>
      </c>
    </row>
    <row r="18059" spans="1:1" x14ac:dyDescent="0.25">
      <c r="A18059" t="s">
        <v>18486</v>
      </c>
    </row>
    <row r="18060" spans="1:1" x14ac:dyDescent="0.25">
      <c r="A18060" t="s">
        <v>18487</v>
      </c>
    </row>
    <row r="18061" spans="1:1" x14ac:dyDescent="0.25">
      <c r="A18061" t="s">
        <v>18488</v>
      </c>
    </row>
    <row r="18062" spans="1:1" x14ac:dyDescent="0.25">
      <c r="A18062" t="s">
        <v>18489</v>
      </c>
    </row>
    <row r="18063" spans="1:1" x14ac:dyDescent="0.25">
      <c r="A18063" t="s">
        <v>18490</v>
      </c>
    </row>
    <row r="18064" spans="1:1" x14ac:dyDescent="0.25">
      <c r="A18064" t="s">
        <v>18491</v>
      </c>
    </row>
    <row r="18065" spans="1:1" x14ac:dyDescent="0.25">
      <c r="A18065" t="s">
        <v>18492</v>
      </c>
    </row>
    <row r="18066" spans="1:1" x14ac:dyDescent="0.25">
      <c r="A18066" t="s">
        <v>18493</v>
      </c>
    </row>
    <row r="18067" spans="1:1" x14ac:dyDescent="0.25">
      <c r="A18067" t="s">
        <v>18494</v>
      </c>
    </row>
    <row r="18068" spans="1:1" x14ac:dyDescent="0.25">
      <c r="A18068" t="s">
        <v>18495</v>
      </c>
    </row>
    <row r="18069" spans="1:1" x14ac:dyDescent="0.25">
      <c r="A18069" t="s">
        <v>18496</v>
      </c>
    </row>
    <row r="18070" spans="1:1" x14ac:dyDescent="0.25">
      <c r="A18070" t="s">
        <v>18497</v>
      </c>
    </row>
    <row r="18071" spans="1:1" x14ac:dyDescent="0.25">
      <c r="A18071" t="s">
        <v>18498</v>
      </c>
    </row>
    <row r="18072" spans="1:1" x14ac:dyDescent="0.25">
      <c r="A18072" t="s">
        <v>18499</v>
      </c>
    </row>
    <row r="18073" spans="1:1" x14ac:dyDescent="0.25">
      <c r="A18073" t="s">
        <v>18500</v>
      </c>
    </row>
    <row r="18074" spans="1:1" x14ac:dyDescent="0.25">
      <c r="A18074" t="s">
        <v>18501</v>
      </c>
    </row>
    <row r="18075" spans="1:1" x14ac:dyDescent="0.25">
      <c r="A18075" t="s">
        <v>18502</v>
      </c>
    </row>
    <row r="18076" spans="1:1" x14ac:dyDescent="0.25">
      <c r="A18076" t="s">
        <v>18503</v>
      </c>
    </row>
    <row r="18077" spans="1:1" x14ac:dyDescent="0.25">
      <c r="A18077" t="s">
        <v>18504</v>
      </c>
    </row>
    <row r="18078" spans="1:1" x14ac:dyDescent="0.25">
      <c r="A18078" t="s">
        <v>18505</v>
      </c>
    </row>
    <row r="18079" spans="1:1" x14ac:dyDescent="0.25">
      <c r="A18079" t="s">
        <v>18506</v>
      </c>
    </row>
    <row r="18080" spans="1:1" x14ac:dyDescent="0.25">
      <c r="A18080" t="s">
        <v>18507</v>
      </c>
    </row>
    <row r="18081" spans="1:1" x14ac:dyDescent="0.25">
      <c r="A18081" t="s">
        <v>18508</v>
      </c>
    </row>
    <row r="18082" spans="1:1" x14ac:dyDescent="0.25">
      <c r="A18082" t="s">
        <v>18509</v>
      </c>
    </row>
    <row r="18083" spans="1:1" x14ac:dyDescent="0.25">
      <c r="A18083" t="s">
        <v>18510</v>
      </c>
    </row>
    <row r="18084" spans="1:1" x14ac:dyDescent="0.25">
      <c r="A18084" t="s">
        <v>18511</v>
      </c>
    </row>
    <row r="18085" spans="1:1" x14ac:dyDescent="0.25">
      <c r="A18085" t="s">
        <v>18512</v>
      </c>
    </row>
    <row r="18086" spans="1:1" x14ac:dyDescent="0.25">
      <c r="A18086" t="s">
        <v>18513</v>
      </c>
    </row>
    <row r="18087" spans="1:1" x14ac:dyDescent="0.25">
      <c r="A18087" t="s">
        <v>18514</v>
      </c>
    </row>
    <row r="18088" spans="1:1" x14ac:dyDescent="0.25">
      <c r="A18088" t="s">
        <v>18515</v>
      </c>
    </row>
    <row r="18089" spans="1:1" x14ac:dyDescent="0.25">
      <c r="A18089" t="s">
        <v>18516</v>
      </c>
    </row>
    <row r="18090" spans="1:1" x14ac:dyDescent="0.25">
      <c r="A18090" t="s">
        <v>18517</v>
      </c>
    </row>
    <row r="18091" spans="1:1" x14ac:dyDescent="0.25">
      <c r="A18091" t="s">
        <v>18518</v>
      </c>
    </row>
    <row r="18092" spans="1:1" x14ac:dyDescent="0.25">
      <c r="A18092" t="s">
        <v>18519</v>
      </c>
    </row>
    <row r="18093" spans="1:1" x14ac:dyDescent="0.25">
      <c r="A18093" t="s">
        <v>18520</v>
      </c>
    </row>
    <row r="18094" spans="1:1" x14ac:dyDescent="0.25">
      <c r="A18094" t="s">
        <v>18521</v>
      </c>
    </row>
    <row r="18095" spans="1:1" x14ac:dyDescent="0.25">
      <c r="A18095" t="s">
        <v>18522</v>
      </c>
    </row>
    <row r="18096" spans="1:1" x14ac:dyDescent="0.25">
      <c r="A18096" t="s">
        <v>18523</v>
      </c>
    </row>
    <row r="18097" spans="1:1" x14ac:dyDescent="0.25">
      <c r="A18097" t="s">
        <v>18524</v>
      </c>
    </row>
    <row r="18098" spans="1:1" x14ac:dyDescent="0.25">
      <c r="A18098" t="s">
        <v>18525</v>
      </c>
    </row>
    <row r="18099" spans="1:1" x14ac:dyDescent="0.25">
      <c r="A18099" t="s">
        <v>18526</v>
      </c>
    </row>
    <row r="18100" spans="1:1" x14ac:dyDescent="0.25">
      <c r="A18100" t="s">
        <v>18527</v>
      </c>
    </row>
    <row r="18101" spans="1:1" x14ac:dyDescent="0.25">
      <c r="A18101" t="s">
        <v>18528</v>
      </c>
    </row>
    <row r="18102" spans="1:1" x14ac:dyDescent="0.25">
      <c r="A18102" t="s">
        <v>18529</v>
      </c>
    </row>
    <row r="18103" spans="1:1" x14ac:dyDescent="0.25">
      <c r="A18103" t="s">
        <v>18530</v>
      </c>
    </row>
    <row r="18104" spans="1:1" x14ac:dyDescent="0.25">
      <c r="A18104" t="s">
        <v>18531</v>
      </c>
    </row>
    <row r="18105" spans="1:1" x14ac:dyDescent="0.25">
      <c r="A18105" t="s">
        <v>18532</v>
      </c>
    </row>
    <row r="18106" spans="1:1" x14ac:dyDescent="0.25">
      <c r="A18106" t="s">
        <v>18533</v>
      </c>
    </row>
    <row r="18107" spans="1:1" x14ac:dyDescent="0.25">
      <c r="A18107" t="s">
        <v>18534</v>
      </c>
    </row>
    <row r="18108" spans="1:1" x14ac:dyDescent="0.25">
      <c r="A18108" t="s">
        <v>18535</v>
      </c>
    </row>
    <row r="18109" spans="1:1" x14ac:dyDescent="0.25">
      <c r="A18109" t="s">
        <v>18536</v>
      </c>
    </row>
    <row r="18110" spans="1:1" x14ac:dyDescent="0.25">
      <c r="A18110" t="s">
        <v>18537</v>
      </c>
    </row>
    <row r="18111" spans="1:1" x14ac:dyDescent="0.25">
      <c r="A18111" t="s">
        <v>18538</v>
      </c>
    </row>
    <row r="18112" spans="1:1" x14ac:dyDescent="0.25">
      <c r="A18112" t="s">
        <v>18539</v>
      </c>
    </row>
    <row r="18113" spans="1:1" x14ac:dyDescent="0.25">
      <c r="A18113" t="s">
        <v>18540</v>
      </c>
    </row>
    <row r="18114" spans="1:1" x14ac:dyDescent="0.25">
      <c r="A18114" t="s">
        <v>18541</v>
      </c>
    </row>
    <row r="18115" spans="1:1" x14ac:dyDescent="0.25">
      <c r="A18115" t="s">
        <v>18542</v>
      </c>
    </row>
    <row r="18116" spans="1:1" x14ac:dyDescent="0.25">
      <c r="A18116" t="s">
        <v>18543</v>
      </c>
    </row>
    <row r="18117" spans="1:1" x14ac:dyDescent="0.25">
      <c r="A18117" t="s">
        <v>18544</v>
      </c>
    </row>
    <row r="18118" spans="1:1" x14ac:dyDescent="0.25">
      <c r="A18118" t="s">
        <v>18545</v>
      </c>
    </row>
    <row r="18119" spans="1:1" x14ac:dyDescent="0.25">
      <c r="A18119" t="s">
        <v>18546</v>
      </c>
    </row>
    <row r="18120" spans="1:1" x14ac:dyDescent="0.25">
      <c r="A18120" t="s">
        <v>18547</v>
      </c>
    </row>
    <row r="18121" spans="1:1" x14ac:dyDescent="0.25">
      <c r="A18121" t="s">
        <v>18548</v>
      </c>
    </row>
    <row r="18122" spans="1:1" x14ac:dyDescent="0.25">
      <c r="A18122" t="s">
        <v>18549</v>
      </c>
    </row>
    <row r="18123" spans="1:1" x14ac:dyDescent="0.25">
      <c r="A18123" t="s">
        <v>18550</v>
      </c>
    </row>
    <row r="18124" spans="1:1" x14ac:dyDescent="0.25">
      <c r="A18124" t="s">
        <v>18551</v>
      </c>
    </row>
    <row r="18125" spans="1:1" x14ac:dyDescent="0.25">
      <c r="A18125" t="s">
        <v>18552</v>
      </c>
    </row>
    <row r="18126" spans="1:1" x14ac:dyDescent="0.25">
      <c r="A18126" t="s">
        <v>18553</v>
      </c>
    </row>
    <row r="18127" spans="1:1" x14ac:dyDescent="0.25">
      <c r="A18127" t="s">
        <v>18554</v>
      </c>
    </row>
    <row r="18128" spans="1:1" x14ac:dyDescent="0.25">
      <c r="A18128" t="s">
        <v>18555</v>
      </c>
    </row>
    <row r="18129" spans="1:1" x14ac:dyDescent="0.25">
      <c r="A18129" t="s">
        <v>18556</v>
      </c>
    </row>
    <row r="18130" spans="1:1" x14ac:dyDescent="0.25">
      <c r="A18130" t="s">
        <v>18557</v>
      </c>
    </row>
    <row r="18131" spans="1:1" x14ac:dyDescent="0.25">
      <c r="A18131" t="s">
        <v>18558</v>
      </c>
    </row>
    <row r="18132" spans="1:1" x14ac:dyDescent="0.25">
      <c r="A18132" t="s">
        <v>18559</v>
      </c>
    </row>
    <row r="18133" spans="1:1" x14ac:dyDescent="0.25">
      <c r="A18133" t="s">
        <v>18560</v>
      </c>
    </row>
    <row r="18134" spans="1:1" x14ac:dyDescent="0.25">
      <c r="A18134" t="s">
        <v>18561</v>
      </c>
    </row>
    <row r="18135" spans="1:1" x14ac:dyDescent="0.25">
      <c r="A18135" t="s">
        <v>18562</v>
      </c>
    </row>
    <row r="18136" spans="1:1" x14ac:dyDescent="0.25">
      <c r="A18136" t="s">
        <v>18563</v>
      </c>
    </row>
    <row r="18137" spans="1:1" x14ac:dyDescent="0.25">
      <c r="A18137" t="s">
        <v>18564</v>
      </c>
    </row>
    <row r="18138" spans="1:1" x14ac:dyDescent="0.25">
      <c r="A18138" t="s">
        <v>18565</v>
      </c>
    </row>
    <row r="18139" spans="1:1" x14ac:dyDescent="0.25">
      <c r="A18139" t="s">
        <v>18566</v>
      </c>
    </row>
    <row r="18140" spans="1:1" x14ac:dyDescent="0.25">
      <c r="A18140" t="s">
        <v>18567</v>
      </c>
    </row>
    <row r="18141" spans="1:1" x14ac:dyDescent="0.25">
      <c r="A18141" t="s">
        <v>18568</v>
      </c>
    </row>
    <row r="18142" spans="1:1" x14ac:dyDescent="0.25">
      <c r="A18142" t="s">
        <v>18569</v>
      </c>
    </row>
    <row r="18143" spans="1:1" x14ac:dyDescent="0.25">
      <c r="A18143" t="s">
        <v>18570</v>
      </c>
    </row>
    <row r="18144" spans="1:1" x14ac:dyDescent="0.25">
      <c r="A18144" t="s">
        <v>18571</v>
      </c>
    </row>
    <row r="18145" spans="1:1" x14ac:dyDescent="0.25">
      <c r="A18145" t="s">
        <v>18572</v>
      </c>
    </row>
    <row r="18146" spans="1:1" x14ac:dyDescent="0.25">
      <c r="A18146" t="s">
        <v>18573</v>
      </c>
    </row>
    <row r="18147" spans="1:1" x14ac:dyDescent="0.25">
      <c r="A18147" t="s">
        <v>18574</v>
      </c>
    </row>
    <row r="18148" spans="1:1" x14ac:dyDescent="0.25">
      <c r="A18148" t="s">
        <v>18575</v>
      </c>
    </row>
    <row r="18149" spans="1:1" x14ac:dyDescent="0.25">
      <c r="A18149" t="s">
        <v>18576</v>
      </c>
    </row>
    <row r="18150" spans="1:1" x14ac:dyDescent="0.25">
      <c r="A18150" t="s">
        <v>18577</v>
      </c>
    </row>
    <row r="18151" spans="1:1" x14ac:dyDescent="0.25">
      <c r="A18151" t="s">
        <v>18578</v>
      </c>
    </row>
    <row r="18152" spans="1:1" x14ac:dyDescent="0.25">
      <c r="A18152" t="s">
        <v>18579</v>
      </c>
    </row>
    <row r="18153" spans="1:1" x14ac:dyDescent="0.25">
      <c r="A18153" t="s">
        <v>18580</v>
      </c>
    </row>
    <row r="18154" spans="1:1" x14ac:dyDescent="0.25">
      <c r="A18154" t="s">
        <v>18581</v>
      </c>
    </row>
    <row r="18155" spans="1:1" x14ac:dyDescent="0.25">
      <c r="A18155" t="s">
        <v>18582</v>
      </c>
    </row>
    <row r="18156" spans="1:1" x14ac:dyDescent="0.25">
      <c r="A18156" t="s">
        <v>18583</v>
      </c>
    </row>
    <row r="18157" spans="1:1" x14ac:dyDescent="0.25">
      <c r="A18157" t="s">
        <v>18584</v>
      </c>
    </row>
    <row r="18158" spans="1:1" x14ac:dyDescent="0.25">
      <c r="A18158" t="s">
        <v>18585</v>
      </c>
    </row>
    <row r="18159" spans="1:1" x14ac:dyDescent="0.25">
      <c r="A18159" t="s">
        <v>18586</v>
      </c>
    </row>
    <row r="18160" spans="1:1" x14ac:dyDescent="0.25">
      <c r="A18160" t="s">
        <v>18587</v>
      </c>
    </row>
    <row r="18161" spans="1:1" x14ac:dyDescent="0.25">
      <c r="A18161" t="s">
        <v>18588</v>
      </c>
    </row>
    <row r="18162" spans="1:1" x14ac:dyDescent="0.25">
      <c r="A18162" t="s">
        <v>18589</v>
      </c>
    </row>
    <row r="18163" spans="1:1" x14ac:dyDescent="0.25">
      <c r="A18163" t="s">
        <v>18590</v>
      </c>
    </row>
    <row r="18164" spans="1:1" x14ac:dyDescent="0.25">
      <c r="A18164" t="s">
        <v>18591</v>
      </c>
    </row>
    <row r="18165" spans="1:1" x14ac:dyDescent="0.25">
      <c r="A18165" t="s">
        <v>18592</v>
      </c>
    </row>
    <row r="18166" spans="1:1" x14ac:dyDescent="0.25">
      <c r="A18166" t="s">
        <v>18593</v>
      </c>
    </row>
    <row r="18167" spans="1:1" x14ac:dyDescent="0.25">
      <c r="A18167" t="s">
        <v>18594</v>
      </c>
    </row>
    <row r="18168" spans="1:1" x14ac:dyDescent="0.25">
      <c r="A18168" t="s">
        <v>18595</v>
      </c>
    </row>
    <row r="18169" spans="1:1" x14ac:dyDescent="0.25">
      <c r="A18169" t="s">
        <v>18596</v>
      </c>
    </row>
    <row r="18170" spans="1:1" x14ac:dyDescent="0.25">
      <c r="A18170" t="s">
        <v>18597</v>
      </c>
    </row>
    <row r="18171" spans="1:1" x14ac:dyDescent="0.25">
      <c r="A18171" t="s">
        <v>18598</v>
      </c>
    </row>
    <row r="18172" spans="1:1" x14ac:dyDescent="0.25">
      <c r="A18172" t="s">
        <v>18599</v>
      </c>
    </row>
    <row r="18173" spans="1:1" x14ac:dyDescent="0.25">
      <c r="A18173" t="s">
        <v>18600</v>
      </c>
    </row>
    <row r="18174" spans="1:1" x14ac:dyDescent="0.25">
      <c r="A18174" t="s">
        <v>18601</v>
      </c>
    </row>
    <row r="18175" spans="1:1" x14ac:dyDescent="0.25">
      <c r="A18175" t="s">
        <v>18602</v>
      </c>
    </row>
    <row r="18176" spans="1:1" x14ac:dyDescent="0.25">
      <c r="A18176" t="s">
        <v>18603</v>
      </c>
    </row>
    <row r="18177" spans="1:1" x14ac:dyDescent="0.25">
      <c r="A18177" t="s">
        <v>18604</v>
      </c>
    </row>
    <row r="18178" spans="1:1" x14ac:dyDescent="0.25">
      <c r="A18178" t="s">
        <v>18605</v>
      </c>
    </row>
    <row r="18179" spans="1:1" x14ac:dyDescent="0.25">
      <c r="A18179" t="s">
        <v>18606</v>
      </c>
    </row>
    <row r="18180" spans="1:1" x14ac:dyDescent="0.25">
      <c r="A18180" t="s">
        <v>18607</v>
      </c>
    </row>
    <row r="18181" spans="1:1" x14ac:dyDescent="0.25">
      <c r="A18181" t="s">
        <v>18608</v>
      </c>
    </row>
    <row r="18182" spans="1:1" x14ac:dyDescent="0.25">
      <c r="A18182" t="s">
        <v>18609</v>
      </c>
    </row>
    <row r="18183" spans="1:1" x14ac:dyDescent="0.25">
      <c r="A18183" t="s">
        <v>18610</v>
      </c>
    </row>
    <row r="18184" spans="1:1" x14ac:dyDescent="0.25">
      <c r="A18184" t="s">
        <v>18611</v>
      </c>
    </row>
    <row r="18185" spans="1:1" x14ac:dyDescent="0.25">
      <c r="A18185" t="s">
        <v>18612</v>
      </c>
    </row>
    <row r="18186" spans="1:1" x14ac:dyDescent="0.25">
      <c r="A18186" t="s">
        <v>18613</v>
      </c>
    </row>
    <row r="18187" spans="1:1" x14ac:dyDescent="0.25">
      <c r="A18187" t="s">
        <v>18614</v>
      </c>
    </row>
    <row r="18188" spans="1:1" x14ac:dyDescent="0.25">
      <c r="A18188" t="s">
        <v>18615</v>
      </c>
    </row>
    <row r="18189" spans="1:1" x14ac:dyDescent="0.25">
      <c r="A18189" t="s">
        <v>18616</v>
      </c>
    </row>
    <row r="18190" spans="1:1" x14ac:dyDescent="0.25">
      <c r="A18190" t="s">
        <v>18617</v>
      </c>
    </row>
    <row r="18191" spans="1:1" x14ac:dyDescent="0.25">
      <c r="A18191" t="s">
        <v>18618</v>
      </c>
    </row>
    <row r="18192" spans="1:1" x14ac:dyDescent="0.25">
      <c r="A18192" t="s">
        <v>18619</v>
      </c>
    </row>
    <row r="18193" spans="1:1" x14ac:dyDescent="0.25">
      <c r="A18193" t="s">
        <v>18620</v>
      </c>
    </row>
    <row r="18194" spans="1:1" x14ac:dyDescent="0.25">
      <c r="A18194" t="s">
        <v>18621</v>
      </c>
    </row>
    <row r="18195" spans="1:1" x14ac:dyDescent="0.25">
      <c r="A18195" t="s">
        <v>18622</v>
      </c>
    </row>
    <row r="18196" spans="1:1" x14ac:dyDescent="0.25">
      <c r="A18196" t="s">
        <v>18623</v>
      </c>
    </row>
    <row r="18197" spans="1:1" x14ac:dyDescent="0.25">
      <c r="A18197" t="s">
        <v>18624</v>
      </c>
    </row>
    <row r="18198" spans="1:1" x14ac:dyDescent="0.25">
      <c r="A18198" t="s">
        <v>18625</v>
      </c>
    </row>
    <row r="18199" spans="1:1" x14ac:dyDescent="0.25">
      <c r="A18199" t="s">
        <v>18626</v>
      </c>
    </row>
    <row r="18200" spans="1:1" x14ac:dyDescent="0.25">
      <c r="A18200" t="s">
        <v>18627</v>
      </c>
    </row>
    <row r="18201" spans="1:1" x14ac:dyDescent="0.25">
      <c r="A18201" t="s">
        <v>18628</v>
      </c>
    </row>
    <row r="18202" spans="1:1" x14ac:dyDescent="0.25">
      <c r="A18202" t="s">
        <v>18629</v>
      </c>
    </row>
    <row r="18203" spans="1:1" x14ac:dyDescent="0.25">
      <c r="A18203" t="s">
        <v>18630</v>
      </c>
    </row>
    <row r="18204" spans="1:1" x14ac:dyDescent="0.25">
      <c r="A18204" t="s">
        <v>18631</v>
      </c>
    </row>
    <row r="18205" spans="1:1" x14ac:dyDescent="0.25">
      <c r="A18205" t="s">
        <v>18632</v>
      </c>
    </row>
    <row r="18206" spans="1:1" x14ac:dyDescent="0.25">
      <c r="A18206" t="s">
        <v>18633</v>
      </c>
    </row>
    <row r="18207" spans="1:1" x14ac:dyDescent="0.25">
      <c r="A18207" t="s">
        <v>18634</v>
      </c>
    </row>
    <row r="18208" spans="1:1" x14ac:dyDescent="0.25">
      <c r="A18208" t="s">
        <v>18635</v>
      </c>
    </row>
    <row r="18209" spans="1:1" x14ac:dyDescent="0.25">
      <c r="A18209" t="s">
        <v>18636</v>
      </c>
    </row>
    <row r="18210" spans="1:1" x14ac:dyDescent="0.25">
      <c r="A18210" t="s">
        <v>18637</v>
      </c>
    </row>
    <row r="18211" spans="1:1" x14ac:dyDescent="0.25">
      <c r="A18211" t="s">
        <v>18638</v>
      </c>
    </row>
    <row r="18212" spans="1:1" x14ac:dyDescent="0.25">
      <c r="A18212" t="s">
        <v>18639</v>
      </c>
    </row>
    <row r="18213" spans="1:1" x14ac:dyDescent="0.25">
      <c r="A18213" t="s">
        <v>18640</v>
      </c>
    </row>
    <row r="18214" spans="1:1" x14ac:dyDescent="0.25">
      <c r="A18214" t="s">
        <v>18641</v>
      </c>
    </row>
    <row r="18215" spans="1:1" x14ac:dyDescent="0.25">
      <c r="A18215" t="s">
        <v>18642</v>
      </c>
    </row>
    <row r="18216" spans="1:1" x14ac:dyDescent="0.25">
      <c r="A18216" t="s">
        <v>18643</v>
      </c>
    </row>
    <row r="18217" spans="1:1" x14ac:dyDescent="0.25">
      <c r="A18217" t="s">
        <v>18644</v>
      </c>
    </row>
    <row r="18218" spans="1:1" x14ac:dyDescent="0.25">
      <c r="A18218" t="s">
        <v>18645</v>
      </c>
    </row>
    <row r="18219" spans="1:1" x14ac:dyDescent="0.25">
      <c r="A18219" t="s">
        <v>18646</v>
      </c>
    </row>
    <row r="18220" spans="1:1" x14ac:dyDescent="0.25">
      <c r="A18220" t="s">
        <v>18647</v>
      </c>
    </row>
    <row r="18221" spans="1:1" x14ac:dyDescent="0.25">
      <c r="A18221" t="s">
        <v>18648</v>
      </c>
    </row>
    <row r="18222" spans="1:1" x14ac:dyDescent="0.25">
      <c r="A18222" t="s">
        <v>18649</v>
      </c>
    </row>
    <row r="18223" spans="1:1" x14ac:dyDescent="0.25">
      <c r="A18223" t="s">
        <v>18650</v>
      </c>
    </row>
    <row r="18224" spans="1:1" x14ac:dyDescent="0.25">
      <c r="A18224" t="s">
        <v>18651</v>
      </c>
    </row>
    <row r="18225" spans="1:1" x14ac:dyDescent="0.25">
      <c r="A18225" t="s">
        <v>18652</v>
      </c>
    </row>
    <row r="18226" spans="1:1" x14ac:dyDescent="0.25">
      <c r="A18226" t="s">
        <v>18653</v>
      </c>
    </row>
    <row r="18227" spans="1:1" x14ac:dyDescent="0.25">
      <c r="A18227" t="s">
        <v>18654</v>
      </c>
    </row>
    <row r="18228" spans="1:1" x14ac:dyDescent="0.25">
      <c r="A18228" t="s">
        <v>18655</v>
      </c>
    </row>
    <row r="18229" spans="1:1" x14ac:dyDescent="0.25">
      <c r="A18229" t="s">
        <v>18656</v>
      </c>
    </row>
    <row r="18230" spans="1:1" x14ac:dyDescent="0.25">
      <c r="A18230" t="s">
        <v>18657</v>
      </c>
    </row>
    <row r="18231" spans="1:1" x14ac:dyDescent="0.25">
      <c r="A18231" t="s">
        <v>18658</v>
      </c>
    </row>
    <row r="18232" spans="1:1" x14ac:dyDescent="0.25">
      <c r="A18232" t="s">
        <v>18659</v>
      </c>
    </row>
    <row r="18233" spans="1:1" x14ac:dyDescent="0.25">
      <c r="A18233" t="s">
        <v>18660</v>
      </c>
    </row>
    <row r="18234" spans="1:1" x14ac:dyDescent="0.25">
      <c r="A18234" t="s">
        <v>18661</v>
      </c>
    </row>
    <row r="18235" spans="1:1" x14ac:dyDescent="0.25">
      <c r="A18235" t="s">
        <v>18662</v>
      </c>
    </row>
    <row r="18236" spans="1:1" x14ac:dyDescent="0.25">
      <c r="A18236" t="s">
        <v>18663</v>
      </c>
    </row>
    <row r="18237" spans="1:1" x14ac:dyDescent="0.25">
      <c r="A18237" t="s">
        <v>18664</v>
      </c>
    </row>
    <row r="18238" spans="1:1" x14ac:dyDescent="0.25">
      <c r="A18238" t="s">
        <v>18665</v>
      </c>
    </row>
    <row r="18239" spans="1:1" x14ac:dyDescent="0.25">
      <c r="A18239" t="s">
        <v>18666</v>
      </c>
    </row>
    <row r="18240" spans="1:1" x14ac:dyDescent="0.25">
      <c r="A18240" t="s">
        <v>18667</v>
      </c>
    </row>
    <row r="18241" spans="1:1" x14ac:dyDescent="0.25">
      <c r="A18241" t="s">
        <v>18668</v>
      </c>
    </row>
    <row r="18242" spans="1:1" x14ac:dyDescent="0.25">
      <c r="A18242" t="s">
        <v>18669</v>
      </c>
    </row>
    <row r="18243" spans="1:1" x14ac:dyDescent="0.25">
      <c r="A18243" t="s">
        <v>18670</v>
      </c>
    </row>
    <row r="18244" spans="1:1" x14ac:dyDescent="0.25">
      <c r="A18244" t="s">
        <v>18671</v>
      </c>
    </row>
    <row r="18245" spans="1:1" x14ac:dyDescent="0.25">
      <c r="A18245" t="s">
        <v>18672</v>
      </c>
    </row>
    <row r="18246" spans="1:1" x14ac:dyDescent="0.25">
      <c r="A18246" t="s">
        <v>18673</v>
      </c>
    </row>
    <row r="18247" spans="1:1" x14ac:dyDescent="0.25">
      <c r="A18247" t="s">
        <v>18674</v>
      </c>
    </row>
    <row r="18248" spans="1:1" x14ac:dyDescent="0.25">
      <c r="A18248" t="s">
        <v>18675</v>
      </c>
    </row>
    <row r="18249" spans="1:1" x14ac:dyDescent="0.25">
      <c r="A18249" t="s">
        <v>18676</v>
      </c>
    </row>
    <row r="18250" spans="1:1" x14ac:dyDescent="0.25">
      <c r="A18250" t="s">
        <v>18677</v>
      </c>
    </row>
    <row r="18251" spans="1:1" x14ac:dyDescent="0.25">
      <c r="A18251" t="s">
        <v>18678</v>
      </c>
    </row>
    <row r="18252" spans="1:1" x14ac:dyDescent="0.25">
      <c r="A18252" t="s">
        <v>18679</v>
      </c>
    </row>
    <row r="18253" spans="1:1" x14ac:dyDescent="0.25">
      <c r="A18253" t="s">
        <v>18680</v>
      </c>
    </row>
    <row r="18254" spans="1:1" x14ac:dyDescent="0.25">
      <c r="A18254" t="s">
        <v>18681</v>
      </c>
    </row>
    <row r="18255" spans="1:1" x14ac:dyDescent="0.25">
      <c r="A18255" t="s">
        <v>18682</v>
      </c>
    </row>
    <row r="18256" spans="1:1" x14ac:dyDescent="0.25">
      <c r="A18256" t="s">
        <v>18683</v>
      </c>
    </row>
    <row r="18257" spans="1:1" x14ac:dyDescent="0.25">
      <c r="A18257" t="s">
        <v>18684</v>
      </c>
    </row>
    <row r="18258" spans="1:1" x14ac:dyDescent="0.25">
      <c r="A18258" t="s">
        <v>18685</v>
      </c>
    </row>
    <row r="18259" spans="1:1" x14ac:dyDescent="0.25">
      <c r="A18259" t="s">
        <v>18686</v>
      </c>
    </row>
    <row r="18260" spans="1:1" x14ac:dyDescent="0.25">
      <c r="A18260" t="s">
        <v>18687</v>
      </c>
    </row>
    <row r="18261" spans="1:1" x14ac:dyDescent="0.25">
      <c r="A18261" t="s">
        <v>18688</v>
      </c>
    </row>
    <row r="18262" spans="1:1" x14ac:dyDescent="0.25">
      <c r="A18262" t="s">
        <v>18689</v>
      </c>
    </row>
    <row r="18263" spans="1:1" x14ac:dyDescent="0.25">
      <c r="A18263" t="s">
        <v>18690</v>
      </c>
    </row>
    <row r="18264" spans="1:1" x14ac:dyDescent="0.25">
      <c r="A18264" t="s">
        <v>18691</v>
      </c>
    </row>
    <row r="18265" spans="1:1" x14ac:dyDescent="0.25">
      <c r="A18265" t="s">
        <v>18692</v>
      </c>
    </row>
    <row r="18266" spans="1:1" x14ac:dyDescent="0.25">
      <c r="A18266" t="s">
        <v>18693</v>
      </c>
    </row>
    <row r="18267" spans="1:1" x14ac:dyDescent="0.25">
      <c r="A18267" t="s">
        <v>18694</v>
      </c>
    </row>
    <row r="18268" spans="1:1" x14ac:dyDescent="0.25">
      <c r="A18268" t="s">
        <v>18695</v>
      </c>
    </row>
    <row r="18269" spans="1:1" x14ac:dyDescent="0.25">
      <c r="A18269" t="s">
        <v>18696</v>
      </c>
    </row>
    <row r="18270" spans="1:1" x14ac:dyDescent="0.25">
      <c r="A18270" t="s">
        <v>18697</v>
      </c>
    </row>
    <row r="18271" spans="1:1" x14ac:dyDescent="0.25">
      <c r="A18271" t="s">
        <v>18698</v>
      </c>
    </row>
    <row r="18272" spans="1:1" x14ac:dyDescent="0.25">
      <c r="A18272" t="s">
        <v>18699</v>
      </c>
    </row>
    <row r="18273" spans="1:1" x14ac:dyDescent="0.25">
      <c r="A18273" t="s">
        <v>18700</v>
      </c>
    </row>
    <row r="18274" spans="1:1" x14ac:dyDescent="0.25">
      <c r="A18274" t="s">
        <v>18701</v>
      </c>
    </row>
    <row r="18275" spans="1:1" x14ac:dyDescent="0.25">
      <c r="A18275" t="s">
        <v>18702</v>
      </c>
    </row>
    <row r="18276" spans="1:1" x14ac:dyDescent="0.25">
      <c r="A18276" t="s">
        <v>18703</v>
      </c>
    </row>
    <row r="18277" spans="1:1" x14ac:dyDescent="0.25">
      <c r="A18277" t="s">
        <v>18704</v>
      </c>
    </row>
    <row r="18278" spans="1:1" x14ac:dyDescent="0.25">
      <c r="A18278" t="s">
        <v>18705</v>
      </c>
    </row>
    <row r="18279" spans="1:1" x14ac:dyDescent="0.25">
      <c r="A18279" t="s">
        <v>18706</v>
      </c>
    </row>
    <row r="18280" spans="1:1" x14ac:dyDescent="0.25">
      <c r="A18280" t="s">
        <v>18707</v>
      </c>
    </row>
    <row r="18281" spans="1:1" x14ac:dyDescent="0.25">
      <c r="A18281" t="s">
        <v>18708</v>
      </c>
    </row>
    <row r="18282" spans="1:1" x14ac:dyDescent="0.25">
      <c r="A18282" t="s">
        <v>18709</v>
      </c>
    </row>
    <row r="18283" spans="1:1" x14ac:dyDescent="0.25">
      <c r="A18283" t="s">
        <v>18710</v>
      </c>
    </row>
    <row r="18284" spans="1:1" x14ac:dyDescent="0.25">
      <c r="A18284" t="s">
        <v>18711</v>
      </c>
    </row>
    <row r="18285" spans="1:1" x14ac:dyDescent="0.25">
      <c r="A18285" t="s">
        <v>18712</v>
      </c>
    </row>
    <row r="18286" spans="1:1" x14ac:dyDescent="0.25">
      <c r="A18286" t="s">
        <v>18713</v>
      </c>
    </row>
    <row r="18287" spans="1:1" x14ac:dyDescent="0.25">
      <c r="A18287" t="s">
        <v>18714</v>
      </c>
    </row>
    <row r="18288" spans="1:1" x14ac:dyDescent="0.25">
      <c r="A18288" t="s">
        <v>18715</v>
      </c>
    </row>
    <row r="18289" spans="1:1" x14ac:dyDescent="0.25">
      <c r="A18289" t="s">
        <v>18716</v>
      </c>
    </row>
    <row r="18290" spans="1:1" x14ac:dyDescent="0.25">
      <c r="A18290" t="s">
        <v>18717</v>
      </c>
    </row>
    <row r="18291" spans="1:1" x14ac:dyDescent="0.25">
      <c r="A18291" t="s">
        <v>18718</v>
      </c>
    </row>
    <row r="18292" spans="1:1" x14ac:dyDescent="0.25">
      <c r="A18292" t="s">
        <v>18719</v>
      </c>
    </row>
    <row r="18293" spans="1:1" x14ac:dyDescent="0.25">
      <c r="A18293" t="s">
        <v>18720</v>
      </c>
    </row>
    <row r="18294" spans="1:1" x14ac:dyDescent="0.25">
      <c r="A18294" t="s">
        <v>18721</v>
      </c>
    </row>
    <row r="18295" spans="1:1" x14ac:dyDescent="0.25">
      <c r="A18295" t="s">
        <v>18722</v>
      </c>
    </row>
    <row r="18296" spans="1:1" x14ac:dyDescent="0.25">
      <c r="A18296" t="s">
        <v>18723</v>
      </c>
    </row>
    <row r="18297" spans="1:1" x14ac:dyDescent="0.25">
      <c r="A18297" t="s">
        <v>18724</v>
      </c>
    </row>
    <row r="18298" spans="1:1" x14ac:dyDescent="0.25">
      <c r="A18298" t="s">
        <v>18725</v>
      </c>
    </row>
    <row r="18299" spans="1:1" x14ac:dyDescent="0.25">
      <c r="A18299" t="s">
        <v>18726</v>
      </c>
    </row>
    <row r="18300" spans="1:1" x14ac:dyDescent="0.25">
      <c r="A18300" t="s">
        <v>18727</v>
      </c>
    </row>
    <row r="18301" spans="1:1" x14ac:dyDescent="0.25">
      <c r="A18301" t="s">
        <v>18728</v>
      </c>
    </row>
    <row r="18302" spans="1:1" x14ac:dyDescent="0.25">
      <c r="A18302" t="s">
        <v>18729</v>
      </c>
    </row>
    <row r="18303" spans="1:1" x14ac:dyDescent="0.25">
      <c r="A18303" t="s">
        <v>18730</v>
      </c>
    </row>
    <row r="18304" spans="1:1" x14ac:dyDescent="0.25">
      <c r="A18304" t="s">
        <v>18731</v>
      </c>
    </row>
    <row r="18305" spans="1:1" x14ac:dyDescent="0.25">
      <c r="A18305" t="s">
        <v>18732</v>
      </c>
    </row>
    <row r="18306" spans="1:1" x14ac:dyDescent="0.25">
      <c r="A18306" t="s">
        <v>18733</v>
      </c>
    </row>
    <row r="18307" spans="1:1" x14ac:dyDescent="0.25">
      <c r="A18307" t="s">
        <v>18734</v>
      </c>
    </row>
    <row r="18308" spans="1:1" x14ac:dyDescent="0.25">
      <c r="A18308" t="s">
        <v>18735</v>
      </c>
    </row>
    <row r="18309" spans="1:1" x14ac:dyDescent="0.25">
      <c r="A18309" t="s">
        <v>18736</v>
      </c>
    </row>
    <row r="18310" spans="1:1" x14ac:dyDescent="0.25">
      <c r="A18310" t="s">
        <v>18737</v>
      </c>
    </row>
    <row r="18311" spans="1:1" x14ac:dyDescent="0.25">
      <c r="A18311" t="s">
        <v>18738</v>
      </c>
    </row>
    <row r="18312" spans="1:1" x14ac:dyDescent="0.25">
      <c r="A18312" t="s">
        <v>18739</v>
      </c>
    </row>
    <row r="18313" spans="1:1" x14ac:dyDescent="0.25">
      <c r="A18313" t="s">
        <v>18740</v>
      </c>
    </row>
    <row r="18314" spans="1:1" x14ac:dyDescent="0.25">
      <c r="A18314" t="s">
        <v>18741</v>
      </c>
    </row>
    <row r="18315" spans="1:1" x14ac:dyDescent="0.25">
      <c r="A18315" t="s">
        <v>18742</v>
      </c>
    </row>
    <row r="18316" spans="1:1" x14ac:dyDescent="0.25">
      <c r="A18316" t="s">
        <v>18743</v>
      </c>
    </row>
    <row r="18317" spans="1:1" x14ac:dyDescent="0.25">
      <c r="A18317" t="s">
        <v>18744</v>
      </c>
    </row>
    <row r="18318" spans="1:1" x14ac:dyDescent="0.25">
      <c r="A18318" t="s">
        <v>18745</v>
      </c>
    </row>
    <row r="18319" spans="1:1" x14ac:dyDescent="0.25">
      <c r="A18319" t="s">
        <v>18746</v>
      </c>
    </row>
    <row r="18320" spans="1:1" x14ac:dyDescent="0.25">
      <c r="A18320" t="s">
        <v>18747</v>
      </c>
    </row>
    <row r="18321" spans="1:1" x14ac:dyDescent="0.25">
      <c r="A18321" t="s">
        <v>18748</v>
      </c>
    </row>
    <row r="18322" spans="1:1" x14ac:dyDescent="0.25">
      <c r="A18322" t="s">
        <v>18749</v>
      </c>
    </row>
    <row r="18323" spans="1:1" x14ac:dyDescent="0.25">
      <c r="A18323" t="s">
        <v>18750</v>
      </c>
    </row>
    <row r="18324" spans="1:1" x14ac:dyDescent="0.25">
      <c r="A18324" t="s">
        <v>18751</v>
      </c>
    </row>
    <row r="18325" spans="1:1" x14ac:dyDescent="0.25">
      <c r="A18325" t="s">
        <v>18752</v>
      </c>
    </row>
    <row r="18326" spans="1:1" x14ac:dyDescent="0.25">
      <c r="A18326" t="s">
        <v>18753</v>
      </c>
    </row>
    <row r="18327" spans="1:1" x14ac:dyDescent="0.25">
      <c r="A18327" t="s">
        <v>18754</v>
      </c>
    </row>
    <row r="18328" spans="1:1" x14ac:dyDescent="0.25">
      <c r="A18328" t="s">
        <v>18755</v>
      </c>
    </row>
    <row r="18329" spans="1:1" x14ac:dyDescent="0.25">
      <c r="A18329" t="s">
        <v>18756</v>
      </c>
    </row>
    <row r="18330" spans="1:1" x14ac:dyDescent="0.25">
      <c r="A18330" t="s">
        <v>18757</v>
      </c>
    </row>
    <row r="18331" spans="1:1" x14ac:dyDescent="0.25">
      <c r="A18331" t="s">
        <v>18758</v>
      </c>
    </row>
    <row r="18332" spans="1:1" x14ac:dyDescent="0.25">
      <c r="A18332" t="s">
        <v>18759</v>
      </c>
    </row>
    <row r="18333" spans="1:1" x14ac:dyDescent="0.25">
      <c r="A18333" t="s">
        <v>18760</v>
      </c>
    </row>
    <row r="18334" spans="1:1" x14ac:dyDescent="0.25">
      <c r="A18334" t="s">
        <v>18761</v>
      </c>
    </row>
    <row r="18335" spans="1:1" x14ac:dyDescent="0.25">
      <c r="A18335" t="s">
        <v>18762</v>
      </c>
    </row>
    <row r="18336" spans="1:1" x14ac:dyDescent="0.25">
      <c r="A18336" t="s">
        <v>18763</v>
      </c>
    </row>
    <row r="18337" spans="1:1" x14ac:dyDescent="0.25">
      <c r="A18337" t="s">
        <v>18764</v>
      </c>
    </row>
    <row r="18338" spans="1:1" x14ac:dyDescent="0.25">
      <c r="A18338" t="s">
        <v>18765</v>
      </c>
    </row>
    <row r="18339" spans="1:1" x14ac:dyDescent="0.25">
      <c r="A18339" t="s">
        <v>18766</v>
      </c>
    </row>
    <row r="18340" spans="1:1" x14ac:dyDescent="0.25">
      <c r="A18340" t="s">
        <v>18767</v>
      </c>
    </row>
    <row r="18341" spans="1:1" x14ac:dyDescent="0.25">
      <c r="A18341" t="s">
        <v>18768</v>
      </c>
    </row>
    <row r="18342" spans="1:1" x14ac:dyDescent="0.25">
      <c r="A18342" t="s">
        <v>18769</v>
      </c>
    </row>
    <row r="18343" spans="1:1" x14ac:dyDescent="0.25">
      <c r="A18343" t="s">
        <v>18770</v>
      </c>
    </row>
    <row r="18344" spans="1:1" x14ac:dyDescent="0.25">
      <c r="A18344" t="s">
        <v>18771</v>
      </c>
    </row>
    <row r="18345" spans="1:1" x14ac:dyDescent="0.25">
      <c r="A18345" t="s">
        <v>18772</v>
      </c>
    </row>
    <row r="18346" spans="1:1" x14ac:dyDescent="0.25">
      <c r="A18346" t="s">
        <v>18773</v>
      </c>
    </row>
    <row r="18347" spans="1:1" x14ac:dyDescent="0.25">
      <c r="A18347" t="s">
        <v>18774</v>
      </c>
    </row>
    <row r="18348" spans="1:1" x14ac:dyDescent="0.25">
      <c r="A18348" t="s">
        <v>18775</v>
      </c>
    </row>
    <row r="18349" spans="1:1" x14ac:dyDescent="0.25">
      <c r="A18349" t="s">
        <v>18776</v>
      </c>
    </row>
    <row r="18350" spans="1:1" x14ac:dyDescent="0.25">
      <c r="A18350" t="s">
        <v>18777</v>
      </c>
    </row>
    <row r="18351" spans="1:1" x14ac:dyDescent="0.25">
      <c r="A18351" t="s">
        <v>18778</v>
      </c>
    </row>
    <row r="18352" spans="1:1" x14ac:dyDescent="0.25">
      <c r="A18352" t="s">
        <v>18779</v>
      </c>
    </row>
    <row r="18353" spans="1:1" x14ac:dyDescent="0.25">
      <c r="A18353" t="s">
        <v>18780</v>
      </c>
    </row>
    <row r="18354" spans="1:1" x14ac:dyDescent="0.25">
      <c r="A18354" t="s">
        <v>18781</v>
      </c>
    </row>
    <row r="18355" spans="1:1" x14ac:dyDescent="0.25">
      <c r="A18355" t="s">
        <v>18782</v>
      </c>
    </row>
    <row r="18356" spans="1:1" x14ac:dyDescent="0.25">
      <c r="A18356" t="s">
        <v>18783</v>
      </c>
    </row>
    <row r="18357" spans="1:1" x14ac:dyDescent="0.25">
      <c r="A18357" t="s">
        <v>18784</v>
      </c>
    </row>
    <row r="18358" spans="1:1" x14ac:dyDescent="0.25">
      <c r="A18358" t="s">
        <v>18785</v>
      </c>
    </row>
    <row r="18359" spans="1:1" x14ac:dyDescent="0.25">
      <c r="A18359" t="s">
        <v>18786</v>
      </c>
    </row>
    <row r="18360" spans="1:1" x14ac:dyDescent="0.25">
      <c r="A18360" t="s">
        <v>18787</v>
      </c>
    </row>
    <row r="18361" spans="1:1" x14ac:dyDescent="0.25">
      <c r="A18361" t="s">
        <v>18788</v>
      </c>
    </row>
    <row r="18362" spans="1:1" x14ac:dyDescent="0.25">
      <c r="A18362" t="s">
        <v>18789</v>
      </c>
    </row>
    <row r="18363" spans="1:1" x14ac:dyDescent="0.25">
      <c r="A18363" t="s">
        <v>18790</v>
      </c>
    </row>
    <row r="18364" spans="1:1" x14ac:dyDescent="0.25">
      <c r="A18364" t="s">
        <v>18791</v>
      </c>
    </row>
    <row r="18365" spans="1:1" x14ac:dyDescent="0.25">
      <c r="A18365" t="s">
        <v>18792</v>
      </c>
    </row>
    <row r="18366" spans="1:1" x14ac:dyDescent="0.25">
      <c r="A18366" t="s">
        <v>18793</v>
      </c>
    </row>
    <row r="18367" spans="1:1" x14ac:dyDescent="0.25">
      <c r="A18367" t="s">
        <v>18794</v>
      </c>
    </row>
    <row r="18368" spans="1:1" x14ac:dyDescent="0.25">
      <c r="A18368" t="s">
        <v>18795</v>
      </c>
    </row>
    <row r="18369" spans="1:1" x14ac:dyDescent="0.25">
      <c r="A18369" t="s">
        <v>18796</v>
      </c>
    </row>
    <row r="18370" spans="1:1" x14ac:dyDescent="0.25">
      <c r="A18370" t="s">
        <v>18797</v>
      </c>
    </row>
    <row r="18371" spans="1:1" x14ac:dyDescent="0.25">
      <c r="A18371" t="s">
        <v>18798</v>
      </c>
    </row>
    <row r="18372" spans="1:1" x14ac:dyDescent="0.25">
      <c r="A18372" t="s">
        <v>18799</v>
      </c>
    </row>
    <row r="18373" spans="1:1" x14ac:dyDescent="0.25">
      <c r="A18373" t="s">
        <v>18800</v>
      </c>
    </row>
    <row r="18374" spans="1:1" x14ac:dyDescent="0.25">
      <c r="A18374" t="s">
        <v>18801</v>
      </c>
    </row>
    <row r="18375" spans="1:1" x14ac:dyDescent="0.25">
      <c r="A18375" t="s">
        <v>18802</v>
      </c>
    </row>
    <row r="18376" spans="1:1" x14ac:dyDescent="0.25">
      <c r="A18376" t="s">
        <v>18803</v>
      </c>
    </row>
    <row r="18377" spans="1:1" x14ac:dyDescent="0.25">
      <c r="A18377" t="s">
        <v>18804</v>
      </c>
    </row>
    <row r="18378" spans="1:1" x14ac:dyDescent="0.25">
      <c r="A18378" t="s">
        <v>18805</v>
      </c>
    </row>
    <row r="18379" spans="1:1" x14ac:dyDescent="0.25">
      <c r="A18379" t="s">
        <v>18806</v>
      </c>
    </row>
    <row r="18380" spans="1:1" x14ac:dyDescent="0.25">
      <c r="A18380" t="s">
        <v>18807</v>
      </c>
    </row>
    <row r="18381" spans="1:1" x14ac:dyDescent="0.25">
      <c r="A18381" t="s">
        <v>18808</v>
      </c>
    </row>
    <row r="18382" spans="1:1" x14ac:dyDescent="0.25">
      <c r="A18382" t="s">
        <v>18809</v>
      </c>
    </row>
    <row r="18383" spans="1:1" x14ac:dyDescent="0.25">
      <c r="A18383" t="s">
        <v>18810</v>
      </c>
    </row>
    <row r="18384" spans="1:1" x14ac:dyDescent="0.25">
      <c r="A18384" t="s">
        <v>18811</v>
      </c>
    </row>
    <row r="18385" spans="1:1" x14ac:dyDescent="0.25">
      <c r="A18385" t="s">
        <v>18812</v>
      </c>
    </row>
    <row r="18386" spans="1:1" x14ac:dyDescent="0.25">
      <c r="A18386" t="s">
        <v>18813</v>
      </c>
    </row>
    <row r="18387" spans="1:1" x14ac:dyDescent="0.25">
      <c r="A18387" t="s">
        <v>18814</v>
      </c>
    </row>
    <row r="18388" spans="1:1" x14ac:dyDescent="0.25">
      <c r="A18388" t="s">
        <v>18815</v>
      </c>
    </row>
    <row r="18389" spans="1:1" x14ac:dyDescent="0.25">
      <c r="A18389" t="s">
        <v>18816</v>
      </c>
    </row>
    <row r="18390" spans="1:1" x14ac:dyDescent="0.25">
      <c r="A18390" t="s">
        <v>18817</v>
      </c>
    </row>
    <row r="18391" spans="1:1" x14ac:dyDescent="0.25">
      <c r="A18391" t="s">
        <v>18818</v>
      </c>
    </row>
    <row r="18392" spans="1:1" x14ac:dyDescent="0.25">
      <c r="A18392" t="s">
        <v>18819</v>
      </c>
    </row>
    <row r="18393" spans="1:1" x14ac:dyDescent="0.25">
      <c r="A18393" t="s">
        <v>18820</v>
      </c>
    </row>
    <row r="18394" spans="1:1" x14ac:dyDescent="0.25">
      <c r="A18394" t="s">
        <v>18821</v>
      </c>
    </row>
    <row r="18395" spans="1:1" x14ac:dyDescent="0.25">
      <c r="A18395" t="s">
        <v>18822</v>
      </c>
    </row>
    <row r="18396" spans="1:1" x14ac:dyDescent="0.25">
      <c r="A18396" t="s">
        <v>18823</v>
      </c>
    </row>
    <row r="18397" spans="1:1" x14ac:dyDescent="0.25">
      <c r="A18397" t="s">
        <v>18824</v>
      </c>
    </row>
    <row r="18398" spans="1:1" x14ac:dyDescent="0.25">
      <c r="A18398" t="s">
        <v>18825</v>
      </c>
    </row>
    <row r="18399" spans="1:1" x14ac:dyDescent="0.25">
      <c r="A18399" t="s">
        <v>18826</v>
      </c>
    </row>
    <row r="18400" spans="1:1" x14ac:dyDescent="0.25">
      <c r="A18400" t="s">
        <v>18827</v>
      </c>
    </row>
    <row r="18401" spans="1:1" x14ac:dyDescent="0.25">
      <c r="A18401" t="s">
        <v>18828</v>
      </c>
    </row>
    <row r="18402" spans="1:1" x14ac:dyDescent="0.25">
      <c r="A18402" t="s">
        <v>18829</v>
      </c>
    </row>
    <row r="18403" spans="1:1" x14ac:dyDescent="0.25">
      <c r="A18403" t="s">
        <v>18830</v>
      </c>
    </row>
    <row r="18404" spans="1:1" x14ac:dyDescent="0.25">
      <c r="A18404" t="s">
        <v>18831</v>
      </c>
    </row>
    <row r="18405" spans="1:1" x14ac:dyDescent="0.25">
      <c r="A18405" t="s">
        <v>18832</v>
      </c>
    </row>
    <row r="18406" spans="1:1" x14ac:dyDescent="0.25">
      <c r="A18406" t="s">
        <v>18833</v>
      </c>
    </row>
    <row r="18407" spans="1:1" x14ac:dyDescent="0.25">
      <c r="A18407" t="s">
        <v>18834</v>
      </c>
    </row>
    <row r="18408" spans="1:1" x14ac:dyDescent="0.25">
      <c r="A18408" t="s">
        <v>18835</v>
      </c>
    </row>
    <row r="18409" spans="1:1" x14ac:dyDescent="0.25">
      <c r="A18409" t="s">
        <v>18836</v>
      </c>
    </row>
    <row r="18410" spans="1:1" x14ac:dyDescent="0.25">
      <c r="A18410" t="s">
        <v>18837</v>
      </c>
    </row>
    <row r="18411" spans="1:1" x14ac:dyDescent="0.25">
      <c r="A18411" t="s">
        <v>18838</v>
      </c>
    </row>
    <row r="18412" spans="1:1" x14ac:dyDescent="0.25">
      <c r="A18412" t="s">
        <v>18839</v>
      </c>
    </row>
    <row r="18413" spans="1:1" x14ac:dyDescent="0.25">
      <c r="A18413" t="s">
        <v>18840</v>
      </c>
    </row>
    <row r="18414" spans="1:1" x14ac:dyDescent="0.25">
      <c r="A18414" t="s">
        <v>18841</v>
      </c>
    </row>
    <row r="18415" spans="1:1" x14ac:dyDescent="0.25">
      <c r="A18415" t="s">
        <v>18842</v>
      </c>
    </row>
    <row r="18416" spans="1:1" x14ac:dyDescent="0.25">
      <c r="A18416" t="s">
        <v>18843</v>
      </c>
    </row>
    <row r="18417" spans="1:1" x14ac:dyDescent="0.25">
      <c r="A18417" t="s">
        <v>18844</v>
      </c>
    </row>
    <row r="18418" spans="1:1" x14ac:dyDescent="0.25">
      <c r="A18418" t="s">
        <v>18845</v>
      </c>
    </row>
    <row r="18419" spans="1:1" x14ac:dyDescent="0.25">
      <c r="A18419" t="s">
        <v>18846</v>
      </c>
    </row>
    <row r="18420" spans="1:1" x14ac:dyDescent="0.25">
      <c r="A18420" t="s">
        <v>18847</v>
      </c>
    </row>
    <row r="18421" spans="1:1" x14ac:dyDescent="0.25">
      <c r="A18421" t="s">
        <v>18848</v>
      </c>
    </row>
    <row r="18422" spans="1:1" x14ac:dyDescent="0.25">
      <c r="A18422" t="s">
        <v>18849</v>
      </c>
    </row>
    <row r="18423" spans="1:1" x14ac:dyDescent="0.25">
      <c r="A18423" t="s">
        <v>18850</v>
      </c>
    </row>
    <row r="18424" spans="1:1" x14ac:dyDescent="0.25">
      <c r="A18424" t="s">
        <v>18851</v>
      </c>
    </row>
    <row r="18425" spans="1:1" x14ac:dyDescent="0.25">
      <c r="A18425" t="s">
        <v>18852</v>
      </c>
    </row>
    <row r="18426" spans="1:1" x14ac:dyDescent="0.25">
      <c r="A18426" t="s">
        <v>18853</v>
      </c>
    </row>
    <row r="18427" spans="1:1" x14ac:dyDescent="0.25">
      <c r="A18427" t="s">
        <v>18854</v>
      </c>
    </row>
    <row r="18428" spans="1:1" x14ac:dyDescent="0.25">
      <c r="A18428" t="s">
        <v>18855</v>
      </c>
    </row>
    <row r="18429" spans="1:1" x14ac:dyDescent="0.25">
      <c r="A18429" t="s">
        <v>18856</v>
      </c>
    </row>
    <row r="18430" spans="1:1" x14ac:dyDescent="0.25">
      <c r="A18430" t="s">
        <v>18857</v>
      </c>
    </row>
    <row r="18431" spans="1:1" x14ac:dyDescent="0.25">
      <c r="A18431" t="s">
        <v>18858</v>
      </c>
    </row>
    <row r="18432" spans="1:1" x14ac:dyDescent="0.25">
      <c r="A18432" t="s">
        <v>18859</v>
      </c>
    </row>
    <row r="18433" spans="1:1" x14ac:dyDescent="0.25">
      <c r="A18433" t="s">
        <v>18860</v>
      </c>
    </row>
    <row r="18434" spans="1:1" x14ac:dyDescent="0.25">
      <c r="A18434" t="s">
        <v>18861</v>
      </c>
    </row>
    <row r="18435" spans="1:1" x14ac:dyDescent="0.25">
      <c r="A18435" t="s">
        <v>18862</v>
      </c>
    </row>
    <row r="18436" spans="1:1" x14ac:dyDescent="0.25">
      <c r="A18436" t="s">
        <v>18863</v>
      </c>
    </row>
    <row r="18437" spans="1:1" x14ac:dyDescent="0.25">
      <c r="A18437" t="s">
        <v>18864</v>
      </c>
    </row>
    <row r="18438" spans="1:1" x14ac:dyDescent="0.25">
      <c r="A18438" t="s">
        <v>18865</v>
      </c>
    </row>
    <row r="18439" spans="1:1" x14ac:dyDescent="0.25">
      <c r="A18439" t="s">
        <v>18866</v>
      </c>
    </row>
    <row r="18440" spans="1:1" x14ac:dyDescent="0.25">
      <c r="A18440" t="s">
        <v>18867</v>
      </c>
    </row>
    <row r="18441" spans="1:1" x14ac:dyDescent="0.25">
      <c r="A18441" t="s">
        <v>18868</v>
      </c>
    </row>
    <row r="18442" spans="1:1" x14ac:dyDescent="0.25">
      <c r="A18442" t="s">
        <v>18869</v>
      </c>
    </row>
    <row r="18443" spans="1:1" x14ac:dyDescent="0.25">
      <c r="A18443" t="s">
        <v>18870</v>
      </c>
    </row>
    <row r="18444" spans="1:1" x14ac:dyDescent="0.25">
      <c r="A18444" t="s">
        <v>18871</v>
      </c>
    </row>
    <row r="18445" spans="1:1" x14ac:dyDescent="0.25">
      <c r="A18445" t="s">
        <v>18872</v>
      </c>
    </row>
    <row r="18446" spans="1:1" x14ac:dyDescent="0.25">
      <c r="A18446" t="s">
        <v>18873</v>
      </c>
    </row>
    <row r="18447" spans="1:1" x14ac:dyDescent="0.25">
      <c r="A18447" t="s">
        <v>18874</v>
      </c>
    </row>
    <row r="18448" spans="1:1" x14ac:dyDescent="0.25">
      <c r="A18448" t="s">
        <v>18875</v>
      </c>
    </row>
    <row r="18449" spans="1:1" x14ac:dyDescent="0.25">
      <c r="A18449" t="s">
        <v>18876</v>
      </c>
    </row>
    <row r="18450" spans="1:1" x14ac:dyDescent="0.25">
      <c r="A18450" t="s">
        <v>18877</v>
      </c>
    </row>
    <row r="18451" spans="1:1" x14ac:dyDescent="0.25">
      <c r="A18451" t="s">
        <v>18878</v>
      </c>
    </row>
    <row r="18452" spans="1:1" x14ac:dyDescent="0.25">
      <c r="A18452" t="s">
        <v>18879</v>
      </c>
    </row>
    <row r="18453" spans="1:1" x14ac:dyDescent="0.25">
      <c r="A18453" t="s">
        <v>18880</v>
      </c>
    </row>
    <row r="18454" spans="1:1" x14ac:dyDescent="0.25">
      <c r="A18454" t="s">
        <v>18881</v>
      </c>
    </row>
    <row r="18455" spans="1:1" x14ac:dyDescent="0.25">
      <c r="A18455" t="s">
        <v>18882</v>
      </c>
    </row>
    <row r="18456" spans="1:1" x14ac:dyDescent="0.25">
      <c r="A18456" t="s">
        <v>18883</v>
      </c>
    </row>
    <row r="18457" spans="1:1" x14ac:dyDescent="0.25">
      <c r="A18457" t="s">
        <v>18884</v>
      </c>
    </row>
    <row r="18458" spans="1:1" x14ac:dyDescent="0.25">
      <c r="A18458" t="s">
        <v>18885</v>
      </c>
    </row>
    <row r="18459" spans="1:1" x14ac:dyDescent="0.25">
      <c r="A18459" t="s">
        <v>18886</v>
      </c>
    </row>
    <row r="18460" spans="1:1" x14ac:dyDescent="0.25">
      <c r="A18460" t="s">
        <v>18887</v>
      </c>
    </row>
    <row r="18461" spans="1:1" x14ac:dyDescent="0.25">
      <c r="A18461" t="s">
        <v>18888</v>
      </c>
    </row>
    <row r="18462" spans="1:1" x14ac:dyDescent="0.25">
      <c r="A18462" t="s">
        <v>18889</v>
      </c>
    </row>
    <row r="18463" spans="1:1" x14ac:dyDescent="0.25">
      <c r="A18463" t="s">
        <v>18890</v>
      </c>
    </row>
    <row r="18464" spans="1:1" x14ac:dyDescent="0.25">
      <c r="A18464" t="s">
        <v>18891</v>
      </c>
    </row>
    <row r="18465" spans="1:1" x14ac:dyDescent="0.25">
      <c r="A18465" t="s">
        <v>18892</v>
      </c>
    </row>
    <row r="18466" spans="1:1" x14ac:dyDescent="0.25">
      <c r="A18466" t="s">
        <v>18893</v>
      </c>
    </row>
    <row r="18467" spans="1:1" x14ac:dyDescent="0.25">
      <c r="A18467" t="s">
        <v>18894</v>
      </c>
    </row>
    <row r="18468" spans="1:1" x14ac:dyDescent="0.25">
      <c r="A18468" t="s">
        <v>18895</v>
      </c>
    </row>
    <row r="18469" spans="1:1" x14ac:dyDescent="0.25">
      <c r="A18469" t="s">
        <v>18896</v>
      </c>
    </row>
    <row r="18470" spans="1:1" x14ac:dyDescent="0.25">
      <c r="A18470" t="s">
        <v>18897</v>
      </c>
    </row>
    <row r="18471" spans="1:1" x14ac:dyDescent="0.25">
      <c r="A18471" t="s">
        <v>18898</v>
      </c>
    </row>
    <row r="18472" spans="1:1" x14ac:dyDescent="0.25">
      <c r="A18472" t="s">
        <v>18899</v>
      </c>
    </row>
    <row r="18473" spans="1:1" x14ac:dyDescent="0.25">
      <c r="A18473" t="s">
        <v>18900</v>
      </c>
    </row>
    <row r="18474" spans="1:1" x14ac:dyDescent="0.25">
      <c r="A18474" t="s">
        <v>18901</v>
      </c>
    </row>
    <row r="18475" spans="1:1" x14ac:dyDescent="0.25">
      <c r="A18475" t="s">
        <v>18902</v>
      </c>
    </row>
    <row r="18476" spans="1:1" x14ac:dyDescent="0.25">
      <c r="A18476" t="s">
        <v>18903</v>
      </c>
    </row>
    <row r="18477" spans="1:1" x14ac:dyDescent="0.25">
      <c r="A18477" t="s">
        <v>18904</v>
      </c>
    </row>
    <row r="18478" spans="1:1" x14ac:dyDescent="0.25">
      <c r="A18478" t="s">
        <v>18905</v>
      </c>
    </row>
    <row r="18479" spans="1:1" x14ac:dyDescent="0.25">
      <c r="A18479" t="s">
        <v>18906</v>
      </c>
    </row>
    <row r="18480" spans="1:1" x14ac:dyDescent="0.25">
      <c r="A18480" t="s">
        <v>18907</v>
      </c>
    </row>
    <row r="18481" spans="1:1" x14ac:dyDescent="0.25">
      <c r="A18481" t="s">
        <v>18908</v>
      </c>
    </row>
    <row r="18482" spans="1:1" x14ac:dyDescent="0.25">
      <c r="A18482" t="s">
        <v>18909</v>
      </c>
    </row>
    <row r="18483" spans="1:1" x14ac:dyDescent="0.25">
      <c r="A18483" t="s">
        <v>18910</v>
      </c>
    </row>
    <row r="18484" spans="1:1" x14ac:dyDescent="0.25">
      <c r="A18484" t="s">
        <v>18911</v>
      </c>
    </row>
    <row r="18485" spans="1:1" x14ac:dyDescent="0.25">
      <c r="A18485" t="s">
        <v>18912</v>
      </c>
    </row>
    <row r="18486" spans="1:1" x14ac:dyDescent="0.25">
      <c r="A18486" t="s">
        <v>18913</v>
      </c>
    </row>
    <row r="18487" spans="1:1" x14ac:dyDescent="0.25">
      <c r="A18487" t="s">
        <v>18914</v>
      </c>
    </row>
    <row r="18488" spans="1:1" x14ac:dyDescent="0.25">
      <c r="A18488" t="s">
        <v>18915</v>
      </c>
    </row>
    <row r="18489" spans="1:1" x14ac:dyDescent="0.25">
      <c r="A18489" t="s">
        <v>18916</v>
      </c>
    </row>
    <row r="18490" spans="1:1" x14ac:dyDescent="0.25">
      <c r="A18490" t="s">
        <v>18917</v>
      </c>
    </row>
    <row r="18491" spans="1:1" x14ac:dyDescent="0.25">
      <c r="A18491" t="s">
        <v>18918</v>
      </c>
    </row>
    <row r="18492" spans="1:1" x14ac:dyDescent="0.25">
      <c r="A18492" t="s">
        <v>18919</v>
      </c>
    </row>
    <row r="18493" spans="1:1" x14ac:dyDescent="0.25">
      <c r="A18493" t="s">
        <v>18920</v>
      </c>
    </row>
    <row r="18494" spans="1:1" x14ac:dyDescent="0.25">
      <c r="A18494" t="s">
        <v>18921</v>
      </c>
    </row>
    <row r="18495" spans="1:1" x14ac:dyDescent="0.25">
      <c r="A18495" t="s">
        <v>18922</v>
      </c>
    </row>
    <row r="18496" spans="1:1" x14ac:dyDescent="0.25">
      <c r="A18496" t="s">
        <v>18923</v>
      </c>
    </row>
    <row r="18497" spans="1:1" x14ac:dyDescent="0.25">
      <c r="A18497" t="s">
        <v>18924</v>
      </c>
    </row>
    <row r="18498" spans="1:1" x14ac:dyDescent="0.25">
      <c r="A18498" t="s">
        <v>18925</v>
      </c>
    </row>
    <row r="18499" spans="1:1" x14ac:dyDescent="0.25">
      <c r="A18499" t="s">
        <v>18926</v>
      </c>
    </row>
    <row r="18500" spans="1:1" x14ac:dyDescent="0.25">
      <c r="A18500" t="s">
        <v>18927</v>
      </c>
    </row>
    <row r="18501" spans="1:1" x14ac:dyDescent="0.25">
      <c r="A18501" t="s">
        <v>18928</v>
      </c>
    </row>
    <row r="18502" spans="1:1" x14ac:dyDescent="0.25">
      <c r="A18502" t="s">
        <v>18929</v>
      </c>
    </row>
    <row r="18503" spans="1:1" x14ac:dyDescent="0.25">
      <c r="A18503" t="s">
        <v>18930</v>
      </c>
    </row>
    <row r="18504" spans="1:1" x14ac:dyDescent="0.25">
      <c r="A18504" t="s">
        <v>18931</v>
      </c>
    </row>
    <row r="18505" spans="1:1" x14ac:dyDescent="0.25">
      <c r="A18505" t="s">
        <v>18932</v>
      </c>
    </row>
    <row r="18506" spans="1:1" x14ac:dyDescent="0.25">
      <c r="A18506" t="s">
        <v>18933</v>
      </c>
    </row>
    <row r="18507" spans="1:1" x14ac:dyDescent="0.25">
      <c r="A18507" t="s">
        <v>18934</v>
      </c>
    </row>
    <row r="18508" spans="1:1" x14ac:dyDescent="0.25">
      <c r="A18508" t="s">
        <v>18935</v>
      </c>
    </row>
    <row r="18509" spans="1:1" x14ac:dyDescent="0.25">
      <c r="A18509" t="s">
        <v>18936</v>
      </c>
    </row>
    <row r="18510" spans="1:1" x14ac:dyDescent="0.25">
      <c r="A18510" t="s">
        <v>18937</v>
      </c>
    </row>
    <row r="18511" spans="1:1" x14ac:dyDescent="0.25">
      <c r="A18511" t="s">
        <v>18938</v>
      </c>
    </row>
    <row r="18512" spans="1:1" x14ac:dyDescent="0.25">
      <c r="A18512" t="s">
        <v>18939</v>
      </c>
    </row>
    <row r="18513" spans="1:1" x14ac:dyDescent="0.25">
      <c r="A18513" t="s">
        <v>18940</v>
      </c>
    </row>
    <row r="18514" spans="1:1" x14ac:dyDescent="0.25">
      <c r="A18514" t="s">
        <v>18941</v>
      </c>
    </row>
    <row r="18515" spans="1:1" x14ac:dyDescent="0.25">
      <c r="A18515" t="s">
        <v>18942</v>
      </c>
    </row>
    <row r="18516" spans="1:1" x14ac:dyDescent="0.25">
      <c r="A18516" t="s">
        <v>18943</v>
      </c>
    </row>
    <row r="18517" spans="1:1" x14ac:dyDescent="0.25">
      <c r="A18517" t="s">
        <v>18944</v>
      </c>
    </row>
    <row r="18518" spans="1:1" x14ac:dyDescent="0.25">
      <c r="A18518" t="s">
        <v>18945</v>
      </c>
    </row>
    <row r="18519" spans="1:1" x14ac:dyDescent="0.25">
      <c r="A18519" t="s">
        <v>18946</v>
      </c>
    </row>
    <row r="18520" spans="1:1" x14ac:dyDescent="0.25">
      <c r="A18520" t="s">
        <v>18947</v>
      </c>
    </row>
    <row r="18521" spans="1:1" x14ac:dyDescent="0.25">
      <c r="A18521" t="s">
        <v>18948</v>
      </c>
    </row>
    <row r="18522" spans="1:1" x14ac:dyDescent="0.25">
      <c r="A18522" t="s">
        <v>18949</v>
      </c>
    </row>
    <row r="18523" spans="1:1" x14ac:dyDescent="0.25">
      <c r="A18523" t="s">
        <v>18950</v>
      </c>
    </row>
    <row r="18524" spans="1:1" x14ac:dyDescent="0.25">
      <c r="A18524" t="s">
        <v>18951</v>
      </c>
    </row>
    <row r="18525" spans="1:1" x14ac:dyDescent="0.25">
      <c r="A18525" t="s">
        <v>18952</v>
      </c>
    </row>
    <row r="18526" spans="1:1" x14ac:dyDescent="0.25">
      <c r="A18526" t="s">
        <v>18953</v>
      </c>
    </row>
    <row r="18527" spans="1:1" x14ac:dyDescent="0.25">
      <c r="A18527" t="s">
        <v>18954</v>
      </c>
    </row>
    <row r="18528" spans="1:1" x14ac:dyDescent="0.25">
      <c r="A18528" t="s">
        <v>18955</v>
      </c>
    </row>
    <row r="18529" spans="1:1" x14ac:dyDescent="0.25">
      <c r="A18529" t="s">
        <v>18956</v>
      </c>
    </row>
    <row r="18530" spans="1:1" x14ac:dyDescent="0.25">
      <c r="A18530" t="s">
        <v>18957</v>
      </c>
    </row>
    <row r="18531" spans="1:1" x14ac:dyDescent="0.25">
      <c r="A18531" t="s">
        <v>18958</v>
      </c>
    </row>
    <row r="18532" spans="1:1" x14ac:dyDescent="0.25">
      <c r="A18532" t="s">
        <v>18959</v>
      </c>
    </row>
    <row r="18533" spans="1:1" x14ac:dyDescent="0.25">
      <c r="A18533" t="s">
        <v>18960</v>
      </c>
    </row>
    <row r="18534" spans="1:1" x14ac:dyDescent="0.25">
      <c r="A18534" t="s">
        <v>18961</v>
      </c>
    </row>
    <row r="18535" spans="1:1" x14ac:dyDescent="0.25">
      <c r="A18535" t="s">
        <v>18962</v>
      </c>
    </row>
    <row r="18536" spans="1:1" x14ac:dyDescent="0.25">
      <c r="A18536" t="s">
        <v>18963</v>
      </c>
    </row>
    <row r="18537" spans="1:1" x14ac:dyDescent="0.25">
      <c r="A18537" t="s">
        <v>18964</v>
      </c>
    </row>
    <row r="18538" spans="1:1" x14ac:dyDescent="0.25">
      <c r="A18538" t="s">
        <v>18965</v>
      </c>
    </row>
    <row r="18539" spans="1:1" x14ac:dyDescent="0.25">
      <c r="A18539" t="s">
        <v>18966</v>
      </c>
    </row>
    <row r="18540" spans="1:1" x14ac:dyDescent="0.25">
      <c r="A18540" t="s">
        <v>18967</v>
      </c>
    </row>
    <row r="18541" spans="1:1" x14ac:dyDescent="0.25">
      <c r="A18541" t="s">
        <v>18968</v>
      </c>
    </row>
    <row r="18542" spans="1:1" x14ac:dyDescent="0.25">
      <c r="A18542" t="s">
        <v>18969</v>
      </c>
    </row>
    <row r="18543" spans="1:1" x14ac:dyDescent="0.25">
      <c r="A18543" t="s">
        <v>18970</v>
      </c>
    </row>
    <row r="18544" spans="1:1" x14ac:dyDescent="0.25">
      <c r="A18544" t="s">
        <v>18971</v>
      </c>
    </row>
    <row r="18545" spans="1:1" x14ac:dyDescent="0.25">
      <c r="A18545" t="s">
        <v>18972</v>
      </c>
    </row>
    <row r="18546" spans="1:1" x14ac:dyDescent="0.25">
      <c r="A18546" t="s">
        <v>18973</v>
      </c>
    </row>
    <row r="18547" spans="1:1" x14ac:dyDescent="0.25">
      <c r="A18547" t="s">
        <v>18974</v>
      </c>
    </row>
    <row r="18548" spans="1:1" x14ac:dyDescent="0.25">
      <c r="A18548" t="s">
        <v>18975</v>
      </c>
    </row>
    <row r="18549" spans="1:1" x14ac:dyDescent="0.25">
      <c r="A18549" t="s">
        <v>18976</v>
      </c>
    </row>
    <row r="18550" spans="1:1" x14ac:dyDescent="0.25">
      <c r="A18550" t="s">
        <v>18977</v>
      </c>
    </row>
    <row r="18551" spans="1:1" x14ac:dyDescent="0.25">
      <c r="A18551" t="s">
        <v>18978</v>
      </c>
    </row>
    <row r="18552" spans="1:1" x14ac:dyDescent="0.25">
      <c r="A18552" t="s">
        <v>18979</v>
      </c>
    </row>
    <row r="18553" spans="1:1" x14ac:dyDescent="0.25">
      <c r="A18553" t="s">
        <v>18980</v>
      </c>
    </row>
    <row r="18554" spans="1:1" x14ac:dyDescent="0.25">
      <c r="A18554" t="s">
        <v>18981</v>
      </c>
    </row>
    <row r="18555" spans="1:1" x14ac:dyDescent="0.25">
      <c r="A18555" t="s">
        <v>18982</v>
      </c>
    </row>
    <row r="18556" spans="1:1" x14ac:dyDescent="0.25">
      <c r="A18556" t="s">
        <v>18983</v>
      </c>
    </row>
    <row r="18557" spans="1:1" x14ac:dyDescent="0.25">
      <c r="A18557" t="s">
        <v>18984</v>
      </c>
    </row>
    <row r="18558" spans="1:1" x14ac:dyDescent="0.25">
      <c r="A18558" t="s">
        <v>18985</v>
      </c>
    </row>
    <row r="18559" spans="1:1" x14ac:dyDescent="0.25">
      <c r="A18559" t="s">
        <v>18986</v>
      </c>
    </row>
    <row r="18560" spans="1:1" x14ac:dyDescent="0.25">
      <c r="A18560" t="s">
        <v>18987</v>
      </c>
    </row>
    <row r="18561" spans="1:1" x14ac:dyDescent="0.25">
      <c r="A18561" t="s">
        <v>18988</v>
      </c>
    </row>
    <row r="18562" spans="1:1" x14ac:dyDescent="0.25">
      <c r="A18562" t="s">
        <v>18989</v>
      </c>
    </row>
    <row r="18563" spans="1:1" x14ac:dyDescent="0.25">
      <c r="A18563" t="s">
        <v>18990</v>
      </c>
    </row>
    <row r="18564" spans="1:1" x14ac:dyDescent="0.25">
      <c r="A18564" t="s">
        <v>18991</v>
      </c>
    </row>
    <row r="18565" spans="1:1" x14ac:dyDescent="0.25">
      <c r="A18565" t="s">
        <v>18992</v>
      </c>
    </row>
    <row r="18566" spans="1:1" x14ac:dyDescent="0.25">
      <c r="A18566" t="s">
        <v>18993</v>
      </c>
    </row>
    <row r="18567" spans="1:1" x14ac:dyDescent="0.25">
      <c r="A18567" t="s">
        <v>18994</v>
      </c>
    </row>
    <row r="18568" spans="1:1" x14ac:dyDescent="0.25">
      <c r="A18568" t="s">
        <v>18995</v>
      </c>
    </row>
    <row r="18569" spans="1:1" x14ac:dyDescent="0.25">
      <c r="A18569" t="s">
        <v>18996</v>
      </c>
    </row>
    <row r="18570" spans="1:1" x14ac:dyDescent="0.25">
      <c r="A18570" t="s">
        <v>18997</v>
      </c>
    </row>
    <row r="18571" spans="1:1" x14ac:dyDescent="0.25">
      <c r="A18571" t="s">
        <v>18998</v>
      </c>
    </row>
    <row r="18572" spans="1:1" x14ac:dyDescent="0.25">
      <c r="A18572" t="s">
        <v>18999</v>
      </c>
    </row>
    <row r="18573" spans="1:1" x14ac:dyDescent="0.25">
      <c r="A18573" t="s">
        <v>19000</v>
      </c>
    </row>
    <row r="18574" spans="1:1" x14ac:dyDescent="0.25">
      <c r="A18574" t="s">
        <v>19001</v>
      </c>
    </row>
    <row r="18575" spans="1:1" x14ac:dyDescent="0.25">
      <c r="A18575" t="s">
        <v>19002</v>
      </c>
    </row>
    <row r="18576" spans="1:1" x14ac:dyDescent="0.25">
      <c r="A18576" t="s">
        <v>19003</v>
      </c>
    </row>
    <row r="18577" spans="1:1" x14ac:dyDescent="0.25">
      <c r="A18577" t="s">
        <v>19004</v>
      </c>
    </row>
    <row r="18578" spans="1:1" x14ac:dyDescent="0.25">
      <c r="A18578" t="s">
        <v>19005</v>
      </c>
    </row>
    <row r="18579" spans="1:1" x14ac:dyDescent="0.25">
      <c r="A18579" t="s">
        <v>19006</v>
      </c>
    </row>
    <row r="18580" spans="1:1" x14ac:dyDescent="0.25">
      <c r="A18580" t="s">
        <v>19007</v>
      </c>
    </row>
    <row r="18581" spans="1:1" x14ac:dyDescent="0.25">
      <c r="A18581" t="s">
        <v>19008</v>
      </c>
    </row>
    <row r="18582" spans="1:1" x14ac:dyDescent="0.25">
      <c r="A18582" t="s">
        <v>19009</v>
      </c>
    </row>
    <row r="18583" spans="1:1" x14ac:dyDescent="0.25">
      <c r="A18583" t="s">
        <v>19010</v>
      </c>
    </row>
    <row r="18584" spans="1:1" x14ac:dyDescent="0.25">
      <c r="A18584" t="s">
        <v>19011</v>
      </c>
    </row>
    <row r="18585" spans="1:1" x14ac:dyDescent="0.25">
      <c r="A18585" t="s">
        <v>19012</v>
      </c>
    </row>
    <row r="18586" spans="1:1" x14ac:dyDescent="0.25">
      <c r="A18586" t="s">
        <v>19013</v>
      </c>
    </row>
    <row r="18587" spans="1:1" x14ac:dyDescent="0.25">
      <c r="A18587" t="s">
        <v>19014</v>
      </c>
    </row>
    <row r="18588" spans="1:1" x14ac:dyDescent="0.25">
      <c r="A18588" t="s">
        <v>19015</v>
      </c>
    </row>
    <row r="18589" spans="1:1" x14ac:dyDescent="0.25">
      <c r="A18589" t="s">
        <v>19016</v>
      </c>
    </row>
    <row r="18590" spans="1:1" x14ac:dyDescent="0.25">
      <c r="A18590" t="s">
        <v>19017</v>
      </c>
    </row>
    <row r="18591" spans="1:1" x14ac:dyDescent="0.25">
      <c r="A18591" t="s">
        <v>19018</v>
      </c>
    </row>
    <row r="18592" spans="1:1" x14ac:dyDescent="0.25">
      <c r="A18592" t="s">
        <v>19019</v>
      </c>
    </row>
    <row r="18593" spans="1:1" x14ac:dyDescent="0.25">
      <c r="A18593" t="s">
        <v>19020</v>
      </c>
    </row>
    <row r="18594" spans="1:1" x14ac:dyDescent="0.25">
      <c r="A18594" t="s">
        <v>19021</v>
      </c>
    </row>
    <row r="18595" spans="1:1" x14ac:dyDescent="0.25">
      <c r="A18595" t="s">
        <v>19022</v>
      </c>
    </row>
    <row r="18596" spans="1:1" x14ac:dyDescent="0.25">
      <c r="A18596" t="s">
        <v>19023</v>
      </c>
    </row>
    <row r="18597" spans="1:1" x14ac:dyDescent="0.25">
      <c r="A18597" t="s">
        <v>19024</v>
      </c>
    </row>
    <row r="18598" spans="1:1" x14ac:dyDescent="0.25">
      <c r="A18598" t="s">
        <v>19025</v>
      </c>
    </row>
    <row r="18599" spans="1:1" x14ac:dyDescent="0.25">
      <c r="A18599" t="s">
        <v>19026</v>
      </c>
    </row>
    <row r="18600" spans="1:1" x14ac:dyDescent="0.25">
      <c r="A18600" t="s">
        <v>19027</v>
      </c>
    </row>
    <row r="18601" spans="1:1" x14ac:dyDescent="0.25">
      <c r="A18601" t="s">
        <v>19028</v>
      </c>
    </row>
    <row r="18602" spans="1:1" x14ac:dyDescent="0.25">
      <c r="A18602" t="s">
        <v>19029</v>
      </c>
    </row>
    <row r="18603" spans="1:1" x14ac:dyDescent="0.25">
      <c r="A18603" t="s">
        <v>19030</v>
      </c>
    </row>
    <row r="18604" spans="1:1" x14ac:dyDescent="0.25">
      <c r="A18604" t="s">
        <v>19031</v>
      </c>
    </row>
    <row r="18605" spans="1:1" x14ac:dyDescent="0.25">
      <c r="A18605" t="s">
        <v>19032</v>
      </c>
    </row>
    <row r="18606" spans="1:1" x14ac:dyDescent="0.25">
      <c r="A18606" t="s">
        <v>19033</v>
      </c>
    </row>
    <row r="18607" spans="1:1" x14ac:dyDescent="0.25">
      <c r="A18607" t="s">
        <v>19034</v>
      </c>
    </row>
    <row r="18608" spans="1:1" x14ac:dyDescent="0.25">
      <c r="A18608" t="s">
        <v>19035</v>
      </c>
    </row>
    <row r="18609" spans="1:1" x14ac:dyDescent="0.25">
      <c r="A18609" t="s">
        <v>19036</v>
      </c>
    </row>
    <row r="18610" spans="1:1" x14ac:dyDescent="0.25">
      <c r="A18610" t="s">
        <v>19037</v>
      </c>
    </row>
    <row r="18611" spans="1:1" x14ac:dyDescent="0.25">
      <c r="A18611" t="s">
        <v>19038</v>
      </c>
    </row>
    <row r="18612" spans="1:1" x14ac:dyDescent="0.25">
      <c r="A18612" t="s">
        <v>19039</v>
      </c>
    </row>
    <row r="18613" spans="1:1" x14ac:dyDescent="0.25">
      <c r="A18613" t="s">
        <v>19040</v>
      </c>
    </row>
    <row r="18614" spans="1:1" x14ac:dyDescent="0.25">
      <c r="A18614" t="s">
        <v>19041</v>
      </c>
    </row>
    <row r="18615" spans="1:1" x14ac:dyDescent="0.25">
      <c r="A18615" t="s">
        <v>19042</v>
      </c>
    </row>
    <row r="18616" spans="1:1" x14ac:dyDescent="0.25">
      <c r="A18616" t="s">
        <v>19043</v>
      </c>
    </row>
    <row r="18617" spans="1:1" x14ac:dyDescent="0.25">
      <c r="A18617" t="s">
        <v>19044</v>
      </c>
    </row>
    <row r="18618" spans="1:1" x14ac:dyDescent="0.25">
      <c r="A18618" t="s">
        <v>19045</v>
      </c>
    </row>
    <row r="18619" spans="1:1" x14ac:dyDescent="0.25">
      <c r="A18619" t="s">
        <v>19046</v>
      </c>
    </row>
    <row r="18620" spans="1:1" x14ac:dyDescent="0.25">
      <c r="A18620" t="s">
        <v>19047</v>
      </c>
    </row>
    <row r="18621" spans="1:1" x14ac:dyDescent="0.25">
      <c r="A18621" t="s">
        <v>19048</v>
      </c>
    </row>
    <row r="18622" spans="1:1" x14ac:dyDescent="0.25">
      <c r="A18622" t="s">
        <v>19049</v>
      </c>
    </row>
    <row r="18623" spans="1:1" x14ac:dyDescent="0.25">
      <c r="A18623" t="s">
        <v>19050</v>
      </c>
    </row>
    <row r="18624" spans="1:1" x14ac:dyDescent="0.25">
      <c r="A18624" t="s">
        <v>19051</v>
      </c>
    </row>
    <row r="18625" spans="1:1" x14ac:dyDescent="0.25">
      <c r="A18625" t="s">
        <v>19052</v>
      </c>
    </row>
    <row r="18626" spans="1:1" x14ac:dyDescent="0.25">
      <c r="A18626" t="s">
        <v>19053</v>
      </c>
    </row>
    <row r="18627" spans="1:1" x14ac:dyDescent="0.25">
      <c r="A18627" t="s">
        <v>19054</v>
      </c>
    </row>
    <row r="18628" spans="1:1" x14ac:dyDescent="0.25">
      <c r="A18628" t="s">
        <v>19055</v>
      </c>
    </row>
    <row r="18629" spans="1:1" x14ac:dyDescent="0.25">
      <c r="A18629" t="s">
        <v>19056</v>
      </c>
    </row>
    <row r="18630" spans="1:1" x14ac:dyDescent="0.25">
      <c r="A18630" t="s">
        <v>19057</v>
      </c>
    </row>
    <row r="18631" spans="1:1" x14ac:dyDescent="0.25">
      <c r="A18631" t="s">
        <v>19058</v>
      </c>
    </row>
    <row r="18632" spans="1:1" x14ac:dyDescent="0.25">
      <c r="A18632" t="s">
        <v>19059</v>
      </c>
    </row>
    <row r="18633" spans="1:1" x14ac:dyDescent="0.25">
      <c r="A18633" t="s">
        <v>19060</v>
      </c>
    </row>
    <row r="18634" spans="1:1" x14ac:dyDescent="0.25">
      <c r="A18634" t="s">
        <v>19061</v>
      </c>
    </row>
    <row r="18635" spans="1:1" x14ac:dyDescent="0.25">
      <c r="A18635" t="s">
        <v>19062</v>
      </c>
    </row>
    <row r="18636" spans="1:1" x14ac:dyDescent="0.25">
      <c r="A18636" t="s">
        <v>19063</v>
      </c>
    </row>
    <row r="18637" spans="1:1" x14ac:dyDescent="0.25">
      <c r="A18637" t="s">
        <v>19064</v>
      </c>
    </row>
    <row r="18638" spans="1:1" x14ac:dyDescent="0.25">
      <c r="A18638" t="s">
        <v>19065</v>
      </c>
    </row>
    <row r="18639" spans="1:1" x14ac:dyDescent="0.25">
      <c r="A18639" t="s">
        <v>19066</v>
      </c>
    </row>
    <row r="18640" spans="1:1" x14ac:dyDescent="0.25">
      <c r="A18640" t="s">
        <v>19067</v>
      </c>
    </row>
    <row r="18641" spans="1:1" x14ac:dyDescent="0.25">
      <c r="A18641" t="s">
        <v>19068</v>
      </c>
    </row>
    <row r="18642" spans="1:1" x14ac:dyDescent="0.25">
      <c r="A18642" t="s">
        <v>19069</v>
      </c>
    </row>
    <row r="18643" spans="1:1" x14ac:dyDescent="0.25">
      <c r="A18643" t="s">
        <v>19070</v>
      </c>
    </row>
    <row r="18644" spans="1:1" x14ac:dyDescent="0.25">
      <c r="A18644" t="s">
        <v>19071</v>
      </c>
    </row>
    <row r="18645" spans="1:1" x14ac:dyDescent="0.25">
      <c r="A18645" t="s">
        <v>19072</v>
      </c>
    </row>
    <row r="18646" spans="1:1" x14ac:dyDescent="0.25">
      <c r="A18646" t="s">
        <v>19073</v>
      </c>
    </row>
    <row r="18647" spans="1:1" x14ac:dyDescent="0.25">
      <c r="A18647" t="s">
        <v>19074</v>
      </c>
    </row>
    <row r="18648" spans="1:1" x14ac:dyDescent="0.25">
      <c r="A18648" t="s">
        <v>19075</v>
      </c>
    </row>
    <row r="18649" spans="1:1" x14ac:dyDescent="0.25">
      <c r="A18649" t="s">
        <v>19076</v>
      </c>
    </row>
    <row r="18650" spans="1:1" x14ac:dyDescent="0.25">
      <c r="A18650" t="s">
        <v>19077</v>
      </c>
    </row>
    <row r="18651" spans="1:1" x14ac:dyDescent="0.25">
      <c r="A18651" t="s">
        <v>19078</v>
      </c>
    </row>
    <row r="18652" spans="1:1" x14ac:dyDescent="0.25">
      <c r="A18652" t="s">
        <v>19079</v>
      </c>
    </row>
    <row r="18653" spans="1:1" x14ac:dyDescent="0.25">
      <c r="A18653" t="s">
        <v>19080</v>
      </c>
    </row>
    <row r="18654" spans="1:1" x14ac:dyDescent="0.25">
      <c r="A18654" t="s">
        <v>19081</v>
      </c>
    </row>
    <row r="18655" spans="1:1" x14ac:dyDescent="0.25">
      <c r="A18655" t="s">
        <v>19082</v>
      </c>
    </row>
    <row r="18656" spans="1:1" x14ac:dyDescent="0.25">
      <c r="A18656" t="s">
        <v>19083</v>
      </c>
    </row>
    <row r="18657" spans="1:1" x14ac:dyDescent="0.25">
      <c r="A18657" t="s">
        <v>19084</v>
      </c>
    </row>
    <row r="18658" spans="1:1" x14ac:dyDescent="0.25">
      <c r="A18658" t="s">
        <v>19085</v>
      </c>
    </row>
    <row r="18659" spans="1:1" x14ac:dyDescent="0.25">
      <c r="A18659" t="s">
        <v>19086</v>
      </c>
    </row>
    <row r="18660" spans="1:1" x14ac:dyDescent="0.25">
      <c r="A18660" t="s">
        <v>19087</v>
      </c>
    </row>
    <row r="18661" spans="1:1" x14ac:dyDescent="0.25">
      <c r="A18661" t="s">
        <v>19088</v>
      </c>
    </row>
    <row r="18662" spans="1:1" x14ac:dyDescent="0.25">
      <c r="A18662" t="s">
        <v>19089</v>
      </c>
    </row>
    <row r="18663" spans="1:1" x14ac:dyDescent="0.25">
      <c r="A18663" t="s">
        <v>19090</v>
      </c>
    </row>
    <row r="18664" spans="1:1" x14ac:dyDescent="0.25">
      <c r="A18664" t="s">
        <v>19091</v>
      </c>
    </row>
    <row r="18665" spans="1:1" x14ac:dyDescent="0.25">
      <c r="A18665" t="s">
        <v>19092</v>
      </c>
    </row>
    <row r="18666" spans="1:1" x14ac:dyDescent="0.25">
      <c r="A18666" t="s">
        <v>19093</v>
      </c>
    </row>
    <row r="18667" spans="1:1" x14ac:dyDescent="0.25">
      <c r="A18667" t="s">
        <v>19094</v>
      </c>
    </row>
    <row r="18668" spans="1:1" x14ac:dyDescent="0.25">
      <c r="A18668" t="s">
        <v>19095</v>
      </c>
    </row>
    <row r="18669" spans="1:1" x14ac:dyDescent="0.25">
      <c r="A18669" t="s">
        <v>19096</v>
      </c>
    </row>
    <row r="18670" spans="1:1" x14ac:dyDescent="0.25">
      <c r="A18670" t="s">
        <v>19097</v>
      </c>
    </row>
    <row r="18671" spans="1:1" x14ac:dyDescent="0.25">
      <c r="A18671" t="s">
        <v>19098</v>
      </c>
    </row>
    <row r="18672" spans="1:1" x14ac:dyDescent="0.25">
      <c r="A18672" t="s">
        <v>19099</v>
      </c>
    </row>
    <row r="18673" spans="1:1" x14ac:dyDescent="0.25">
      <c r="A18673" t="s">
        <v>19100</v>
      </c>
    </row>
    <row r="18674" spans="1:1" x14ac:dyDescent="0.25">
      <c r="A18674" t="s">
        <v>19101</v>
      </c>
    </row>
    <row r="18675" spans="1:1" x14ac:dyDescent="0.25">
      <c r="A18675" t="s">
        <v>19102</v>
      </c>
    </row>
    <row r="18676" spans="1:1" x14ac:dyDescent="0.25">
      <c r="A18676" t="s">
        <v>19103</v>
      </c>
    </row>
    <row r="18677" spans="1:1" x14ac:dyDescent="0.25">
      <c r="A18677" t="s">
        <v>19104</v>
      </c>
    </row>
    <row r="18678" spans="1:1" x14ac:dyDescent="0.25">
      <c r="A18678" t="s">
        <v>19105</v>
      </c>
    </row>
    <row r="18679" spans="1:1" x14ac:dyDescent="0.25">
      <c r="A18679" t="s">
        <v>19106</v>
      </c>
    </row>
    <row r="18680" spans="1:1" x14ac:dyDescent="0.25">
      <c r="A18680" t="s">
        <v>19107</v>
      </c>
    </row>
    <row r="18681" spans="1:1" x14ac:dyDescent="0.25">
      <c r="A18681" t="s">
        <v>19108</v>
      </c>
    </row>
    <row r="18682" spans="1:1" x14ac:dyDescent="0.25">
      <c r="A18682" t="s">
        <v>19109</v>
      </c>
    </row>
    <row r="18683" spans="1:1" x14ac:dyDescent="0.25">
      <c r="A18683" t="s">
        <v>19110</v>
      </c>
    </row>
    <row r="18684" spans="1:1" x14ac:dyDescent="0.25">
      <c r="A18684" t="s">
        <v>19111</v>
      </c>
    </row>
    <row r="18685" spans="1:1" x14ac:dyDescent="0.25">
      <c r="A18685" t="s">
        <v>19112</v>
      </c>
    </row>
    <row r="18686" spans="1:1" x14ac:dyDescent="0.25">
      <c r="A18686" t="s">
        <v>19113</v>
      </c>
    </row>
    <row r="18687" spans="1:1" x14ac:dyDescent="0.25">
      <c r="A18687" t="s">
        <v>19114</v>
      </c>
    </row>
    <row r="18688" spans="1:1" x14ac:dyDescent="0.25">
      <c r="A18688" t="s">
        <v>19115</v>
      </c>
    </row>
    <row r="18689" spans="1:1" x14ac:dyDescent="0.25">
      <c r="A18689" t="s">
        <v>19116</v>
      </c>
    </row>
    <row r="18690" spans="1:1" x14ac:dyDescent="0.25">
      <c r="A18690" t="s">
        <v>19117</v>
      </c>
    </row>
    <row r="18691" spans="1:1" x14ac:dyDescent="0.25">
      <c r="A18691" t="s">
        <v>19118</v>
      </c>
    </row>
    <row r="18692" spans="1:1" x14ac:dyDescent="0.25">
      <c r="A18692" t="s">
        <v>19119</v>
      </c>
    </row>
    <row r="18693" spans="1:1" x14ac:dyDescent="0.25">
      <c r="A18693" t="s">
        <v>19120</v>
      </c>
    </row>
    <row r="18694" spans="1:1" x14ac:dyDescent="0.25">
      <c r="A18694" t="s">
        <v>19121</v>
      </c>
    </row>
    <row r="18695" spans="1:1" x14ac:dyDescent="0.25">
      <c r="A18695" t="s">
        <v>19122</v>
      </c>
    </row>
    <row r="18696" spans="1:1" x14ac:dyDescent="0.25">
      <c r="A18696" t="s">
        <v>19123</v>
      </c>
    </row>
    <row r="18697" spans="1:1" x14ac:dyDescent="0.25">
      <c r="A18697" t="s">
        <v>19124</v>
      </c>
    </row>
    <row r="18698" spans="1:1" x14ac:dyDescent="0.25">
      <c r="A18698" t="s">
        <v>19125</v>
      </c>
    </row>
    <row r="18699" spans="1:1" x14ac:dyDescent="0.25">
      <c r="A18699" t="s">
        <v>19126</v>
      </c>
    </row>
    <row r="18700" spans="1:1" x14ac:dyDescent="0.25">
      <c r="A18700" t="s">
        <v>19127</v>
      </c>
    </row>
    <row r="18701" spans="1:1" x14ac:dyDescent="0.25">
      <c r="A18701" t="s">
        <v>19128</v>
      </c>
    </row>
    <row r="18702" spans="1:1" x14ac:dyDescent="0.25">
      <c r="A18702" t="s">
        <v>19129</v>
      </c>
    </row>
    <row r="18703" spans="1:1" x14ac:dyDescent="0.25">
      <c r="A18703" t="s">
        <v>19130</v>
      </c>
    </row>
    <row r="18704" spans="1:1" x14ac:dyDescent="0.25">
      <c r="A18704" t="s">
        <v>19131</v>
      </c>
    </row>
    <row r="18705" spans="1:1" x14ac:dyDescent="0.25">
      <c r="A18705" t="s">
        <v>19132</v>
      </c>
    </row>
    <row r="18706" spans="1:1" x14ac:dyDescent="0.25">
      <c r="A18706" t="s">
        <v>19133</v>
      </c>
    </row>
    <row r="18707" spans="1:1" x14ac:dyDescent="0.25">
      <c r="A18707" t="s">
        <v>19134</v>
      </c>
    </row>
    <row r="18708" spans="1:1" x14ac:dyDescent="0.25">
      <c r="A18708" t="s">
        <v>19135</v>
      </c>
    </row>
    <row r="18709" spans="1:1" x14ac:dyDescent="0.25">
      <c r="A18709" t="s">
        <v>19136</v>
      </c>
    </row>
    <row r="18710" spans="1:1" x14ac:dyDescent="0.25">
      <c r="A18710" t="s">
        <v>19137</v>
      </c>
    </row>
    <row r="18711" spans="1:1" x14ac:dyDescent="0.25">
      <c r="A18711" t="s">
        <v>19138</v>
      </c>
    </row>
    <row r="18712" spans="1:1" x14ac:dyDescent="0.25">
      <c r="A18712" t="s">
        <v>19139</v>
      </c>
    </row>
    <row r="18713" spans="1:1" x14ac:dyDescent="0.25">
      <c r="A18713" t="s">
        <v>19140</v>
      </c>
    </row>
    <row r="18714" spans="1:1" x14ac:dyDescent="0.25">
      <c r="A18714" t="s">
        <v>19141</v>
      </c>
    </row>
    <row r="18715" spans="1:1" x14ac:dyDescent="0.25">
      <c r="A18715" t="s">
        <v>19142</v>
      </c>
    </row>
    <row r="18716" spans="1:1" x14ac:dyDescent="0.25">
      <c r="A18716" t="s">
        <v>19143</v>
      </c>
    </row>
    <row r="18717" spans="1:1" x14ac:dyDescent="0.25">
      <c r="A18717" t="s">
        <v>19144</v>
      </c>
    </row>
    <row r="18718" spans="1:1" x14ac:dyDescent="0.25">
      <c r="A18718" t="s">
        <v>19145</v>
      </c>
    </row>
    <row r="18719" spans="1:1" x14ac:dyDescent="0.25">
      <c r="A18719" t="s">
        <v>19146</v>
      </c>
    </row>
    <row r="18720" spans="1:1" x14ac:dyDescent="0.25">
      <c r="A18720" t="s">
        <v>19147</v>
      </c>
    </row>
    <row r="18721" spans="1:1" x14ac:dyDescent="0.25">
      <c r="A18721" t="s">
        <v>19148</v>
      </c>
    </row>
    <row r="18722" spans="1:1" x14ac:dyDescent="0.25">
      <c r="A18722" t="s">
        <v>19149</v>
      </c>
    </row>
    <row r="18723" spans="1:1" x14ac:dyDescent="0.25">
      <c r="A18723" t="s">
        <v>19150</v>
      </c>
    </row>
    <row r="18724" spans="1:1" x14ac:dyDescent="0.25">
      <c r="A18724" t="s">
        <v>19151</v>
      </c>
    </row>
    <row r="18725" spans="1:1" x14ac:dyDescent="0.25">
      <c r="A18725" t="s">
        <v>19152</v>
      </c>
    </row>
    <row r="18726" spans="1:1" x14ac:dyDescent="0.25">
      <c r="A18726" t="s">
        <v>19153</v>
      </c>
    </row>
    <row r="18727" spans="1:1" x14ac:dyDescent="0.25">
      <c r="A18727" t="s">
        <v>19154</v>
      </c>
    </row>
    <row r="18728" spans="1:1" x14ac:dyDescent="0.25">
      <c r="A18728" t="s">
        <v>19155</v>
      </c>
    </row>
    <row r="18729" spans="1:1" x14ac:dyDescent="0.25">
      <c r="A18729" t="s">
        <v>19156</v>
      </c>
    </row>
    <row r="18730" spans="1:1" x14ac:dyDescent="0.25">
      <c r="A18730" t="s">
        <v>19157</v>
      </c>
    </row>
    <row r="18731" spans="1:1" x14ac:dyDescent="0.25">
      <c r="A18731" t="s">
        <v>19158</v>
      </c>
    </row>
    <row r="18732" spans="1:1" x14ac:dyDescent="0.25">
      <c r="A18732" t="s">
        <v>19159</v>
      </c>
    </row>
    <row r="18733" spans="1:1" x14ac:dyDescent="0.25">
      <c r="A18733" t="s">
        <v>19160</v>
      </c>
    </row>
    <row r="18734" spans="1:1" x14ac:dyDescent="0.25">
      <c r="A18734" t="s">
        <v>19161</v>
      </c>
    </row>
    <row r="18735" spans="1:1" x14ac:dyDescent="0.25">
      <c r="A18735" t="s">
        <v>19162</v>
      </c>
    </row>
    <row r="18736" spans="1:1" x14ac:dyDescent="0.25">
      <c r="A18736" t="s">
        <v>19163</v>
      </c>
    </row>
    <row r="18737" spans="1:1" x14ac:dyDescent="0.25">
      <c r="A18737" t="s">
        <v>19164</v>
      </c>
    </row>
    <row r="18738" spans="1:1" x14ac:dyDescent="0.25">
      <c r="A18738" t="s">
        <v>19165</v>
      </c>
    </row>
    <row r="18739" spans="1:1" x14ac:dyDescent="0.25">
      <c r="A18739" t="s">
        <v>19166</v>
      </c>
    </row>
    <row r="18740" spans="1:1" x14ac:dyDescent="0.25">
      <c r="A18740" t="s">
        <v>19167</v>
      </c>
    </row>
    <row r="18741" spans="1:1" x14ac:dyDescent="0.25">
      <c r="A18741" t="s">
        <v>19168</v>
      </c>
    </row>
    <row r="18742" spans="1:1" x14ac:dyDescent="0.25">
      <c r="A18742" t="s">
        <v>19169</v>
      </c>
    </row>
    <row r="18743" spans="1:1" x14ac:dyDescent="0.25">
      <c r="A18743" t="s">
        <v>19170</v>
      </c>
    </row>
    <row r="18744" spans="1:1" x14ac:dyDescent="0.25">
      <c r="A18744" t="s">
        <v>19171</v>
      </c>
    </row>
    <row r="18745" spans="1:1" x14ac:dyDescent="0.25">
      <c r="A18745" t="s">
        <v>19172</v>
      </c>
    </row>
    <row r="18746" spans="1:1" x14ac:dyDescent="0.25">
      <c r="A18746" t="s">
        <v>19173</v>
      </c>
    </row>
    <row r="18747" spans="1:1" x14ac:dyDescent="0.25">
      <c r="A18747" t="s">
        <v>19174</v>
      </c>
    </row>
    <row r="18748" spans="1:1" x14ac:dyDescent="0.25">
      <c r="A18748" t="s">
        <v>19175</v>
      </c>
    </row>
    <row r="18749" spans="1:1" x14ac:dyDescent="0.25">
      <c r="A18749" t="s">
        <v>19176</v>
      </c>
    </row>
    <row r="18750" spans="1:1" x14ac:dyDescent="0.25">
      <c r="A18750" t="s">
        <v>19177</v>
      </c>
    </row>
    <row r="18751" spans="1:1" x14ac:dyDescent="0.25">
      <c r="A18751" t="s">
        <v>19178</v>
      </c>
    </row>
    <row r="18752" spans="1:1" x14ac:dyDescent="0.25">
      <c r="A18752" t="s">
        <v>19179</v>
      </c>
    </row>
    <row r="18753" spans="1:1" x14ac:dyDescent="0.25">
      <c r="A18753" t="s">
        <v>19180</v>
      </c>
    </row>
    <row r="18754" spans="1:1" x14ac:dyDescent="0.25">
      <c r="A18754" t="s">
        <v>19181</v>
      </c>
    </row>
    <row r="18755" spans="1:1" x14ac:dyDescent="0.25">
      <c r="A18755" t="s">
        <v>19182</v>
      </c>
    </row>
    <row r="18756" spans="1:1" x14ac:dyDescent="0.25">
      <c r="A18756" t="s">
        <v>19183</v>
      </c>
    </row>
    <row r="18757" spans="1:1" x14ac:dyDescent="0.25">
      <c r="A18757" t="s">
        <v>19184</v>
      </c>
    </row>
    <row r="18758" spans="1:1" x14ac:dyDescent="0.25">
      <c r="A18758" t="s">
        <v>19185</v>
      </c>
    </row>
    <row r="18759" spans="1:1" x14ac:dyDescent="0.25">
      <c r="A18759" t="s">
        <v>19186</v>
      </c>
    </row>
    <row r="18760" spans="1:1" x14ac:dyDescent="0.25">
      <c r="A18760" t="s">
        <v>19187</v>
      </c>
    </row>
    <row r="18761" spans="1:1" x14ac:dyDescent="0.25">
      <c r="A18761" t="s">
        <v>19188</v>
      </c>
    </row>
    <row r="18762" spans="1:1" x14ac:dyDescent="0.25">
      <c r="A18762" t="s">
        <v>19189</v>
      </c>
    </row>
    <row r="18763" spans="1:1" x14ac:dyDescent="0.25">
      <c r="A18763" t="s">
        <v>19190</v>
      </c>
    </row>
    <row r="18764" spans="1:1" x14ac:dyDescent="0.25">
      <c r="A18764" t="s">
        <v>19191</v>
      </c>
    </row>
    <row r="18765" spans="1:1" x14ac:dyDescent="0.25">
      <c r="A18765" t="s">
        <v>19192</v>
      </c>
    </row>
    <row r="18766" spans="1:1" x14ac:dyDescent="0.25">
      <c r="A18766" t="s">
        <v>19193</v>
      </c>
    </row>
    <row r="18767" spans="1:1" x14ac:dyDescent="0.25">
      <c r="A18767" t="s">
        <v>19194</v>
      </c>
    </row>
    <row r="18768" spans="1:1" x14ac:dyDescent="0.25">
      <c r="A18768" t="s">
        <v>19195</v>
      </c>
    </row>
    <row r="18769" spans="1:1" x14ac:dyDescent="0.25">
      <c r="A18769" t="s">
        <v>19196</v>
      </c>
    </row>
    <row r="18770" spans="1:1" x14ac:dyDescent="0.25">
      <c r="A18770" t="s">
        <v>19197</v>
      </c>
    </row>
    <row r="18771" spans="1:1" x14ac:dyDescent="0.25">
      <c r="A18771" t="s">
        <v>19198</v>
      </c>
    </row>
    <row r="18772" spans="1:1" x14ac:dyDescent="0.25">
      <c r="A18772" t="s">
        <v>19199</v>
      </c>
    </row>
    <row r="18773" spans="1:1" x14ac:dyDescent="0.25">
      <c r="A18773" t="s">
        <v>19200</v>
      </c>
    </row>
    <row r="18774" spans="1:1" x14ac:dyDescent="0.25">
      <c r="A18774" t="s">
        <v>19201</v>
      </c>
    </row>
    <row r="18775" spans="1:1" x14ac:dyDescent="0.25">
      <c r="A18775" t="s">
        <v>19202</v>
      </c>
    </row>
    <row r="18776" spans="1:1" x14ac:dyDescent="0.25">
      <c r="A18776" t="s">
        <v>19203</v>
      </c>
    </row>
    <row r="18777" spans="1:1" x14ac:dyDescent="0.25">
      <c r="A18777" t="s">
        <v>19204</v>
      </c>
    </row>
    <row r="18778" spans="1:1" x14ac:dyDescent="0.25">
      <c r="A18778" t="s">
        <v>19205</v>
      </c>
    </row>
    <row r="18779" spans="1:1" x14ac:dyDescent="0.25">
      <c r="A18779" t="s">
        <v>19206</v>
      </c>
    </row>
    <row r="18780" spans="1:1" x14ac:dyDescent="0.25">
      <c r="A18780" t="s">
        <v>19207</v>
      </c>
    </row>
    <row r="18781" spans="1:1" x14ac:dyDescent="0.25">
      <c r="A18781" t="s">
        <v>19208</v>
      </c>
    </row>
    <row r="18782" spans="1:1" x14ac:dyDescent="0.25">
      <c r="A18782" t="s">
        <v>19209</v>
      </c>
    </row>
    <row r="18783" spans="1:1" x14ac:dyDescent="0.25">
      <c r="A18783" t="s">
        <v>19210</v>
      </c>
    </row>
    <row r="18784" spans="1:1" x14ac:dyDescent="0.25">
      <c r="A18784" t="s">
        <v>19211</v>
      </c>
    </row>
    <row r="18785" spans="1:1" x14ac:dyDescent="0.25">
      <c r="A18785" t="s">
        <v>19212</v>
      </c>
    </row>
    <row r="18786" spans="1:1" x14ac:dyDescent="0.25">
      <c r="A18786" t="s">
        <v>19213</v>
      </c>
    </row>
    <row r="18787" spans="1:1" x14ac:dyDescent="0.25">
      <c r="A18787" t="s">
        <v>19214</v>
      </c>
    </row>
    <row r="18788" spans="1:1" x14ac:dyDescent="0.25">
      <c r="A18788" t="s">
        <v>19215</v>
      </c>
    </row>
    <row r="18789" spans="1:1" x14ac:dyDescent="0.25">
      <c r="A18789" t="s">
        <v>19216</v>
      </c>
    </row>
    <row r="18790" spans="1:1" x14ac:dyDescent="0.25">
      <c r="A18790" t="s">
        <v>19217</v>
      </c>
    </row>
    <row r="18791" spans="1:1" x14ac:dyDescent="0.25">
      <c r="A18791" t="s">
        <v>19218</v>
      </c>
    </row>
    <row r="18792" spans="1:1" x14ac:dyDescent="0.25">
      <c r="A18792" t="s">
        <v>19219</v>
      </c>
    </row>
    <row r="18793" spans="1:1" x14ac:dyDescent="0.25">
      <c r="A18793" t="s">
        <v>19220</v>
      </c>
    </row>
    <row r="18794" spans="1:1" x14ac:dyDescent="0.25">
      <c r="A18794" t="s">
        <v>19221</v>
      </c>
    </row>
    <row r="18795" spans="1:1" x14ac:dyDescent="0.25">
      <c r="A18795" t="s">
        <v>19222</v>
      </c>
    </row>
    <row r="18796" spans="1:1" x14ac:dyDescent="0.25">
      <c r="A18796" t="s">
        <v>19223</v>
      </c>
    </row>
    <row r="18797" spans="1:1" x14ac:dyDescent="0.25">
      <c r="A18797" t="s">
        <v>19224</v>
      </c>
    </row>
    <row r="18798" spans="1:1" x14ac:dyDescent="0.25">
      <c r="A18798" t="s">
        <v>19225</v>
      </c>
    </row>
    <row r="18799" spans="1:1" x14ac:dyDescent="0.25">
      <c r="A18799" t="s">
        <v>19226</v>
      </c>
    </row>
    <row r="18800" spans="1:1" x14ac:dyDescent="0.25">
      <c r="A18800" t="s">
        <v>19227</v>
      </c>
    </row>
    <row r="18801" spans="1:1" x14ac:dyDescent="0.25">
      <c r="A18801" t="s">
        <v>19228</v>
      </c>
    </row>
    <row r="18802" spans="1:1" x14ac:dyDescent="0.25">
      <c r="A18802" t="s">
        <v>19229</v>
      </c>
    </row>
    <row r="18803" spans="1:1" x14ac:dyDescent="0.25">
      <c r="A18803" t="s">
        <v>19230</v>
      </c>
    </row>
    <row r="18804" spans="1:1" x14ac:dyDescent="0.25">
      <c r="A18804" t="s">
        <v>19231</v>
      </c>
    </row>
    <row r="18805" spans="1:1" x14ac:dyDescent="0.25">
      <c r="A18805" t="s">
        <v>19232</v>
      </c>
    </row>
    <row r="18806" spans="1:1" x14ac:dyDescent="0.25">
      <c r="A18806" t="s">
        <v>19233</v>
      </c>
    </row>
    <row r="18807" spans="1:1" x14ac:dyDescent="0.25">
      <c r="A18807" t="s">
        <v>19234</v>
      </c>
    </row>
    <row r="18808" spans="1:1" x14ac:dyDescent="0.25">
      <c r="A18808" t="s">
        <v>19235</v>
      </c>
    </row>
    <row r="18809" spans="1:1" x14ac:dyDescent="0.25">
      <c r="A18809" t="s">
        <v>19236</v>
      </c>
    </row>
    <row r="18810" spans="1:1" x14ac:dyDescent="0.25">
      <c r="A18810" t="s">
        <v>19237</v>
      </c>
    </row>
    <row r="18811" spans="1:1" x14ac:dyDescent="0.25">
      <c r="A18811" t="s">
        <v>19238</v>
      </c>
    </row>
    <row r="18812" spans="1:1" x14ac:dyDescent="0.25">
      <c r="A18812" t="s">
        <v>19239</v>
      </c>
    </row>
    <row r="18813" spans="1:1" x14ac:dyDescent="0.25">
      <c r="A18813" t="s">
        <v>19240</v>
      </c>
    </row>
    <row r="18814" spans="1:1" x14ac:dyDescent="0.25">
      <c r="A18814" t="s">
        <v>19241</v>
      </c>
    </row>
    <row r="18815" spans="1:1" x14ac:dyDescent="0.25">
      <c r="A18815" t="s">
        <v>19242</v>
      </c>
    </row>
    <row r="18816" spans="1:1" x14ac:dyDescent="0.25">
      <c r="A18816" t="s">
        <v>19243</v>
      </c>
    </row>
    <row r="18817" spans="1:1" x14ac:dyDescent="0.25">
      <c r="A18817" t="s">
        <v>19244</v>
      </c>
    </row>
    <row r="18818" spans="1:1" x14ac:dyDescent="0.25">
      <c r="A18818" t="s">
        <v>19245</v>
      </c>
    </row>
    <row r="18819" spans="1:1" x14ac:dyDescent="0.25">
      <c r="A18819" t="s">
        <v>19246</v>
      </c>
    </row>
    <row r="18820" spans="1:1" x14ac:dyDescent="0.25">
      <c r="A18820" t="s">
        <v>19247</v>
      </c>
    </row>
    <row r="18821" spans="1:1" x14ac:dyDescent="0.25">
      <c r="A18821" t="s">
        <v>19248</v>
      </c>
    </row>
    <row r="18822" spans="1:1" x14ac:dyDescent="0.25">
      <c r="A18822" t="s">
        <v>19249</v>
      </c>
    </row>
    <row r="18823" spans="1:1" x14ac:dyDescent="0.25">
      <c r="A18823" t="s">
        <v>19250</v>
      </c>
    </row>
    <row r="18824" spans="1:1" x14ac:dyDescent="0.25">
      <c r="A18824" t="s">
        <v>19251</v>
      </c>
    </row>
    <row r="18825" spans="1:1" x14ac:dyDescent="0.25">
      <c r="A18825" t="s">
        <v>19252</v>
      </c>
    </row>
    <row r="18826" spans="1:1" x14ac:dyDescent="0.25">
      <c r="A18826" t="s">
        <v>19253</v>
      </c>
    </row>
    <row r="18827" spans="1:1" x14ac:dyDescent="0.25">
      <c r="A18827" t="s">
        <v>19254</v>
      </c>
    </row>
    <row r="18828" spans="1:1" x14ac:dyDescent="0.25">
      <c r="A18828" t="s">
        <v>19255</v>
      </c>
    </row>
    <row r="18829" spans="1:1" x14ac:dyDescent="0.25">
      <c r="A18829" t="s">
        <v>19256</v>
      </c>
    </row>
    <row r="18830" spans="1:1" x14ac:dyDescent="0.25">
      <c r="A18830" t="s">
        <v>19257</v>
      </c>
    </row>
    <row r="18831" spans="1:1" x14ac:dyDescent="0.25">
      <c r="A18831" t="s">
        <v>19258</v>
      </c>
    </row>
    <row r="18832" spans="1:1" x14ac:dyDescent="0.25">
      <c r="A18832" t="s">
        <v>19259</v>
      </c>
    </row>
    <row r="18833" spans="1:1" x14ac:dyDescent="0.25">
      <c r="A18833" t="s">
        <v>19260</v>
      </c>
    </row>
    <row r="18834" spans="1:1" x14ac:dyDescent="0.25">
      <c r="A18834" t="s">
        <v>19261</v>
      </c>
    </row>
    <row r="18835" spans="1:1" x14ac:dyDescent="0.25">
      <c r="A18835" t="s">
        <v>19262</v>
      </c>
    </row>
    <row r="18836" spans="1:1" x14ac:dyDescent="0.25">
      <c r="A18836" t="s">
        <v>19263</v>
      </c>
    </row>
    <row r="18837" spans="1:1" x14ac:dyDescent="0.25">
      <c r="A18837" t="s">
        <v>19264</v>
      </c>
    </row>
    <row r="18838" spans="1:1" x14ac:dyDescent="0.25">
      <c r="A18838" t="s">
        <v>19265</v>
      </c>
    </row>
    <row r="18839" spans="1:1" x14ac:dyDescent="0.25">
      <c r="A18839" t="s">
        <v>19266</v>
      </c>
    </row>
    <row r="18840" spans="1:1" x14ac:dyDescent="0.25">
      <c r="A18840" t="s">
        <v>19267</v>
      </c>
    </row>
    <row r="18841" spans="1:1" x14ac:dyDescent="0.25">
      <c r="A18841" t="s">
        <v>19268</v>
      </c>
    </row>
    <row r="18842" spans="1:1" x14ac:dyDescent="0.25">
      <c r="A18842" t="s">
        <v>19269</v>
      </c>
    </row>
    <row r="18843" spans="1:1" x14ac:dyDescent="0.25">
      <c r="A18843" t="s">
        <v>19270</v>
      </c>
    </row>
    <row r="18844" spans="1:1" x14ac:dyDescent="0.25">
      <c r="A18844" t="s">
        <v>19271</v>
      </c>
    </row>
    <row r="18845" spans="1:1" x14ac:dyDescent="0.25">
      <c r="A18845" t="s">
        <v>19272</v>
      </c>
    </row>
    <row r="18846" spans="1:1" x14ac:dyDescent="0.25">
      <c r="A18846" t="s">
        <v>19273</v>
      </c>
    </row>
    <row r="18847" spans="1:1" x14ac:dyDescent="0.25">
      <c r="A18847" t="s">
        <v>19274</v>
      </c>
    </row>
    <row r="18848" spans="1:1" x14ac:dyDescent="0.25">
      <c r="A18848" t="s">
        <v>19275</v>
      </c>
    </row>
    <row r="18849" spans="1:1" x14ac:dyDescent="0.25">
      <c r="A18849" t="s">
        <v>19276</v>
      </c>
    </row>
    <row r="18850" spans="1:1" x14ac:dyDescent="0.25">
      <c r="A18850" t="s">
        <v>19277</v>
      </c>
    </row>
    <row r="18851" spans="1:1" x14ac:dyDescent="0.25">
      <c r="A18851" t="s">
        <v>19278</v>
      </c>
    </row>
    <row r="18852" spans="1:1" x14ac:dyDescent="0.25">
      <c r="A18852" t="s">
        <v>19279</v>
      </c>
    </row>
    <row r="18853" spans="1:1" x14ac:dyDescent="0.25">
      <c r="A18853" t="s">
        <v>19280</v>
      </c>
    </row>
    <row r="18854" spans="1:1" x14ac:dyDescent="0.25">
      <c r="A18854" t="s">
        <v>19281</v>
      </c>
    </row>
    <row r="18855" spans="1:1" x14ac:dyDescent="0.25">
      <c r="A18855" t="s">
        <v>19282</v>
      </c>
    </row>
    <row r="18856" spans="1:1" x14ac:dyDescent="0.25">
      <c r="A18856" t="s">
        <v>19283</v>
      </c>
    </row>
    <row r="18857" spans="1:1" x14ac:dyDescent="0.25">
      <c r="A18857" t="s">
        <v>19284</v>
      </c>
    </row>
    <row r="18858" spans="1:1" x14ac:dyDescent="0.25">
      <c r="A18858" t="s">
        <v>19285</v>
      </c>
    </row>
    <row r="18859" spans="1:1" x14ac:dyDescent="0.25">
      <c r="A18859" t="s">
        <v>19286</v>
      </c>
    </row>
    <row r="18860" spans="1:1" x14ac:dyDescent="0.25">
      <c r="A18860" t="s">
        <v>19287</v>
      </c>
    </row>
    <row r="18861" spans="1:1" x14ac:dyDescent="0.25">
      <c r="A18861" t="s">
        <v>19288</v>
      </c>
    </row>
    <row r="18862" spans="1:1" x14ac:dyDescent="0.25">
      <c r="A18862" t="s">
        <v>19289</v>
      </c>
    </row>
    <row r="18863" spans="1:1" x14ac:dyDescent="0.25">
      <c r="A18863" t="s">
        <v>19290</v>
      </c>
    </row>
    <row r="18864" spans="1:1" x14ac:dyDescent="0.25">
      <c r="A18864" t="s">
        <v>19291</v>
      </c>
    </row>
    <row r="18865" spans="1:1" x14ac:dyDescent="0.25">
      <c r="A18865" t="s">
        <v>19292</v>
      </c>
    </row>
    <row r="18866" spans="1:1" x14ac:dyDescent="0.25">
      <c r="A18866" t="s">
        <v>19293</v>
      </c>
    </row>
    <row r="18867" spans="1:1" x14ac:dyDescent="0.25">
      <c r="A18867" t="s">
        <v>19294</v>
      </c>
    </row>
    <row r="18868" spans="1:1" x14ac:dyDescent="0.25">
      <c r="A18868" t="s">
        <v>19295</v>
      </c>
    </row>
    <row r="18869" spans="1:1" x14ac:dyDescent="0.25">
      <c r="A18869" t="s">
        <v>19296</v>
      </c>
    </row>
    <row r="18870" spans="1:1" x14ac:dyDescent="0.25">
      <c r="A18870" t="s">
        <v>19297</v>
      </c>
    </row>
    <row r="18871" spans="1:1" x14ac:dyDescent="0.25">
      <c r="A18871" t="s">
        <v>19298</v>
      </c>
    </row>
    <row r="18872" spans="1:1" x14ac:dyDescent="0.25">
      <c r="A18872" t="s">
        <v>19299</v>
      </c>
    </row>
    <row r="18873" spans="1:1" x14ac:dyDescent="0.25">
      <c r="A18873" t="s">
        <v>19300</v>
      </c>
    </row>
    <row r="18874" spans="1:1" x14ac:dyDescent="0.25">
      <c r="A18874" t="s">
        <v>19301</v>
      </c>
    </row>
    <row r="18875" spans="1:1" x14ac:dyDescent="0.25">
      <c r="A18875" t="s">
        <v>19302</v>
      </c>
    </row>
    <row r="18876" spans="1:1" x14ac:dyDescent="0.25">
      <c r="A18876" t="s">
        <v>19303</v>
      </c>
    </row>
    <row r="18877" spans="1:1" x14ac:dyDescent="0.25">
      <c r="A18877" t="s">
        <v>19304</v>
      </c>
    </row>
    <row r="18878" spans="1:1" x14ac:dyDescent="0.25">
      <c r="A18878" t="s">
        <v>19305</v>
      </c>
    </row>
    <row r="18879" spans="1:1" x14ac:dyDescent="0.25">
      <c r="A18879" t="s">
        <v>19306</v>
      </c>
    </row>
    <row r="18880" spans="1:1" x14ac:dyDescent="0.25">
      <c r="A18880" t="s">
        <v>19307</v>
      </c>
    </row>
    <row r="18881" spans="1:1" x14ac:dyDescent="0.25">
      <c r="A18881" t="s">
        <v>19308</v>
      </c>
    </row>
    <row r="18882" spans="1:1" x14ac:dyDescent="0.25">
      <c r="A18882" t="s">
        <v>19309</v>
      </c>
    </row>
    <row r="18883" spans="1:1" x14ac:dyDescent="0.25">
      <c r="A18883" t="s">
        <v>19310</v>
      </c>
    </row>
    <row r="18884" spans="1:1" x14ac:dyDescent="0.25">
      <c r="A18884" t="s">
        <v>19311</v>
      </c>
    </row>
    <row r="18885" spans="1:1" x14ac:dyDescent="0.25">
      <c r="A18885" t="s">
        <v>19312</v>
      </c>
    </row>
    <row r="18886" spans="1:1" x14ac:dyDescent="0.25">
      <c r="A18886" t="s">
        <v>19313</v>
      </c>
    </row>
    <row r="18887" spans="1:1" x14ac:dyDescent="0.25">
      <c r="A18887" t="s">
        <v>19314</v>
      </c>
    </row>
    <row r="18888" spans="1:1" x14ac:dyDescent="0.25">
      <c r="A18888" t="s">
        <v>19315</v>
      </c>
    </row>
    <row r="18889" spans="1:1" x14ac:dyDescent="0.25">
      <c r="A18889" t="s">
        <v>19316</v>
      </c>
    </row>
    <row r="18890" spans="1:1" x14ac:dyDescent="0.25">
      <c r="A18890" t="s">
        <v>19317</v>
      </c>
    </row>
    <row r="18891" spans="1:1" x14ac:dyDescent="0.25">
      <c r="A18891" t="s">
        <v>19318</v>
      </c>
    </row>
    <row r="18892" spans="1:1" x14ac:dyDescent="0.25">
      <c r="A18892" t="s">
        <v>19319</v>
      </c>
    </row>
    <row r="18893" spans="1:1" x14ac:dyDescent="0.25">
      <c r="A18893" t="s">
        <v>19320</v>
      </c>
    </row>
    <row r="18894" spans="1:1" x14ac:dyDescent="0.25">
      <c r="A18894" t="s">
        <v>19321</v>
      </c>
    </row>
    <row r="18895" spans="1:1" x14ac:dyDescent="0.25">
      <c r="A18895" t="s">
        <v>19322</v>
      </c>
    </row>
    <row r="18896" spans="1:1" x14ac:dyDescent="0.25">
      <c r="A18896" t="s">
        <v>19323</v>
      </c>
    </row>
    <row r="18897" spans="1:1" x14ac:dyDescent="0.25">
      <c r="A18897" t="s">
        <v>19324</v>
      </c>
    </row>
    <row r="18898" spans="1:1" x14ac:dyDescent="0.25">
      <c r="A18898" t="s">
        <v>19325</v>
      </c>
    </row>
    <row r="18899" spans="1:1" x14ac:dyDescent="0.25">
      <c r="A18899" t="s">
        <v>19326</v>
      </c>
    </row>
    <row r="18900" spans="1:1" x14ac:dyDescent="0.25">
      <c r="A18900" t="s">
        <v>19327</v>
      </c>
    </row>
    <row r="18901" spans="1:1" x14ac:dyDescent="0.25">
      <c r="A18901" t="s">
        <v>19328</v>
      </c>
    </row>
    <row r="18902" spans="1:1" x14ac:dyDescent="0.25">
      <c r="A18902" t="s">
        <v>19329</v>
      </c>
    </row>
    <row r="18903" spans="1:1" x14ac:dyDescent="0.25">
      <c r="A18903" t="s">
        <v>19330</v>
      </c>
    </row>
    <row r="18904" spans="1:1" x14ac:dyDescent="0.25">
      <c r="A18904" t="s">
        <v>19331</v>
      </c>
    </row>
    <row r="18905" spans="1:1" x14ac:dyDescent="0.25">
      <c r="A18905" t="s">
        <v>19332</v>
      </c>
    </row>
    <row r="18906" spans="1:1" x14ac:dyDescent="0.25">
      <c r="A18906" t="s">
        <v>19333</v>
      </c>
    </row>
    <row r="18907" spans="1:1" x14ac:dyDescent="0.25">
      <c r="A18907" t="s">
        <v>19334</v>
      </c>
    </row>
    <row r="18908" spans="1:1" x14ac:dyDescent="0.25">
      <c r="A18908" t="s">
        <v>19335</v>
      </c>
    </row>
    <row r="18909" spans="1:1" x14ac:dyDescent="0.25">
      <c r="A18909" t="s">
        <v>19336</v>
      </c>
    </row>
    <row r="18910" spans="1:1" x14ac:dyDescent="0.25">
      <c r="A18910" t="s">
        <v>19337</v>
      </c>
    </row>
    <row r="18911" spans="1:1" x14ac:dyDescent="0.25">
      <c r="A18911" t="s">
        <v>19338</v>
      </c>
    </row>
    <row r="18912" spans="1:1" x14ac:dyDescent="0.25">
      <c r="A18912" t="s">
        <v>19339</v>
      </c>
    </row>
    <row r="18913" spans="1:1" x14ac:dyDescent="0.25">
      <c r="A18913" t="s">
        <v>19340</v>
      </c>
    </row>
    <row r="18914" spans="1:1" x14ac:dyDescent="0.25">
      <c r="A18914" t="s">
        <v>19341</v>
      </c>
    </row>
    <row r="18915" spans="1:1" x14ac:dyDescent="0.25">
      <c r="A18915" t="s">
        <v>19342</v>
      </c>
    </row>
    <row r="18916" spans="1:1" x14ac:dyDescent="0.25">
      <c r="A18916" t="s">
        <v>19343</v>
      </c>
    </row>
    <row r="18917" spans="1:1" x14ac:dyDescent="0.25">
      <c r="A18917" t="s">
        <v>19344</v>
      </c>
    </row>
    <row r="18918" spans="1:1" x14ac:dyDescent="0.25">
      <c r="A18918" t="s">
        <v>19345</v>
      </c>
    </row>
    <row r="18919" spans="1:1" x14ac:dyDescent="0.25">
      <c r="A18919" t="s">
        <v>19346</v>
      </c>
    </row>
    <row r="18920" spans="1:1" x14ac:dyDescent="0.25">
      <c r="A18920" t="s">
        <v>19347</v>
      </c>
    </row>
    <row r="18921" spans="1:1" x14ac:dyDescent="0.25">
      <c r="A18921" t="s">
        <v>19348</v>
      </c>
    </row>
    <row r="18922" spans="1:1" x14ac:dyDescent="0.25">
      <c r="A18922" t="s">
        <v>19349</v>
      </c>
    </row>
    <row r="18923" spans="1:1" x14ac:dyDescent="0.25">
      <c r="A18923" t="s">
        <v>19350</v>
      </c>
    </row>
    <row r="18924" spans="1:1" x14ac:dyDescent="0.25">
      <c r="A18924" t="s">
        <v>19351</v>
      </c>
    </row>
    <row r="18925" spans="1:1" x14ac:dyDescent="0.25">
      <c r="A18925" t="s">
        <v>19352</v>
      </c>
    </row>
    <row r="18926" spans="1:1" x14ac:dyDescent="0.25">
      <c r="A18926" t="s">
        <v>19353</v>
      </c>
    </row>
    <row r="18927" spans="1:1" x14ac:dyDescent="0.25">
      <c r="A18927" t="s">
        <v>19354</v>
      </c>
    </row>
    <row r="18928" spans="1:1" x14ac:dyDescent="0.25">
      <c r="A18928" t="s">
        <v>19355</v>
      </c>
    </row>
    <row r="18929" spans="1:1" x14ac:dyDescent="0.25">
      <c r="A18929" t="s">
        <v>19356</v>
      </c>
    </row>
    <row r="18930" spans="1:1" x14ac:dyDescent="0.25">
      <c r="A18930" t="s">
        <v>19357</v>
      </c>
    </row>
    <row r="18931" spans="1:1" x14ac:dyDescent="0.25">
      <c r="A18931" t="s">
        <v>19358</v>
      </c>
    </row>
    <row r="18932" spans="1:1" x14ac:dyDescent="0.25">
      <c r="A18932" t="s">
        <v>19359</v>
      </c>
    </row>
    <row r="18933" spans="1:1" x14ac:dyDescent="0.25">
      <c r="A18933" t="s">
        <v>19360</v>
      </c>
    </row>
    <row r="18934" spans="1:1" x14ac:dyDescent="0.25">
      <c r="A18934" t="s">
        <v>19361</v>
      </c>
    </row>
    <row r="18935" spans="1:1" x14ac:dyDescent="0.25">
      <c r="A18935" t="s">
        <v>19362</v>
      </c>
    </row>
    <row r="18936" spans="1:1" x14ac:dyDescent="0.25">
      <c r="A18936" t="s">
        <v>19363</v>
      </c>
    </row>
    <row r="18937" spans="1:1" x14ac:dyDescent="0.25">
      <c r="A18937" t="s">
        <v>19364</v>
      </c>
    </row>
    <row r="18938" spans="1:1" x14ac:dyDescent="0.25">
      <c r="A18938" t="s">
        <v>19365</v>
      </c>
    </row>
    <row r="18939" spans="1:1" x14ac:dyDescent="0.25">
      <c r="A18939" t="s">
        <v>19366</v>
      </c>
    </row>
    <row r="18940" spans="1:1" x14ac:dyDescent="0.25">
      <c r="A18940" t="s">
        <v>19367</v>
      </c>
    </row>
    <row r="18941" spans="1:1" x14ac:dyDescent="0.25">
      <c r="A18941" t="s">
        <v>19368</v>
      </c>
    </row>
    <row r="18942" spans="1:1" x14ac:dyDescent="0.25">
      <c r="A18942" t="s">
        <v>19369</v>
      </c>
    </row>
    <row r="18943" spans="1:1" x14ac:dyDescent="0.25">
      <c r="A18943" t="s">
        <v>19370</v>
      </c>
    </row>
    <row r="18944" spans="1:1" x14ac:dyDescent="0.25">
      <c r="A18944" t="s">
        <v>19371</v>
      </c>
    </row>
    <row r="18945" spans="1:1" x14ac:dyDescent="0.25">
      <c r="A18945" t="s">
        <v>19372</v>
      </c>
    </row>
    <row r="18946" spans="1:1" x14ac:dyDescent="0.25">
      <c r="A18946" t="s">
        <v>19373</v>
      </c>
    </row>
    <row r="18947" spans="1:1" x14ac:dyDescent="0.25">
      <c r="A18947" t="s">
        <v>19374</v>
      </c>
    </row>
    <row r="18948" spans="1:1" x14ac:dyDescent="0.25">
      <c r="A18948" t="s">
        <v>19375</v>
      </c>
    </row>
    <row r="18949" spans="1:1" x14ac:dyDescent="0.25">
      <c r="A18949" t="s">
        <v>19376</v>
      </c>
    </row>
    <row r="18950" spans="1:1" x14ac:dyDescent="0.25">
      <c r="A18950" t="s">
        <v>19377</v>
      </c>
    </row>
    <row r="18951" spans="1:1" x14ac:dyDescent="0.25">
      <c r="A18951" t="s">
        <v>19378</v>
      </c>
    </row>
    <row r="18952" spans="1:1" x14ac:dyDescent="0.25">
      <c r="A18952" t="s">
        <v>19379</v>
      </c>
    </row>
    <row r="18953" spans="1:1" x14ac:dyDescent="0.25">
      <c r="A18953" t="s">
        <v>19380</v>
      </c>
    </row>
    <row r="18954" spans="1:1" x14ac:dyDescent="0.25">
      <c r="A18954" t="s">
        <v>19381</v>
      </c>
    </row>
    <row r="18955" spans="1:1" x14ac:dyDescent="0.25">
      <c r="A18955" t="s">
        <v>19382</v>
      </c>
    </row>
    <row r="18956" spans="1:1" x14ac:dyDescent="0.25">
      <c r="A18956" t="s">
        <v>19383</v>
      </c>
    </row>
    <row r="18957" spans="1:1" x14ac:dyDescent="0.25">
      <c r="A18957" t="s">
        <v>19384</v>
      </c>
    </row>
    <row r="18958" spans="1:1" x14ac:dyDescent="0.25">
      <c r="A18958" t="s">
        <v>19385</v>
      </c>
    </row>
    <row r="18959" spans="1:1" x14ac:dyDescent="0.25">
      <c r="A18959" t="s">
        <v>19386</v>
      </c>
    </row>
    <row r="18960" spans="1:1" x14ac:dyDescent="0.25">
      <c r="A18960" t="s">
        <v>19387</v>
      </c>
    </row>
    <row r="18961" spans="1:1" x14ac:dyDescent="0.25">
      <c r="A18961" t="s">
        <v>19388</v>
      </c>
    </row>
    <row r="18962" spans="1:1" x14ac:dyDescent="0.25">
      <c r="A18962" t="s">
        <v>19389</v>
      </c>
    </row>
    <row r="18963" spans="1:1" x14ac:dyDescent="0.25">
      <c r="A18963" t="s">
        <v>19390</v>
      </c>
    </row>
    <row r="18964" spans="1:1" x14ac:dyDescent="0.25">
      <c r="A18964" t="s">
        <v>19391</v>
      </c>
    </row>
    <row r="18965" spans="1:1" x14ac:dyDescent="0.25">
      <c r="A18965" t="s">
        <v>19392</v>
      </c>
    </row>
    <row r="18966" spans="1:1" x14ac:dyDescent="0.25">
      <c r="A18966" t="s">
        <v>19393</v>
      </c>
    </row>
    <row r="18967" spans="1:1" x14ac:dyDescent="0.25">
      <c r="A18967" t="s">
        <v>19394</v>
      </c>
    </row>
    <row r="18968" spans="1:1" x14ac:dyDescent="0.25">
      <c r="A18968" t="s">
        <v>19395</v>
      </c>
    </row>
    <row r="18969" spans="1:1" x14ac:dyDescent="0.25">
      <c r="A18969" t="s">
        <v>19396</v>
      </c>
    </row>
    <row r="18970" spans="1:1" x14ac:dyDescent="0.25">
      <c r="A18970" t="s">
        <v>19397</v>
      </c>
    </row>
    <row r="18971" spans="1:1" x14ac:dyDescent="0.25">
      <c r="A18971" t="s">
        <v>19398</v>
      </c>
    </row>
    <row r="18972" spans="1:1" x14ac:dyDescent="0.25">
      <c r="A18972" t="s">
        <v>19399</v>
      </c>
    </row>
    <row r="18973" spans="1:1" x14ac:dyDescent="0.25">
      <c r="A18973" t="s">
        <v>19400</v>
      </c>
    </row>
    <row r="18974" spans="1:1" x14ac:dyDescent="0.25">
      <c r="A18974" t="s">
        <v>19401</v>
      </c>
    </row>
    <row r="18975" spans="1:1" x14ac:dyDescent="0.25">
      <c r="A18975" t="s">
        <v>19402</v>
      </c>
    </row>
    <row r="18976" spans="1:1" x14ac:dyDescent="0.25">
      <c r="A18976" t="s">
        <v>19403</v>
      </c>
    </row>
    <row r="18977" spans="1:1" x14ac:dyDescent="0.25">
      <c r="A18977" t="s">
        <v>19404</v>
      </c>
    </row>
    <row r="18978" spans="1:1" x14ac:dyDescent="0.25">
      <c r="A18978" t="s">
        <v>19405</v>
      </c>
    </row>
    <row r="18979" spans="1:1" x14ac:dyDescent="0.25">
      <c r="A18979" t="s">
        <v>19406</v>
      </c>
    </row>
    <row r="18980" spans="1:1" x14ac:dyDescent="0.25">
      <c r="A18980" t="s">
        <v>19407</v>
      </c>
    </row>
    <row r="18981" spans="1:1" x14ac:dyDescent="0.25">
      <c r="A18981" t="s">
        <v>19408</v>
      </c>
    </row>
    <row r="18982" spans="1:1" x14ac:dyDescent="0.25">
      <c r="A18982" t="s">
        <v>19409</v>
      </c>
    </row>
    <row r="18983" spans="1:1" x14ac:dyDescent="0.25">
      <c r="A18983" t="s">
        <v>19410</v>
      </c>
    </row>
    <row r="18984" spans="1:1" x14ac:dyDescent="0.25">
      <c r="A18984" t="s">
        <v>19411</v>
      </c>
    </row>
    <row r="18985" spans="1:1" x14ac:dyDescent="0.25">
      <c r="A18985" t="s">
        <v>19412</v>
      </c>
    </row>
    <row r="18986" spans="1:1" x14ac:dyDescent="0.25">
      <c r="A18986" t="s">
        <v>19413</v>
      </c>
    </row>
    <row r="18987" spans="1:1" x14ac:dyDescent="0.25">
      <c r="A18987" t="s">
        <v>19414</v>
      </c>
    </row>
    <row r="18988" spans="1:1" x14ac:dyDescent="0.25">
      <c r="A18988" t="s">
        <v>19415</v>
      </c>
    </row>
    <row r="18989" spans="1:1" x14ac:dyDescent="0.25">
      <c r="A18989" t="s">
        <v>19416</v>
      </c>
    </row>
    <row r="18990" spans="1:1" x14ac:dyDescent="0.25">
      <c r="A18990" t="s">
        <v>19417</v>
      </c>
    </row>
    <row r="18991" spans="1:1" x14ac:dyDescent="0.25">
      <c r="A18991" t="s">
        <v>19418</v>
      </c>
    </row>
    <row r="18992" spans="1:1" x14ac:dyDescent="0.25">
      <c r="A18992" t="s">
        <v>19419</v>
      </c>
    </row>
    <row r="18993" spans="1:1" x14ac:dyDescent="0.25">
      <c r="A18993" t="s">
        <v>19420</v>
      </c>
    </row>
    <row r="18994" spans="1:1" x14ac:dyDescent="0.25">
      <c r="A18994" t="s">
        <v>19421</v>
      </c>
    </row>
    <row r="18995" spans="1:1" x14ac:dyDescent="0.25">
      <c r="A18995" t="s">
        <v>19422</v>
      </c>
    </row>
    <row r="18996" spans="1:1" x14ac:dyDescent="0.25">
      <c r="A18996" t="s">
        <v>19423</v>
      </c>
    </row>
    <row r="18997" spans="1:1" x14ac:dyDescent="0.25">
      <c r="A18997" t="s">
        <v>19424</v>
      </c>
    </row>
    <row r="18998" spans="1:1" x14ac:dyDescent="0.25">
      <c r="A18998" t="s">
        <v>19425</v>
      </c>
    </row>
    <row r="18999" spans="1:1" x14ac:dyDescent="0.25">
      <c r="A18999" t="s">
        <v>19426</v>
      </c>
    </row>
    <row r="19000" spans="1:1" x14ac:dyDescent="0.25">
      <c r="A19000" t="s">
        <v>19427</v>
      </c>
    </row>
    <row r="19001" spans="1:1" x14ac:dyDescent="0.25">
      <c r="A19001" t="s">
        <v>19428</v>
      </c>
    </row>
    <row r="19002" spans="1:1" x14ac:dyDescent="0.25">
      <c r="A19002" t="s">
        <v>19429</v>
      </c>
    </row>
    <row r="19003" spans="1:1" x14ac:dyDescent="0.25">
      <c r="A19003" t="s">
        <v>19430</v>
      </c>
    </row>
    <row r="19004" spans="1:1" x14ac:dyDescent="0.25">
      <c r="A19004" t="s">
        <v>19431</v>
      </c>
    </row>
    <row r="19005" spans="1:1" x14ac:dyDescent="0.25">
      <c r="A19005" t="s">
        <v>19432</v>
      </c>
    </row>
    <row r="19006" spans="1:1" x14ac:dyDescent="0.25">
      <c r="A19006" t="s">
        <v>19433</v>
      </c>
    </row>
    <row r="19007" spans="1:1" x14ac:dyDescent="0.25">
      <c r="A19007" t="s">
        <v>19434</v>
      </c>
    </row>
    <row r="19008" spans="1:1" x14ac:dyDescent="0.25">
      <c r="A19008" t="s">
        <v>19435</v>
      </c>
    </row>
    <row r="19009" spans="1:1" x14ac:dyDescent="0.25">
      <c r="A19009" t="s">
        <v>19436</v>
      </c>
    </row>
    <row r="19010" spans="1:1" x14ac:dyDescent="0.25">
      <c r="A19010" t="s">
        <v>19437</v>
      </c>
    </row>
    <row r="19011" spans="1:1" x14ac:dyDescent="0.25">
      <c r="A19011" t="s">
        <v>19438</v>
      </c>
    </row>
    <row r="19012" spans="1:1" x14ac:dyDescent="0.25">
      <c r="A19012" t="s">
        <v>19439</v>
      </c>
    </row>
    <row r="19013" spans="1:1" x14ac:dyDescent="0.25">
      <c r="A19013" t="s">
        <v>19440</v>
      </c>
    </row>
    <row r="19014" spans="1:1" x14ac:dyDescent="0.25">
      <c r="A19014" t="s">
        <v>19441</v>
      </c>
    </row>
    <row r="19015" spans="1:1" x14ac:dyDescent="0.25">
      <c r="A19015" t="s">
        <v>19442</v>
      </c>
    </row>
    <row r="19016" spans="1:1" x14ac:dyDescent="0.25">
      <c r="A19016" t="s">
        <v>19443</v>
      </c>
    </row>
    <row r="19017" spans="1:1" x14ac:dyDescent="0.25">
      <c r="A19017" t="s">
        <v>19444</v>
      </c>
    </row>
    <row r="19018" spans="1:1" x14ac:dyDescent="0.25">
      <c r="A19018" t="s">
        <v>19445</v>
      </c>
    </row>
    <row r="19019" spans="1:1" x14ac:dyDescent="0.25">
      <c r="A19019" t="s">
        <v>19446</v>
      </c>
    </row>
    <row r="19020" spans="1:1" x14ac:dyDescent="0.25">
      <c r="A19020" t="s">
        <v>19447</v>
      </c>
    </row>
    <row r="19021" spans="1:1" x14ac:dyDescent="0.25">
      <c r="A19021" t="s">
        <v>19448</v>
      </c>
    </row>
    <row r="19022" spans="1:1" x14ac:dyDescent="0.25">
      <c r="A19022" t="s">
        <v>19449</v>
      </c>
    </row>
    <row r="19023" spans="1:1" x14ac:dyDescent="0.25">
      <c r="A19023" t="s">
        <v>19450</v>
      </c>
    </row>
    <row r="19024" spans="1:1" x14ac:dyDescent="0.25">
      <c r="A19024" t="s">
        <v>19451</v>
      </c>
    </row>
    <row r="19025" spans="1:1" x14ac:dyDescent="0.25">
      <c r="A19025" t="s">
        <v>19452</v>
      </c>
    </row>
    <row r="19026" spans="1:1" x14ac:dyDescent="0.25">
      <c r="A19026" t="s">
        <v>19453</v>
      </c>
    </row>
    <row r="19027" spans="1:1" x14ac:dyDescent="0.25">
      <c r="A19027" t="s">
        <v>19454</v>
      </c>
    </row>
    <row r="19028" spans="1:1" x14ac:dyDescent="0.25">
      <c r="A19028" t="s">
        <v>19455</v>
      </c>
    </row>
    <row r="19029" spans="1:1" x14ac:dyDescent="0.25">
      <c r="A19029" t="s">
        <v>19456</v>
      </c>
    </row>
    <row r="19030" spans="1:1" x14ac:dyDescent="0.25">
      <c r="A19030" t="s">
        <v>19457</v>
      </c>
    </row>
    <row r="19031" spans="1:1" x14ac:dyDescent="0.25">
      <c r="A19031" t="s">
        <v>19458</v>
      </c>
    </row>
    <row r="19032" spans="1:1" x14ac:dyDescent="0.25">
      <c r="A19032" t="s">
        <v>19459</v>
      </c>
    </row>
    <row r="19033" spans="1:1" x14ac:dyDescent="0.25">
      <c r="A19033" t="s">
        <v>19460</v>
      </c>
    </row>
    <row r="19034" spans="1:1" x14ac:dyDescent="0.25">
      <c r="A19034" t="s">
        <v>19461</v>
      </c>
    </row>
    <row r="19035" spans="1:1" x14ac:dyDescent="0.25">
      <c r="A19035" t="s">
        <v>19462</v>
      </c>
    </row>
    <row r="19036" spans="1:1" x14ac:dyDescent="0.25">
      <c r="A19036" t="s">
        <v>19463</v>
      </c>
    </row>
    <row r="19037" spans="1:1" x14ac:dyDescent="0.25">
      <c r="A19037" t="s">
        <v>19464</v>
      </c>
    </row>
    <row r="19038" spans="1:1" x14ac:dyDescent="0.25">
      <c r="A19038" t="s">
        <v>19465</v>
      </c>
    </row>
    <row r="19039" spans="1:1" x14ac:dyDescent="0.25">
      <c r="A19039" t="s">
        <v>19466</v>
      </c>
    </row>
    <row r="19040" spans="1:1" x14ac:dyDescent="0.25">
      <c r="A19040" t="s">
        <v>19467</v>
      </c>
    </row>
    <row r="19041" spans="1:1" x14ac:dyDescent="0.25">
      <c r="A19041" t="s">
        <v>19468</v>
      </c>
    </row>
    <row r="19042" spans="1:1" x14ac:dyDescent="0.25">
      <c r="A19042" t="s">
        <v>19469</v>
      </c>
    </row>
    <row r="19043" spans="1:1" x14ac:dyDescent="0.25">
      <c r="A19043" t="s">
        <v>19470</v>
      </c>
    </row>
    <row r="19044" spans="1:1" x14ac:dyDescent="0.25">
      <c r="A19044" t="s">
        <v>19471</v>
      </c>
    </row>
    <row r="19045" spans="1:1" x14ac:dyDescent="0.25">
      <c r="A19045" t="s">
        <v>19472</v>
      </c>
    </row>
    <row r="19046" spans="1:1" x14ac:dyDescent="0.25">
      <c r="A19046" t="s">
        <v>19473</v>
      </c>
    </row>
    <row r="19047" spans="1:1" x14ac:dyDescent="0.25">
      <c r="A19047" t="s">
        <v>19474</v>
      </c>
    </row>
    <row r="19048" spans="1:1" x14ac:dyDescent="0.25">
      <c r="A19048" t="s">
        <v>19475</v>
      </c>
    </row>
    <row r="19049" spans="1:1" x14ac:dyDescent="0.25">
      <c r="A19049" t="s">
        <v>19476</v>
      </c>
    </row>
    <row r="19050" spans="1:1" x14ac:dyDescent="0.25">
      <c r="A19050" t="s">
        <v>19477</v>
      </c>
    </row>
    <row r="19051" spans="1:1" x14ac:dyDescent="0.25">
      <c r="A19051" t="s">
        <v>19478</v>
      </c>
    </row>
    <row r="19052" spans="1:1" x14ac:dyDescent="0.25">
      <c r="A19052" t="s">
        <v>19479</v>
      </c>
    </row>
    <row r="19053" spans="1:1" x14ac:dyDescent="0.25">
      <c r="A19053" t="s">
        <v>19480</v>
      </c>
    </row>
    <row r="19054" spans="1:1" x14ac:dyDescent="0.25">
      <c r="A19054" t="s">
        <v>19481</v>
      </c>
    </row>
    <row r="19055" spans="1:1" x14ac:dyDescent="0.25">
      <c r="A19055" t="s">
        <v>19482</v>
      </c>
    </row>
    <row r="19056" spans="1:1" x14ac:dyDescent="0.25">
      <c r="A19056" t="s">
        <v>19483</v>
      </c>
    </row>
    <row r="19057" spans="1:1" x14ac:dyDescent="0.25">
      <c r="A19057" t="s">
        <v>19484</v>
      </c>
    </row>
    <row r="19058" spans="1:1" x14ac:dyDescent="0.25">
      <c r="A19058" t="s">
        <v>19485</v>
      </c>
    </row>
    <row r="19059" spans="1:1" x14ac:dyDescent="0.25">
      <c r="A19059" t="s">
        <v>19486</v>
      </c>
    </row>
    <row r="19060" spans="1:1" x14ac:dyDescent="0.25">
      <c r="A19060" t="s">
        <v>19487</v>
      </c>
    </row>
    <row r="19061" spans="1:1" x14ac:dyDescent="0.25">
      <c r="A19061" t="s">
        <v>19488</v>
      </c>
    </row>
    <row r="19062" spans="1:1" x14ac:dyDescent="0.25">
      <c r="A19062" t="s">
        <v>19489</v>
      </c>
    </row>
    <row r="19063" spans="1:1" x14ac:dyDescent="0.25">
      <c r="A19063" t="s">
        <v>19490</v>
      </c>
    </row>
    <row r="19064" spans="1:1" x14ac:dyDescent="0.25">
      <c r="A19064" t="s">
        <v>19491</v>
      </c>
    </row>
    <row r="19065" spans="1:1" x14ac:dyDescent="0.25">
      <c r="A19065" t="s">
        <v>19492</v>
      </c>
    </row>
    <row r="19066" spans="1:1" x14ac:dyDescent="0.25">
      <c r="A19066" t="s">
        <v>19493</v>
      </c>
    </row>
    <row r="19067" spans="1:1" x14ac:dyDescent="0.25">
      <c r="A19067" t="s">
        <v>19494</v>
      </c>
    </row>
    <row r="19068" spans="1:1" x14ac:dyDescent="0.25">
      <c r="A19068" t="s">
        <v>19495</v>
      </c>
    </row>
    <row r="19069" spans="1:1" x14ac:dyDescent="0.25">
      <c r="A19069" t="s">
        <v>19496</v>
      </c>
    </row>
    <row r="19070" spans="1:1" x14ac:dyDescent="0.25">
      <c r="A19070" t="s">
        <v>19497</v>
      </c>
    </row>
    <row r="19071" spans="1:1" x14ac:dyDescent="0.25">
      <c r="A19071" t="s">
        <v>19498</v>
      </c>
    </row>
    <row r="19072" spans="1:1" x14ac:dyDescent="0.25">
      <c r="A19072" t="s">
        <v>19499</v>
      </c>
    </row>
    <row r="19073" spans="1:1" x14ac:dyDescent="0.25">
      <c r="A19073" t="s">
        <v>19500</v>
      </c>
    </row>
    <row r="19074" spans="1:1" x14ac:dyDescent="0.25">
      <c r="A19074" t="s">
        <v>19501</v>
      </c>
    </row>
    <row r="19075" spans="1:1" x14ac:dyDescent="0.25">
      <c r="A19075" t="s">
        <v>19502</v>
      </c>
    </row>
    <row r="19076" spans="1:1" x14ac:dyDescent="0.25">
      <c r="A19076" t="s">
        <v>19503</v>
      </c>
    </row>
    <row r="19077" spans="1:1" x14ac:dyDescent="0.25">
      <c r="A19077" t="s">
        <v>19504</v>
      </c>
    </row>
    <row r="19078" spans="1:1" x14ac:dyDescent="0.25">
      <c r="A19078" t="s">
        <v>19505</v>
      </c>
    </row>
    <row r="19079" spans="1:1" x14ac:dyDescent="0.25">
      <c r="A19079" t="s">
        <v>19506</v>
      </c>
    </row>
    <row r="19080" spans="1:1" x14ac:dyDescent="0.25">
      <c r="A19080" t="s">
        <v>19507</v>
      </c>
    </row>
    <row r="19081" spans="1:1" x14ac:dyDescent="0.25">
      <c r="A19081" t="s">
        <v>19508</v>
      </c>
    </row>
    <row r="19082" spans="1:1" x14ac:dyDescent="0.25">
      <c r="A19082" t="s">
        <v>19509</v>
      </c>
    </row>
    <row r="19083" spans="1:1" x14ac:dyDescent="0.25">
      <c r="A19083" t="s">
        <v>19510</v>
      </c>
    </row>
    <row r="19084" spans="1:1" x14ac:dyDescent="0.25">
      <c r="A19084" t="s">
        <v>19511</v>
      </c>
    </row>
    <row r="19085" spans="1:1" x14ac:dyDescent="0.25">
      <c r="A19085" t="s">
        <v>19512</v>
      </c>
    </row>
    <row r="19086" spans="1:1" x14ac:dyDescent="0.25">
      <c r="A19086" t="s">
        <v>19513</v>
      </c>
    </row>
    <row r="19087" spans="1:1" x14ac:dyDescent="0.25">
      <c r="A19087" t="s">
        <v>19514</v>
      </c>
    </row>
    <row r="19088" spans="1:1" x14ac:dyDescent="0.25">
      <c r="A19088" t="s">
        <v>19515</v>
      </c>
    </row>
    <row r="19089" spans="1:1" x14ac:dyDescent="0.25">
      <c r="A19089" t="s">
        <v>19516</v>
      </c>
    </row>
    <row r="19090" spans="1:1" x14ac:dyDescent="0.25">
      <c r="A19090" t="s">
        <v>19517</v>
      </c>
    </row>
    <row r="19091" spans="1:1" x14ac:dyDescent="0.25">
      <c r="A19091" t="s">
        <v>19518</v>
      </c>
    </row>
    <row r="19092" spans="1:1" x14ac:dyDescent="0.25">
      <c r="A19092" t="s">
        <v>19519</v>
      </c>
    </row>
    <row r="19093" spans="1:1" x14ac:dyDescent="0.25">
      <c r="A19093" t="s">
        <v>19520</v>
      </c>
    </row>
    <row r="19094" spans="1:1" x14ac:dyDescent="0.25">
      <c r="A19094" t="s">
        <v>19521</v>
      </c>
    </row>
    <row r="19095" spans="1:1" x14ac:dyDescent="0.25">
      <c r="A19095" t="s">
        <v>19522</v>
      </c>
    </row>
    <row r="19096" spans="1:1" x14ac:dyDescent="0.25">
      <c r="A19096" t="s">
        <v>19523</v>
      </c>
    </row>
    <row r="19097" spans="1:1" x14ac:dyDescent="0.25">
      <c r="A19097" t="s">
        <v>19524</v>
      </c>
    </row>
    <row r="19098" spans="1:1" x14ac:dyDescent="0.25">
      <c r="A19098" t="s">
        <v>19525</v>
      </c>
    </row>
    <row r="19099" spans="1:1" x14ac:dyDescent="0.25">
      <c r="A19099" t="s">
        <v>19526</v>
      </c>
    </row>
    <row r="19100" spans="1:1" x14ac:dyDescent="0.25">
      <c r="A19100" t="s">
        <v>19527</v>
      </c>
    </row>
    <row r="19101" spans="1:1" x14ac:dyDescent="0.25">
      <c r="A19101" t="s">
        <v>19528</v>
      </c>
    </row>
    <row r="19102" spans="1:1" x14ac:dyDescent="0.25">
      <c r="A19102" t="s">
        <v>19529</v>
      </c>
    </row>
    <row r="19103" spans="1:1" x14ac:dyDescent="0.25">
      <c r="A19103" t="s">
        <v>19530</v>
      </c>
    </row>
    <row r="19104" spans="1:1" x14ac:dyDescent="0.25">
      <c r="A19104" t="s">
        <v>19531</v>
      </c>
    </row>
    <row r="19105" spans="1:1" x14ac:dyDescent="0.25">
      <c r="A19105" t="s">
        <v>19532</v>
      </c>
    </row>
    <row r="19106" spans="1:1" x14ac:dyDescent="0.25">
      <c r="A19106" t="s">
        <v>19533</v>
      </c>
    </row>
    <row r="19107" spans="1:1" x14ac:dyDescent="0.25">
      <c r="A19107" t="s">
        <v>19534</v>
      </c>
    </row>
    <row r="19108" spans="1:1" x14ac:dyDescent="0.25">
      <c r="A19108" t="s">
        <v>19535</v>
      </c>
    </row>
    <row r="19109" spans="1:1" x14ac:dyDescent="0.25">
      <c r="A19109" t="s">
        <v>19536</v>
      </c>
    </row>
    <row r="19110" spans="1:1" x14ac:dyDescent="0.25">
      <c r="A19110" t="s">
        <v>19537</v>
      </c>
    </row>
    <row r="19111" spans="1:1" x14ac:dyDescent="0.25">
      <c r="A19111" t="s">
        <v>19538</v>
      </c>
    </row>
    <row r="19112" spans="1:1" x14ac:dyDescent="0.25">
      <c r="A19112" t="s">
        <v>19539</v>
      </c>
    </row>
    <row r="19113" spans="1:1" x14ac:dyDescent="0.25">
      <c r="A19113" t="s">
        <v>19540</v>
      </c>
    </row>
    <row r="19114" spans="1:1" x14ac:dyDescent="0.25">
      <c r="A19114" t="s">
        <v>19541</v>
      </c>
    </row>
    <row r="19115" spans="1:1" x14ac:dyDescent="0.25">
      <c r="A19115" t="s">
        <v>19542</v>
      </c>
    </row>
    <row r="19116" spans="1:1" x14ac:dyDescent="0.25">
      <c r="A19116" t="s">
        <v>19543</v>
      </c>
    </row>
    <row r="19117" spans="1:1" x14ac:dyDescent="0.25">
      <c r="A19117" t="s">
        <v>19544</v>
      </c>
    </row>
    <row r="19118" spans="1:1" x14ac:dyDescent="0.25">
      <c r="A19118" t="s">
        <v>19545</v>
      </c>
    </row>
    <row r="19119" spans="1:1" x14ac:dyDescent="0.25">
      <c r="A19119" t="s">
        <v>19546</v>
      </c>
    </row>
    <row r="19120" spans="1:1" x14ac:dyDescent="0.25">
      <c r="A19120" t="s">
        <v>19547</v>
      </c>
    </row>
    <row r="19121" spans="1:1" x14ac:dyDescent="0.25">
      <c r="A19121" t="s">
        <v>19548</v>
      </c>
    </row>
    <row r="19122" spans="1:1" x14ac:dyDescent="0.25">
      <c r="A19122" t="s">
        <v>19549</v>
      </c>
    </row>
    <row r="19123" spans="1:1" x14ac:dyDescent="0.25">
      <c r="A19123" t="s">
        <v>19550</v>
      </c>
    </row>
    <row r="19124" spans="1:1" x14ac:dyDescent="0.25">
      <c r="A19124" t="s">
        <v>19551</v>
      </c>
    </row>
    <row r="19125" spans="1:1" x14ac:dyDescent="0.25">
      <c r="A19125" t="s">
        <v>19552</v>
      </c>
    </row>
    <row r="19126" spans="1:1" x14ac:dyDescent="0.25">
      <c r="A19126" t="s">
        <v>19553</v>
      </c>
    </row>
    <row r="19127" spans="1:1" x14ac:dyDescent="0.25">
      <c r="A19127" t="s">
        <v>19554</v>
      </c>
    </row>
    <row r="19128" spans="1:1" x14ac:dyDescent="0.25">
      <c r="A19128" t="s">
        <v>19555</v>
      </c>
    </row>
    <row r="19129" spans="1:1" x14ac:dyDescent="0.25">
      <c r="A19129" t="s">
        <v>19556</v>
      </c>
    </row>
    <row r="19130" spans="1:1" x14ac:dyDescent="0.25">
      <c r="A19130" t="s">
        <v>19557</v>
      </c>
    </row>
    <row r="19131" spans="1:1" x14ac:dyDescent="0.25">
      <c r="A19131" t="s">
        <v>19558</v>
      </c>
    </row>
    <row r="19132" spans="1:1" x14ac:dyDescent="0.25">
      <c r="A19132" t="s">
        <v>19559</v>
      </c>
    </row>
    <row r="19133" spans="1:1" x14ac:dyDescent="0.25">
      <c r="A19133" t="s">
        <v>19560</v>
      </c>
    </row>
    <row r="19134" spans="1:1" x14ac:dyDescent="0.25">
      <c r="A19134" t="s">
        <v>19561</v>
      </c>
    </row>
    <row r="19135" spans="1:1" x14ac:dyDescent="0.25">
      <c r="A19135" t="s">
        <v>19562</v>
      </c>
    </row>
    <row r="19136" spans="1:1" x14ac:dyDescent="0.25">
      <c r="A19136" t="s">
        <v>19563</v>
      </c>
    </row>
    <row r="19137" spans="1:1" x14ac:dyDescent="0.25">
      <c r="A19137" t="s">
        <v>19564</v>
      </c>
    </row>
    <row r="19138" spans="1:1" x14ac:dyDescent="0.25">
      <c r="A19138" t="s">
        <v>19565</v>
      </c>
    </row>
    <row r="19139" spans="1:1" x14ac:dyDescent="0.25">
      <c r="A19139" t="s">
        <v>19566</v>
      </c>
    </row>
    <row r="19140" spans="1:1" x14ac:dyDescent="0.25">
      <c r="A19140" t="s">
        <v>19567</v>
      </c>
    </row>
    <row r="19141" spans="1:1" x14ac:dyDescent="0.25">
      <c r="A19141" t="s">
        <v>19568</v>
      </c>
    </row>
    <row r="19142" spans="1:1" x14ac:dyDescent="0.25">
      <c r="A19142" t="s">
        <v>19569</v>
      </c>
    </row>
    <row r="19143" spans="1:1" x14ac:dyDescent="0.25">
      <c r="A19143" t="s">
        <v>19570</v>
      </c>
    </row>
    <row r="19144" spans="1:1" x14ac:dyDescent="0.25">
      <c r="A19144" t="s">
        <v>19571</v>
      </c>
    </row>
    <row r="19145" spans="1:1" x14ac:dyDescent="0.25">
      <c r="A19145" t="s">
        <v>19572</v>
      </c>
    </row>
    <row r="19146" spans="1:1" x14ac:dyDescent="0.25">
      <c r="A19146" t="s">
        <v>19573</v>
      </c>
    </row>
    <row r="19147" spans="1:1" x14ac:dyDescent="0.25">
      <c r="A19147" t="s">
        <v>19574</v>
      </c>
    </row>
    <row r="19148" spans="1:1" x14ac:dyDescent="0.25">
      <c r="A19148" t="s">
        <v>19575</v>
      </c>
    </row>
    <row r="19149" spans="1:1" x14ac:dyDescent="0.25">
      <c r="A19149" t="s">
        <v>19576</v>
      </c>
    </row>
    <row r="19150" spans="1:1" x14ac:dyDescent="0.25">
      <c r="A19150" t="s">
        <v>19577</v>
      </c>
    </row>
    <row r="19151" spans="1:1" x14ac:dyDescent="0.25">
      <c r="A19151" t="s">
        <v>19578</v>
      </c>
    </row>
    <row r="19152" spans="1:1" x14ac:dyDescent="0.25">
      <c r="A19152" t="s">
        <v>19579</v>
      </c>
    </row>
    <row r="19153" spans="1:1" x14ac:dyDescent="0.25">
      <c r="A19153" t="s">
        <v>19580</v>
      </c>
    </row>
    <row r="19154" spans="1:1" x14ac:dyDescent="0.25">
      <c r="A19154" t="s">
        <v>19581</v>
      </c>
    </row>
    <row r="19155" spans="1:1" x14ac:dyDescent="0.25">
      <c r="A19155" t="s">
        <v>19582</v>
      </c>
    </row>
    <row r="19156" spans="1:1" x14ac:dyDescent="0.25">
      <c r="A19156" t="s">
        <v>19583</v>
      </c>
    </row>
    <row r="19157" spans="1:1" x14ac:dyDescent="0.25">
      <c r="A19157" t="s">
        <v>19584</v>
      </c>
    </row>
    <row r="19158" spans="1:1" x14ac:dyDescent="0.25">
      <c r="A19158" t="s">
        <v>19585</v>
      </c>
    </row>
    <row r="19159" spans="1:1" x14ac:dyDescent="0.25">
      <c r="A19159" t="s">
        <v>19586</v>
      </c>
    </row>
    <row r="19160" spans="1:1" x14ac:dyDescent="0.25">
      <c r="A19160" t="s">
        <v>19587</v>
      </c>
    </row>
    <row r="19161" spans="1:1" x14ac:dyDescent="0.25">
      <c r="A19161" t="s">
        <v>19588</v>
      </c>
    </row>
    <row r="19162" spans="1:1" x14ac:dyDescent="0.25">
      <c r="A19162" t="s">
        <v>19589</v>
      </c>
    </row>
    <row r="19163" spans="1:1" x14ac:dyDescent="0.25">
      <c r="A19163" t="s">
        <v>19590</v>
      </c>
    </row>
    <row r="19164" spans="1:1" x14ac:dyDescent="0.25">
      <c r="A19164" t="s">
        <v>19591</v>
      </c>
    </row>
    <row r="19165" spans="1:1" x14ac:dyDescent="0.25">
      <c r="A19165" t="s">
        <v>19592</v>
      </c>
    </row>
    <row r="19166" spans="1:1" x14ac:dyDescent="0.25">
      <c r="A19166" t="s">
        <v>19593</v>
      </c>
    </row>
    <row r="19167" spans="1:1" x14ac:dyDescent="0.25">
      <c r="A19167" t="s">
        <v>19594</v>
      </c>
    </row>
    <row r="19168" spans="1:1" x14ac:dyDescent="0.25">
      <c r="A19168" t="s">
        <v>19595</v>
      </c>
    </row>
    <row r="19169" spans="1:1" x14ac:dyDescent="0.25">
      <c r="A19169" t="s">
        <v>19596</v>
      </c>
    </row>
    <row r="19170" spans="1:1" x14ac:dyDescent="0.25">
      <c r="A19170" t="s">
        <v>19597</v>
      </c>
    </row>
    <row r="19171" spans="1:1" x14ac:dyDescent="0.25">
      <c r="A19171" t="s">
        <v>19598</v>
      </c>
    </row>
    <row r="19172" spans="1:1" x14ac:dyDescent="0.25">
      <c r="A19172" t="s">
        <v>19599</v>
      </c>
    </row>
    <row r="19173" spans="1:1" x14ac:dyDescent="0.25">
      <c r="A19173" t="s">
        <v>19600</v>
      </c>
    </row>
    <row r="19174" spans="1:1" x14ac:dyDescent="0.25">
      <c r="A19174" t="s">
        <v>19601</v>
      </c>
    </row>
    <row r="19175" spans="1:1" x14ac:dyDescent="0.25">
      <c r="A19175" t="s">
        <v>19602</v>
      </c>
    </row>
    <row r="19176" spans="1:1" x14ac:dyDescent="0.25">
      <c r="A19176" t="s">
        <v>19603</v>
      </c>
    </row>
    <row r="19177" spans="1:1" x14ac:dyDescent="0.25">
      <c r="A19177" t="s">
        <v>19604</v>
      </c>
    </row>
    <row r="19178" spans="1:1" x14ac:dyDescent="0.25">
      <c r="A19178" t="s">
        <v>19605</v>
      </c>
    </row>
    <row r="19179" spans="1:1" x14ac:dyDescent="0.25">
      <c r="A19179" t="s">
        <v>19606</v>
      </c>
    </row>
    <row r="19180" spans="1:1" x14ac:dyDescent="0.25">
      <c r="A19180" t="s">
        <v>19607</v>
      </c>
    </row>
    <row r="19181" spans="1:1" x14ac:dyDescent="0.25">
      <c r="A19181" t="s">
        <v>19608</v>
      </c>
    </row>
    <row r="19182" spans="1:1" x14ac:dyDescent="0.25">
      <c r="A19182" t="s">
        <v>19609</v>
      </c>
    </row>
    <row r="19183" spans="1:1" x14ac:dyDescent="0.25">
      <c r="A19183" t="s">
        <v>19610</v>
      </c>
    </row>
    <row r="19184" spans="1:1" x14ac:dyDescent="0.25">
      <c r="A19184" t="s">
        <v>19611</v>
      </c>
    </row>
    <row r="19185" spans="1:1" x14ac:dyDescent="0.25">
      <c r="A19185" t="s">
        <v>19612</v>
      </c>
    </row>
    <row r="19186" spans="1:1" x14ac:dyDescent="0.25">
      <c r="A19186" t="s">
        <v>19613</v>
      </c>
    </row>
    <row r="19187" spans="1:1" x14ac:dyDescent="0.25">
      <c r="A19187" t="s">
        <v>19614</v>
      </c>
    </row>
    <row r="19188" spans="1:1" x14ac:dyDescent="0.25">
      <c r="A19188" t="s">
        <v>19615</v>
      </c>
    </row>
    <row r="19189" spans="1:1" x14ac:dyDescent="0.25">
      <c r="A19189" t="s">
        <v>19616</v>
      </c>
    </row>
    <row r="19190" spans="1:1" x14ac:dyDescent="0.25">
      <c r="A19190" t="s">
        <v>19617</v>
      </c>
    </row>
    <row r="19191" spans="1:1" x14ac:dyDescent="0.25">
      <c r="A19191" t="s">
        <v>19618</v>
      </c>
    </row>
    <row r="19192" spans="1:1" x14ac:dyDescent="0.25">
      <c r="A19192" t="s">
        <v>19619</v>
      </c>
    </row>
    <row r="19193" spans="1:1" x14ac:dyDescent="0.25">
      <c r="A19193" t="s">
        <v>19620</v>
      </c>
    </row>
    <row r="19194" spans="1:1" x14ac:dyDescent="0.25">
      <c r="A19194" t="s">
        <v>19621</v>
      </c>
    </row>
    <row r="19195" spans="1:1" x14ac:dyDescent="0.25">
      <c r="A19195" t="s">
        <v>19622</v>
      </c>
    </row>
    <row r="19196" spans="1:1" x14ac:dyDescent="0.25">
      <c r="A19196" t="s">
        <v>19623</v>
      </c>
    </row>
    <row r="19197" spans="1:1" x14ac:dyDescent="0.25">
      <c r="A19197" t="s">
        <v>19624</v>
      </c>
    </row>
    <row r="19198" spans="1:1" x14ac:dyDescent="0.25">
      <c r="A19198" t="s">
        <v>19625</v>
      </c>
    </row>
    <row r="19199" spans="1:1" x14ac:dyDescent="0.25">
      <c r="A19199" t="s">
        <v>19626</v>
      </c>
    </row>
    <row r="19200" spans="1:1" x14ac:dyDescent="0.25">
      <c r="A19200" t="s">
        <v>19627</v>
      </c>
    </row>
    <row r="19201" spans="1:1" x14ac:dyDescent="0.25">
      <c r="A19201" t="s">
        <v>19628</v>
      </c>
    </row>
    <row r="19202" spans="1:1" x14ac:dyDescent="0.25">
      <c r="A19202" t="s">
        <v>19629</v>
      </c>
    </row>
    <row r="19203" spans="1:1" x14ac:dyDescent="0.25">
      <c r="A19203" t="s">
        <v>19630</v>
      </c>
    </row>
    <row r="19204" spans="1:1" x14ac:dyDescent="0.25">
      <c r="A19204" t="s">
        <v>19631</v>
      </c>
    </row>
    <row r="19205" spans="1:1" x14ac:dyDescent="0.25">
      <c r="A19205" t="s">
        <v>19632</v>
      </c>
    </row>
    <row r="19206" spans="1:1" x14ac:dyDescent="0.25">
      <c r="A19206" t="s">
        <v>19633</v>
      </c>
    </row>
    <row r="19207" spans="1:1" x14ac:dyDescent="0.25">
      <c r="A19207" t="s">
        <v>19634</v>
      </c>
    </row>
    <row r="19208" spans="1:1" x14ac:dyDescent="0.25">
      <c r="A19208" t="s">
        <v>19635</v>
      </c>
    </row>
    <row r="19209" spans="1:1" x14ac:dyDescent="0.25">
      <c r="A19209" t="s">
        <v>19636</v>
      </c>
    </row>
    <row r="19210" spans="1:1" x14ac:dyDescent="0.25">
      <c r="A19210" t="s">
        <v>19637</v>
      </c>
    </row>
    <row r="19211" spans="1:1" x14ac:dyDescent="0.25">
      <c r="A19211" t="s">
        <v>19638</v>
      </c>
    </row>
    <row r="19212" spans="1:1" x14ac:dyDescent="0.25">
      <c r="A19212" t="s">
        <v>19639</v>
      </c>
    </row>
    <row r="19213" spans="1:1" x14ac:dyDescent="0.25">
      <c r="A19213" t="s">
        <v>19640</v>
      </c>
    </row>
    <row r="19214" spans="1:1" x14ac:dyDescent="0.25">
      <c r="A19214" t="s">
        <v>19641</v>
      </c>
    </row>
    <row r="19215" spans="1:1" x14ac:dyDescent="0.25">
      <c r="A19215" t="s">
        <v>19642</v>
      </c>
    </row>
    <row r="19216" spans="1:1" x14ac:dyDescent="0.25">
      <c r="A19216" t="s">
        <v>19643</v>
      </c>
    </row>
    <row r="19217" spans="1:1" x14ac:dyDescent="0.25">
      <c r="A19217" t="s">
        <v>19644</v>
      </c>
    </row>
    <row r="19218" spans="1:1" x14ac:dyDescent="0.25">
      <c r="A19218" t="s">
        <v>19645</v>
      </c>
    </row>
    <row r="19219" spans="1:1" x14ac:dyDescent="0.25">
      <c r="A19219" t="s">
        <v>19646</v>
      </c>
    </row>
    <row r="19220" spans="1:1" x14ac:dyDescent="0.25">
      <c r="A19220" t="s">
        <v>19647</v>
      </c>
    </row>
    <row r="19221" spans="1:1" x14ac:dyDescent="0.25">
      <c r="A19221" t="s">
        <v>19648</v>
      </c>
    </row>
    <row r="19222" spans="1:1" x14ac:dyDescent="0.25">
      <c r="A19222" t="s">
        <v>19649</v>
      </c>
    </row>
    <row r="19223" spans="1:1" x14ac:dyDescent="0.25">
      <c r="A19223" t="s">
        <v>19650</v>
      </c>
    </row>
    <row r="19224" spans="1:1" x14ac:dyDescent="0.25">
      <c r="A19224" t="s">
        <v>19651</v>
      </c>
    </row>
    <row r="19225" spans="1:1" x14ac:dyDescent="0.25">
      <c r="A19225" t="s">
        <v>19652</v>
      </c>
    </row>
    <row r="19226" spans="1:1" x14ac:dyDescent="0.25">
      <c r="A19226" t="s">
        <v>19653</v>
      </c>
    </row>
    <row r="19227" spans="1:1" x14ac:dyDescent="0.25">
      <c r="A19227" t="s">
        <v>19654</v>
      </c>
    </row>
    <row r="19228" spans="1:1" x14ac:dyDescent="0.25">
      <c r="A19228" t="s">
        <v>19655</v>
      </c>
    </row>
    <row r="19229" spans="1:1" x14ac:dyDescent="0.25">
      <c r="A19229" t="s">
        <v>19656</v>
      </c>
    </row>
    <row r="19230" spans="1:1" x14ac:dyDescent="0.25">
      <c r="A19230" t="s">
        <v>19657</v>
      </c>
    </row>
    <row r="19231" spans="1:1" x14ac:dyDescent="0.25">
      <c r="A19231" t="s">
        <v>19658</v>
      </c>
    </row>
    <row r="19232" spans="1:1" x14ac:dyDescent="0.25">
      <c r="A19232" t="s">
        <v>19659</v>
      </c>
    </row>
    <row r="19233" spans="1:1" x14ac:dyDescent="0.25">
      <c r="A19233" t="s">
        <v>19660</v>
      </c>
    </row>
    <row r="19234" spans="1:1" x14ac:dyDescent="0.25">
      <c r="A19234" t="s">
        <v>19661</v>
      </c>
    </row>
    <row r="19235" spans="1:1" x14ac:dyDescent="0.25">
      <c r="A19235" t="s">
        <v>19662</v>
      </c>
    </row>
    <row r="19236" spans="1:1" x14ac:dyDescent="0.25">
      <c r="A19236" t="s">
        <v>19663</v>
      </c>
    </row>
    <row r="19237" spans="1:1" x14ac:dyDescent="0.25">
      <c r="A19237" t="s">
        <v>19664</v>
      </c>
    </row>
    <row r="19238" spans="1:1" x14ac:dyDescent="0.25">
      <c r="A19238" t="s">
        <v>19665</v>
      </c>
    </row>
    <row r="19239" spans="1:1" x14ac:dyDescent="0.25">
      <c r="A19239" t="s">
        <v>19666</v>
      </c>
    </row>
    <row r="19240" spans="1:1" x14ac:dyDescent="0.25">
      <c r="A19240" t="s">
        <v>19667</v>
      </c>
    </row>
    <row r="19241" spans="1:1" x14ac:dyDescent="0.25">
      <c r="A19241" t="s">
        <v>19668</v>
      </c>
    </row>
    <row r="19242" spans="1:1" x14ac:dyDescent="0.25">
      <c r="A19242" t="s">
        <v>19669</v>
      </c>
    </row>
    <row r="19243" spans="1:1" x14ac:dyDescent="0.25">
      <c r="A19243" t="s">
        <v>19670</v>
      </c>
    </row>
    <row r="19244" spans="1:1" x14ac:dyDescent="0.25">
      <c r="A19244" t="s">
        <v>19671</v>
      </c>
    </row>
    <row r="19245" spans="1:1" x14ac:dyDescent="0.25">
      <c r="A19245" t="s">
        <v>19672</v>
      </c>
    </row>
    <row r="19246" spans="1:1" x14ac:dyDescent="0.25">
      <c r="A19246" t="s">
        <v>19673</v>
      </c>
    </row>
    <row r="19247" spans="1:1" x14ac:dyDescent="0.25">
      <c r="A19247" t="s">
        <v>19674</v>
      </c>
    </row>
    <row r="19248" spans="1:1" x14ac:dyDescent="0.25">
      <c r="A19248" t="s">
        <v>19675</v>
      </c>
    </row>
    <row r="19249" spans="1:1" x14ac:dyDescent="0.25">
      <c r="A19249" t="s">
        <v>19676</v>
      </c>
    </row>
    <row r="19250" spans="1:1" x14ac:dyDescent="0.25">
      <c r="A19250" t="s">
        <v>19677</v>
      </c>
    </row>
    <row r="19251" spans="1:1" x14ac:dyDescent="0.25">
      <c r="A19251" t="s">
        <v>19678</v>
      </c>
    </row>
    <row r="19252" spans="1:1" x14ac:dyDescent="0.25">
      <c r="A19252" t="s">
        <v>19679</v>
      </c>
    </row>
    <row r="19253" spans="1:1" x14ac:dyDescent="0.25">
      <c r="A19253" t="s">
        <v>19680</v>
      </c>
    </row>
    <row r="19254" spans="1:1" x14ac:dyDescent="0.25">
      <c r="A19254" t="s">
        <v>19681</v>
      </c>
    </row>
    <row r="19255" spans="1:1" x14ac:dyDescent="0.25">
      <c r="A19255" t="s">
        <v>19682</v>
      </c>
    </row>
    <row r="19256" spans="1:1" x14ac:dyDescent="0.25">
      <c r="A19256" t="s">
        <v>19683</v>
      </c>
    </row>
    <row r="19257" spans="1:1" x14ac:dyDescent="0.25">
      <c r="A19257" t="s">
        <v>19684</v>
      </c>
    </row>
    <row r="19258" spans="1:1" x14ac:dyDescent="0.25">
      <c r="A19258" t="s">
        <v>19685</v>
      </c>
    </row>
    <row r="19259" spans="1:1" x14ac:dyDescent="0.25">
      <c r="A19259" t="s">
        <v>19686</v>
      </c>
    </row>
    <row r="19260" spans="1:1" x14ac:dyDescent="0.25">
      <c r="A19260" t="s">
        <v>19687</v>
      </c>
    </row>
    <row r="19261" spans="1:1" x14ac:dyDescent="0.25">
      <c r="A19261" t="s">
        <v>19688</v>
      </c>
    </row>
    <row r="19262" spans="1:1" x14ac:dyDescent="0.25">
      <c r="A19262" t="s">
        <v>19689</v>
      </c>
    </row>
    <row r="19263" spans="1:1" x14ac:dyDescent="0.25">
      <c r="A19263" t="s">
        <v>19690</v>
      </c>
    </row>
    <row r="19264" spans="1:1" x14ac:dyDescent="0.25">
      <c r="A19264" t="s">
        <v>19691</v>
      </c>
    </row>
    <row r="19265" spans="1:1" x14ac:dyDescent="0.25">
      <c r="A19265" t="s">
        <v>19692</v>
      </c>
    </row>
    <row r="19266" spans="1:1" x14ac:dyDescent="0.25">
      <c r="A19266" t="s">
        <v>19693</v>
      </c>
    </row>
    <row r="19267" spans="1:1" x14ac:dyDescent="0.25">
      <c r="A19267" t="s">
        <v>19694</v>
      </c>
    </row>
    <row r="19268" spans="1:1" x14ac:dyDescent="0.25">
      <c r="A19268" t="s">
        <v>19695</v>
      </c>
    </row>
    <row r="19269" spans="1:1" x14ac:dyDescent="0.25">
      <c r="A19269" t="s">
        <v>19696</v>
      </c>
    </row>
    <row r="19270" spans="1:1" x14ac:dyDescent="0.25">
      <c r="A19270" t="s">
        <v>19697</v>
      </c>
    </row>
    <row r="19271" spans="1:1" x14ac:dyDescent="0.25">
      <c r="A19271" t="s">
        <v>19698</v>
      </c>
    </row>
    <row r="19272" spans="1:1" x14ac:dyDescent="0.25">
      <c r="A19272" t="s">
        <v>19699</v>
      </c>
    </row>
    <row r="19273" spans="1:1" x14ac:dyDescent="0.25">
      <c r="A19273" t="s">
        <v>19700</v>
      </c>
    </row>
    <row r="19274" spans="1:1" x14ac:dyDescent="0.25">
      <c r="A19274" t="s">
        <v>19701</v>
      </c>
    </row>
    <row r="19275" spans="1:1" x14ac:dyDescent="0.25">
      <c r="A19275" t="s">
        <v>19702</v>
      </c>
    </row>
    <row r="19276" spans="1:1" x14ac:dyDescent="0.25">
      <c r="A19276" t="s">
        <v>19703</v>
      </c>
    </row>
    <row r="19277" spans="1:1" x14ac:dyDescent="0.25">
      <c r="A19277" t="s">
        <v>19704</v>
      </c>
    </row>
    <row r="19278" spans="1:1" x14ac:dyDescent="0.25">
      <c r="A19278" t="s">
        <v>19705</v>
      </c>
    </row>
    <row r="19279" spans="1:1" x14ac:dyDescent="0.25">
      <c r="A19279" t="s">
        <v>19706</v>
      </c>
    </row>
    <row r="19280" spans="1:1" x14ac:dyDescent="0.25">
      <c r="A19280" t="s">
        <v>19707</v>
      </c>
    </row>
    <row r="19281" spans="1:1" x14ac:dyDescent="0.25">
      <c r="A19281" t="s">
        <v>19708</v>
      </c>
    </row>
    <row r="19282" spans="1:1" x14ac:dyDescent="0.25">
      <c r="A19282" t="s">
        <v>19709</v>
      </c>
    </row>
    <row r="19283" spans="1:1" x14ac:dyDescent="0.25">
      <c r="A19283" t="s">
        <v>19710</v>
      </c>
    </row>
    <row r="19284" spans="1:1" x14ac:dyDescent="0.25">
      <c r="A19284" t="s">
        <v>19711</v>
      </c>
    </row>
    <row r="19285" spans="1:1" x14ac:dyDescent="0.25">
      <c r="A19285" t="s">
        <v>19712</v>
      </c>
    </row>
    <row r="19286" spans="1:1" x14ac:dyDescent="0.25">
      <c r="A19286" t="s">
        <v>19713</v>
      </c>
    </row>
    <row r="19287" spans="1:1" x14ac:dyDescent="0.25">
      <c r="A19287" t="s">
        <v>19714</v>
      </c>
    </row>
    <row r="19288" spans="1:1" x14ac:dyDescent="0.25">
      <c r="A19288" t="s">
        <v>19715</v>
      </c>
    </row>
    <row r="19289" spans="1:1" x14ac:dyDescent="0.25">
      <c r="A19289" t="s">
        <v>19716</v>
      </c>
    </row>
    <row r="19290" spans="1:1" x14ac:dyDescent="0.25">
      <c r="A19290" t="s">
        <v>19717</v>
      </c>
    </row>
    <row r="19291" spans="1:1" x14ac:dyDescent="0.25">
      <c r="A19291" t="s">
        <v>19718</v>
      </c>
    </row>
    <row r="19292" spans="1:1" x14ac:dyDescent="0.25">
      <c r="A19292" t="s">
        <v>19719</v>
      </c>
    </row>
    <row r="19293" spans="1:1" x14ac:dyDescent="0.25">
      <c r="A19293" t="s">
        <v>19720</v>
      </c>
    </row>
    <row r="19294" spans="1:1" x14ac:dyDescent="0.25">
      <c r="A19294" t="s">
        <v>19721</v>
      </c>
    </row>
    <row r="19295" spans="1:1" x14ac:dyDescent="0.25">
      <c r="A19295" t="s">
        <v>19722</v>
      </c>
    </row>
    <row r="19296" spans="1:1" x14ac:dyDescent="0.25">
      <c r="A19296" t="s">
        <v>19723</v>
      </c>
    </row>
    <row r="19297" spans="1:1" x14ac:dyDescent="0.25">
      <c r="A19297" t="s">
        <v>19724</v>
      </c>
    </row>
    <row r="19298" spans="1:1" x14ac:dyDescent="0.25">
      <c r="A19298" t="s">
        <v>19725</v>
      </c>
    </row>
    <row r="19299" spans="1:1" x14ac:dyDescent="0.25">
      <c r="A19299" t="s">
        <v>19726</v>
      </c>
    </row>
    <row r="19300" spans="1:1" x14ac:dyDescent="0.25">
      <c r="A19300" t="s">
        <v>19727</v>
      </c>
    </row>
    <row r="19301" spans="1:1" x14ac:dyDescent="0.25">
      <c r="A19301" t="s">
        <v>19728</v>
      </c>
    </row>
    <row r="19302" spans="1:1" x14ac:dyDescent="0.25">
      <c r="A19302" t="s">
        <v>19729</v>
      </c>
    </row>
    <row r="19303" spans="1:1" x14ac:dyDescent="0.25">
      <c r="A19303" t="s">
        <v>19730</v>
      </c>
    </row>
    <row r="19304" spans="1:1" x14ac:dyDescent="0.25">
      <c r="A19304" t="s">
        <v>19731</v>
      </c>
    </row>
    <row r="19305" spans="1:1" x14ac:dyDescent="0.25">
      <c r="A19305" t="s">
        <v>19732</v>
      </c>
    </row>
    <row r="19306" spans="1:1" x14ac:dyDescent="0.25">
      <c r="A19306" t="s">
        <v>19733</v>
      </c>
    </row>
    <row r="19307" spans="1:1" x14ac:dyDescent="0.25">
      <c r="A19307" t="s">
        <v>19734</v>
      </c>
    </row>
    <row r="19308" spans="1:1" x14ac:dyDescent="0.25">
      <c r="A19308" t="s">
        <v>19735</v>
      </c>
    </row>
    <row r="19309" spans="1:1" x14ac:dyDescent="0.25">
      <c r="A19309" t="s">
        <v>19736</v>
      </c>
    </row>
    <row r="19310" spans="1:1" x14ac:dyDescent="0.25">
      <c r="A19310" t="s">
        <v>19737</v>
      </c>
    </row>
    <row r="19311" spans="1:1" x14ac:dyDescent="0.25">
      <c r="A19311" t="s">
        <v>19738</v>
      </c>
    </row>
    <row r="19312" spans="1:1" x14ac:dyDescent="0.25">
      <c r="A19312" t="s">
        <v>19739</v>
      </c>
    </row>
    <row r="19313" spans="1:1" x14ac:dyDescent="0.25">
      <c r="A19313" t="s">
        <v>19740</v>
      </c>
    </row>
    <row r="19314" spans="1:1" x14ac:dyDescent="0.25">
      <c r="A19314" t="s">
        <v>19741</v>
      </c>
    </row>
    <row r="19315" spans="1:1" x14ac:dyDescent="0.25">
      <c r="A19315" t="s">
        <v>19742</v>
      </c>
    </row>
    <row r="19316" spans="1:1" x14ac:dyDescent="0.25">
      <c r="A19316" t="s">
        <v>19743</v>
      </c>
    </row>
    <row r="19317" spans="1:1" x14ac:dyDescent="0.25">
      <c r="A19317" t="s">
        <v>19744</v>
      </c>
    </row>
    <row r="19318" spans="1:1" x14ac:dyDescent="0.25">
      <c r="A19318" t="s">
        <v>19745</v>
      </c>
    </row>
    <row r="19319" spans="1:1" x14ac:dyDescent="0.25">
      <c r="A19319" t="s">
        <v>19746</v>
      </c>
    </row>
    <row r="19320" spans="1:1" x14ac:dyDescent="0.25">
      <c r="A19320" t="s">
        <v>19747</v>
      </c>
    </row>
    <row r="19321" spans="1:1" x14ac:dyDescent="0.25">
      <c r="A19321" t="s">
        <v>19748</v>
      </c>
    </row>
    <row r="19322" spans="1:1" x14ac:dyDescent="0.25">
      <c r="A19322" t="s">
        <v>19749</v>
      </c>
    </row>
    <row r="19323" spans="1:1" x14ac:dyDescent="0.25">
      <c r="A19323" t="s">
        <v>19750</v>
      </c>
    </row>
    <row r="19324" spans="1:1" x14ac:dyDescent="0.25">
      <c r="A19324" t="s">
        <v>19751</v>
      </c>
    </row>
    <row r="19325" spans="1:1" x14ac:dyDescent="0.25">
      <c r="A19325" t="s">
        <v>19752</v>
      </c>
    </row>
    <row r="19326" spans="1:1" x14ac:dyDescent="0.25">
      <c r="A19326" t="s">
        <v>19753</v>
      </c>
    </row>
    <row r="19327" spans="1:1" x14ac:dyDescent="0.25">
      <c r="A19327" t="s">
        <v>19754</v>
      </c>
    </row>
    <row r="19328" spans="1:1" x14ac:dyDescent="0.25">
      <c r="A19328" t="s">
        <v>19755</v>
      </c>
    </row>
    <row r="19329" spans="1:1" x14ac:dyDescent="0.25">
      <c r="A19329" t="s">
        <v>19756</v>
      </c>
    </row>
    <row r="19330" spans="1:1" x14ac:dyDescent="0.25">
      <c r="A19330" t="s">
        <v>19757</v>
      </c>
    </row>
    <row r="19331" spans="1:1" x14ac:dyDescent="0.25">
      <c r="A19331" t="s">
        <v>19758</v>
      </c>
    </row>
    <row r="19332" spans="1:1" x14ac:dyDescent="0.25">
      <c r="A19332" t="s">
        <v>19759</v>
      </c>
    </row>
    <row r="19333" spans="1:1" x14ac:dyDescent="0.25">
      <c r="A19333" t="s">
        <v>19760</v>
      </c>
    </row>
    <row r="19334" spans="1:1" x14ac:dyDescent="0.25">
      <c r="A19334" t="s">
        <v>19761</v>
      </c>
    </row>
    <row r="19335" spans="1:1" x14ac:dyDescent="0.25">
      <c r="A19335" t="s">
        <v>19762</v>
      </c>
    </row>
    <row r="19336" spans="1:1" x14ac:dyDescent="0.25">
      <c r="A19336" t="s">
        <v>19763</v>
      </c>
    </row>
    <row r="19337" spans="1:1" x14ac:dyDescent="0.25">
      <c r="A19337" t="s">
        <v>19764</v>
      </c>
    </row>
    <row r="19338" spans="1:1" x14ac:dyDescent="0.25">
      <c r="A19338" t="s">
        <v>19765</v>
      </c>
    </row>
    <row r="19339" spans="1:1" x14ac:dyDescent="0.25">
      <c r="A19339" t="s">
        <v>19766</v>
      </c>
    </row>
    <row r="19340" spans="1:1" x14ac:dyDescent="0.25">
      <c r="A19340" t="s">
        <v>19767</v>
      </c>
    </row>
    <row r="19341" spans="1:1" x14ac:dyDescent="0.25">
      <c r="A19341" t="s">
        <v>19768</v>
      </c>
    </row>
    <row r="19342" spans="1:1" x14ac:dyDescent="0.25">
      <c r="A19342" t="s">
        <v>19769</v>
      </c>
    </row>
    <row r="19343" spans="1:1" x14ac:dyDescent="0.25">
      <c r="A19343" t="s">
        <v>19770</v>
      </c>
    </row>
    <row r="19344" spans="1:1" x14ac:dyDescent="0.25">
      <c r="A19344" t="s">
        <v>19771</v>
      </c>
    </row>
    <row r="19345" spans="1:1" x14ac:dyDescent="0.25">
      <c r="A19345" t="s">
        <v>19772</v>
      </c>
    </row>
    <row r="19346" spans="1:1" x14ac:dyDescent="0.25">
      <c r="A19346" t="s">
        <v>19773</v>
      </c>
    </row>
    <row r="19347" spans="1:1" x14ac:dyDescent="0.25">
      <c r="A19347" t="s">
        <v>19774</v>
      </c>
    </row>
    <row r="19348" spans="1:1" x14ac:dyDescent="0.25">
      <c r="A19348" t="s">
        <v>19775</v>
      </c>
    </row>
    <row r="19349" spans="1:1" x14ac:dyDescent="0.25">
      <c r="A19349" t="s">
        <v>19776</v>
      </c>
    </row>
    <row r="19350" spans="1:1" x14ac:dyDescent="0.25">
      <c r="A19350" t="s">
        <v>19777</v>
      </c>
    </row>
    <row r="19351" spans="1:1" x14ac:dyDescent="0.25">
      <c r="A19351" t="s">
        <v>19778</v>
      </c>
    </row>
    <row r="19352" spans="1:1" x14ac:dyDescent="0.25">
      <c r="A19352" t="s">
        <v>19779</v>
      </c>
    </row>
    <row r="19353" spans="1:1" x14ac:dyDescent="0.25">
      <c r="A19353" t="s">
        <v>19780</v>
      </c>
    </row>
    <row r="19354" spans="1:1" x14ac:dyDescent="0.25">
      <c r="A19354" t="s">
        <v>19781</v>
      </c>
    </row>
    <row r="19355" spans="1:1" x14ac:dyDescent="0.25">
      <c r="A19355" t="s">
        <v>19782</v>
      </c>
    </row>
    <row r="19356" spans="1:1" x14ac:dyDescent="0.25">
      <c r="A19356" t="s">
        <v>19783</v>
      </c>
    </row>
    <row r="19357" spans="1:1" x14ac:dyDescent="0.25">
      <c r="A19357" t="s">
        <v>19784</v>
      </c>
    </row>
    <row r="19358" spans="1:1" x14ac:dyDescent="0.25">
      <c r="A19358" t="s">
        <v>19785</v>
      </c>
    </row>
    <row r="19359" spans="1:1" x14ac:dyDescent="0.25">
      <c r="A19359" t="s">
        <v>19786</v>
      </c>
    </row>
    <row r="19360" spans="1:1" x14ac:dyDescent="0.25">
      <c r="A19360" t="s">
        <v>19787</v>
      </c>
    </row>
    <row r="19361" spans="1:1" x14ac:dyDescent="0.25">
      <c r="A19361" t="s">
        <v>19788</v>
      </c>
    </row>
    <row r="19362" spans="1:1" x14ac:dyDescent="0.25">
      <c r="A19362" t="s">
        <v>19789</v>
      </c>
    </row>
    <row r="19363" spans="1:1" x14ac:dyDescent="0.25">
      <c r="A19363" t="s">
        <v>19790</v>
      </c>
    </row>
    <row r="19364" spans="1:1" x14ac:dyDescent="0.25">
      <c r="A19364" t="s">
        <v>19791</v>
      </c>
    </row>
    <row r="19365" spans="1:1" x14ac:dyDescent="0.25">
      <c r="A19365" t="s">
        <v>19792</v>
      </c>
    </row>
    <row r="19366" spans="1:1" x14ac:dyDescent="0.25">
      <c r="A19366" t="s">
        <v>19793</v>
      </c>
    </row>
    <row r="19367" spans="1:1" x14ac:dyDescent="0.25">
      <c r="A19367" t="s">
        <v>19794</v>
      </c>
    </row>
    <row r="19368" spans="1:1" x14ac:dyDescent="0.25">
      <c r="A19368" t="s">
        <v>19795</v>
      </c>
    </row>
    <row r="19369" spans="1:1" x14ac:dyDescent="0.25">
      <c r="A19369" t="s">
        <v>19796</v>
      </c>
    </row>
    <row r="19370" spans="1:1" x14ac:dyDescent="0.25">
      <c r="A19370" t="s">
        <v>19797</v>
      </c>
    </row>
    <row r="19371" spans="1:1" x14ac:dyDescent="0.25">
      <c r="A19371" t="s">
        <v>19798</v>
      </c>
    </row>
    <row r="19372" spans="1:1" x14ac:dyDescent="0.25">
      <c r="A19372" t="s">
        <v>19799</v>
      </c>
    </row>
    <row r="19373" spans="1:1" x14ac:dyDescent="0.25">
      <c r="A19373" t="s">
        <v>19800</v>
      </c>
    </row>
    <row r="19374" spans="1:1" x14ac:dyDescent="0.25">
      <c r="A19374" t="s">
        <v>19801</v>
      </c>
    </row>
    <row r="19375" spans="1:1" x14ac:dyDescent="0.25">
      <c r="A19375" t="s">
        <v>19802</v>
      </c>
    </row>
    <row r="19376" spans="1:1" x14ac:dyDescent="0.25">
      <c r="A19376" t="s">
        <v>19803</v>
      </c>
    </row>
    <row r="19377" spans="1:1" x14ac:dyDescent="0.25">
      <c r="A19377" t="s">
        <v>19804</v>
      </c>
    </row>
    <row r="19378" spans="1:1" x14ac:dyDescent="0.25">
      <c r="A19378" t="s">
        <v>19805</v>
      </c>
    </row>
    <row r="19379" spans="1:1" x14ac:dyDescent="0.25">
      <c r="A19379" t="s">
        <v>19806</v>
      </c>
    </row>
    <row r="19380" spans="1:1" x14ac:dyDescent="0.25">
      <c r="A19380" t="s">
        <v>19807</v>
      </c>
    </row>
    <row r="19381" spans="1:1" x14ac:dyDescent="0.25">
      <c r="A19381" t="s">
        <v>19808</v>
      </c>
    </row>
    <row r="19382" spans="1:1" x14ac:dyDescent="0.25">
      <c r="A19382" t="s">
        <v>19809</v>
      </c>
    </row>
    <row r="19383" spans="1:1" x14ac:dyDescent="0.25">
      <c r="A19383" t="s">
        <v>19810</v>
      </c>
    </row>
    <row r="19384" spans="1:1" x14ac:dyDescent="0.25">
      <c r="A19384" t="s">
        <v>19811</v>
      </c>
    </row>
    <row r="19385" spans="1:1" x14ac:dyDescent="0.25">
      <c r="A19385" t="s">
        <v>19812</v>
      </c>
    </row>
    <row r="19386" spans="1:1" x14ac:dyDescent="0.25">
      <c r="A19386" t="s">
        <v>19813</v>
      </c>
    </row>
    <row r="19387" spans="1:1" x14ac:dyDescent="0.25">
      <c r="A19387" t="s">
        <v>19814</v>
      </c>
    </row>
    <row r="19388" spans="1:1" x14ac:dyDescent="0.25">
      <c r="A19388" t="s">
        <v>19815</v>
      </c>
    </row>
    <row r="19389" spans="1:1" x14ac:dyDescent="0.25">
      <c r="A19389" t="s">
        <v>19816</v>
      </c>
    </row>
    <row r="19390" spans="1:1" x14ac:dyDescent="0.25">
      <c r="A19390" t="s">
        <v>19817</v>
      </c>
    </row>
    <row r="19391" spans="1:1" x14ac:dyDescent="0.25">
      <c r="A19391" t="s">
        <v>19818</v>
      </c>
    </row>
    <row r="19392" spans="1:1" x14ac:dyDescent="0.25">
      <c r="A19392" t="s">
        <v>19819</v>
      </c>
    </row>
    <row r="19393" spans="1:1" x14ac:dyDescent="0.25">
      <c r="A19393" t="s">
        <v>19820</v>
      </c>
    </row>
    <row r="19394" spans="1:1" x14ac:dyDescent="0.25">
      <c r="A19394" t="s">
        <v>19821</v>
      </c>
    </row>
    <row r="19395" spans="1:1" x14ac:dyDescent="0.25">
      <c r="A19395" t="s">
        <v>19822</v>
      </c>
    </row>
    <row r="19396" spans="1:1" x14ac:dyDescent="0.25">
      <c r="A19396" t="s">
        <v>19823</v>
      </c>
    </row>
    <row r="19397" spans="1:1" x14ac:dyDescent="0.25">
      <c r="A19397" t="s">
        <v>19824</v>
      </c>
    </row>
    <row r="19398" spans="1:1" x14ac:dyDescent="0.25">
      <c r="A19398" t="s">
        <v>19825</v>
      </c>
    </row>
    <row r="19399" spans="1:1" x14ac:dyDescent="0.25">
      <c r="A19399" t="s">
        <v>19826</v>
      </c>
    </row>
    <row r="19400" spans="1:1" x14ac:dyDescent="0.25">
      <c r="A19400" t="s">
        <v>19827</v>
      </c>
    </row>
    <row r="19401" spans="1:1" x14ac:dyDescent="0.25">
      <c r="A19401" t="s">
        <v>19828</v>
      </c>
    </row>
    <row r="19402" spans="1:1" x14ac:dyDescent="0.25">
      <c r="A19402" t="s">
        <v>19829</v>
      </c>
    </row>
    <row r="19403" spans="1:1" x14ac:dyDescent="0.25">
      <c r="A19403" t="s">
        <v>19830</v>
      </c>
    </row>
    <row r="19404" spans="1:1" x14ac:dyDescent="0.25">
      <c r="A19404" t="s">
        <v>19831</v>
      </c>
    </row>
    <row r="19405" spans="1:1" x14ac:dyDescent="0.25">
      <c r="A19405" t="s">
        <v>19832</v>
      </c>
    </row>
    <row r="19406" spans="1:1" x14ac:dyDescent="0.25">
      <c r="A19406" t="s">
        <v>19833</v>
      </c>
    </row>
    <row r="19407" spans="1:1" x14ac:dyDescent="0.25">
      <c r="A19407" t="s">
        <v>19834</v>
      </c>
    </row>
    <row r="19408" spans="1:1" x14ac:dyDescent="0.25">
      <c r="A19408" t="s">
        <v>19835</v>
      </c>
    </row>
    <row r="19409" spans="1:1" x14ac:dyDescent="0.25">
      <c r="A19409" t="s">
        <v>19836</v>
      </c>
    </row>
    <row r="19410" spans="1:1" x14ac:dyDescent="0.25">
      <c r="A19410" t="s">
        <v>19837</v>
      </c>
    </row>
    <row r="19411" spans="1:1" x14ac:dyDescent="0.25">
      <c r="A19411" t="s">
        <v>19838</v>
      </c>
    </row>
    <row r="19412" spans="1:1" x14ac:dyDescent="0.25">
      <c r="A19412" t="s">
        <v>19839</v>
      </c>
    </row>
    <row r="19413" spans="1:1" x14ac:dyDescent="0.25">
      <c r="A19413" t="s">
        <v>19840</v>
      </c>
    </row>
    <row r="19414" spans="1:1" x14ac:dyDescent="0.25">
      <c r="A19414" t="s">
        <v>19841</v>
      </c>
    </row>
    <row r="19415" spans="1:1" x14ac:dyDescent="0.25">
      <c r="A19415" t="s">
        <v>19842</v>
      </c>
    </row>
    <row r="19416" spans="1:1" x14ac:dyDescent="0.25">
      <c r="A19416" t="s">
        <v>19843</v>
      </c>
    </row>
    <row r="19417" spans="1:1" x14ac:dyDescent="0.25">
      <c r="A19417" t="s">
        <v>19844</v>
      </c>
    </row>
    <row r="19418" spans="1:1" x14ac:dyDescent="0.25">
      <c r="A19418" t="s">
        <v>19845</v>
      </c>
    </row>
    <row r="19419" spans="1:1" x14ac:dyDescent="0.25">
      <c r="A19419" t="s">
        <v>19846</v>
      </c>
    </row>
    <row r="19420" spans="1:1" x14ac:dyDescent="0.25">
      <c r="A19420" t="s">
        <v>19847</v>
      </c>
    </row>
    <row r="19421" spans="1:1" x14ac:dyDescent="0.25">
      <c r="A19421" t="s">
        <v>19848</v>
      </c>
    </row>
    <row r="19422" spans="1:1" x14ac:dyDescent="0.25">
      <c r="A19422" t="s">
        <v>19849</v>
      </c>
    </row>
    <row r="19423" spans="1:1" x14ac:dyDescent="0.25">
      <c r="A19423" t="s">
        <v>19850</v>
      </c>
    </row>
    <row r="19424" spans="1:1" x14ac:dyDescent="0.25">
      <c r="A19424" t="s">
        <v>19851</v>
      </c>
    </row>
    <row r="19425" spans="1:1" x14ac:dyDescent="0.25">
      <c r="A19425" t="s">
        <v>19852</v>
      </c>
    </row>
    <row r="19426" spans="1:1" x14ac:dyDescent="0.25">
      <c r="A19426" t="s">
        <v>19853</v>
      </c>
    </row>
    <row r="19427" spans="1:1" x14ac:dyDescent="0.25">
      <c r="A19427" t="s">
        <v>19854</v>
      </c>
    </row>
    <row r="19428" spans="1:1" x14ac:dyDescent="0.25">
      <c r="A19428" t="s">
        <v>19855</v>
      </c>
    </row>
    <row r="19429" spans="1:1" x14ac:dyDescent="0.25">
      <c r="A19429" t="s">
        <v>19856</v>
      </c>
    </row>
    <row r="19430" spans="1:1" x14ac:dyDescent="0.25">
      <c r="A19430" t="s">
        <v>19857</v>
      </c>
    </row>
    <row r="19431" spans="1:1" x14ac:dyDescent="0.25">
      <c r="A19431" t="s">
        <v>19858</v>
      </c>
    </row>
    <row r="19432" spans="1:1" x14ac:dyDescent="0.25">
      <c r="A19432" t="s">
        <v>19859</v>
      </c>
    </row>
    <row r="19433" spans="1:1" x14ac:dyDescent="0.25">
      <c r="A19433" t="s">
        <v>19860</v>
      </c>
    </row>
    <row r="19434" spans="1:1" x14ac:dyDescent="0.25">
      <c r="A19434" t="s">
        <v>19861</v>
      </c>
    </row>
    <row r="19435" spans="1:1" x14ac:dyDescent="0.25">
      <c r="A19435" t="s">
        <v>19862</v>
      </c>
    </row>
    <row r="19436" spans="1:1" x14ac:dyDescent="0.25">
      <c r="A19436" t="s">
        <v>19863</v>
      </c>
    </row>
    <row r="19437" spans="1:1" x14ac:dyDescent="0.25">
      <c r="A19437" t="s">
        <v>19864</v>
      </c>
    </row>
    <row r="19438" spans="1:1" x14ac:dyDescent="0.25">
      <c r="A19438" t="s">
        <v>19865</v>
      </c>
    </row>
    <row r="19439" spans="1:1" x14ac:dyDescent="0.25">
      <c r="A19439" t="s">
        <v>19866</v>
      </c>
    </row>
    <row r="19440" spans="1:1" x14ac:dyDescent="0.25">
      <c r="A19440" t="s">
        <v>19867</v>
      </c>
    </row>
    <row r="19441" spans="1:1" x14ac:dyDescent="0.25">
      <c r="A19441" t="s">
        <v>19868</v>
      </c>
    </row>
    <row r="19442" spans="1:1" x14ac:dyDescent="0.25">
      <c r="A19442" t="s">
        <v>19869</v>
      </c>
    </row>
    <row r="19443" spans="1:1" x14ac:dyDescent="0.25">
      <c r="A19443" t="s">
        <v>19870</v>
      </c>
    </row>
    <row r="19444" spans="1:1" x14ac:dyDescent="0.25">
      <c r="A19444" t="s">
        <v>19871</v>
      </c>
    </row>
    <row r="19445" spans="1:1" x14ac:dyDescent="0.25">
      <c r="A19445" t="s">
        <v>19872</v>
      </c>
    </row>
    <row r="19446" spans="1:1" x14ac:dyDescent="0.25">
      <c r="A19446" t="s">
        <v>19873</v>
      </c>
    </row>
    <row r="19447" spans="1:1" x14ac:dyDescent="0.25">
      <c r="A19447" t="s">
        <v>19874</v>
      </c>
    </row>
    <row r="19448" spans="1:1" x14ac:dyDescent="0.25">
      <c r="A19448" t="s">
        <v>19875</v>
      </c>
    </row>
    <row r="19449" spans="1:1" x14ac:dyDescent="0.25">
      <c r="A19449" t="s">
        <v>19876</v>
      </c>
    </row>
    <row r="19450" spans="1:1" x14ac:dyDescent="0.25">
      <c r="A19450" t="s">
        <v>19877</v>
      </c>
    </row>
    <row r="19451" spans="1:1" x14ac:dyDescent="0.25">
      <c r="A19451" t="s">
        <v>19878</v>
      </c>
    </row>
    <row r="19452" spans="1:1" x14ac:dyDescent="0.25">
      <c r="A19452" t="s">
        <v>19879</v>
      </c>
    </row>
    <row r="19453" spans="1:1" x14ac:dyDescent="0.25">
      <c r="A19453" t="s">
        <v>19880</v>
      </c>
    </row>
    <row r="19454" spans="1:1" x14ac:dyDescent="0.25">
      <c r="A19454" t="s">
        <v>19881</v>
      </c>
    </row>
    <row r="19455" spans="1:1" x14ac:dyDescent="0.25">
      <c r="A19455" t="s">
        <v>19882</v>
      </c>
    </row>
    <row r="19456" spans="1:1" x14ac:dyDescent="0.25">
      <c r="A19456" t="s">
        <v>19883</v>
      </c>
    </row>
    <row r="19457" spans="1:1" x14ac:dyDescent="0.25">
      <c r="A19457" t="s">
        <v>19884</v>
      </c>
    </row>
    <row r="19458" spans="1:1" x14ac:dyDescent="0.25">
      <c r="A19458" t="s">
        <v>19885</v>
      </c>
    </row>
    <row r="19459" spans="1:1" x14ac:dyDescent="0.25">
      <c r="A19459" t="s">
        <v>19886</v>
      </c>
    </row>
    <row r="19460" spans="1:1" x14ac:dyDescent="0.25">
      <c r="A19460" t="s">
        <v>19887</v>
      </c>
    </row>
    <row r="19461" spans="1:1" x14ac:dyDescent="0.25">
      <c r="A19461" t="s">
        <v>19888</v>
      </c>
    </row>
    <row r="19462" spans="1:1" x14ac:dyDescent="0.25">
      <c r="A19462" t="s">
        <v>19889</v>
      </c>
    </row>
    <row r="19463" spans="1:1" x14ac:dyDescent="0.25">
      <c r="A19463" t="s">
        <v>19890</v>
      </c>
    </row>
    <row r="19464" spans="1:1" x14ac:dyDescent="0.25">
      <c r="A19464" t="s">
        <v>19891</v>
      </c>
    </row>
    <row r="19465" spans="1:1" x14ac:dyDescent="0.25">
      <c r="A19465" t="s">
        <v>19892</v>
      </c>
    </row>
    <row r="19466" spans="1:1" x14ac:dyDescent="0.25">
      <c r="A19466" t="s">
        <v>19893</v>
      </c>
    </row>
    <row r="19467" spans="1:1" x14ac:dyDescent="0.25">
      <c r="A19467" t="s">
        <v>19894</v>
      </c>
    </row>
    <row r="19468" spans="1:1" x14ac:dyDescent="0.25">
      <c r="A19468" t="s">
        <v>19895</v>
      </c>
    </row>
    <row r="19469" spans="1:1" x14ac:dyDescent="0.25">
      <c r="A19469" t="s">
        <v>19896</v>
      </c>
    </row>
    <row r="19470" spans="1:1" x14ac:dyDescent="0.25">
      <c r="A19470" t="s">
        <v>19897</v>
      </c>
    </row>
    <row r="19471" spans="1:1" x14ac:dyDescent="0.25">
      <c r="A19471" t="s">
        <v>19898</v>
      </c>
    </row>
    <row r="19472" spans="1:1" x14ac:dyDescent="0.25">
      <c r="A19472" t="s">
        <v>19899</v>
      </c>
    </row>
    <row r="19473" spans="1:1" x14ac:dyDescent="0.25">
      <c r="A19473" t="s">
        <v>19900</v>
      </c>
    </row>
    <row r="19474" spans="1:1" x14ac:dyDescent="0.25">
      <c r="A19474" t="s">
        <v>19901</v>
      </c>
    </row>
    <row r="19475" spans="1:1" x14ac:dyDescent="0.25">
      <c r="A19475" t="s">
        <v>19902</v>
      </c>
    </row>
    <row r="19476" spans="1:1" x14ac:dyDescent="0.25">
      <c r="A19476" t="s">
        <v>19903</v>
      </c>
    </row>
    <row r="19477" spans="1:1" x14ac:dyDescent="0.25">
      <c r="A19477" t="s">
        <v>19904</v>
      </c>
    </row>
    <row r="19478" spans="1:1" x14ac:dyDescent="0.25">
      <c r="A19478" t="s">
        <v>19905</v>
      </c>
    </row>
    <row r="19479" spans="1:1" x14ac:dyDescent="0.25">
      <c r="A19479" t="s">
        <v>19906</v>
      </c>
    </row>
    <row r="19480" spans="1:1" x14ac:dyDescent="0.25">
      <c r="A19480" t="s">
        <v>19907</v>
      </c>
    </row>
    <row r="19481" spans="1:1" x14ac:dyDescent="0.25">
      <c r="A19481" t="s">
        <v>19908</v>
      </c>
    </row>
    <row r="19482" spans="1:1" x14ac:dyDescent="0.25">
      <c r="A19482" t="s">
        <v>19909</v>
      </c>
    </row>
    <row r="19483" spans="1:1" x14ac:dyDescent="0.25">
      <c r="A19483" t="s">
        <v>19910</v>
      </c>
    </row>
    <row r="19484" spans="1:1" x14ac:dyDescent="0.25">
      <c r="A19484" t="s">
        <v>19911</v>
      </c>
    </row>
    <row r="19485" spans="1:1" x14ac:dyDescent="0.25">
      <c r="A19485" t="s">
        <v>19912</v>
      </c>
    </row>
    <row r="19486" spans="1:1" x14ac:dyDescent="0.25">
      <c r="A19486" t="s">
        <v>19913</v>
      </c>
    </row>
    <row r="19487" spans="1:1" x14ac:dyDescent="0.25">
      <c r="A19487" t="s">
        <v>19914</v>
      </c>
    </row>
    <row r="19488" spans="1:1" x14ac:dyDescent="0.25">
      <c r="A19488" t="s">
        <v>19915</v>
      </c>
    </row>
    <row r="19489" spans="1:1" x14ac:dyDescent="0.25">
      <c r="A19489" t="s">
        <v>19916</v>
      </c>
    </row>
    <row r="19490" spans="1:1" x14ac:dyDescent="0.25">
      <c r="A19490" t="s">
        <v>19917</v>
      </c>
    </row>
    <row r="19491" spans="1:1" x14ac:dyDescent="0.25">
      <c r="A19491" t="s">
        <v>19918</v>
      </c>
    </row>
    <row r="19492" spans="1:1" x14ac:dyDescent="0.25">
      <c r="A19492" t="s">
        <v>19919</v>
      </c>
    </row>
    <row r="19493" spans="1:1" x14ac:dyDescent="0.25">
      <c r="A19493" t="s">
        <v>19920</v>
      </c>
    </row>
    <row r="19494" spans="1:1" x14ac:dyDescent="0.25">
      <c r="A19494" t="s">
        <v>19921</v>
      </c>
    </row>
    <row r="19495" spans="1:1" x14ac:dyDescent="0.25">
      <c r="A19495" t="s">
        <v>19922</v>
      </c>
    </row>
    <row r="19496" spans="1:1" x14ac:dyDescent="0.25">
      <c r="A19496" t="s">
        <v>19923</v>
      </c>
    </row>
    <row r="19497" spans="1:1" x14ac:dyDescent="0.25">
      <c r="A19497" t="s">
        <v>19924</v>
      </c>
    </row>
    <row r="19498" spans="1:1" x14ac:dyDescent="0.25">
      <c r="A19498" t="s">
        <v>19925</v>
      </c>
    </row>
    <row r="19499" spans="1:1" x14ac:dyDescent="0.25">
      <c r="A19499" t="s">
        <v>19926</v>
      </c>
    </row>
    <row r="19500" spans="1:1" x14ac:dyDescent="0.25">
      <c r="A19500" t="s">
        <v>19927</v>
      </c>
    </row>
    <row r="19501" spans="1:1" x14ac:dyDescent="0.25">
      <c r="A19501" t="s">
        <v>19928</v>
      </c>
    </row>
    <row r="19502" spans="1:1" x14ac:dyDescent="0.25">
      <c r="A19502" t="s">
        <v>19929</v>
      </c>
    </row>
    <row r="19503" spans="1:1" x14ac:dyDescent="0.25">
      <c r="A19503" t="s">
        <v>19930</v>
      </c>
    </row>
    <row r="19504" spans="1:1" x14ac:dyDescent="0.25">
      <c r="A19504" t="s">
        <v>19931</v>
      </c>
    </row>
    <row r="19505" spans="1:1" x14ac:dyDescent="0.25">
      <c r="A19505" t="s">
        <v>19932</v>
      </c>
    </row>
    <row r="19506" spans="1:1" x14ac:dyDescent="0.25">
      <c r="A19506" t="s">
        <v>19933</v>
      </c>
    </row>
    <row r="19507" spans="1:1" x14ac:dyDescent="0.25">
      <c r="A19507" t="s">
        <v>19934</v>
      </c>
    </row>
    <row r="19508" spans="1:1" x14ac:dyDescent="0.25">
      <c r="A19508" t="s">
        <v>19935</v>
      </c>
    </row>
    <row r="19509" spans="1:1" x14ac:dyDescent="0.25">
      <c r="A19509" t="s">
        <v>19936</v>
      </c>
    </row>
    <row r="19510" spans="1:1" x14ac:dyDescent="0.25">
      <c r="A19510" t="s">
        <v>19937</v>
      </c>
    </row>
    <row r="19511" spans="1:1" x14ac:dyDescent="0.25">
      <c r="A19511" t="s">
        <v>19938</v>
      </c>
    </row>
    <row r="19512" spans="1:1" x14ac:dyDescent="0.25">
      <c r="A19512" t="s">
        <v>19939</v>
      </c>
    </row>
    <row r="19513" spans="1:1" x14ac:dyDescent="0.25">
      <c r="A19513" t="s">
        <v>19940</v>
      </c>
    </row>
    <row r="19514" spans="1:1" x14ac:dyDescent="0.25">
      <c r="A19514" t="s">
        <v>19941</v>
      </c>
    </row>
    <row r="19515" spans="1:1" x14ac:dyDescent="0.25">
      <c r="A19515" t="s">
        <v>19942</v>
      </c>
    </row>
    <row r="19516" spans="1:1" x14ac:dyDescent="0.25">
      <c r="A19516" t="s">
        <v>19943</v>
      </c>
    </row>
    <row r="19517" spans="1:1" x14ac:dyDescent="0.25">
      <c r="A19517" t="s">
        <v>19944</v>
      </c>
    </row>
    <row r="19518" spans="1:1" x14ac:dyDescent="0.25">
      <c r="A19518" t="s">
        <v>19945</v>
      </c>
    </row>
    <row r="19519" spans="1:1" x14ac:dyDescent="0.25">
      <c r="A19519" t="s">
        <v>19946</v>
      </c>
    </row>
    <row r="19520" spans="1:1" x14ac:dyDescent="0.25">
      <c r="A19520" t="s">
        <v>19947</v>
      </c>
    </row>
    <row r="19521" spans="1:1" x14ac:dyDescent="0.25">
      <c r="A19521" t="s">
        <v>19948</v>
      </c>
    </row>
    <row r="19522" spans="1:1" x14ac:dyDescent="0.25">
      <c r="A19522" t="s">
        <v>19949</v>
      </c>
    </row>
    <row r="19523" spans="1:1" x14ac:dyDescent="0.25">
      <c r="A19523" t="s">
        <v>19950</v>
      </c>
    </row>
    <row r="19524" spans="1:1" x14ac:dyDescent="0.25">
      <c r="A19524" t="s">
        <v>19951</v>
      </c>
    </row>
    <row r="19525" spans="1:1" x14ac:dyDescent="0.25">
      <c r="A19525" t="s">
        <v>19952</v>
      </c>
    </row>
    <row r="19526" spans="1:1" x14ac:dyDescent="0.25">
      <c r="A19526" t="s">
        <v>19953</v>
      </c>
    </row>
    <row r="19527" spans="1:1" x14ac:dyDescent="0.25">
      <c r="A19527" t="s">
        <v>19954</v>
      </c>
    </row>
    <row r="19528" spans="1:1" x14ac:dyDescent="0.25">
      <c r="A19528" t="s">
        <v>19955</v>
      </c>
    </row>
    <row r="19529" spans="1:1" x14ac:dyDescent="0.25">
      <c r="A19529" t="s">
        <v>19956</v>
      </c>
    </row>
    <row r="19530" spans="1:1" x14ac:dyDescent="0.25">
      <c r="A19530" t="s">
        <v>19957</v>
      </c>
    </row>
    <row r="19531" spans="1:1" x14ac:dyDescent="0.25">
      <c r="A19531" t="s">
        <v>19958</v>
      </c>
    </row>
    <row r="19532" spans="1:1" x14ac:dyDescent="0.25">
      <c r="A19532" t="s">
        <v>19959</v>
      </c>
    </row>
    <row r="19533" spans="1:1" x14ac:dyDescent="0.25">
      <c r="A19533" t="s">
        <v>19960</v>
      </c>
    </row>
    <row r="19534" spans="1:1" x14ac:dyDescent="0.25">
      <c r="A19534" t="s">
        <v>19961</v>
      </c>
    </row>
    <row r="19535" spans="1:1" x14ac:dyDescent="0.25">
      <c r="A19535" t="s">
        <v>19962</v>
      </c>
    </row>
    <row r="19536" spans="1:1" x14ac:dyDescent="0.25">
      <c r="A19536" t="s">
        <v>19963</v>
      </c>
    </row>
    <row r="19537" spans="1:1" x14ac:dyDescent="0.25">
      <c r="A19537" t="s">
        <v>19964</v>
      </c>
    </row>
    <row r="19538" spans="1:1" x14ac:dyDescent="0.25">
      <c r="A19538" t="s">
        <v>19965</v>
      </c>
    </row>
    <row r="19539" spans="1:1" x14ac:dyDescent="0.25">
      <c r="A19539" t="s">
        <v>19966</v>
      </c>
    </row>
    <row r="19540" spans="1:1" x14ac:dyDescent="0.25">
      <c r="A19540" t="s">
        <v>19967</v>
      </c>
    </row>
    <row r="19541" spans="1:1" x14ac:dyDescent="0.25">
      <c r="A19541" t="s">
        <v>19968</v>
      </c>
    </row>
    <row r="19542" spans="1:1" x14ac:dyDescent="0.25">
      <c r="A19542" t="s">
        <v>19969</v>
      </c>
    </row>
    <row r="19543" spans="1:1" x14ac:dyDescent="0.25">
      <c r="A19543" t="s">
        <v>19970</v>
      </c>
    </row>
    <row r="19544" spans="1:1" x14ac:dyDescent="0.25">
      <c r="A19544" t="s">
        <v>19971</v>
      </c>
    </row>
    <row r="19545" spans="1:1" x14ac:dyDescent="0.25">
      <c r="A19545" t="s">
        <v>19972</v>
      </c>
    </row>
    <row r="19546" spans="1:1" x14ac:dyDescent="0.25">
      <c r="A19546" t="s">
        <v>19973</v>
      </c>
    </row>
    <row r="19547" spans="1:1" x14ac:dyDescent="0.25">
      <c r="A19547" t="s">
        <v>19974</v>
      </c>
    </row>
    <row r="19548" spans="1:1" x14ac:dyDescent="0.25">
      <c r="A19548" t="s">
        <v>19975</v>
      </c>
    </row>
    <row r="19549" spans="1:1" x14ac:dyDescent="0.25">
      <c r="A19549" t="s">
        <v>19976</v>
      </c>
    </row>
    <row r="19550" spans="1:1" x14ac:dyDescent="0.25">
      <c r="A19550" t="s">
        <v>19977</v>
      </c>
    </row>
    <row r="19551" spans="1:1" x14ac:dyDescent="0.25">
      <c r="A19551" t="s">
        <v>19978</v>
      </c>
    </row>
    <row r="19552" spans="1:1" x14ac:dyDescent="0.25">
      <c r="A19552" t="s">
        <v>19979</v>
      </c>
    </row>
    <row r="19553" spans="1:1" x14ac:dyDescent="0.25">
      <c r="A19553" t="s">
        <v>19980</v>
      </c>
    </row>
    <row r="19554" spans="1:1" x14ac:dyDescent="0.25">
      <c r="A19554" t="s">
        <v>19981</v>
      </c>
    </row>
    <row r="19555" spans="1:1" x14ac:dyDescent="0.25">
      <c r="A19555" t="s">
        <v>19982</v>
      </c>
    </row>
    <row r="19556" spans="1:1" x14ac:dyDescent="0.25">
      <c r="A19556" t="s">
        <v>19983</v>
      </c>
    </row>
    <row r="19557" spans="1:1" x14ac:dyDescent="0.25">
      <c r="A19557" t="s">
        <v>19984</v>
      </c>
    </row>
    <row r="19558" spans="1:1" x14ac:dyDescent="0.25">
      <c r="A19558" t="s">
        <v>19985</v>
      </c>
    </row>
    <row r="19559" spans="1:1" x14ac:dyDescent="0.25">
      <c r="A19559" t="s">
        <v>19986</v>
      </c>
    </row>
    <row r="19560" spans="1:1" x14ac:dyDescent="0.25">
      <c r="A19560" t="s">
        <v>19987</v>
      </c>
    </row>
    <row r="19561" spans="1:1" x14ac:dyDescent="0.25">
      <c r="A19561" t="s">
        <v>19988</v>
      </c>
    </row>
    <row r="19562" spans="1:1" x14ac:dyDescent="0.25">
      <c r="A19562" t="s">
        <v>19989</v>
      </c>
    </row>
    <row r="19563" spans="1:1" x14ac:dyDescent="0.25">
      <c r="A19563" t="s">
        <v>19990</v>
      </c>
    </row>
    <row r="19564" spans="1:1" x14ac:dyDescent="0.25">
      <c r="A19564" t="s">
        <v>19991</v>
      </c>
    </row>
    <row r="19565" spans="1:1" x14ac:dyDescent="0.25">
      <c r="A19565" t="s">
        <v>19992</v>
      </c>
    </row>
    <row r="19566" spans="1:1" x14ac:dyDescent="0.25">
      <c r="A19566" t="s">
        <v>19993</v>
      </c>
    </row>
    <row r="19567" spans="1:1" x14ac:dyDescent="0.25">
      <c r="A19567" t="s">
        <v>19994</v>
      </c>
    </row>
    <row r="19568" spans="1:1" x14ac:dyDescent="0.25">
      <c r="A19568" t="s">
        <v>19995</v>
      </c>
    </row>
    <row r="19569" spans="1:1" x14ac:dyDescent="0.25">
      <c r="A19569" t="s">
        <v>19996</v>
      </c>
    </row>
    <row r="19570" spans="1:1" x14ac:dyDescent="0.25">
      <c r="A19570" t="s">
        <v>19997</v>
      </c>
    </row>
    <row r="19571" spans="1:1" x14ac:dyDescent="0.25">
      <c r="A19571" t="s">
        <v>19998</v>
      </c>
    </row>
    <row r="19572" spans="1:1" x14ac:dyDescent="0.25">
      <c r="A19572" t="s">
        <v>19999</v>
      </c>
    </row>
    <row r="19573" spans="1:1" x14ac:dyDescent="0.25">
      <c r="A19573" t="s">
        <v>20000</v>
      </c>
    </row>
    <row r="19574" spans="1:1" x14ac:dyDescent="0.25">
      <c r="A19574" t="s">
        <v>20001</v>
      </c>
    </row>
    <row r="19575" spans="1:1" x14ac:dyDescent="0.25">
      <c r="A19575" t="s">
        <v>20002</v>
      </c>
    </row>
    <row r="19576" spans="1:1" x14ac:dyDescent="0.25">
      <c r="A19576" t="s">
        <v>20003</v>
      </c>
    </row>
    <row r="19577" spans="1:1" x14ac:dyDescent="0.25">
      <c r="A19577" t="s">
        <v>20004</v>
      </c>
    </row>
    <row r="19578" spans="1:1" x14ac:dyDescent="0.25">
      <c r="A19578" t="s">
        <v>20005</v>
      </c>
    </row>
    <row r="19579" spans="1:1" x14ac:dyDescent="0.25">
      <c r="A19579" t="s">
        <v>20006</v>
      </c>
    </row>
    <row r="19580" spans="1:1" x14ac:dyDescent="0.25">
      <c r="A19580" t="s">
        <v>20007</v>
      </c>
    </row>
    <row r="19581" spans="1:1" x14ac:dyDescent="0.25">
      <c r="A19581" t="s">
        <v>20008</v>
      </c>
    </row>
    <row r="19582" spans="1:1" x14ac:dyDescent="0.25">
      <c r="A19582" t="s">
        <v>20009</v>
      </c>
    </row>
    <row r="19583" spans="1:1" x14ac:dyDescent="0.25">
      <c r="A19583" t="s">
        <v>20010</v>
      </c>
    </row>
    <row r="19584" spans="1:1" x14ac:dyDescent="0.25">
      <c r="A19584" t="s">
        <v>20011</v>
      </c>
    </row>
    <row r="19585" spans="1:1" x14ac:dyDescent="0.25">
      <c r="A19585" t="s">
        <v>20012</v>
      </c>
    </row>
    <row r="19586" spans="1:1" x14ac:dyDescent="0.25">
      <c r="A19586" t="s">
        <v>20013</v>
      </c>
    </row>
    <row r="19587" spans="1:1" x14ac:dyDescent="0.25">
      <c r="A19587" t="s">
        <v>20014</v>
      </c>
    </row>
    <row r="19588" spans="1:1" x14ac:dyDescent="0.25">
      <c r="A19588" t="s">
        <v>20015</v>
      </c>
    </row>
    <row r="19589" spans="1:1" x14ac:dyDescent="0.25">
      <c r="A19589" t="s">
        <v>20016</v>
      </c>
    </row>
    <row r="19590" spans="1:1" x14ac:dyDescent="0.25">
      <c r="A19590" t="s">
        <v>20017</v>
      </c>
    </row>
    <row r="19591" spans="1:1" x14ac:dyDescent="0.25">
      <c r="A19591" t="s">
        <v>20018</v>
      </c>
    </row>
    <row r="19592" spans="1:1" x14ac:dyDescent="0.25">
      <c r="A19592" t="s">
        <v>20019</v>
      </c>
    </row>
    <row r="19593" spans="1:1" x14ac:dyDescent="0.25">
      <c r="A19593" t="s">
        <v>20020</v>
      </c>
    </row>
    <row r="19594" spans="1:1" x14ac:dyDescent="0.25">
      <c r="A19594" t="s">
        <v>20021</v>
      </c>
    </row>
    <row r="19595" spans="1:1" x14ac:dyDescent="0.25">
      <c r="A19595" t="s">
        <v>20022</v>
      </c>
    </row>
    <row r="19596" spans="1:1" x14ac:dyDescent="0.25">
      <c r="A19596" t="s">
        <v>20023</v>
      </c>
    </row>
    <row r="19597" spans="1:1" x14ac:dyDescent="0.25">
      <c r="A19597" t="s">
        <v>20024</v>
      </c>
    </row>
    <row r="19598" spans="1:1" x14ac:dyDescent="0.25">
      <c r="A19598" t="s">
        <v>20025</v>
      </c>
    </row>
    <row r="19599" spans="1:1" x14ac:dyDescent="0.25">
      <c r="A19599" t="s">
        <v>20026</v>
      </c>
    </row>
    <row r="19600" spans="1:1" x14ac:dyDescent="0.25">
      <c r="A19600" t="s">
        <v>20027</v>
      </c>
    </row>
    <row r="19601" spans="1:1" x14ac:dyDescent="0.25">
      <c r="A19601" t="s">
        <v>20028</v>
      </c>
    </row>
    <row r="19602" spans="1:1" x14ac:dyDescent="0.25">
      <c r="A19602" t="s">
        <v>20029</v>
      </c>
    </row>
    <row r="19603" spans="1:1" x14ac:dyDescent="0.25">
      <c r="A19603" t="s">
        <v>20030</v>
      </c>
    </row>
    <row r="19604" spans="1:1" x14ac:dyDescent="0.25">
      <c r="A19604" t="s">
        <v>20031</v>
      </c>
    </row>
    <row r="19605" spans="1:1" x14ac:dyDescent="0.25">
      <c r="A19605" t="s">
        <v>20032</v>
      </c>
    </row>
    <row r="19606" spans="1:1" x14ac:dyDescent="0.25">
      <c r="A19606" t="s">
        <v>20033</v>
      </c>
    </row>
    <row r="19607" spans="1:1" x14ac:dyDescent="0.25">
      <c r="A19607" t="s">
        <v>20034</v>
      </c>
    </row>
    <row r="19608" spans="1:1" x14ac:dyDescent="0.25">
      <c r="A19608" t="s">
        <v>20035</v>
      </c>
    </row>
    <row r="19609" spans="1:1" x14ac:dyDescent="0.25">
      <c r="A19609" t="s">
        <v>20036</v>
      </c>
    </row>
    <row r="19610" spans="1:1" x14ac:dyDescent="0.25">
      <c r="A19610" t="s">
        <v>20037</v>
      </c>
    </row>
    <row r="19611" spans="1:1" x14ac:dyDescent="0.25">
      <c r="A19611" t="s">
        <v>20038</v>
      </c>
    </row>
    <row r="19612" spans="1:1" x14ac:dyDescent="0.25">
      <c r="A19612" t="s">
        <v>20039</v>
      </c>
    </row>
    <row r="19613" spans="1:1" x14ac:dyDescent="0.25">
      <c r="A19613" t="s">
        <v>20040</v>
      </c>
    </row>
    <row r="19614" spans="1:1" x14ac:dyDescent="0.25">
      <c r="A19614" t="s">
        <v>20041</v>
      </c>
    </row>
    <row r="19615" spans="1:1" x14ac:dyDescent="0.25">
      <c r="A19615" t="s">
        <v>20042</v>
      </c>
    </row>
    <row r="19616" spans="1:1" x14ac:dyDescent="0.25">
      <c r="A19616" t="s">
        <v>20043</v>
      </c>
    </row>
    <row r="19617" spans="1:1" x14ac:dyDescent="0.25">
      <c r="A19617" t="s">
        <v>20044</v>
      </c>
    </row>
    <row r="19618" spans="1:1" x14ac:dyDescent="0.25">
      <c r="A19618" t="s">
        <v>20045</v>
      </c>
    </row>
    <row r="19619" spans="1:1" x14ac:dyDescent="0.25">
      <c r="A19619" t="s">
        <v>20046</v>
      </c>
    </row>
    <row r="19620" spans="1:1" x14ac:dyDescent="0.25">
      <c r="A19620" t="s">
        <v>20047</v>
      </c>
    </row>
    <row r="19621" spans="1:1" x14ac:dyDescent="0.25">
      <c r="A19621" t="s">
        <v>20048</v>
      </c>
    </row>
    <row r="19622" spans="1:1" x14ac:dyDescent="0.25">
      <c r="A19622" t="s">
        <v>20049</v>
      </c>
    </row>
    <row r="19623" spans="1:1" x14ac:dyDescent="0.25">
      <c r="A19623" t="s">
        <v>20050</v>
      </c>
    </row>
    <row r="19624" spans="1:1" x14ac:dyDescent="0.25">
      <c r="A19624" t="s">
        <v>20051</v>
      </c>
    </row>
    <row r="19625" spans="1:1" x14ac:dyDescent="0.25">
      <c r="A19625" t="s">
        <v>20052</v>
      </c>
    </row>
    <row r="19626" spans="1:1" x14ac:dyDescent="0.25">
      <c r="A19626" t="s">
        <v>20053</v>
      </c>
    </row>
    <row r="19627" spans="1:1" x14ac:dyDescent="0.25">
      <c r="A19627" t="s">
        <v>20054</v>
      </c>
    </row>
    <row r="19628" spans="1:1" x14ac:dyDescent="0.25">
      <c r="A19628" t="s">
        <v>20055</v>
      </c>
    </row>
    <row r="19629" spans="1:1" x14ac:dyDescent="0.25">
      <c r="A19629" t="s">
        <v>20056</v>
      </c>
    </row>
    <row r="19630" spans="1:1" x14ac:dyDescent="0.25">
      <c r="A19630" t="s">
        <v>20057</v>
      </c>
    </row>
    <row r="19631" spans="1:1" x14ac:dyDescent="0.25">
      <c r="A19631" t="s">
        <v>20058</v>
      </c>
    </row>
    <row r="19632" spans="1:1" x14ac:dyDescent="0.25">
      <c r="A19632" t="s">
        <v>20059</v>
      </c>
    </row>
    <row r="19633" spans="1:1" x14ac:dyDescent="0.25">
      <c r="A19633" t="s">
        <v>20060</v>
      </c>
    </row>
    <row r="19634" spans="1:1" x14ac:dyDescent="0.25">
      <c r="A19634" t="s">
        <v>20061</v>
      </c>
    </row>
    <row r="19635" spans="1:1" x14ac:dyDescent="0.25">
      <c r="A19635" t="s">
        <v>20062</v>
      </c>
    </row>
    <row r="19636" spans="1:1" x14ac:dyDescent="0.25">
      <c r="A19636" t="s">
        <v>20063</v>
      </c>
    </row>
    <row r="19637" spans="1:1" x14ac:dyDescent="0.25">
      <c r="A19637" t="s">
        <v>20064</v>
      </c>
    </row>
    <row r="19638" spans="1:1" x14ac:dyDescent="0.25">
      <c r="A19638" t="s">
        <v>20065</v>
      </c>
    </row>
    <row r="19639" spans="1:1" x14ac:dyDescent="0.25">
      <c r="A19639" t="s">
        <v>20066</v>
      </c>
    </row>
    <row r="19640" spans="1:1" x14ac:dyDescent="0.25">
      <c r="A19640" t="s">
        <v>20067</v>
      </c>
    </row>
    <row r="19641" spans="1:1" x14ac:dyDescent="0.25">
      <c r="A19641" t="s">
        <v>20068</v>
      </c>
    </row>
    <row r="19642" spans="1:1" x14ac:dyDescent="0.25">
      <c r="A19642" t="s">
        <v>20069</v>
      </c>
    </row>
    <row r="19643" spans="1:1" x14ac:dyDescent="0.25">
      <c r="A19643" t="s">
        <v>20070</v>
      </c>
    </row>
    <row r="19644" spans="1:1" x14ac:dyDescent="0.25">
      <c r="A19644" t="s">
        <v>20071</v>
      </c>
    </row>
    <row r="19645" spans="1:1" x14ac:dyDescent="0.25">
      <c r="A19645" t="s">
        <v>20072</v>
      </c>
    </row>
    <row r="19646" spans="1:1" x14ac:dyDescent="0.25">
      <c r="A19646" t="s">
        <v>20073</v>
      </c>
    </row>
    <row r="19647" spans="1:1" x14ac:dyDescent="0.25">
      <c r="A19647" t="s">
        <v>20074</v>
      </c>
    </row>
    <row r="19648" spans="1:1" x14ac:dyDescent="0.25">
      <c r="A19648" t="s">
        <v>20075</v>
      </c>
    </row>
    <row r="19649" spans="1:1" x14ac:dyDescent="0.25">
      <c r="A19649" t="s">
        <v>20076</v>
      </c>
    </row>
    <row r="19650" spans="1:1" x14ac:dyDescent="0.25">
      <c r="A19650" t="s">
        <v>20077</v>
      </c>
    </row>
    <row r="19651" spans="1:1" x14ac:dyDescent="0.25">
      <c r="A19651" t="s">
        <v>20078</v>
      </c>
    </row>
    <row r="19652" spans="1:1" x14ac:dyDescent="0.25">
      <c r="A19652" t="s">
        <v>20079</v>
      </c>
    </row>
    <row r="19653" spans="1:1" x14ac:dyDescent="0.25">
      <c r="A19653" t="s">
        <v>20080</v>
      </c>
    </row>
    <row r="19654" spans="1:1" x14ac:dyDescent="0.25">
      <c r="A19654" t="s">
        <v>20081</v>
      </c>
    </row>
    <row r="19655" spans="1:1" x14ac:dyDescent="0.25">
      <c r="A19655" t="s">
        <v>20082</v>
      </c>
    </row>
    <row r="19656" spans="1:1" x14ac:dyDescent="0.25">
      <c r="A19656" t="s">
        <v>20083</v>
      </c>
    </row>
    <row r="19657" spans="1:1" x14ac:dyDescent="0.25">
      <c r="A19657" t="s">
        <v>20084</v>
      </c>
    </row>
    <row r="19658" spans="1:1" x14ac:dyDescent="0.25">
      <c r="A19658" t="s">
        <v>20085</v>
      </c>
    </row>
    <row r="19659" spans="1:1" x14ac:dyDescent="0.25">
      <c r="A19659" t="s">
        <v>20086</v>
      </c>
    </row>
    <row r="19660" spans="1:1" x14ac:dyDescent="0.25">
      <c r="A19660" t="s">
        <v>20087</v>
      </c>
    </row>
    <row r="19661" spans="1:1" x14ac:dyDescent="0.25">
      <c r="A19661" t="s">
        <v>20088</v>
      </c>
    </row>
    <row r="19662" spans="1:1" x14ac:dyDescent="0.25">
      <c r="A19662" t="s">
        <v>20089</v>
      </c>
    </row>
    <row r="19663" spans="1:1" x14ac:dyDescent="0.25">
      <c r="A19663" t="s">
        <v>20090</v>
      </c>
    </row>
    <row r="19664" spans="1:1" x14ac:dyDescent="0.25">
      <c r="A19664" t="s">
        <v>20091</v>
      </c>
    </row>
    <row r="19665" spans="1:1" x14ac:dyDescent="0.25">
      <c r="A19665" t="s">
        <v>20092</v>
      </c>
    </row>
    <row r="19666" spans="1:1" x14ac:dyDescent="0.25">
      <c r="A19666" t="s">
        <v>20093</v>
      </c>
    </row>
    <row r="19667" spans="1:1" x14ac:dyDescent="0.25">
      <c r="A19667" t="s">
        <v>20094</v>
      </c>
    </row>
    <row r="19668" spans="1:1" x14ac:dyDescent="0.25">
      <c r="A19668" t="s">
        <v>20095</v>
      </c>
    </row>
    <row r="19669" spans="1:1" x14ac:dyDescent="0.25">
      <c r="A19669" t="s">
        <v>20096</v>
      </c>
    </row>
    <row r="19670" spans="1:1" x14ac:dyDescent="0.25">
      <c r="A19670" t="s">
        <v>20097</v>
      </c>
    </row>
    <row r="19671" spans="1:1" x14ac:dyDescent="0.25">
      <c r="A19671" t="s">
        <v>20098</v>
      </c>
    </row>
    <row r="19672" spans="1:1" x14ac:dyDescent="0.25">
      <c r="A19672" t="s">
        <v>20099</v>
      </c>
    </row>
    <row r="19673" spans="1:1" x14ac:dyDescent="0.25">
      <c r="A19673" t="s">
        <v>20100</v>
      </c>
    </row>
    <row r="19674" spans="1:1" x14ac:dyDescent="0.25">
      <c r="A19674" t="s">
        <v>20101</v>
      </c>
    </row>
    <row r="19675" spans="1:1" x14ac:dyDescent="0.25">
      <c r="A19675" t="s">
        <v>20102</v>
      </c>
    </row>
    <row r="19676" spans="1:1" x14ac:dyDescent="0.25">
      <c r="A19676" t="s">
        <v>20103</v>
      </c>
    </row>
    <row r="19677" spans="1:1" x14ac:dyDescent="0.25">
      <c r="A19677" t="s">
        <v>20104</v>
      </c>
    </row>
    <row r="19678" spans="1:1" x14ac:dyDescent="0.25">
      <c r="A19678" t="s">
        <v>20105</v>
      </c>
    </row>
    <row r="19679" spans="1:1" x14ac:dyDescent="0.25">
      <c r="A19679" t="s">
        <v>20106</v>
      </c>
    </row>
    <row r="19680" spans="1:1" x14ac:dyDescent="0.25">
      <c r="A19680" t="s">
        <v>20107</v>
      </c>
    </row>
    <row r="19681" spans="1:1" x14ac:dyDescent="0.25">
      <c r="A19681" t="s">
        <v>20108</v>
      </c>
    </row>
    <row r="19682" spans="1:1" x14ac:dyDescent="0.25">
      <c r="A19682" t="s">
        <v>20109</v>
      </c>
    </row>
    <row r="19683" spans="1:1" x14ac:dyDescent="0.25">
      <c r="A19683" t="s">
        <v>20110</v>
      </c>
    </row>
    <row r="19684" spans="1:1" x14ac:dyDescent="0.25">
      <c r="A19684" t="s">
        <v>20111</v>
      </c>
    </row>
    <row r="19685" spans="1:1" x14ac:dyDescent="0.25">
      <c r="A19685" t="s">
        <v>20112</v>
      </c>
    </row>
    <row r="19686" spans="1:1" x14ac:dyDescent="0.25">
      <c r="A19686" t="s">
        <v>20113</v>
      </c>
    </row>
    <row r="19687" spans="1:1" x14ac:dyDescent="0.25">
      <c r="A19687" t="s">
        <v>20114</v>
      </c>
    </row>
    <row r="19688" spans="1:1" x14ac:dyDescent="0.25">
      <c r="A19688" t="s">
        <v>20115</v>
      </c>
    </row>
    <row r="19689" spans="1:1" x14ac:dyDescent="0.25">
      <c r="A19689" t="s">
        <v>20116</v>
      </c>
    </row>
    <row r="19690" spans="1:1" x14ac:dyDescent="0.25">
      <c r="A19690" t="s">
        <v>20117</v>
      </c>
    </row>
    <row r="19691" spans="1:1" x14ac:dyDescent="0.25">
      <c r="A19691" t="s">
        <v>20118</v>
      </c>
    </row>
    <row r="19692" spans="1:1" x14ac:dyDescent="0.25">
      <c r="A19692" t="s">
        <v>20119</v>
      </c>
    </row>
    <row r="19693" spans="1:1" x14ac:dyDescent="0.25">
      <c r="A19693" t="s">
        <v>20120</v>
      </c>
    </row>
    <row r="19694" spans="1:1" x14ac:dyDescent="0.25">
      <c r="A19694" t="s">
        <v>20121</v>
      </c>
    </row>
    <row r="19695" spans="1:1" x14ac:dyDescent="0.25">
      <c r="A19695" t="s">
        <v>20122</v>
      </c>
    </row>
    <row r="19696" spans="1:1" x14ac:dyDescent="0.25">
      <c r="A19696" t="s">
        <v>20123</v>
      </c>
    </row>
    <row r="19697" spans="1:1" x14ac:dyDescent="0.25">
      <c r="A19697" t="s">
        <v>20124</v>
      </c>
    </row>
    <row r="19698" spans="1:1" x14ac:dyDescent="0.25">
      <c r="A19698" t="s">
        <v>20125</v>
      </c>
    </row>
    <row r="19699" spans="1:1" x14ac:dyDescent="0.25">
      <c r="A19699" t="s">
        <v>20126</v>
      </c>
    </row>
    <row r="19700" spans="1:1" x14ac:dyDescent="0.25">
      <c r="A19700" t="s">
        <v>20127</v>
      </c>
    </row>
    <row r="19701" spans="1:1" x14ac:dyDescent="0.25">
      <c r="A19701" t="s">
        <v>20128</v>
      </c>
    </row>
    <row r="19702" spans="1:1" x14ac:dyDescent="0.25">
      <c r="A19702" t="s">
        <v>20129</v>
      </c>
    </row>
    <row r="19703" spans="1:1" x14ac:dyDescent="0.25">
      <c r="A19703" t="s">
        <v>20130</v>
      </c>
    </row>
    <row r="19704" spans="1:1" x14ac:dyDescent="0.25">
      <c r="A19704" t="s">
        <v>20131</v>
      </c>
    </row>
    <row r="19705" spans="1:1" x14ac:dyDescent="0.25">
      <c r="A19705" t="s">
        <v>20132</v>
      </c>
    </row>
    <row r="19706" spans="1:1" x14ac:dyDescent="0.25">
      <c r="A19706" t="s">
        <v>20133</v>
      </c>
    </row>
    <row r="19707" spans="1:1" x14ac:dyDescent="0.25">
      <c r="A19707" t="s">
        <v>20134</v>
      </c>
    </row>
    <row r="19708" spans="1:1" x14ac:dyDescent="0.25">
      <c r="A19708" t="s">
        <v>20135</v>
      </c>
    </row>
    <row r="19709" spans="1:1" x14ac:dyDescent="0.25">
      <c r="A19709" t="s">
        <v>20136</v>
      </c>
    </row>
    <row r="19710" spans="1:1" x14ac:dyDescent="0.25">
      <c r="A19710" t="s">
        <v>20137</v>
      </c>
    </row>
    <row r="19711" spans="1:1" x14ac:dyDescent="0.25">
      <c r="A19711" t="s">
        <v>20138</v>
      </c>
    </row>
    <row r="19712" spans="1:1" x14ac:dyDescent="0.25">
      <c r="A19712" t="s">
        <v>20139</v>
      </c>
    </row>
    <row r="19713" spans="1:1" x14ac:dyDescent="0.25">
      <c r="A19713" t="s">
        <v>20140</v>
      </c>
    </row>
    <row r="19714" spans="1:1" x14ac:dyDescent="0.25">
      <c r="A19714" t="s">
        <v>20141</v>
      </c>
    </row>
    <row r="19715" spans="1:1" x14ac:dyDescent="0.25">
      <c r="A19715" t="s">
        <v>20142</v>
      </c>
    </row>
    <row r="19716" spans="1:1" x14ac:dyDescent="0.25">
      <c r="A19716" t="s">
        <v>20143</v>
      </c>
    </row>
    <row r="19717" spans="1:1" x14ac:dyDescent="0.25">
      <c r="A19717" t="s">
        <v>20144</v>
      </c>
    </row>
    <row r="19718" spans="1:1" x14ac:dyDescent="0.25">
      <c r="A19718" t="s">
        <v>20145</v>
      </c>
    </row>
    <row r="19719" spans="1:1" x14ac:dyDescent="0.25">
      <c r="A19719" t="s">
        <v>20146</v>
      </c>
    </row>
    <row r="19720" spans="1:1" x14ac:dyDescent="0.25">
      <c r="A19720" t="s">
        <v>20147</v>
      </c>
    </row>
    <row r="19721" spans="1:1" x14ac:dyDescent="0.25">
      <c r="A19721" t="s">
        <v>20148</v>
      </c>
    </row>
    <row r="19722" spans="1:1" x14ac:dyDescent="0.25">
      <c r="A19722" t="s">
        <v>20149</v>
      </c>
    </row>
    <row r="19723" spans="1:1" x14ac:dyDescent="0.25">
      <c r="A19723" t="s">
        <v>20150</v>
      </c>
    </row>
    <row r="19724" spans="1:1" x14ac:dyDescent="0.25">
      <c r="A19724" t="s">
        <v>20151</v>
      </c>
    </row>
    <row r="19725" spans="1:1" x14ac:dyDescent="0.25">
      <c r="A19725" t="s">
        <v>20152</v>
      </c>
    </row>
    <row r="19726" spans="1:1" x14ac:dyDescent="0.25">
      <c r="A19726" t="s">
        <v>20153</v>
      </c>
    </row>
    <row r="19727" spans="1:1" x14ac:dyDescent="0.25">
      <c r="A19727" t="s">
        <v>20154</v>
      </c>
    </row>
    <row r="19728" spans="1:1" x14ac:dyDescent="0.25">
      <c r="A19728" t="s">
        <v>20155</v>
      </c>
    </row>
    <row r="19729" spans="1:1" x14ac:dyDescent="0.25">
      <c r="A19729" t="s">
        <v>20156</v>
      </c>
    </row>
    <row r="19730" spans="1:1" x14ac:dyDescent="0.25">
      <c r="A19730" t="s">
        <v>20157</v>
      </c>
    </row>
    <row r="19731" spans="1:1" x14ac:dyDescent="0.25">
      <c r="A19731" t="s">
        <v>20158</v>
      </c>
    </row>
    <row r="19732" spans="1:1" x14ac:dyDescent="0.25">
      <c r="A19732" t="s">
        <v>20159</v>
      </c>
    </row>
    <row r="19733" spans="1:1" x14ac:dyDescent="0.25">
      <c r="A19733" t="s">
        <v>20160</v>
      </c>
    </row>
    <row r="19734" spans="1:1" x14ac:dyDescent="0.25">
      <c r="A19734" t="s">
        <v>20161</v>
      </c>
    </row>
    <row r="19735" spans="1:1" x14ac:dyDescent="0.25">
      <c r="A19735" t="s">
        <v>20162</v>
      </c>
    </row>
    <row r="19736" spans="1:1" x14ac:dyDescent="0.25">
      <c r="A19736" t="s">
        <v>20163</v>
      </c>
    </row>
    <row r="19737" spans="1:1" x14ac:dyDescent="0.25">
      <c r="A19737" t="s">
        <v>20164</v>
      </c>
    </row>
    <row r="19738" spans="1:1" x14ac:dyDescent="0.25">
      <c r="A19738" t="s">
        <v>20165</v>
      </c>
    </row>
    <row r="19739" spans="1:1" x14ac:dyDescent="0.25">
      <c r="A19739" t="s">
        <v>20166</v>
      </c>
    </row>
    <row r="19740" spans="1:1" x14ac:dyDescent="0.25">
      <c r="A19740" t="s">
        <v>20167</v>
      </c>
    </row>
    <row r="19741" spans="1:1" x14ac:dyDescent="0.25">
      <c r="A19741" t="s">
        <v>20168</v>
      </c>
    </row>
    <row r="19742" spans="1:1" x14ac:dyDescent="0.25">
      <c r="A19742" t="s">
        <v>20169</v>
      </c>
    </row>
    <row r="19743" spans="1:1" x14ac:dyDescent="0.25">
      <c r="A19743" t="s">
        <v>20170</v>
      </c>
    </row>
    <row r="19744" spans="1:1" x14ac:dyDescent="0.25">
      <c r="A19744" t="s">
        <v>20171</v>
      </c>
    </row>
    <row r="19745" spans="1:1" x14ac:dyDescent="0.25">
      <c r="A19745" t="s">
        <v>20172</v>
      </c>
    </row>
    <row r="19746" spans="1:1" x14ac:dyDescent="0.25">
      <c r="A19746" t="s">
        <v>20173</v>
      </c>
    </row>
    <row r="19747" spans="1:1" x14ac:dyDescent="0.25">
      <c r="A19747" t="s">
        <v>20174</v>
      </c>
    </row>
    <row r="19748" spans="1:1" x14ac:dyDescent="0.25">
      <c r="A19748" t="s">
        <v>20175</v>
      </c>
    </row>
    <row r="19749" spans="1:1" x14ac:dyDescent="0.25">
      <c r="A19749" t="s">
        <v>20176</v>
      </c>
    </row>
    <row r="19750" spans="1:1" x14ac:dyDescent="0.25">
      <c r="A19750" t="s">
        <v>20177</v>
      </c>
    </row>
    <row r="19751" spans="1:1" x14ac:dyDescent="0.25">
      <c r="A19751" t="s">
        <v>20178</v>
      </c>
    </row>
    <row r="19752" spans="1:1" x14ac:dyDescent="0.25">
      <c r="A19752" t="s">
        <v>20179</v>
      </c>
    </row>
    <row r="19753" spans="1:1" x14ac:dyDescent="0.25">
      <c r="A19753" t="s">
        <v>20180</v>
      </c>
    </row>
    <row r="19754" spans="1:1" x14ac:dyDescent="0.25">
      <c r="A19754" t="s">
        <v>20181</v>
      </c>
    </row>
    <row r="19755" spans="1:1" x14ac:dyDescent="0.25">
      <c r="A19755" t="s">
        <v>20182</v>
      </c>
    </row>
    <row r="19756" spans="1:1" x14ac:dyDescent="0.25">
      <c r="A19756" t="s">
        <v>20183</v>
      </c>
    </row>
    <row r="19757" spans="1:1" x14ac:dyDescent="0.25">
      <c r="A19757" t="s">
        <v>20184</v>
      </c>
    </row>
    <row r="19758" spans="1:1" x14ac:dyDescent="0.25">
      <c r="A19758" t="s">
        <v>20185</v>
      </c>
    </row>
    <row r="19759" spans="1:1" x14ac:dyDescent="0.25">
      <c r="A19759" t="s">
        <v>20186</v>
      </c>
    </row>
    <row r="19760" spans="1:1" x14ac:dyDescent="0.25">
      <c r="A19760" t="s">
        <v>20187</v>
      </c>
    </row>
    <row r="19761" spans="1:1" x14ac:dyDescent="0.25">
      <c r="A19761" t="s">
        <v>20188</v>
      </c>
    </row>
    <row r="19762" spans="1:1" x14ac:dyDescent="0.25">
      <c r="A19762" t="s">
        <v>20189</v>
      </c>
    </row>
    <row r="19763" spans="1:1" x14ac:dyDescent="0.25">
      <c r="A19763" t="s">
        <v>20190</v>
      </c>
    </row>
    <row r="19764" spans="1:1" x14ac:dyDescent="0.25">
      <c r="A19764" t="s">
        <v>20191</v>
      </c>
    </row>
    <row r="19765" spans="1:1" x14ac:dyDescent="0.25">
      <c r="A19765" t="s">
        <v>20192</v>
      </c>
    </row>
    <row r="19766" spans="1:1" x14ac:dyDescent="0.25">
      <c r="A19766" t="s">
        <v>20193</v>
      </c>
    </row>
    <row r="19767" spans="1:1" x14ac:dyDescent="0.25">
      <c r="A19767" t="s">
        <v>20194</v>
      </c>
    </row>
    <row r="19768" spans="1:1" x14ac:dyDescent="0.25">
      <c r="A19768" t="s">
        <v>20195</v>
      </c>
    </row>
    <row r="19769" spans="1:1" x14ac:dyDescent="0.25">
      <c r="A19769" t="s">
        <v>20196</v>
      </c>
    </row>
    <row r="19770" spans="1:1" x14ac:dyDescent="0.25">
      <c r="A19770" t="s">
        <v>20197</v>
      </c>
    </row>
    <row r="19771" spans="1:1" x14ac:dyDescent="0.25">
      <c r="A19771" t="s">
        <v>20198</v>
      </c>
    </row>
    <row r="19772" spans="1:1" x14ac:dyDescent="0.25">
      <c r="A19772" t="s">
        <v>20199</v>
      </c>
    </row>
    <row r="19773" spans="1:1" x14ac:dyDescent="0.25">
      <c r="A19773" t="s">
        <v>20200</v>
      </c>
    </row>
    <row r="19774" spans="1:1" x14ac:dyDescent="0.25">
      <c r="A19774" t="s">
        <v>20201</v>
      </c>
    </row>
    <row r="19775" spans="1:1" x14ac:dyDescent="0.25">
      <c r="A19775" t="s">
        <v>20202</v>
      </c>
    </row>
    <row r="19776" spans="1:1" x14ac:dyDescent="0.25">
      <c r="A19776" t="s">
        <v>20203</v>
      </c>
    </row>
    <row r="19777" spans="1:1" x14ac:dyDescent="0.25">
      <c r="A19777" t="s">
        <v>20204</v>
      </c>
    </row>
    <row r="19778" spans="1:1" x14ac:dyDescent="0.25">
      <c r="A19778" t="s">
        <v>20205</v>
      </c>
    </row>
    <row r="19779" spans="1:1" x14ac:dyDescent="0.25">
      <c r="A19779" t="s">
        <v>20206</v>
      </c>
    </row>
    <row r="19780" spans="1:1" x14ac:dyDescent="0.25">
      <c r="A19780" t="s">
        <v>20207</v>
      </c>
    </row>
    <row r="19781" spans="1:1" x14ac:dyDescent="0.25">
      <c r="A19781" t="s">
        <v>20208</v>
      </c>
    </row>
    <row r="19782" spans="1:1" x14ac:dyDescent="0.25">
      <c r="A19782" t="s">
        <v>20209</v>
      </c>
    </row>
    <row r="19783" spans="1:1" x14ac:dyDescent="0.25">
      <c r="A19783" t="s">
        <v>20210</v>
      </c>
    </row>
    <row r="19784" spans="1:1" x14ac:dyDescent="0.25">
      <c r="A19784" t="s">
        <v>20211</v>
      </c>
    </row>
    <row r="19785" spans="1:1" x14ac:dyDescent="0.25">
      <c r="A19785" t="s">
        <v>20212</v>
      </c>
    </row>
    <row r="19786" spans="1:1" x14ac:dyDescent="0.25">
      <c r="A19786" t="s">
        <v>20213</v>
      </c>
    </row>
    <row r="19787" spans="1:1" x14ac:dyDescent="0.25">
      <c r="A19787" t="s">
        <v>20214</v>
      </c>
    </row>
    <row r="19788" spans="1:1" x14ac:dyDescent="0.25">
      <c r="A19788" t="s">
        <v>20215</v>
      </c>
    </row>
    <row r="19789" spans="1:1" x14ac:dyDescent="0.25">
      <c r="A19789" t="s">
        <v>20216</v>
      </c>
    </row>
    <row r="19790" spans="1:1" x14ac:dyDescent="0.25">
      <c r="A19790" t="s">
        <v>20217</v>
      </c>
    </row>
    <row r="19791" spans="1:1" x14ac:dyDescent="0.25">
      <c r="A19791" t="s">
        <v>20218</v>
      </c>
    </row>
    <row r="19792" spans="1:1" x14ac:dyDescent="0.25">
      <c r="A19792" t="s">
        <v>20219</v>
      </c>
    </row>
    <row r="19793" spans="1:1" x14ac:dyDescent="0.25">
      <c r="A19793" t="s">
        <v>20220</v>
      </c>
    </row>
    <row r="19794" spans="1:1" x14ac:dyDescent="0.25">
      <c r="A19794" t="s">
        <v>20221</v>
      </c>
    </row>
    <row r="19795" spans="1:1" x14ac:dyDescent="0.25">
      <c r="A19795" t="s">
        <v>20222</v>
      </c>
    </row>
    <row r="19796" spans="1:1" x14ac:dyDescent="0.25">
      <c r="A19796" t="s">
        <v>20223</v>
      </c>
    </row>
    <row r="19797" spans="1:1" x14ac:dyDescent="0.25">
      <c r="A19797" t="s">
        <v>20224</v>
      </c>
    </row>
    <row r="19798" spans="1:1" x14ac:dyDescent="0.25">
      <c r="A19798" t="s">
        <v>20225</v>
      </c>
    </row>
    <row r="19799" spans="1:1" x14ac:dyDescent="0.25">
      <c r="A19799" t="s">
        <v>20226</v>
      </c>
    </row>
    <row r="19800" spans="1:1" x14ac:dyDescent="0.25">
      <c r="A19800" t="s">
        <v>20227</v>
      </c>
    </row>
    <row r="19801" spans="1:1" x14ac:dyDescent="0.25">
      <c r="A19801" t="s">
        <v>20228</v>
      </c>
    </row>
    <row r="19802" spans="1:1" x14ac:dyDescent="0.25">
      <c r="A19802" t="s">
        <v>20229</v>
      </c>
    </row>
    <row r="19803" spans="1:1" x14ac:dyDescent="0.25">
      <c r="A19803" t="s">
        <v>20230</v>
      </c>
    </row>
    <row r="19804" spans="1:1" x14ac:dyDescent="0.25">
      <c r="A19804" t="s">
        <v>20231</v>
      </c>
    </row>
    <row r="19805" spans="1:1" x14ac:dyDescent="0.25">
      <c r="A19805" t="s">
        <v>20232</v>
      </c>
    </row>
    <row r="19806" spans="1:1" x14ac:dyDescent="0.25">
      <c r="A19806" t="s">
        <v>20233</v>
      </c>
    </row>
    <row r="19807" spans="1:1" x14ac:dyDescent="0.25">
      <c r="A19807" t="s">
        <v>20234</v>
      </c>
    </row>
    <row r="19808" spans="1:1" x14ac:dyDescent="0.25">
      <c r="A19808" t="s">
        <v>20235</v>
      </c>
    </row>
    <row r="19809" spans="1:1" x14ac:dyDescent="0.25">
      <c r="A19809" t="s">
        <v>20236</v>
      </c>
    </row>
    <row r="19810" spans="1:1" x14ac:dyDescent="0.25">
      <c r="A19810" t="s">
        <v>20237</v>
      </c>
    </row>
    <row r="19811" spans="1:1" x14ac:dyDescent="0.25">
      <c r="A19811" t="s">
        <v>20238</v>
      </c>
    </row>
    <row r="19812" spans="1:1" x14ac:dyDescent="0.25">
      <c r="A19812" t="s">
        <v>20239</v>
      </c>
    </row>
    <row r="19813" spans="1:1" x14ac:dyDescent="0.25">
      <c r="A19813" t="s">
        <v>20240</v>
      </c>
    </row>
    <row r="19814" spans="1:1" x14ac:dyDescent="0.25">
      <c r="A19814" t="s">
        <v>20241</v>
      </c>
    </row>
    <row r="19815" spans="1:1" x14ac:dyDescent="0.25">
      <c r="A19815" t="s">
        <v>20242</v>
      </c>
    </row>
    <row r="19816" spans="1:1" x14ac:dyDescent="0.25">
      <c r="A19816" t="s">
        <v>20243</v>
      </c>
    </row>
    <row r="19817" spans="1:1" x14ac:dyDescent="0.25">
      <c r="A19817" t="s">
        <v>20244</v>
      </c>
    </row>
    <row r="19818" spans="1:1" x14ac:dyDescent="0.25">
      <c r="A19818" t="s">
        <v>20245</v>
      </c>
    </row>
    <row r="19819" spans="1:1" x14ac:dyDescent="0.25">
      <c r="A19819" t="s">
        <v>20246</v>
      </c>
    </row>
    <row r="19820" spans="1:1" x14ac:dyDescent="0.25">
      <c r="A19820" t="s">
        <v>20247</v>
      </c>
    </row>
    <row r="19821" spans="1:1" x14ac:dyDescent="0.25">
      <c r="A19821" t="s">
        <v>20248</v>
      </c>
    </row>
    <row r="19822" spans="1:1" x14ac:dyDescent="0.25">
      <c r="A19822" t="s">
        <v>20249</v>
      </c>
    </row>
    <row r="19823" spans="1:1" x14ac:dyDescent="0.25">
      <c r="A19823" t="s">
        <v>20250</v>
      </c>
    </row>
    <row r="19824" spans="1:1" x14ac:dyDescent="0.25">
      <c r="A19824" t="s">
        <v>20251</v>
      </c>
    </row>
    <row r="19825" spans="1:1" x14ac:dyDescent="0.25">
      <c r="A19825" t="s">
        <v>20252</v>
      </c>
    </row>
    <row r="19826" spans="1:1" x14ac:dyDescent="0.25">
      <c r="A19826" t="s">
        <v>20253</v>
      </c>
    </row>
    <row r="19827" spans="1:1" x14ac:dyDescent="0.25">
      <c r="A19827" t="s">
        <v>20254</v>
      </c>
    </row>
    <row r="19828" spans="1:1" x14ac:dyDescent="0.25">
      <c r="A19828" t="s">
        <v>20255</v>
      </c>
    </row>
    <row r="19829" spans="1:1" x14ac:dyDescent="0.25">
      <c r="A19829" t="s">
        <v>20256</v>
      </c>
    </row>
    <row r="19830" spans="1:1" x14ac:dyDescent="0.25">
      <c r="A19830" t="s">
        <v>20257</v>
      </c>
    </row>
    <row r="19831" spans="1:1" x14ac:dyDescent="0.25">
      <c r="A19831" t="s">
        <v>20258</v>
      </c>
    </row>
    <row r="19832" spans="1:1" x14ac:dyDescent="0.25">
      <c r="A19832" t="s">
        <v>20259</v>
      </c>
    </row>
    <row r="19833" spans="1:1" x14ac:dyDescent="0.25">
      <c r="A19833" t="s">
        <v>20260</v>
      </c>
    </row>
    <row r="19834" spans="1:1" x14ac:dyDescent="0.25">
      <c r="A19834" t="s">
        <v>20261</v>
      </c>
    </row>
    <row r="19835" spans="1:1" x14ac:dyDescent="0.25">
      <c r="A19835" t="s">
        <v>20262</v>
      </c>
    </row>
    <row r="19836" spans="1:1" x14ac:dyDescent="0.25">
      <c r="A19836" t="s">
        <v>20263</v>
      </c>
    </row>
    <row r="19837" spans="1:1" x14ac:dyDescent="0.25">
      <c r="A19837" t="s">
        <v>20264</v>
      </c>
    </row>
    <row r="19838" spans="1:1" x14ac:dyDescent="0.25">
      <c r="A19838" t="s">
        <v>20265</v>
      </c>
    </row>
    <row r="19839" spans="1:1" x14ac:dyDescent="0.25">
      <c r="A19839" t="s">
        <v>20266</v>
      </c>
    </row>
    <row r="19840" spans="1:1" x14ac:dyDescent="0.25">
      <c r="A19840" t="s">
        <v>20267</v>
      </c>
    </row>
    <row r="19841" spans="1:1" x14ac:dyDescent="0.25">
      <c r="A19841" t="s">
        <v>20268</v>
      </c>
    </row>
    <row r="19842" spans="1:1" x14ac:dyDescent="0.25">
      <c r="A19842" t="s">
        <v>20269</v>
      </c>
    </row>
    <row r="19843" spans="1:1" x14ac:dyDescent="0.25">
      <c r="A19843" t="s">
        <v>20270</v>
      </c>
    </row>
    <row r="19844" spans="1:1" x14ac:dyDescent="0.25">
      <c r="A19844" t="s">
        <v>20271</v>
      </c>
    </row>
    <row r="19845" spans="1:1" x14ac:dyDescent="0.25">
      <c r="A19845" t="s">
        <v>20272</v>
      </c>
    </row>
    <row r="19846" spans="1:1" x14ac:dyDescent="0.25">
      <c r="A19846" t="s">
        <v>20273</v>
      </c>
    </row>
    <row r="19847" spans="1:1" x14ac:dyDescent="0.25">
      <c r="A19847" t="s">
        <v>20274</v>
      </c>
    </row>
    <row r="19848" spans="1:1" x14ac:dyDescent="0.25">
      <c r="A19848" t="s">
        <v>20275</v>
      </c>
    </row>
    <row r="19849" spans="1:1" x14ac:dyDescent="0.25">
      <c r="A19849" t="s">
        <v>20276</v>
      </c>
    </row>
    <row r="19850" spans="1:1" x14ac:dyDescent="0.25">
      <c r="A19850" t="s">
        <v>20277</v>
      </c>
    </row>
    <row r="19851" spans="1:1" x14ac:dyDescent="0.25">
      <c r="A19851" t="s">
        <v>20278</v>
      </c>
    </row>
    <row r="19852" spans="1:1" x14ac:dyDescent="0.25">
      <c r="A19852" t="s">
        <v>20279</v>
      </c>
    </row>
    <row r="19853" spans="1:1" x14ac:dyDescent="0.25">
      <c r="A19853" t="s">
        <v>20280</v>
      </c>
    </row>
    <row r="19854" spans="1:1" x14ac:dyDescent="0.25">
      <c r="A19854" t="s">
        <v>20281</v>
      </c>
    </row>
    <row r="19855" spans="1:1" x14ac:dyDescent="0.25">
      <c r="A19855" t="s">
        <v>20282</v>
      </c>
    </row>
    <row r="19856" spans="1:1" x14ac:dyDescent="0.25">
      <c r="A19856" t="s">
        <v>20283</v>
      </c>
    </row>
    <row r="19857" spans="1:1" x14ac:dyDescent="0.25">
      <c r="A19857" t="s">
        <v>20284</v>
      </c>
    </row>
    <row r="19858" spans="1:1" x14ac:dyDescent="0.25">
      <c r="A19858" t="s">
        <v>20285</v>
      </c>
    </row>
    <row r="19859" spans="1:1" x14ac:dyDescent="0.25">
      <c r="A19859" t="s">
        <v>20286</v>
      </c>
    </row>
    <row r="19860" spans="1:1" x14ac:dyDescent="0.25">
      <c r="A19860" t="s">
        <v>20287</v>
      </c>
    </row>
    <row r="19861" spans="1:1" x14ac:dyDescent="0.25">
      <c r="A19861" t="s">
        <v>20288</v>
      </c>
    </row>
    <row r="19862" spans="1:1" x14ac:dyDescent="0.25">
      <c r="A19862" t="s">
        <v>20289</v>
      </c>
    </row>
    <row r="19863" spans="1:1" x14ac:dyDescent="0.25">
      <c r="A19863" t="s">
        <v>20290</v>
      </c>
    </row>
    <row r="19864" spans="1:1" x14ac:dyDescent="0.25">
      <c r="A19864" t="s">
        <v>20291</v>
      </c>
    </row>
    <row r="19865" spans="1:1" x14ac:dyDescent="0.25">
      <c r="A19865" t="s">
        <v>20292</v>
      </c>
    </row>
    <row r="19866" spans="1:1" x14ac:dyDescent="0.25">
      <c r="A19866" t="s">
        <v>20293</v>
      </c>
    </row>
    <row r="19867" spans="1:1" x14ac:dyDescent="0.25">
      <c r="A19867" t="s">
        <v>20294</v>
      </c>
    </row>
    <row r="19868" spans="1:1" x14ac:dyDescent="0.25">
      <c r="A19868" t="s">
        <v>20295</v>
      </c>
    </row>
    <row r="19869" spans="1:1" x14ac:dyDescent="0.25">
      <c r="A19869" t="s">
        <v>20296</v>
      </c>
    </row>
    <row r="19870" spans="1:1" x14ac:dyDescent="0.25">
      <c r="A19870" t="s">
        <v>20297</v>
      </c>
    </row>
    <row r="19871" spans="1:1" x14ac:dyDescent="0.25">
      <c r="A19871" t="s">
        <v>20298</v>
      </c>
    </row>
    <row r="19872" spans="1:1" x14ac:dyDescent="0.25">
      <c r="A19872" t="s">
        <v>20299</v>
      </c>
    </row>
    <row r="19873" spans="1:1" x14ac:dyDescent="0.25">
      <c r="A19873" t="s">
        <v>20300</v>
      </c>
    </row>
    <row r="19874" spans="1:1" x14ac:dyDescent="0.25">
      <c r="A19874" t="s">
        <v>20301</v>
      </c>
    </row>
    <row r="19875" spans="1:1" x14ac:dyDescent="0.25">
      <c r="A19875" t="s">
        <v>20302</v>
      </c>
    </row>
    <row r="19876" spans="1:1" x14ac:dyDescent="0.25">
      <c r="A19876" t="s">
        <v>20303</v>
      </c>
    </row>
    <row r="19877" spans="1:1" x14ac:dyDescent="0.25">
      <c r="A19877" t="s">
        <v>20304</v>
      </c>
    </row>
    <row r="19878" spans="1:1" x14ac:dyDescent="0.25">
      <c r="A19878" t="s">
        <v>20305</v>
      </c>
    </row>
    <row r="19879" spans="1:1" x14ac:dyDescent="0.25">
      <c r="A19879" t="s">
        <v>20306</v>
      </c>
    </row>
    <row r="19880" spans="1:1" x14ac:dyDescent="0.25">
      <c r="A19880" t="s">
        <v>20307</v>
      </c>
    </row>
    <row r="19881" spans="1:1" x14ac:dyDescent="0.25">
      <c r="A19881" t="s">
        <v>20308</v>
      </c>
    </row>
    <row r="19882" spans="1:1" x14ac:dyDescent="0.25">
      <c r="A19882" t="s">
        <v>20309</v>
      </c>
    </row>
    <row r="19883" spans="1:1" x14ac:dyDescent="0.25">
      <c r="A19883" t="s">
        <v>20310</v>
      </c>
    </row>
    <row r="19884" spans="1:1" x14ac:dyDescent="0.25">
      <c r="A19884" t="s">
        <v>20311</v>
      </c>
    </row>
    <row r="19885" spans="1:1" x14ac:dyDescent="0.25">
      <c r="A19885" t="s">
        <v>20312</v>
      </c>
    </row>
    <row r="19886" spans="1:1" x14ac:dyDescent="0.25">
      <c r="A19886" t="s">
        <v>20313</v>
      </c>
    </row>
    <row r="19887" spans="1:1" x14ac:dyDescent="0.25">
      <c r="A19887" t="s">
        <v>20314</v>
      </c>
    </row>
    <row r="19888" spans="1:1" x14ac:dyDescent="0.25">
      <c r="A19888" t="s">
        <v>20315</v>
      </c>
    </row>
    <row r="19889" spans="1:1" x14ac:dyDescent="0.25">
      <c r="A19889" t="s">
        <v>20316</v>
      </c>
    </row>
    <row r="19890" spans="1:1" x14ac:dyDescent="0.25">
      <c r="A19890" t="s">
        <v>20317</v>
      </c>
    </row>
    <row r="19891" spans="1:1" x14ac:dyDescent="0.25">
      <c r="A19891" t="s">
        <v>20318</v>
      </c>
    </row>
    <row r="19892" spans="1:1" x14ac:dyDescent="0.25">
      <c r="A19892" t="s">
        <v>20319</v>
      </c>
    </row>
    <row r="19893" spans="1:1" x14ac:dyDescent="0.25">
      <c r="A19893" t="s">
        <v>20320</v>
      </c>
    </row>
    <row r="19894" spans="1:1" x14ac:dyDescent="0.25">
      <c r="A19894" t="s">
        <v>20321</v>
      </c>
    </row>
    <row r="19895" spans="1:1" x14ac:dyDescent="0.25">
      <c r="A19895" t="s">
        <v>20322</v>
      </c>
    </row>
    <row r="19896" spans="1:1" x14ac:dyDescent="0.25">
      <c r="A19896" t="s">
        <v>20323</v>
      </c>
    </row>
    <row r="19897" spans="1:1" x14ac:dyDescent="0.25">
      <c r="A19897" t="s">
        <v>20324</v>
      </c>
    </row>
    <row r="19898" spans="1:1" x14ac:dyDescent="0.25">
      <c r="A19898" t="s">
        <v>20325</v>
      </c>
    </row>
    <row r="19899" spans="1:1" x14ac:dyDescent="0.25">
      <c r="A19899" t="s">
        <v>20326</v>
      </c>
    </row>
    <row r="19900" spans="1:1" x14ac:dyDescent="0.25">
      <c r="A19900" t="s">
        <v>20327</v>
      </c>
    </row>
    <row r="19901" spans="1:1" x14ac:dyDescent="0.25">
      <c r="A19901" t="s">
        <v>20328</v>
      </c>
    </row>
    <row r="19902" spans="1:1" x14ac:dyDescent="0.25">
      <c r="A19902" t="s">
        <v>20329</v>
      </c>
    </row>
    <row r="19903" spans="1:1" x14ac:dyDescent="0.25">
      <c r="A19903" t="s">
        <v>20330</v>
      </c>
    </row>
    <row r="19904" spans="1:1" x14ac:dyDescent="0.25">
      <c r="A19904" t="s">
        <v>20331</v>
      </c>
    </row>
    <row r="19905" spans="1:1" x14ac:dyDescent="0.25">
      <c r="A19905" t="s">
        <v>20332</v>
      </c>
    </row>
    <row r="19906" spans="1:1" x14ac:dyDescent="0.25">
      <c r="A19906" t="s">
        <v>20333</v>
      </c>
    </row>
    <row r="19907" spans="1:1" x14ac:dyDescent="0.25">
      <c r="A19907" t="s">
        <v>20334</v>
      </c>
    </row>
    <row r="19908" spans="1:1" x14ac:dyDescent="0.25">
      <c r="A19908" t="s">
        <v>20335</v>
      </c>
    </row>
    <row r="19909" spans="1:1" x14ac:dyDescent="0.25">
      <c r="A19909" t="s">
        <v>20336</v>
      </c>
    </row>
    <row r="19910" spans="1:1" x14ac:dyDescent="0.25">
      <c r="A19910" t="s">
        <v>20337</v>
      </c>
    </row>
    <row r="19911" spans="1:1" x14ac:dyDescent="0.25">
      <c r="A19911" t="s">
        <v>20338</v>
      </c>
    </row>
    <row r="19912" spans="1:1" x14ac:dyDescent="0.25">
      <c r="A19912" t="s">
        <v>20339</v>
      </c>
    </row>
    <row r="19913" spans="1:1" x14ac:dyDescent="0.25">
      <c r="A19913" t="s">
        <v>20340</v>
      </c>
    </row>
    <row r="19914" spans="1:1" x14ac:dyDescent="0.25">
      <c r="A19914" t="s">
        <v>20341</v>
      </c>
    </row>
    <row r="19915" spans="1:1" x14ac:dyDescent="0.25">
      <c r="A19915" t="s">
        <v>20342</v>
      </c>
    </row>
    <row r="19916" spans="1:1" x14ac:dyDescent="0.25">
      <c r="A19916" t="s">
        <v>20343</v>
      </c>
    </row>
    <row r="19917" spans="1:1" x14ac:dyDescent="0.25">
      <c r="A19917" t="s">
        <v>20344</v>
      </c>
    </row>
    <row r="19918" spans="1:1" x14ac:dyDescent="0.25">
      <c r="A19918" t="s">
        <v>20345</v>
      </c>
    </row>
    <row r="19919" spans="1:1" x14ac:dyDescent="0.25">
      <c r="A19919" t="s">
        <v>20346</v>
      </c>
    </row>
    <row r="19920" spans="1:1" x14ac:dyDescent="0.25">
      <c r="A19920" t="s">
        <v>20347</v>
      </c>
    </row>
    <row r="19921" spans="1:1" x14ac:dyDescent="0.25">
      <c r="A19921" t="s">
        <v>20348</v>
      </c>
    </row>
    <row r="19922" spans="1:1" x14ac:dyDescent="0.25">
      <c r="A19922" t="s">
        <v>20349</v>
      </c>
    </row>
    <row r="19923" spans="1:1" x14ac:dyDescent="0.25">
      <c r="A19923" t="s">
        <v>20350</v>
      </c>
    </row>
    <row r="19924" spans="1:1" x14ac:dyDescent="0.25">
      <c r="A19924" t="s">
        <v>20351</v>
      </c>
    </row>
    <row r="19925" spans="1:1" x14ac:dyDescent="0.25">
      <c r="A19925" t="s">
        <v>20352</v>
      </c>
    </row>
    <row r="19926" spans="1:1" x14ac:dyDescent="0.25">
      <c r="A19926" t="s">
        <v>20353</v>
      </c>
    </row>
    <row r="19927" spans="1:1" x14ac:dyDescent="0.25">
      <c r="A19927" t="s">
        <v>20354</v>
      </c>
    </row>
    <row r="19928" spans="1:1" x14ac:dyDescent="0.25">
      <c r="A19928" t="s">
        <v>20355</v>
      </c>
    </row>
    <row r="19929" spans="1:1" x14ac:dyDescent="0.25">
      <c r="A19929" t="s">
        <v>20356</v>
      </c>
    </row>
    <row r="19930" spans="1:1" x14ac:dyDescent="0.25">
      <c r="A19930" t="s">
        <v>20357</v>
      </c>
    </row>
    <row r="19931" spans="1:1" x14ac:dyDescent="0.25">
      <c r="A19931" t="s">
        <v>20358</v>
      </c>
    </row>
    <row r="19932" spans="1:1" x14ac:dyDescent="0.25">
      <c r="A19932" t="s">
        <v>20359</v>
      </c>
    </row>
    <row r="19933" spans="1:1" x14ac:dyDescent="0.25">
      <c r="A19933" t="s">
        <v>20360</v>
      </c>
    </row>
    <row r="19934" spans="1:1" x14ac:dyDescent="0.25">
      <c r="A19934" t="s">
        <v>20361</v>
      </c>
    </row>
    <row r="19935" spans="1:1" x14ac:dyDescent="0.25">
      <c r="A19935" t="s">
        <v>20362</v>
      </c>
    </row>
    <row r="19936" spans="1:1" x14ac:dyDescent="0.25">
      <c r="A19936" t="s">
        <v>20363</v>
      </c>
    </row>
    <row r="19937" spans="1:1" x14ac:dyDescent="0.25">
      <c r="A19937" t="s">
        <v>20364</v>
      </c>
    </row>
    <row r="19938" spans="1:1" x14ac:dyDescent="0.25">
      <c r="A19938" t="s">
        <v>20365</v>
      </c>
    </row>
    <row r="19939" spans="1:1" x14ac:dyDescent="0.25">
      <c r="A19939" t="s">
        <v>20366</v>
      </c>
    </row>
    <row r="19940" spans="1:1" x14ac:dyDescent="0.25">
      <c r="A19940" t="s">
        <v>20367</v>
      </c>
    </row>
    <row r="19941" spans="1:1" x14ac:dyDescent="0.25">
      <c r="A19941" t="s">
        <v>20368</v>
      </c>
    </row>
    <row r="19942" spans="1:1" x14ac:dyDescent="0.25">
      <c r="A19942" t="s">
        <v>20369</v>
      </c>
    </row>
    <row r="19943" spans="1:1" x14ac:dyDescent="0.25">
      <c r="A19943" t="s">
        <v>20370</v>
      </c>
    </row>
    <row r="19944" spans="1:1" x14ac:dyDescent="0.25">
      <c r="A19944" t="s">
        <v>20371</v>
      </c>
    </row>
    <row r="19945" spans="1:1" x14ac:dyDescent="0.25">
      <c r="A19945" t="s">
        <v>20372</v>
      </c>
    </row>
    <row r="19946" spans="1:1" x14ac:dyDescent="0.25">
      <c r="A19946" t="s">
        <v>20373</v>
      </c>
    </row>
    <row r="19947" spans="1:1" x14ac:dyDescent="0.25">
      <c r="A19947" t="s">
        <v>20374</v>
      </c>
    </row>
    <row r="19948" spans="1:1" x14ac:dyDescent="0.25">
      <c r="A19948" t="s">
        <v>20375</v>
      </c>
    </row>
    <row r="19949" spans="1:1" x14ac:dyDescent="0.25">
      <c r="A19949" t="s">
        <v>20376</v>
      </c>
    </row>
    <row r="19950" spans="1:1" x14ac:dyDescent="0.25">
      <c r="A19950" t="s">
        <v>20377</v>
      </c>
    </row>
    <row r="19951" spans="1:1" x14ac:dyDescent="0.25">
      <c r="A19951" t="s">
        <v>20378</v>
      </c>
    </row>
    <row r="19952" spans="1:1" x14ac:dyDescent="0.25">
      <c r="A19952" t="s">
        <v>20379</v>
      </c>
    </row>
    <row r="19953" spans="1:1" x14ac:dyDescent="0.25">
      <c r="A19953" t="s">
        <v>20380</v>
      </c>
    </row>
    <row r="19954" spans="1:1" x14ac:dyDescent="0.25">
      <c r="A19954" t="s">
        <v>20381</v>
      </c>
    </row>
    <row r="19955" spans="1:1" x14ac:dyDescent="0.25">
      <c r="A19955" t="s">
        <v>20382</v>
      </c>
    </row>
    <row r="19956" spans="1:1" x14ac:dyDescent="0.25">
      <c r="A19956" t="s">
        <v>20383</v>
      </c>
    </row>
    <row r="19957" spans="1:1" x14ac:dyDescent="0.25">
      <c r="A19957" t="s">
        <v>20384</v>
      </c>
    </row>
    <row r="19958" spans="1:1" x14ac:dyDescent="0.25">
      <c r="A19958" t="s">
        <v>20385</v>
      </c>
    </row>
    <row r="19959" spans="1:1" x14ac:dyDescent="0.25">
      <c r="A19959" t="s">
        <v>20386</v>
      </c>
    </row>
    <row r="19960" spans="1:1" x14ac:dyDescent="0.25">
      <c r="A19960" t="s">
        <v>20387</v>
      </c>
    </row>
    <row r="19961" spans="1:1" x14ac:dyDescent="0.25">
      <c r="A19961" t="s">
        <v>20388</v>
      </c>
    </row>
    <row r="19962" spans="1:1" x14ac:dyDescent="0.25">
      <c r="A19962" t="s">
        <v>20389</v>
      </c>
    </row>
    <row r="19963" spans="1:1" x14ac:dyDescent="0.25">
      <c r="A19963" t="s">
        <v>20390</v>
      </c>
    </row>
    <row r="19964" spans="1:1" x14ac:dyDescent="0.25">
      <c r="A19964" t="s">
        <v>20391</v>
      </c>
    </row>
    <row r="19965" spans="1:1" x14ac:dyDescent="0.25">
      <c r="A19965" t="s">
        <v>20392</v>
      </c>
    </row>
    <row r="19966" spans="1:1" x14ac:dyDescent="0.25">
      <c r="A19966" t="s">
        <v>20393</v>
      </c>
    </row>
    <row r="19967" spans="1:1" x14ac:dyDescent="0.25">
      <c r="A19967" t="s">
        <v>20394</v>
      </c>
    </row>
    <row r="19968" spans="1:1" x14ac:dyDescent="0.25">
      <c r="A19968" t="s">
        <v>20395</v>
      </c>
    </row>
    <row r="19969" spans="1:1" x14ac:dyDescent="0.25">
      <c r="A19969" t="s">
        <v>20396</v>
      </c>
    </row>
    <row r="19970" spans="1:1" x14ac:dyDescent="0.25">
      <c r="A19970" t="s">
        <v>20397</v>
      </c>
    </row>
    <row r="19971" spans="1:1" x14ac:dyDescent="0.25">
      <c r="A19971" t="s">
        <v>20398</v>
      </c>
    </row>
    <row r="19972" spans="1:1" x14ac:dyDescent="0.25">
      <c r="A19972" t="s">
        <v>20399</v>
      </c>
    </row>
    <row r="19973" spans="1:1" x14ac:dyDescent="0.25">
      <c r="A19973" t="s">
        <v>20400</v>
      </c>
    </row>
    <row r="19974" spans="1:1" x14ac:dyDescent="0.25">
      <c r="A19974" t="s">
        <v>20401</v>
      </c>
    </row>
    <row r="19975" spans="1:1" x14ac:dyDescent="0.25">
      <c r="A19975" t="s">
        <v>20402</v>
      </c>
    </row>
    <row r="19976" spans="1:1" x14ac:dyDescent="0.25">
      <c r="A19976" t="s">
        <v>20403</v>
      </c>
    </row>
    <row r="19977" spans="1:1" x14ac:dyDescent="0.25">
      <c r="A19977" t="s">
        <v>20404</v>
      </c>
    </row>
    <row r="19978" spans="1:1" x14ac:dyDescent="0.25">
      <c r="A19978" t="s">
        <v>20405</v>
      </c>
    </row>
    <row r="19979" spans="1:1" x14ac:dyDescent="0.25">
      <c r="A19979" t="s">
        <v>20406</v>
      </c>
    </row>
    <row r="19980" spans="1:1" x14ac:dyDescent="0.25">
      <c r="A19980" t="s">
        <v>20407</v>
      </c>
    </row>
    <row r="19981" spans="1:1" x14ac:dyDescent="0.25">
      <c r="A19981" t="s">
        <v>20408</v>
      </c>
    </row>
    <row r="19982" spans="1:1" x14ac:dyDescent="0.25">
      <c r="A19982" t="s">
        <v>20409</v>
      </c>
    </row>
    <row r="19983" spans="1:1" x14ac:dyDescent="0.25">
      <c r="A19983" t="s">
        <v>20410</v>
      </c>
    </row>
    <row r="19984" spans="1:1" x14ac:dyDescent="0.25">
      <c r="A19984" t="s">
        <v>20411</v>
      </c>
    </row>
    <row r="19985" spans="1:1" x14ac:dyDescent="0.25">
      <c r="A19985" t="s">
        <v>20412</v>
      </c>
    </row>
    <row r="19986" spans="1:1" x14ac:dyDescent="0.25">
      <c r="A19986" t="s">
        <v>20413</v>
      </c>
    </row>
    <row r="19987" spans="1:1" x14ac:dyDescent="0.25">
      <c r="A19987" t="s">
        <v>20414</v>
      </c>
    </row>
    <row r="19988" spans="1:1" x14ac:dyDescent="0.25">
      <c r="A19988" t="s">
        <v>20415</v>
      </c>
    </row>
    <row r="19989" spans="1:1" x14ac:dyDescent="0.25">
      <c r="A19989" t="s">
        <v>20416</v>
      </c>
    </row>
    <row r="19990" spans="1:1" x14ac:dyDescent="0.25">
      <c r="A19990" t="s">
        <v>20417</v>
      </c>
    </row>
    <row r="19991" spans="1:1" x14ac:dyDescent="0.25">
      <c r="A19991" t="s">
        <v>20418</v>
      </c>
    </row>
    <row r="19992" spans="1:1" x14ac:dyDescent="0.25">
      <c r="A19992" t="s">
        <v>20419</v>
      </c>
    </row>
    <row r="19993" spans="1:1" x14ac:dyDescent="0.25">
      <c r="A19993" t="s">
        <v>20420</v>
      </c>
    </row>
    <row r="19994" spans="1:1" x14ac:dyDescent="0.25">
      <c r="A19994" t="s">
        <v>20421</v>
      </c>
    </row>
    <row r="19995" spans="1:1" x14ac:dyDescent="0.25">
      <c r="A19995" t="s">
        <v>20422</v>
      </c>
    </row>
    <row r="19996" spans="1:1" x14ac:dyDescent="0.25">
      <c r="A19996" t="s">
        <v>20423</v>
      </c>
    </row>
    <row r="19997" spans="1:1" x14ac:dyDescent="0.25">
      <c r="A19997" t="s">
        <v>20424</v>
      </c>
    </row>
    <row r="19998" spans="1:1" x14ac:dyDescent="0.25">
      <c r="A19998" t="s">
        <v>20425</v>
      </c>
    </row>
    <row r="19999" spans="1:1" x14ac:dyDescent="0.25">
      <c r="A19999" t="s">
        <v>20426</v>
      </c>
    </row>
    <row r="20000" spans="1:1" x14ac:dyDescent="0.25">
      <c r="A20000" t="s">
        <v>20427</v>
      </c>
    </row>
    <row r="20001" spans="1:1" x14ac:dyDescent="0.25">
      <c r="A20001" t="s">
        <v>20428</v>
      </c>
    </row>
    <row r="20002" spans="1:1" x14ac:dyDescent="0.25">
      <c r="A20002" t="s">
        <v>20429</v>
      </c>
    </row>
    <row r="20003" spans="1:1" x14ac:dyDescent="0.25">
      <c r="A20003" t="s">
        <v>20430</v>
      </c>
    </row>
    <row r="20004" spans="1:1" x14ac:dyDescent="0.25">
      <c r="A20004" t="s">
        <v>20431</v>
      </c>
    </row>
    <row r="20005" spans="1:1" x14ac:dyDescent="0.25">
      <c r="A20005" t="s">
        <v>20432</v>
      </c>
    </row>
    <row r="20006" spans="1:1" x14ac:dyDescent="0.25">
      <c r="A20006" t="s">
        <v>20433</v>
      </c>
    </row>
    <row r="20007" spans="1:1" x14ac:dyDescent="0.25">
      <c r="A20007" t="s">
        <v>20434</v>
      </c>
    </row>
    <row r="20008" spans="1:1" x14ac:dyDescent="0.25">
      <c r="A20008" t="s">
        <v>20435</v>
      </c>
    </row>
    <row r="20009" spans="1:1" x14ac:dyDescent="0.25">
      <c r="A20009" t="s">
        <v>20436</v>
      </c>
    </row>
    <row r="20010" spans="1:1" x14ac:dyDescent="0.25">
      <c r="A20010" t="s">
        <v>20437</v>
      </c>
    </row>
    <row r="20011" spans="1:1" x14ac:dyDescent="0.25">
      <c r="A20011" t="s">
        <v>20438</v>
      </c>
    </row>
    <row r="20012" spans="1:1" x14ac:dyDescent="0.25">
      <c r="A20012" t="s">
        <v>20439</v>
      </c>
    </row>
    <row r="20013" spans="1:1" x14ac:dyDescent="0.25">
      <c r="A20013" t="s">
        <v>20440</v>
      </c>
    </row>
    <row r="20014" spans="1:1" x14ac:dyDescent="0.25">
      <c r="A20014" t="s">
        <v>20441</v>
      </c>
    </row>
    <row r="20015" spans="1:1" x14ac:dyDescent="0.25">
      <c r="A20015" t="s">
        <v>20442</v>
      </c>
    </row>
    <row r="20016" spans="1:1" x14ac:dyDescent="0.25">
      <c r="A20016" t="s">
        <v>20443</v>
      </c>
    </row>
    <row r="20017" spans="1:1" x14ac:dyDescent="0.25">
      <c r="A20017" t="s">
        <v>20444</v>
      </c>
    </row>
    <row r="20018" spans="1:1" x14ac:dyDescent="0.25">
      <c r="A20018" t="s">
        <v>20445</v>
      </c>
    </row>
    <row r="20019" spans="1:1" x14ac:dyDescent="0.25">
      <c r="A20019" t="s">
        <v>20446</v>
      </c>
    </row>
    <row r="20020" spans="1:1" x14ac:dyDescent="0.25">
      <c r="A20020" t="s">
        <v>20447</v>
      </c>
    </row>
    <row r="20021" spans="1:1" x14ac:dyDescent="0.25">
      <c r="A20021" t="s">
        <v>20448</v>
      </c>
    </row>
    <row r="20022" spans="1:1" x14ac:dyDescent="0.25">
      <c r="A20022" t="s">
        <v>20449</v>
      </c>
    </row>
    <row r="20023" spans="1:1" x14ac:dyDescent="0.25">
      <c r="A20023" t="s">
        <v>20450</v>
      </c>
    </row>
    <row r="20024" spans="1:1" x14ac:dyDescent="0.25">
      <c r="A20024" t="s">
        <v>20451</v>
      </c>
    </row>
    <row r="20025" spans="1:1" x14ac:dyDescent="0.25">
      <c r="A20025" t="s">
        <v>20452</v>
      </c>
    </row>
    <row r="20026" spans="1:1" x14ac:dyDescent="0.25">
      <c r="A20026" t="s">
        <v>20453</v>
      </c>
    </row>
    <row r="20027" spans="1:1" x14ac:dyDescent="0.25">
      <c r="A20027" t="s">
        <v>20454</v>
      </c>
    </row>
    <row r="20028" spans="1:1" x14ac:dyDescent="0.25">
      <c r="A20028" t="s">
        <v>20455</v>
      </c>
    </row>
    <row r="20029" spans="1:1" x14ac:dyDescent="0.25">
      <c r="A20029" t="s">
        <v>20456</v>
      </c>
    </row>
    <row r="20030" spans="1:1" x14ac:dyDescent="0.25">
      <c r="A20030" t="s">
        <v>20457</v>
      </c>
    </row>
    <row r="20031" spans="1:1" x14ac:dyDescent="0.25">
      <c r="A20031" t="s">
        <v>20458</v>
      </c>
    </row>
    <row r="20032" spans="1:1" x14ac:dyDescent="0.25">
      <c r="A20032" t="s">
        <v>20459</v>
      </c>
    </row>
    <row r="20033" spans="1:1" x14ac:dyDescent="0.25">
      <c r="A20033" t="s">
        <v>20460</v>
      </c>
    </row>
    <row r="20034" spans="1:1" x14ac:dyDescent="0.25">
      <c r="A20034" t="s">
        <v>20461</v>
      </c>
    </row>
    <row r="20035" spans="1:1" x14ac:dyDescent="0.25">
      <c r="A20035" t="s">
        <v>20462</v>
      </c>
    </row>
    <row r="20036" spans="1:1" x14ac:dyDescent="0.25">
      <c r="A20036" t="s">
        <v>20463</v>
      </c>
    </row>
    <row r="20037" spans="1:1" x14ac:dyDescent="0.25">
      <c r="A20037" t="s">
        <v>20464</v>
      </c>
    </row>
    <row r="20038" spans="1:1" x14ac:dyDescent="0.25">
      <c r="A20038" t="s">
        <v>20465</v>
      </c>
    </row>
    <row r="20039" spans="1:1" x14ac:dyDescent="0.25">
      <c r="A20039" t="s">
        <v>20466</v>
      </c>
    </row>
    <row r="20040" spans="1:1" x14ac:dyDescent="0.25">
      <c r="A20040" t="s">
        <v>20467</v>
      </c>
    </row>
    <row r="20041" spans="1:1" x14ac:dyDescent="0.25">
      <c r="A20041" t="s">
        <v>20468</v>
      </c>
    </row>
    <row r="20042" spans="1:1" x14ac:dyDescent="0.25">
      <c r="A20042" t="s">
        <v>20469</v>
      </c>
    </row>
    <row r="20043" spans="1:1" x14ac:dyDescent="0.25">
      <c r="A20043" t="s">
        <v>20470</v>
      </c>
    </row>
    <row r="20044" spans="1:1" x14ac:dyDescent="0.25">
      <c r="A20044" t="s">
        <v>20471</v>
      </c>
    </row>
    <row r="20045" spans="1:1" x14ac:dyDescent="0.25">
      <c r="A20045" t="s">
        <v>20472</v>
      </c>
    </row>
    <row r="20046" spans="1:1" x14ac:dyDescent="0.25">
      <c r="A20046" t="s">
        <v>20473</v>
      </c>
    </row>
    <row r="20047" spans="1:1" x14ac:dyDescent="0.25">
      <c r="A20047" t="s">
        <v>20474</v>
      </c>
    </row>
    <row r="20048" spans="1:1" x14ac:dyDescent="0.25">
      <c r="A20048" t="s">
        <v>20475</v>
      </c>
    </row>
    <row r="20049" spans="1:1" x14ac:dyDescent="0.25">
      <c r="A20049" t="s">
        <v>20476</v>
      </c>
    </row>
    <row r="20050" spans="1:1" x14ac:dyDescent="0.25">
      <c r="A20050" t="s">
        <v>20477</v>
      </c>
    </row>
    <row r="20051" spans="1:1" x14ac:dyDescent="0.25">
      <c r="A20051" t="s">
        <v>20478</v>
      </c>
    </row>
    <row r="20052" spans="1:1" x14ac:dyDescent="0.25">
      <c r="A20052" t="s">
        <v>20479</v>
      </c>
    </row>
    <row r="20053" spans="1:1" x14ac:dyDescent="0.25">
      <c r="A20053" t="s">
        <v>20480</v>
      </c>
    </row>
    <row r="20054" spans="1:1" x14ac:dyDescent="0.25">
      <c r="A20054" t="s">
        <v>20481</v>
      </c>
    </row>
    <row r="20055" spans="1:1" x14ac:dyDescent="0.25">
      <c r="A20055" t="s">
        <v>20482</v>
      </c>
    </row>
    <row r="20056" spans="1:1" x14ac:dyDescent="0.25">
      <c r="A20056" t="s">
        <v>20483</v>
      </c>
    </row>
    <row r="20057" spans="1:1" x14ac:dyDescent="0.25">
      <c r="A20057" t="s">
        <v>20484</v>
      </c>
    </row>
    <row r="20058" spans="1:1" x14ac:dyDescent="0.25">
      <c r="A20058" t="s">
        <v>20485</v>
      </c>
    </row>
    <row r="20059" spans="1:1" x14ac:dyDescent="0.25">
      <c r="A20059" t="s">
        <v>20486</v>
      </c>
    </row>
    <row r="20060" spans="1:1" x14ac:dyDescent="0.25">
      <c r="A20060" t="s">
        <v>20487</v>
      </c>
    </row>
    <row r="20061" spans="1:1" x14ac:dyDescent="0.25">
      <c r="A20061" t="s">
        <v>20488</v>
      </c>
    </row>
    <row r="20062" spans="1:1" x14ac:dyDescent="0.25">
      <c r="A20062" t="s">
        <v>20489</v>
      </c>
    </row>
    <row r="20063" spans="1:1" x14ac:dyDescent="0.25">
      <c r="A20063" t="s">
        <v>20490</v>
      </c>
    </row>
    <row r="20064" spans="1:1" x14ac:dyDescent="0.25">
      <c r="A20064" t="s">
        <v>20491</v>
      </c>
    </row>
    <row r="20065" spans="1:1" x14ac:dyDescent="0.25">
      <c r="A20065" t="s">
        <v>20492</v>
      </c>
    </row>
    <row r="20066" spans="1:1" x14ac:dyDescent="0.25">
      <c r="A20066" t="s">
        <v>20493</v>
      </c>
    </row>
    <row r="20067" spans="1:1" x14ac:dyDescent="0.25">
      <c r="A20067" t="s">
        <v>20494</v>
      </c>
    </row>
    <row r="20068" spans="1:1" x14ac:dyDescent="0.25">
      <c r="A20068" t="s">
        <v>20495</v>
      </c>
    </row>
    <row r="20069" spans="1:1" x14ac:dyDescent="0.25">
      <c r="A20069" t="s">
        <v>20496</v>
      </c>
    </row>
    <row r="20070" spans="1:1" x14ac:dyDescent="0.25">
      <c r="A20070" t="s">
        <v>20497</v>
      </c>
    </row>
    <row r="20071" spans="1:1" x14ac:dyDescent="0.25">
      <c r="A20071" t="s">
        <v>20498</v>
      </c>
    </row>
    <row r="20072" spans="1:1" x14ac:dyDescent="0.25">
      <c r="A20072" t="s">
        <v>20499</v>
      </c>
    </row>
    <row r="20073" spans="1:1" x14ac:dyDescent="0.25">
      <c r="A20073" t="s">
        <v>20500</v>
      </c>
    </row>
    <row r="20074" spans="1:1" x14ac:dyDescent="0.25">
      <c r="A20074" t="s">
        <v>20501</v>
      </c>
    </row>
    <row r="20075" spans="1:1" x14ac:dyDescent="0.25">
      <c r="A20075" t="s">
        <v>20502</v>
      </c>
    </row>
    <row r="20076" spans="1:1" x14ac:dyDescent="0.25">
      <c r="A20076" t="s">
        <v>20503</v>
      </c>
    </row>
    <row r="20077" spans="1:1" x14ac:dyDescent="0.25">
      <c r="A20077" t="s">
        <v>20504</v>
      </c>
    </row>
    <row r="20078" spans="1:1" x14ac:dyDescent="0.25">
      <c r="A20078" t="s">
        <v>20505</v>
      </c>
    </row>
    <row r="20079" spans="1:1" x14ac:dyDescent="0.25">
      <c r="A20079" t="s">
        <v>20506</v>
      </c>
    </row>
    <row r="20080" spans="1:1" x14ac:dyDescent="0.25">
      <c r="A20080" t="s">
        <v>20507</v>
      </c>
    </row>
    <row r="20081" spans="1:1" x14ac:dyDescent="0.25">
      <c r="A20081" t="s">
        <v>20508</v>
      </c>
    </row>
    <row r="20082" spans="1:1" x14ac:dyDescent="0.25">
      <c r="A20082" t="s">
        <v>20509</v>
      </c>
    </row>
    <row r="20083" spans="1:1" x14ac:dyDescent="0.25">
      <c r="A20083" t="s">
        <v>20510</v>
      </c>
    </row>
    <row r="20084" spans="1:1" x14ac:dyDescent="0.25">
      <c r="A20084" t="s">
        <v>20511</v>
      </c>
    </row>
    <row r="20085" spans="1:1" x14ac:dyDescent="0.25">
      <c r="A20085" t="s">
        <v>20512</v>
      </c>
    </row>
    <row r="20086" spans="1:1" x14ac:dyDescent="0.25">
      <c r="A20086" t="s">
        <v>20513</v>
      </c>
    </row>
    <row r="20087" spans="1:1" x14ac:dyDescent="0.25">
      <c r="A20087" t="s">
        <v>20514</v>
      </c>
    </row>
    <row r="20088" spans="1:1" x14ac:dyDescent="0.25">
      <c r="A20088" t="s">
        <v>20515</v>
      </c>
    </row>
    <row r="20089" spans="1:1" x14ac:dyDescent="0.25">
      <c r="A20089" t="s">
        <v>20516</v>
      </c>
    </row>
    <row r="20090" spans="1:1" x14ac:dyDescent="0.25">
      <c r="A20090" t="s">
        <v>20517</v>
      </c>
    </row>
    <row r="20091" spans="1:1" x14ac:dyDescent="0.25">
      <c r="A20091" t="s">
        <v>20518</v>
      </c>
    </row>
    <row r="20092" spans="1:1" x14ac:dyDescent="0.25">
      <c r="A20092" t="s">
        <v>20519</v>
      </c>
    </row>
    <row r="20093" spans="1:1" x14ac:dyDescent="0.25">
      <c r="A20093" t="s">
        <v>20520</v>
      </c>
    </row>
    <row r="20094" spans="1:1" x14ac:dyDescent="0.25">
      <c r="A20094" t="s">
        <v>20521</v>
      </c>
    </row>
    <row r="20095" spans="1:1" x14ac:dyDescent="0.25">
      <c r="A20095" t="s">
        <v>20522</v>
      </c>
    </row>
    <row r="20096" spans="1:1" x14ac:dyDescent="0.25">
      <c r="A20096" t="s">
        <v>20523</v>
      </c>
    </row>
    <row r="20097" spans="1:1" x14ac:dyDescent="0.25">
      <c r="A20097" t="s">
        <v>20524</v>
      </c>
    </row>
    <row r="20098" spans="1:1" x14ac:dyDescent="0.25">
      <c r="A20098" t="s">
        <v>20525</v>
      </c>
    </row>
    <row r="20099" spans="1:1" x14ac:dyDescent="0.25">
      <c r="A20099" t="s">
        <v>20526</v>
      </c>
    </row>
    <row r="20100" spans="1:1" x14ac:dyDescent="0.25">
      <c r="A20100" t="s">
        <v>20527</v>
      </c>
    </row>
    <row r="20101" spans="1:1" x14ac:dyDescent="0.25">
      <c r="A20101" t="s">
        <v>20528</v>
      </c>
    </row>
    <row r="20102" spans="1:1" x14ac:dyDescent="0.25">
      <c r="A20102" t="s">
        <v>20529</v>
      </c>
    </row>
    <row r="20103" spans="1:1" x14ac:dyDescent="0.25">
      <c r="A20103" t="s">
        <v>20530</v>
      </c>
    </row>
    <row r="20104" spans="1:1" x14ac:dyDescent="0.25">
      <c r="A20104" t="s">
        <v>20531</v>
      </c>
    </row>
    <row r="20105" spans="1:1" x14ac:dyDescent="0.25">
      <c r="A20105" t="s">
        <v>20532</v>
      </c>
    </row>
    <row r="20106" spans="1:1" x14ac:dyDescent="0.25">
      <c r="A20106" t="s">
        <v>20533</v>
      </c>
    </row>
    <row r="20107" spans="1:1" x14ac:dyDescent="0.25">
      <c r="A20107" t="s">
        <v>20534</v>
      </c>
    </row>
    <row r="20108" spans="1:1" x14ac:dyDescent="0.25">
      <c r="A20108" t="s">
        <v>20535</v>
      </c>
    </row>
    <row r="20109" spans="1:1" x14ac:dyDescent="0.25">
      <c r="A20109" t="s">
        <v>20536</v>
      </c>
    </row>
    <row r="20110" spans="1:1" x14ac:dyDescent="0.25">
      <c r="A20110" t="s">
        <v>20537</v>
      </c>
    </row>
    <row r="20111" spans="1:1" x14ac:dyDescent="0.25">
      <c r="A20111" t="s">
        <v>20538</v>
      </c>
    </row>
    <row r="20112" spans="1:1" x14ac:dyDescent="0.25">
      <c r="A20112" t="s">
        <v>20539</v>
      </c>
    </row>
    <row r="20113" spans="1:1" x14ac:dyDescent="0.25">
      <c r="A20113" t="s">
        <v>20540</v>
      </c>
    </row>
    <row r="20114" spans="1:1" x14ac:dyDescent="0.25">
      <c r="A20114" t="s">
        <v>20541</v>
      </c>
    </row>
    <row r="20115" spans="1:1" x14ac:dyDescent="0.25">
      <c r="A20115" t="s">
        <v>20542</v>
      </c>
    </row>
    <row r="20116" spans="1:1" x14ac:dyDescent="0.25">
      <c r="A20116" t="s">
        <v>20543</v>
      </c>
    </row>
    <row r="20117" spans="1:1" x14ac:dyDescent="0.25">
      <c r="A20117" t="s">
        <v>20544</v>
      </c>
    </row>
    <row r="20118" spans="1:1" x14ac:dyDescent="0.25">
      <c r="A20118" t="s">
        <v>20545</v>
      </c>
    </row>
    <row r="20119" spans="1:1" x14ac:dyDescent="0.25">
      <c r="A20119" t="s">
        <v>20546</v>
      </c>
    </row>
    <row r="20120" spans="1:1" x14ac:dyDescent="0.25">
      <c r="A20120" t="s">
        <v>20547</v>
      </c>
    </row>
    <row r="20121" spans="1:1" x14ac:dyDescent="0.25">
      <c r="A20121" t="s">
        <v>20548</v>
      </c>
    </row>
    <row r="20122" spans="1:1" x14ac:dyDescent="0.25">
      <c r="A20122" t="s">
        <v>20549</v>
      </c>
    </row>
    <row r="20123" spans="1:1" x14ac:dyDescent="0.25">
      <c r="A20123" t="s">
        <v>20550</v>
      </c>
    </row>
    <row r="20124" spans="1:1" x14ac:dyDescent="0.25">
      <c r="A20124" t="s">
        <v>20551</v>
      </c>
    </row>
    <row r="20125" spans="1:1" x14ac:dyDescent="0.25">
      <c r="A20125" t="s">
        <v>20552</v>
      </c>
    </row>
    <row r="20126" spans="1:1" x14ac:dyDescent="0.25">
      <c r="A20126" t="s">
        <v>20553</v>
      </c>
    </row>
    <row r="20127" spans="1:1" x14ac:dyDescent="0.25">
      <c r="A20127" t="s">
        <v>20554</v>
      </c>
    </row>
    <row r="20128" spans="1:1" x14ac:dyDescent="0.25">
      <c r="A20128" t="s">
        <v>20555</v>
      </c>
    </row>
    <row r="20129" spans="1:1" x14ac:dyDescent="0.25">
      <c r="A20129" t="s">
        <v>20556</v>
      </c>
    </row>
    <row r="20130" spans="1:1" x14ac:dyDescent="0.25">
      <c r="A20130" t="s">
        <v>20557</v>
      </c>
    </row>
    <row r="20131" spans="1:1" x14ac:dyDescent="0.25">
      <c r="A20131" t="s">
        <v>20558</v>
      </c>
    </row>
    <row r="20132" spans="1:1" x14ac:dyDescent="0.25">
      <c r="A20132" t="s">
        <v>20559</v>
      </c>
    </row>
    <row r="20133" spans="1:1" x14ac:dyDescent="0.25">
      <c r="A20133" t="s">
        <v>20560</v>
      </c>
    </row>
    <row r="20134" spans="1:1" x14ac:dyDescent="0.25">
      <c r="A20134" t="s">
        <v>20561</v>
      </c>
    </row>
    <row r="20135" spans="1:1" x14ac:dyDescent="0.25">
      <c r="A20135" t="s">
        <v>20562</v>
      </c>
    </row>
    <row r="20136" spans="1:1" x14ac:dyDescent="0.25">
      <c r="A20136" t="s">
        <v>20563</v>
      </c>
    </row>
    <row r="20137" spans="1:1" x14ac:dyDescent="0.25">
      <c r="A20137" t="s">
        <v>20564</v>
      </c>
    </row>
    <row r="20138" spans="1:1" x14ac:dyDescent="0.25">
      <c r="A20138" t="s">
        <v>20565</v>
      </c>
    </row>
    <row r="20139" spans="1:1" x14ac:dyDescent="0.25">
      <c r="A20139" t="s">
        <v>20566</v>
      </c>
    </row>
    <row r="20140" spans="1:1" x14ac:dyDescent="0.25">
      <c r="A20140" t="s">
        <v>20567</v>
      </c>
    </row>
    <row r="20141" spans="1:1" x14ac:dyDescent="0.25">
      <c r="A20141" t="s">
        <v>20568</v>
      </c>
    </row>
    <row r="20142" spans="1:1" x14ac:dyDescent="0.25">
      <c r="A20142" t="s">
        <v>20569</v>
      </c>
    </row>
    <row r="20143" spans="1:1" x14ac:dyDescent="0.25">
      <c r="A20143" t="s">
        <v>20570</v>
      </c>
    </row>
    <row r="20144" spans="1:1" x14ac:dyDescent="0.25">
      <c r="A20144" t="s">
        <v>20571</v>
      </c>
    </row>
    <row r="20145" spans="1:1" x14ac:dyDescent="0.25">
      <c r="A20145" t="s">
        <v>20572</v>
      </c>
    </row>
    <row r="20146" spans="1:1" x14ac:dyDescent="0.25">
      <c r="A20146" t="s">
        <v>20573</v>
      </c>
    </row>
    <row r="20147" spans="1:1" x14ac:dyDescent="0.25">
      <c r="A20147" t="s">
        <v>20574</v>
      </c>
    </row>
    <row r="20148" spans="1:1" x14ac:dyDescent="0.25">
      <c r="A20148" t="s">
        <v>20575</v>
      </c>
    </row>
    <row r="20149" spans="1:1" x14ac:dyDescent="0.25">
      <c r="A20149" t="s">
        <v>20576</v>
      </c>
    </row>
    <row r="20150" spans="1:1" x14ac:dyDescent="0.25">
      <c r="A20150" t="s">
        <v>20577</v>
      </c>
    </row>
    <row r="20151" spans="1:1" x14ac:dyDescent="0.25">
      <c r="A20151" t="s">
        <v>20578</v>
      </c>
    </row>
    <row r="20152" spans="1:1" x14ac:dyDescent="0.25">
      <c r="A20152" t="s">
        <v>20579</v>
      </c>
    </row>
    <row r="20153" spans="1:1" x14ac:dyDescent="0.25">
      <c r="A20153" t="s">
        <v>20580</v>
      </c>
    </row>
    <row r="20154" spans="1:1" x14ac:dyDescent="0.25">
      <c r="A20154" t="s">
        <v>20581</v>
      </c>
    </row>
    <row r="20155" spans="1:1" x14ac:dyDescent="0.25">
      <c r="A20155" t="s">
        <v>20582</v>
      </c>
    </row>
    <row r="20156" spans="1:1" x14ac:dyDescent="0.25">
      <c r="A20156" t="s">
        <v>20583</v>
      </c>
    </row>
    <row r="20157" spans="1:1" x14ac:dyDescent="0.25">
      <c r="A20157" t="s">
        <v>20584</v>
      </c>
    </row>
    <row r="20158" spans="1:1" x14ac:dyDescent="0.25">
      <c r="A20158" t="s">
        <v>20585</v>
      </c>
    </row>
    <row r="20159" spans="1:1" x14ac:dyDescent="0.25">
      <c r="A20159" t="s">
        <v>20586</v>
      </c>
    </row>
    <row r="20160" spans="1:1" x14ac:dyDescent="0.25">
      <c r="A20160" t="s">
        <v>20587</v>
      </c>
    </row>
    <row r="20161" spans="1:1" x14ac:dyDescent="0.25">
      <c r="A20161" t="s">
        <v>20588</v>
      </c>
    </row>
    <row r="20162" spans="1:1" x14ac:dyDescent="0.25">
      <c r="A20162" t="s">
        <v>20589</v>
      </c>
    </row>
    <row r="20163" spans="1:1" x14ac:dyDescent="0.25">
      <c r="A20163" t="s">
        <v>20590</v>
      </c>
    </row>
    <row r="20164" spans="1:1" x14ac:dyDescent="0.25">
      <c r="A20164" t="s">
        <v>20591</v>
      </c>
    </row>
    <row r="20165" spans="1:1" x14ac:dyDescent="0.25">
      <c r="A20165" t="s">
        <v>20592</v>
      </c>
    </row>
    <row r="20166" spans="1:1" x14ac:dyDescent="0.25">
      <c r="A20166" t="s">
        <v>20593</v>
      </c>
    </row>
    <row r="20167" spans="1:1" x14ac:dyDescent="0.25">
      <c r="A20167" t="s">
        <v>20594</v>
      </c>
    </row>
    <row r="20168" spans="1:1" x14ac:dyDescent="0.25">
      <c r="A20168" t="s">
        <v>20595</v>
      </c>
    </row>
    <row r="20169" spans="1:1" x14ac:dyDescent="0.25">
      <c r="A20169" t="s">
        <v>20596</v>
      </c>
    </row>
    <row r="20170" spans="1:1" x14ac:dyDescent="0.25">
      <c r="A20170" t="s">
        <v>20597</v>
      </c>
    </row>
    <row r="20171" spans="1:1" x14ac:dyDescent="0.25">
      <c r="A20171" t="s">
        <v>20598</v>
      </c>
    </row>
    <row r="20172" spans="1:1" x14ac:dyDescent="0.25">
      <c r="A20172" t="s">
        <v>20599</v>
      </c>
    </row>
    <row r="20173" spans="1:1" x14ac:dyDescent="0.25">
      <c r="A20173" t="s">
        <v>20600</v>
      </c>
    </row>
    <row r="20174" spans="1:1" x14ac:dyDescent="0.25">
      <c r="A20174" t="s">
        <v>20601</v>
      </c>
    </row>
    <row r="20175" spans="1:1" x14ac:dyDescent="0.25">
      <c r="A20175" t="s">
        <v>20602</v>
      </c>
    </row>
    <row r="20176" spans="1:1" x14ac:dyDescent="0.25">
      <c r="A20176" t="s">
        <v>20603</v>
      </c>
    </row>
    <row r="20177" spans="1:1" x14ac:dyDescent="0.25">
      <c r="A20177" t="s">
        <v>20604</v>
      </c>
    </row>
    <row r="20178" spans="1:1" x14ac:dyDescent="0.25">
      <c r="A20178" t="s">
        <v>20605</v>
      </c>
    </row>
    <row r="20179" spans="1:1" x14ac:dyDescent="0.25">
      <c r="A20179" t="s">
        <v>20606</v>
      </c>
    </row>
    <row r="20180" spans="1:1" x14ac:dyDescent="0.25">
      <c r="A20180" t="s">
        <v>20607</v>
      </c>
    </row>
    <row r="20181" spans="1:1" x14ac:dyDescent="0.25">
      <c r="A20181" t="s">
        <v>20608</v>
      </c>
    </row>
    <row r="20182" spans="1:1" x14ac:dyDescent="0.25">
      <c r="A20182" t="s">
        <v>20609</v>
      </c>
    </row>
    <row r="20183" spans="1:1" x14ac:dyDescent="0.25">
      <c r="A20183" t="s">
        <v>20610</v>
      </c>
    </row>
    <row r="20184" spans="1:1" x14ac:dyDescent="0.25">
      <c r="A20184" t="s">
        <v>20611</v>
      </c>
    </row>
    <row r="20185" spans="1:1" x14ac:dyDescent="0.25">
      <c r="A20185" t="s">
        <v>20612</v>
      </c>
    </row>
    <row r="20186" spans="1:1" x14ac:dyDescent="0.25">
      <c r="A20186" t="s">
        <v>20613</v>
      </c>
    </row>
    <row r="20187" spans="1:1" x14ac:dyDescent="0.25">
      <c r="A20187" t="s">
        <v>20614</v>
      </c>
    </row>
    <row r="20188" spans="1:1" x14ac:dyDescent="0.25">
      <c r="A20188" t="s">
        <v>20615</v>
      </c>
    </row>
    <row r="20189" spans="1:1" x14ac:dyDescent="0.25">
      <c r="A20189" t="s">
        <v>20616</v>
      </c>
    </row>
    <row r="20190" spans="1:1" x14ac:dyDescent="0.25">
      <c r="A20190" t="s">
        <v>20617</v>
      </c>
    </row>
    <row r="20191" spans="1:1" x14ac:dyDescent="0.25">
      <c r="A20191" t="s">
        <v>20618</v>
      </c>
    </row>
    <row r="20192" spans="1:1" x14ac:dyDescent="0.25">
      <c r="A20192" t="s">
        <v>20619</v>
      </c>
    </row>
    <row r="20193" spans="1:1" x14ac:dyDescent="0.25">
      <c r="A20193" t="s">
        <v>20620</v>
      </c>
    </row>
    <row r="20194" spans="1:1" x14ac:dyDescent="0.25">
      <c r="A20194" t="s">
        <v>20621</v>
      </c>
    </row>
    <row r="20195" spans="1:1" x14ac:dyDescent="0.25">
      <c r="A20195" t="s">
        <v>20622</v>
      </c>
    </row>
    <row r="20196" spans="1:1" x14ac:dyDescent="0.25">
      <c r="A20196" t="s">
        <v>20623</v>
      </c>
    </row>
    <row r="20197" spans="1:1" x14ac:dyDescent="0.25">
      <c r="A20197" t="s">
        <v>20624</v>
      </c>
    </row>
    <row r="20198" spans="1:1" x14ac:dyDescent="0.25">
      <c r="A20198" t="s">
        <v>20625</v>
      </c>
    </row>
    <row r="20199" spans="1:1" x14ac:dyDescent="0.25">
      <c r="A20199" t="s">
        <v>20626</v>
      </c>
    </row>
    <row r="20200" spans="1:1" x14ac:dyDescent="0.25">
      <c r="A20200" t="s">
        <v>20627</v>
      </c>
    </row>
    <row r="20201" spans="1:1" x14ac:dyDescent="0.25">
      <c r="A20201" t="s">
        <v>20628</v>
      </c>
    </row>
    <row r="20202" spans="1:1" x14ac:dyDescent="0.25">
      <c r="A20202" t="s">
        <v>20629</v>
      </c>
    </row>
    <row r="20203" spans="1:1" x14ac:dyDescent="0.25">
      <c r="A20203" t="s">
        <v>20630</v>
      </c>
    </row>
    <row r="20204" spans="1:1" x14ac:dyDescent="0.25">
      <c r="A20204" t="s">
        <v>20631</v>
      </c>
    </row>
    <row r="20205" spans="1:1" x14ac:dyDescent="0.25">
      <c r="A20205" t="s">
        <v>20632</v>
      </c>
    </row>
    <row r="20206" spans="1:1" x14ac:dyDescent="0.25">
      <c r="A20206" t="s">
        <v>20633</v>
      </c>
    </row>
    <row r="20207" spans="1:1" x14ac:dyDescent="0.25">
      <c r="A20207" t="s">
        <v>20634</v>
      </c>
    </row>
    <row r="20208" spans="1:1" x14ac:dyDescent="0.25">
      <c r="A20208" t="s">
        <v>20635</v>
      </c>
    </row>
    <row r="20209" spans="1:1" x14ac:dyDescent="0.25">
      <c r="A20209" t="s">
        <v>20636</v>
      </c>
    </row>
    <row r="20210" spans="1:1" x14ac:dyDescent="0.25">
      <c r="A20210" t="s">
        <v>20637</v>
      </c>
    </row>
    <row r="20211" spans="1:1" x14ac:dyDescent="0.25">
      <c r="A20211" t="s">
        <v>20638</v>
      </c>
    </row>
    <row r="20212" spans="1:1" x14ac:dyDescent="0.25">
      <c r="A20212" t="s">
        <v>20639</v>
      </c>
    </row>
    <row r="20213" spans="1:1" x14ac:dyDescent="0.25">
      <c r="A20213" t="s">
        <v>20640</v>
      </c>
    </row>
    <row r="20214" spans="1:1" x14ac:dyDescent="0.25">
      <c r="A20214" t="s">
        <v>20641</v>
      </c>
    </row>
    <row r="20215" spans="1:1" x14ac:dyDescent="0.25">
      <c r="A20215" t="s">
        <v>20642</v>
      </c>
    </row>
    <row r="20216" spans="1:1" x14ac:dyDescent="0.25">
      <c r="A20216" t="s">
        <v>20643</v>
      </c>
    </row>
    <row r="20217" spans="1:1" x14ac:dyDescent="0.25">
      <c r="A20217" t="s">
        <v>20644</v>
      </c>
    </row>
    <row r="20218" spans="1:1" x14ac:dyDescent="0.25">
      <c r="A20218" t="s">
        <v>20645</v>
      </c>
    </row>
    <row r="20219" spans="1:1" x14ac:dyDescent="0.25">
      <c r="A20219" t="s">
        <v>20646</v>
      </c>
    </row>
    <row r="20220" spans="1:1" x14ac:dyDescent="0.25">
      <c r="A20220" t="s">
        <v>20647</v>
      </c>
    </row>
    <row r="20221" spans="1:1" x14ac:dyDescent="0.25">
      <c r="A20221" t="s">
        <v>20648</v>
      </c>
    </row>
    <row r="20222" spans="1:1" x14ac:dyDescent="0.25">
      <c r="A20222" t="s">
        <v>20649</v>
      </c>
    </row>
    <row r="20223" spans="1:1" x14ac:dyDescent="0.25">
      <c r="A20223" t="s">
        <v>20650</v>
      </c>
    </row>
    <row r="20224" spans="1:1" x14ac:dyDescent="0.25">
      <c r="A20224" t="s">
        <v>20651</v>
      </c>
    </row>
    <row r="20225" spans="1:1" x14ac:dyDescent="0.25">
      <c r="A20225" t="s">
        <v>20652</v>
      </c>
    </row>
    <row r="20226" spans="1:1" x14ac:dyDescent="0.25">
      <c r="A20226" t="s">
        <v>20653</v>
      </c>
    </row>
    <row r="20227" spans="1:1" x14ac:dyDescent="0.25">
      <c r="A20227" t="s">
        <v>20654</v>
      </c>
    </row>
    <row r="20228" spans="1:1" x14ac:dyDescent="0.25">
      <c r="A20228" t="s">
        <v>20655</v>
      </c>
    </row>
    <row r="20229" spans="1:1" x14ac:dyDescent="0.25">
      <c r="A20229" t="s">
        <v>20656</v>
      </c>
    </row>
    <row r="20230" spans="1:1" x14ac:dyDescent="0.25">
      <c r="A20230" t="s">
        <v>20657</v>
      </c>
    </row>
    <row r="20231" spans="1:1" x14ac:dyDescent="0.25">
      <c r="A20231" t="s">
        <v>20658</v>
      </c>
    </row>
    <row r="20232" spans="1:1" x14ac:dyDescent="0.25">
      <c r="A20232" t="s">
        <v>20659</v>
      </c>
    </row>
    <row r="20233" spans="1:1" x14ac:dyDescent="0.25">
      <c r="A20233" t="s">
        <v>20660</v>
      </c>
    </row>
    <row r="20234" spans="1:1" x14ac:dyDescent="0.25">
      <c r="A20234" t="s">
        <v>20661</v>
      </c>
    </row>
    <row r="20235" spans="1:1" x14ac:dyDescent="0.25">
      <c r="A20235" t="s">
        <v>20662</v>
      </c>
    </row>
    <row r="20236" spans="1:1" x14ac:dyDescent="0.25">
      <c r="A20236" t="s">
        <v>20663</v>
      </c>
    </row>
    <row r="20237" spans="1:1" x14ac:dyDescent="0.25">
      <c r="A20237" t="s">
        <v>20664</v>
      </c>
    </row>
    <row r="20238" spans="1:1" x14ac:dyDescent="0.25">
      <c r="A20238" t="s">
        <v>20665</v>
      </c>
    </row>
    <row r="20239" spans="1:1" x14ac:dyDescent="0.25">
      <c r="A20239" t="s">
        <v>20666</v>
      </c>
    </row>
    <row r="20240" spans="1:1" x14ac:dyDescent="0.25">
      <c r="A20240" t="s">
        <v>20667</v>
      </c>
    </row>
    <row r="20241" spans="1:1" x14ac:dyDescent="0.25">
      <c r="A20241" t="s">
        <v>20668</v>
      </c>
    </row>
    <row r="20242" spans="1:1" x14ac:dyDescent="0.25">
      <c r="A20242" t="s">
        <v>20669</v>
      </c>
    </row>
    <row r="20243" spans="1:1" x14ac:dyDescent="0.25">
      <c r="A20243" t="s">
        <v>20670</v>
      </c>
    </row>
    <row r="20244" spans="1:1" x14ac:dyDescent="0.25">
      <c r="A20244" t="s">
        <v>20671</v>
      </c>
    </row>
    <row r="20245" spans="1:1" x14ac:dyDescent="0.25">
      <c r="A20245" t="s">
        <v>20672</v>
      </c>
    </row>
    <row r="20246" spans="1:1" x14ac:dyDescent="0.25">
      <c r="A20246" t="s">
        <v>20673</v>
      </c>
    </row>
    <row r="20247" spans="1:1" x14ac:dyDescent="0.25">
      <c r="A20247" t="s">
        <v>20674</v>
      </c>
    </row>
    <row r="20248" spans="1:1" x14ac:dyDescent="0.25">
      <c r="A20248" t="s">
        <v>20675</v>
      </c>
    </row>
    <row r="20249" spans="1:1" x14ac:dyDescent="0.25">
      <c r="A20249" t="s">
        <v>20676</v>
      </c>
    </row>
    <row r="20250" spans="1:1" x14ac:dyDescent="0.25">
      <c r="A20250" t="s">
        <v>20677</v>
      </c>
    </row>
    <row r="20251" spans="1:1" x14ac:dyDescent="0.25">
      <c r="A20251" t="s">
        <v>20678</v>
      </c>
    </row>
    <row r="20252" spans="1:1" x14ac:dyDescent="0.25">
      <c r="A20252" t="s">
        <v>20679</v>
      </c>
    </row>
    <row r="20253" spans="1:1" x14ac:dyDescent="0.25">
      <c r="A20253" t="s">
        <v>20680</v>
      </c>
    </row>
    <row r="20254" spans="1:1" x14ac:dyDescent="0.25">
      <c r="A20254" t="s">
        <v>20681</v>
      </c>
    </row>
    <row r="20255" spans="1:1" x14ac:dyDescent="0.25">
      <c r="A20255" t="s">
        <v>20682</v>
      </c>
    </row>
    <row r="20256" spans="1:1" x14ac:dyDescent="0.25">
      <c r="A20256" t="s">
        <v>20683</v>
      </c>
    </row>
    <row r="20257" spans="1:1" x14ac:dyDescent="0.25">
      <c r="A20257" t="s">
        <v>20684</v>
      </c>
    </row>
    <row r="20258" spans="1:1" x14ac:dyDescent="0.25">
      <c r="A20258" t="s">
        <v>20685</v>
      </c>
    </row>
    <row r="20259" spans="1:1" x14ac:dyDescent="0.25">
      <c r="A20259" t="s">
        <v>20686</v>
      </c>
    </row>
    <row r="20260" spans="1:1" x14ac:dyDescent="0.25">
      <c r="A20260" t="s">
        <v>20687</v>
      </c>
    </row>
    <row r="20261" spans="1:1" x14ac:dyDescent="0.25">
      <c r="A20261" t="s">
        <v>20688</v>
      </c>
    </row>
    <row r="20262" spans="1:1" x14ac:dyDescent="0.25">
      <c r="A20262" t="s">
        <v>20689</v>
      </c>
    </row>
    <row r="20263" spans="1:1" x14ac:dyDescent="0.25">
      <c r="A20263" t="s">
        <v>20690</v>
      </c>
    </row>
    <row r="20264" spans="1:1" x14ac:dyDescent="0.25">
      <c r="A20264" t="s">
        <v>20691</v>
      </c>
    </row>
    <row r="20265" spans="1:1" x14ac:dyDescent="0.25">
      <c r="A20265" t="s">
        <v>20692</v>
      </c>
    </row>
    <row r="20266" spans="1:1" x14ac:dyDescent="0.25">
      <c r="A20266" t="s">
        <v>20693</v>
      </c>
    </row>
    <row r="20267" spans="1:1" x14ac:dyDescent="0.25">
      <c r="A20267" t="s">
        <v>20694</v>
      </c>
    </row>
    <row r="20268" spans="1:1" x14ac:dyDescent="0.25">
      <c r="A20268" t="s">
        <v>20695</v>
      </c>
    </row>
    <row r="20269" spans="1:1" x14ac:dyDescent="0.25">
      <c r="A20269" t="s">
        <v>20696</v>
      </c>
    </row>
    <row r="20270" spans="1:1" x14ac:dyDescent="0.25">
      <c r="A20270" t="s">
        <v>20697</v>
      </c>
    </row>
    <row r="20271" spans="1:1" x14ac:dyDescent="0.25">
      <c r="A20271" t="s">
        <v>20698</v>
      </c>
    </row>
    <row r="20272" spans="1:1" x14ac:dyDescent="0.25">
      <c r="A20272" t="s">
        <v>20699</v>
      </c>
    </row>
    <row r="20273" spans="1:1" x14ac:dyDescent="0.25">
      <c r="A20273" t="s">
        <v>20700</v>
      </c>
    </row>
    <row r="20274" spans="1:1" x14ac:dyDescent="0.25">
      <c r="A20274" t="s">
        <v>20701</v>
      </c>
    </row>
    <row r="20275" spans="1:1" x14ac:dyDescent="0.25">
      <c r="A20275" t="s">
        <v>20702</v>
      </c>
    </row>
    <row r="20276" spans="1:1" x14ac:dyDescent="0.25">
      <c r="A20276" t="s">
        <v>20703</v>
      </c>
    </row>
    <row r="20277" spans="1:1" x14ac:dyDescent="0.25">
      <c r="A20277" t="s">
        <v>20704</v>
      </c>
    </row>
    <row r="20278" spans="1:1" x14ac:dyDescent="0.25">
      <c r="A20278" t="s">
        <v>20705</v>
      </c>
    </row>
    <row r="20279" spans="1:1" x14ac:dyDescent="0.25">
      <c r="A20279" t="s">
        <v>20706</v>
      </c>
    </row>
    <row r="20280" spans="1:1" x14ac:dyDescent="0.25">
      <c r="A20280" t="s">
        <v>20707</v>
      </c>
    </row>
    <row r="20281" spans="1:1" x14ac:dyDescent="0.25">
      <c r="A20281" t="s">
        <v>20708</v>
      </c>
    </row>
    <row r="20282" spans="1:1" x14ac:dyDescent="0.25">
      <c r="A20282" t="s">
        <v>20709</v>
      </c>
    </row>
    <row r="20283" spans="1:1" x14ac:dyDescent="0.25">
      <c r="A20283" t="s">
        <v>20710</v>
      </c>
    </row>
    <row r="20284" spans="1:1" x14ac:dyDescent="0.25">
      <c r="A20284" t="s">
        <v>20711</v>
      </c>
    </row>
    <row r="20285" spans="1:1" x14ac:dyDescent="0.25">
      <c r="A20285" t="s">
        <v>20712</v>
      </c>
    </row>
    <row r="20286" spans="1:1" x14ac:dyDescent="0.25">
      <c r="A20286" t="s">
        <v>20713</v>
      </c>
    </row>
    <row r="20287" spans="1:1" x14ac:dyDescent="0.25">
      <c r="A20287" t="s">
        <v>20714</v>
      </c>
    </row>
    <row r="20288" spans="1:1" x14ac:dyDescent="0.25">
      <c r="A20288" t="s">
        <v>20715</v>
      </c>
    </row>
    <row r="20289" spans="1:1" x14ac:dyDescent="0.25">
      <c r="A20289" t="s">
        <v>20716</v>
      </c>
    </row>
    <row r="20290" spans="1:1" x14ac:dyDescent="0.25">
      <c r="A20290" t="s">
        <v>20717</v>
      </c>
    </row>
    <row r="20291" spans="1:1" x14ac:dyDescent="0.25">
      <c r="A20291" t="s">
        <v>20718</v>
      </c>
    </row>
    <row r="20292" spans="1:1" x14ac:dyDescent="0.25">
      <c r="A20292" t="s">
        <v>20719</v>
      </c>
    </row>
    <row r="20293" spans="1:1" x14ac:dyDescent="0.25">
      <c r="A20293" t="s">
        <v>20720</v>
      </c>
    </row>
    <row r="20294" spans="1:1" x14ac:dyDescent="0.25">
      <c r="A20294" t="s">
        <v>20721</v>
      </c>
    </row>
    <row r="20295" spans="1:1" x14ac:dyDescent="0.25">
      <c r="A20295" t="s">
        <v>20722</v>
      </c>
    </row>
    <row r="20296" spans="1:1" x14ac:dyDescent="0.25">
      <c r="A20296" t="s">
        <v>20723</v>
      </c>
    </row>
    <row r="20297" spans="1:1" x14ac:dyDescent="0.25">
      <c r="A20297" t="s">
        <v>20724</v>
      </c>
    </row>
    <row r="20298" spans="1:1" x14ac:dyDescent="0.25">
      <c r="A20298" t="s">
        <v>20725</v>
      </c>
    </row>
    <row r="20299" spans="1:1" x14ac:dyDescent="0.25">
      <c r="A20299" t="s">
        <v>20726</v>
      </c>
    </row>
    <row r="20300" spans="1:1" x14ac:dyDescent="0.25">
      <c r="A20300" t="s">
        <v>20727</v>
      </c>
    </row>
    <row r="20301" spans="1:1" x14ac:dyDescent="0.25">
      <c r="A20301" t="s">
        <v>20728</v>
      </c>
    </row>
    <row r="20302" spans="1:1" x14ac:dyDescent="0.25">
      <c r="A20302" t="s">
        <v>20729</v>
      </c>
    </row>
    <row r="20303" spans="1:1" x14ac:dyDescent="0.25">
      <c r="A20303" t="s">
        <v>20730</v>
      </c>
    </row>
    <row r="20304" spans="1:1" x14ac:dyDescent="0.25">
      <c r="A20304" t="s">
        <v>20731</v>
      </c>
    </row>
    <row r="20305" spans="1:1" x14ac:dyDescent="0.25">
      <c r="A20305" t="s">
        <v>20732</v>
      </c>
    </row>
    <row r="20306" spans="1:1" x14ac:dyDescent="0.25">
      <c r="A20306" t="s">
        <v>20733</v>
      </c>
    </row>
    <row r="20307" spans="1:1" x14ac:dyDescent="0.25">
      <c r="A20307" t="s">
        <v>20734</v>
      </c>
    </row>
    <row r="20308" spans="1:1" x14ac:dyDescent="0.25">
      <c r="A20308" t="s">
        <v>20735</v>
      </c>
    </row>
    <row r="20309" spans="1:1" x14ac:dyDescent="0.25">
      <c r="A20309" t="s">
        <v>20736</v>
      </c>
    </row>
    <row r="20310" spans="1:1" x14ac:dyDescent="0.25">
      <c r="A20310" t="s">
        <v>20737</v>
      </c>
    </row>
    <row r="20311" spans="1:1" x14ac:dyDescent="0.25">
      <c r="A20311" t="s">
        <v>20738</v>
      </c>
    </row>
    <row r="20312" spans="1:1" x14ac:dyDescent="0.25">
      <c r="A20312" t="s">
        <v>20739</v>
      </c>
    </row>
    <row r="20313" spans="1:1" x14ac:dyDescent="0.25">
      <c r="A20313" t="s">
        <v>20740</v>
      </c>
    </row>
    <row r="20314" spans="1:1" x14ac:dyDescent="0.25">
      <c r="A20314" t="s">
        <v>20741</v>
      </c>
    </row>
    <row r="20315" spans="1:1" x14ac:dyDescent="0.25">
      <c r="A20315" t="s">
        <v>20742</v>
      </c>
    </row>
    <row r="20316" spans="1:1" x14ac:dyDescent="0.25">
      <c r="A20316" t="s">
        <v>20743</v>
      </c>
    </row>
    <row r="20317" spans="1:1" x14ac:dyDescent="0.25">
      <c r="A20317" t="s">
        <v>20744</v>
      </c>
    </row>
    <row r="20318" spans="1:1" x14ac:dyDescent="0.25">
      <c r="A20318" t="s">
        <v>20745</v>
      </c>
    </row>
    <row r="20319" spans="1:1" x14ac:dyDescent="0.25">
      <c r="A20319" t="s">
        <v>20746</v>
      </c>
    </row>
    <row r="20320" spans="1:1" x14ac:dyDescent="0.25">
      <c r="A20320" t="s">
        <v>20747</v>
      </c>
    </row>
    <row r="20321" spans="1:1" x14ac:dyDescent="0.25">
      <c r="A20321" t="s">
        <v>20748</v>
      </c>
    </row>
    <row r="20322" spans="1:1" x14ac:dyDescent="0.25">
      <c r="A20322" t="s">
        <v>20749</v>
      </c>
    </row>
    <row r="20323" spans="1:1" x14ac:dyDescent="0.25">
      <c r="A20323" t="s">
        <v>20750</v>
      </c>
    </row>
    <row r="20324" spans="1:1" x14ac:dyDescent="0.25">
      <c r="A20324" t="s">
        <v>20751</v>
      </c>
    </row>
    <row r="20325" spans="1:1" x14ac:dyDescent="0.25">
      <c r="A20325" t="s">
        <v>20752</v>
      </c>
    </row>
    <row r="20326" spans="1:1" x14ac:dyDescent="0.25">
      <c r="A20326" t="s">
        <v>20753</v>
      </c>
    </row>
    <row r="20327" spans="1:1" x14ac:dyDescent="0.25">
      <c r="A20327" t="s">
        <v>20754</v>
      </c>
    </row>
    <row r="20328" spans="1:1" x14ac:dyDescent="0.25">
      <c r="A20328" t="s">
        <v>20755</v>
      </c>
    </row>
    <row r="20329" spans="1:1" x14ac:dyDescent="0.25">
      <c r="A20329" t="s">
        <v>20756</v>
      </c>
    </row>
    <row r="20330" spans="1:1" x14ac:dyDescent="0.25">
      <c r="A20330" t="s">
        <v>20757</v>
      </c>
    </row>
    <row r="20331" spans="1:1" x14ac:dyDescent="0.25">
      <c r="A20331" t="s">
        <v>20758</v>
      </c>
    </row>
    <row r="20332" spans="1:1" x14ac:dyDescent="0.25">
      <c r="A20332" t="s">
        <v>20759</v>
      </c>
    </row>
    <row r="20333" spans="1:1" x14ac:dyDescent="0.25">
      <c r="A20333" t="s">
        <v>20760</v>
      </c>
    </row>
    <row r="20334" spans="1:1" x14ac:dyDescent="0.25">
      <c r="A20334" t="s">
        <v>20761</v>
      </c>
    </row>
    <row r="20335" spans="1:1" x14ac:dyDescent="0.25">
      <c r="A20335" t="s">
        <v>20762</v>
      </c>
    </row>
    <row r="20336" spans="1:1" x14ac:dyDescent="0.25">
      <c r="A20336" t="s">
        <v>20763</v>
      </c>
    </row>
    <row r="20337" spans="1:1" x14ac:dyDescent="0.25">
      <c r="A20337" t="s">
        <v>20764</v>
      </c>
    </row>
    <row r="20338" spans="1:1" x14ac:dyDescent="0.25">
      <c r="A20338" t="s">
        <v>20765</v>
      </c>
    </row>
    <row r="20339" spans="1:1" x14ac:dyDescent="0.25">
      <c r="A20339" t="s">
        <v>20766</v>
      </c>
    </row>
    <row r="20340" spans="1:1" x14ac:dyDescent="0.25">
      <c r="A20340" t="s">
        <v>20767</v>
      </c>
    </row>
    <row r="20341" spans="1:1" x14ac:dyDescent="0.25">
      <c r="A20341" t="s">
        <v>20768</v>
      </c>
    </row>
    <row r="20342" spans="1:1" x14ac:dyDescent="0.25">
      <c r="A20342" t="s">
        <v>20769</v>
      </c>
    </row>
    <row r="20343" spans="1:1" x14ac:dyDescent="0.25">
      <c r="A20343" t="s">
        <v>20770</v>
      </c>
    </row>
    <row r="20344" spans="1:1" x14ac:dyDescent="0.25">
      <c r="A20344" t="s">
        <v>20771</v>
      </c>
    </row>
    <row r="20345" spans="1:1" x14ac:dyDescent="0.25">
      <c r="A20345" t="s">
        <v>20772</v>
      </c>
    </row>
    <row r="20346" spans="1:1" x14ac:dyDescent="0.25">
      <c r="A20346" t="s">
        <v>20773</v>
      </c>
    </row>
    <row r="20347" spans="1:1" x14ac:dyDescent="0.25">
      <c r="A20347" t="s">
        <v>20774</v>
      </c>
    </row>
    <row r="20348" spans="1:1" x14ac:dyDescent="0.25">
      <c r="A20348" t="s">
        <v>20775</v>
      </c>
    </row>
    <row r="20349" spans="1:1" x14ac:dyDescent="0.25">
      <c r="A20349" t="s">
        <v>20776</v>
      </c>
    </row>
    <row r="20350" spans="1:1" x14ac:dyDescent="0.25">
      <c r="A20350" t="s">
        <v>20777</v>
      </c>
    </row>
    <row r="20351" spans="1:1" x14ac:dyDescent="0.25">
      <c r="A20351" t="s">
        <v>20778</v>
      </c>
    </row>
    <row r="20352" spans="1:1" x14ac:dyDescent="0.25">
      <c r="A20352" t="s">
        <v>20779</v>
      </c>
    </row>
    <row r="20353" spans="1:1" x14ac:dyDescent="0.25">
      <c r="A20353" t="s">
        <v>20780</v>
      </c>
    </row>
    <row r="20354" spans="1:1" x14ac:dyDescent="0.25">
      <c r="A20354" t="s">
        <v>20781</v>
      </c>
    </row>
    <row r="20355" spans="1:1" x14ac:dyDescent="0.25">
      <c r="A20355" t="s">
        <v>20782</v>
      </c>
    </row>
    <row r="20356" spans="1:1" x14ac:dyDescent="0.25">
      <c r="A20356" t="s">
        <v>20783</v>
      </c>
    </row>
    <row r="20357" spans="1:1" x14ac:dyDescent="0.25">
      <c r="A20357" t="s">
        <v>20784</v>
      </c>
    </row>
    <row r="20358" spans="1:1" x14ac:dyDescent="0.25">
      <c r="A20358" t="s">
        <v>20785</v>
      </c>
    </row>
    <row r="20359" spans="1:1" x14ac:dyDescent="0.25">
      <c r="A20359" t="s">
        <v>20786</v>
      </c>
    </row>
    <row r="20360" spans="1:1" x14ac:dyDescent="0.25">
      <c r="A20360" t="s">
        <v>20787</v>
      </c>
    </row>
    <row r="20361" spans="1:1" x14ac:dyDescent="0.25">
      <c r="A20361" t="s">
        <v>20788</v>
      </c>
    </row>
    <row r="20362" spans="1:1" x14ac:dyDescent="0.25">
      <c r="A20362" t="s">
        <v>20789</v>
      </c>
    </row>
    <row r="20363" spans="1:1" x14ac:dyDescent="0.25">
      <c r="A20363" t="s">
        <v>20790</v>
      </c>
    </row>
    <row r="20364" spans="1:1" x14ac:dyDescent="0.25">
      <c r="A20364" t="s">
        <v>20791</v>
      </c>
    </row>
    <row r="20365" spans="1:1" x14ac:dyDescent="0.25">
      <c r="A20365" t="s">
        <v>20792</v>
      </c>
    </row>
    <row r="20366" spans="1:1" x14ac:dyDescent="0.25">
      <c r="A20366" t="s">
        <v>20793</v>
      </c>
    </row>
    <row r="20367" spans="1:1" x14ac:dyDescent="0.25">
      <c r="A20367" t="s">
        <v>20794</v>
      </c>
    </row>
    <row r="20368" spans="1:1" x14ac:dyDescent="0.25">
      <c r="A20368" t="s">
        <v>20795</v>
      </c>
    </row>
    <row r="20369" spans="1:1" x14ac:dyDescent="0.25">
      <c r="A20369" t="s">
        <v>20796</v>
      </c>
    </row>
    <row r="20370" spans="1:1" x14ac:dyDescent="0.25">
      <c r="A20370" t="s">
        <v>20797</v>
      </c>
    </row>
    <row r="20371" spans="1:1" x14ac:dyDescent="0.25">
      <c r="A20371" t="s">
        <v>20798</v>
      </c>
    </row>
    <row r="20372" spans="1:1" x14ac:dyDescent="0.25">
      <c r="A20372" t="s">
        <v>20799</v>
      </c>
    </row>
    <row r="20373" spans="1:1" x14ac:dyDescent="0.25">
      <c r="A20373" t="s">
        <v>20800</v>
      </c>
    </row>
    <row r="20374" spans="1:1" x14ac:dyDescent="0.25">
      <c r="A20374" t="s">
        <v>20801</v>
      </c>
    </row>
    <row r="20375" spans="1:1" x14ac:dyDescent="0.25">
      <c r="A20375" t="s">
        <v>20802</v>
      </c>
    </row>
    <row r="20376" spans="1:1" x14ac:dyDescent="0.25">
      <c r="A20376" t="s">
        <v>20803</v>
      </c>
    </row>
    <row r="20377" spans="1:1" x14ac:dyDescent="0.25">
      <c r="A20377" t="s">
        <v>20804</v>
      </c>
    </row>
    <row r="20378" spans="1:1" x14ac:dyDescent="0.25">
      <c r="A20378" t="s">
        <v>20805</v>
      </c>
    </row>
    <row r="20379" spans="1:1" x14ac:dyDescent="0.25">
      <c r="A20379" t="s">
        <v>20806</v>
      </c>
    </row>
    <row r="20380" spans="1:1" x14ac:dyDescent="0.25">
      <c r="A20380" t="s">
        <v>20807</v>
      </c>
    </row>
    <row r="20381" spans="1:1" x14ac:dyDescent="0.25">
      <c r="A20381" t="s">
        <v>20808</v>
      </c>
    </row>
    <row r="20382" spans="1:1" x14ac:dyDescent="0.25">
      <c r="A20382" t="s">
        <v>20809</v>
      </c>
    </row>
    <row r="20383" spans="1:1" x14ac:dyDescent="0.25">
      <c r="A20383" t="s">
        <v>20810</v>
      </c>
    </row>
    <row r="20384" spans="1:1" x14ac:dyDescent="0.25">
      <c r="A20384" t="s">
        <v>20811</v>
      </c>
    </row>
    <row r="20385" spans="1:1" x14ac:dyDescent="0.25">
      <c r="A20385" t="s">
        <v>20812</v>
      </c>
    </row>
    <row r="20386" spans="1:1" x14ac:dyDescent="0.25">
      <c r="A20386" t="s">
        <v>20813</v>
      </c>
    </row>
    <row r="20387" spans="1:1" x14ac:dyDescent="0.25">
      <c r="A20387" t="s">
        <v>20814</v>
      </c>
    </row>
    <row r="20388" spans="1:1" x14ac:dyDescent="0.25">
      <c r="A20388" t="s">
        <v>20815</v>
      </c>
    </row>
    <row r="20389" spans="1:1" x14ac:dyDescent="0.25">
      <c r="A20389" t="s">
        <v>20816</v>
      </c>
    </row>
    <row r="20390" spans="1:1" x14ac:dyDescent="0.25">
      <c r="A20390" t="s">
        <v>20817</v>
      </c>
    </row>
    <row r="20391" spans="1:1" x14ac:dyDescent="0.25">
      <c r="A20391" t="s">
        <v>20818</v>
      </c>
    </row>
    <row r="20392" spans="1:1" x14ac:dyDescent="0.25">
      <c r="A20392" t="s">
        <v>20819</v>
      </c>
    </row>
    <row r="20393" spans="1:1" x14ac:dyDescent="0.25">
      <c r="A20393" t="s">
        <v>20820</v>
      </c>
    </row>
    <row r="20394" spans="1:1" x14ac:dyDescent="0.25">
      <c r="A20394" t="s">
        <v>20821</v>
      </c>
    </row>
    <row r="20395" spans="1:1" x14ac:dyDescent="0.25">
      <c r="A20395" t="s">
        <v>20822</v>
      </c>
    </row>
    <row r="20396" spans="1:1" x14ac:dyDescent="0.25">
      <c r="A20396" t="s">
        <v>20823</v>
      </c>
    </row>
    <row r="20397" spans="1:1" x14ac:dyDescent="0.25">
      <c r="A20397" t="s">
        <v>20824</v>
      </c>
    </row>
    <row r="20398" spans="1:1" x14ac:dyDescent="0.25">
      <c r="A20398" t="s">
        <v>20825</v>
      </c>
    </row>
    <row r="20399" spans="1:1" x14ac:dyDescent="0.25">
      <c r="A20399" t="s">
        <v>20826</v>
      </c>
    </row>
    <row r="20400" spans="1:1" x14ac:dyDescent="0.25">
      <c r="A20400" t="s">
        <v>20827</v>
      </c>
    </row>
    <row r="20401" spans="1:1" x14ac:dyDescent="0.25">
      <c r="A20401" t="s">
        <v>20828</v>
      </c>
    </row>
    <row r="20402" spans="1:1" x14ac:dyDescent="0.25">
      <c r="A20402" t="s">
        <v>20829</v>
      </c>
    </row>
    <row r="20403" spans="1:1" x14ac:dyDescent="0.25">
      <c r="A20403" t="s">
        <v>20830</v>
      </c>
    </row>
    <row r="20404" spans="1:1" x14ac:dyDescent="0.25">
      <c r="A20404" t="s">
        <v>20831</v>
      </c>
    </row>
    <row r="20405" spans="1:1" x14ac:dyDescent="0.25">
      <c r="A20405" t="s">
        <v>20832</v>
      </c>
    </row>
    <row r="20406" spans="1:1" x14ac:dyDescent="0.25">
      <c r="A20406" t="s">
        <v>20833</v>
      </c>
    </row>
    <row r="20407" spans="1:1" x14ac:dyDescent="0.25">
      <c r="A20407" t="s">
        <v>20834</v>
      </c>
    </row>
    <row r="20408" spans="1:1" x14ac:dyDescent="0.25">
      <c r="A20408" t="s">
        <v>20835</v>
      </c>
    </row>
    <row r="20409" spans="1:1" x14ac:dyDescent="0.25">
      <c r="A20409" t="s">
        <v>20836</v>
      </c>
    </row>
    <row r="20410" spans="1:1" x14ac:dyDescent="0.25">
      <c r="A20410" t="s">
        <v>20837</v>
      </c>
    </row>
    <row r="20411" spans="1:1" x14ac:dyDescent="0.25">
      <c r="A20411" t="s">
        <v>20838</v>
      </c>
    </row>
    <row r="20412" spans="1:1" x14ac:dyDescent="0.25">
      <c r="A20412" t="s">
        <v>20839</v>
      </c>
    </row>
    <row r="20413" spans="1:1" x14ac:dyDescent="0.25">
      <c r="A20413" t="s">
        <v>20840</v>
      </c>
    </row>
    <row r="20414" spans="1:1" x14ac:dyDescent="0.25">
      <c r="A20414" t="s">
        <v>20841</v>
      </c>
    </row>
    <row r="20415" spans="1:1" x14ac:dyDescent="0.25">
      <c r="A20415" t="s">
        <v>20842</v>
      </c>
    </row>
    <row r="20416" spans="1:1" x14ac:dyDescent="0.25">
      <c r="A20416" t="s">
        <v>20843</v>
      </c>
    </row>
    <row r="20417" spans="1:1" x14ac:dyDescent="0.25">
      <c r="A20417" t="s">
        <v>20844</v>
      </c>
    </row>
    <row r="20418" spans="1:1" x14ac:dyDescent="0.25">
      <c r="A20418" t="s">
        <v>20845</v>
      </c>
    </row>
    <row r="20419" spans="1:1" x14ac:dyDescent="0.25">
      <c r="A20419" t="s">
        <v>20846</v>
      </c>
    </row>
    <row r="20420" spans="1:1" x14ac:dyDescent="0.25">
      <c r="A20420" t="s">
        <v>20847</v>
      </c>
    </row>
    <row r="20421" spans="1:1" x14ac:dyDescent="0.25">
      <c r="A20421" t="s">
        <v>20848</v>
      </c>
    </row>
    <row r="20422" spans="1:1" x14ac:dyDescent="0.25">
      <c r="A20422" t="s">
        <v>20849</v>
      </c>
    </row>
    <row r="20423" spans="1:1" x14ac:dyDescent="0.25">
      <c r="A20423" t="s">
        <v>20850</v>
      </c>
    </row>
    <row r="20424" spans="1:1" x14ac:dyDescent="0.25">
      <c r="A20424" t="s">
        <v>20851</v>
      </c>
    </row>
    <row r="20425" spans="1:1" x14ac:dyDescent="0.25">
      <c r="A20425" t="s">
        <v>20852</v>
      </c>
    </row>
    <row r="20426" spans="1:1" x14ac:dyDescent="0.25">
      <c r="A20426" t="s">
        <v>20853</v>
      </c>
    </row>
    <row r="20427" spans="1:1" x14ac:dyDescent="0.25">
      <c r="A20427" t="s">
        <v>20854</v>
      </c>
    </row>
    <row r="20428" spans="1:1" x14ac:dyDescent="0.25">
      <c r="A20428" t="s">
        <v>20855</v>
      </c>
    </row>
    <row r="20429" spans="1:1" x14ac:dyDescent="0.25">
      <c r="A20429" t="s">
        <v>20856</v>
      </c>
    </row>
    <row r="20430" spans="1:1" x14ac:dyDescent="0.25">
      <c r="A20430" t="s">
        <v>20857</v>
      </c>
    </row>
    <row r="20431" spans="1:1" x14ac:dyDescent="0.25">
      <c r="A20431" t="s">
        <v>20858</v>
      </c>
    </row>
    <row r="20432" spans="1:1" x14ac:dyDescent="0.25">
      <c r="A20432" t="s">
        <v>20859</v>
      </c>
    </row>
    <row r="20433" spans="1:1" x14ac:dyDescent="0.25">
      <c r="A20433" t="s">
        <v>20860</v>
      </c>
    </row>
    <row r="20434" spans="1:1" x14ac:dyDescent="0.25">
      <c r="A20434" t="s">
        <v>20861</v>
      </c>
    </row>
    <row r="20435" spans="1:1" x14ac:dyDescent="0.25">
      <c r="A20435" t="s">
        <v>20862</v>
      </c>
    </row>
    <row r="20436" spans="1:1" x14ac:dyDescent="0.25">
      <c r="A20436" t="s">
        <v>20863</v>
      </c>
    </row>
    <row r="20437" spans="1:1" x14ac:dyDescent="0.25">
      <c r="A20437" t="s">
        <v>20864</v>
      </c>
    </row>
    <row r="20438" spans="1:1" x14ac:dyDescent="0.25">
      <c r="A20438" t="s">
        <v>20865</v>
      </c>
    </row>
    <row r="20439" spans="1:1" x14ac:dyDescent="0.25">
      <c r="A20439" t="s">
        <v>20866</v>
      </c>
    </row>
    <row r="20440" spans="1:1" x14ac:dyDescent="0.25">
      <c r="A20440" t="s">
        <v>20867</v>
      </c>
    </row>
    <row r="20441" spans="1:1" x14ac:dyDescent="0.25">
      <c r="A20441" t="s">
        <v>20868</v>
      </c>
    </row>
    <row r="20442" spans="1:1" x14ac:dyDescent="0.25">
      <c r="A20442" t="s">
        <v>20869</v>
      </c>
    </row>
    <row r="20443" spans="1:1" x14ac:dyDescent="0.25">
      <c r="A20443" t="s">
        <v>20870</v>
      </c>
    </row>
    <row r="20444" spans="1:1" x14ac:dyDescent="0.25">
      <c r="A20444" t="s">
        <v>20871</v>
      </c>
    </row>
    <row r="20445" spans="1:1" x14ac:dyDescent="0.25">
      <c r="A20445" t="s">
        <v>20872</v>
      </c>
    </row>
    <row r="20446" spans="1:1" x14ac:dyDescent="0.25">
      <c r="A20446" t="s">
        <v>20873</v>
      </c>
    </row>
    <row r="20447" spans="1:1" x14ac:dyDescent="0.25">
      <c r="A20447" t="s">
        <v>20874</v>
      </c>
    </row>
    <row r="20448" spans="1:1" x14ac:dyDescent="0.25">
      <c r="A20448" t="s">
        <v>20875</v>
      </c>
    </row>
    <row r="20449" spans="1:1" x14ac:dyDescent="0.25">
      <c r="A20449" t="s">
        <v>20876</v>
      </c>
    </row>
    <row r="20450" spans="1:1" x14ac:dyDescent="0.25">
      <c r="A20450" t="s">
        <v>20877</v>
      </c>
    </row>
    <row r="20451" spans="1:1" x14ac:dyDescent="0.25">
      <c r="A20451" t="s">
        <v>20878</v>
      </c>
    </row>
    <row r="20452" spans="1:1" x14ac:dyDescent="0.25">
      <c r="A20452" t="s">
        <v>20879</v>
      </c>
    </row>
    <row r="20453" spans="1:1" x14ac:dyDescent="0.25">
      <c r="A20453" t="s">
        <v>20880</v>
      </c>
    </row>
    <row r="20454" spans="1:1" x14ac:dyDescent="0.25">
      <c r="A20454" t="s">
        <v>20881</v>
      </c>
    </row>
    <row r="20455" spans="1:1" x14ac:dyDescent="0.25">
      <c r="A20455" t="s">
        <v>20882</v>
      </c>
    </row>
    <row r="20456" spans="1:1" x14ac:dyDescent="0.25">
      <c r="A20456" t="s">
        <v>20883</v>
      </c>
    </row>
    <row r="20457" spans="1:1" x14ac:dyDescent="0.25">
      <c r="A20457" t="s">
        <v>20884</v>
      </c>
    </row>
    <row r="20458" spans="1:1" x14ac:dyDescent="0.25">
      <c r="A20458" t="s">
        <v>20885</v>
      </c>
    </row>
    <row r="20459" spans="1:1" x14ac:dyDescent="0.25">
      <c r="A20459" t="s">
        <v>20886</v>
      </c>
    </row>
    <row r="20460" spans="1:1" x14ac:dyDescent="0.25">
      <c r="A20460" t="s">
        <v>20887</v>
      </c>
    </row>
    <row r="20461" spans="1:1" x14ac:dyDescent="0.25">
      <c r="A20461" t="s">
        <v>20888</v>
      </c>
    </row>
    <row r="20462" spans="1:1" x14ac:dyDescent="0.25">
      <c r="A20462" t="s">
        <v>20889</v>
      </c>
    </row>
    <row r="20463" spans="1:1" x14ac:dyDescent="0.25">
      <c r="A20463" t="s">
        <v>20890</v>
      </c>
    </row>
    <row r="20464" spans="1:1" x14ac:dyDescent="0.25">
      <c r="A20464" t="s">
        <v>20891</v>
      </c>
    </row>
    <row r="20465" spans="1:1" x14ac:dyDescent="0.25">
      <c r="A20465" t="s">
        <v>20892</v>
      </c>
    </row>
    <row r="20466" spans="1:1" x14ac:dyDescent="0.25">
      <c r="A20466" t="s">
        <v>20893</v>
      </c>
    </row>
    <row r="20467" spans="1:1" x14ac:dyDescent="0.25">
      <c r="A20467" t="s">
        <v>20894</v>
      </c>
    </row>
    <row r="20468" spans="1:1" x14ac:dyDescent="0.25">
      <c r="A20468" t="s">
        <v>20895</v>
      </c>
    </row>
    <row r="20469" spans="1:1" x14ac:dyDescent="0.25">
      <c r="A20469" t="s">
        <v>20896</v>
      </c>
    </row>
    <row r="20470" spans="1:1" x14ac:dyDescent="0.25">
      <c r="A20470" t="s">
        <v>20897</v>
      </c>
    </row>
    <row r="20471" spans="1:1" x14ac:dyDescent="0.25">
      <c r="A20471" t="s">
        <v>20898</v>
      </c>
    </row>
    <row r="20472" spans="1:1" x14ac:dyDescent="0.25">
      <c r="A20472" t="s">
        <v>20899</v>
      </c>
    </row>
    <row r="20473" spans="1:1" x14ac:dyDescent="0.25">
      <c r="A20473" t="s">
        <v>20900</v>
      </c>
    </row>
    <row r="20474" spans="1:1" x14ac:dyDescent="0.25">
      <c r="A20474" t="s">
        <v>20901</v>
      </c>
    </row>
    <row r="20475" spans="1:1" x14ac:dyDescent="0.25">
      <c r="A20475" t="s">
        <v>20902</v>
      </c>
    </row>
    <row r="20476" spans="1:1" x14ac:dyDescent="0.25">
      <c r="A20476" t="s">
        <v>20903</v>
      </c>
    </row>
    <row r="20477" spans="1:1" x14ac:dyDescent="0.25">
      <c r="A20477" t="s">
        <v>20904</v>
      </c>
    </row>
    <row r="20478" spans="1:1" x14ac:dyDescent="0.25">
      <c r="A20478" t="s">
        <v>20905</v>
      </c>
    </row>
    <row r="20479" spans="1:1" x14ac:dyDescent="0.25">
      <c r="A20479" t="s">
        <v>20906</v>
      </c>
    </row>
    <row r="20480" spans="1:1" x14ac:dyDescent="0.25">
      <c r="A20480" t="s">
        <v>20907</v>
      </c>
    </row>
    <row r="20481" spans="1:1" x14ac:dyDescent="0.25">
      <c r="A20481" t="s">
        <v>20908</v>
      </c>
    </row>
    <row r="20482" spans="1:1" x14ac:dyDescent="0.25">
      <c r="A20482" t="s">
        <v>20909</v>
      </c>
    </row>
    <row r="20483" spans="1:1" x14ac:dyDescent="0.25">
      <c r="A20483" t="s">
        <v>20910</v>
      </c>
    </row>
    <row r="20484" spans="1:1" x14ac:dyDescent="0.25">
      <c r="A20484" t="s">
        <v>20911</v>
      </c>
    </row>
    <row r="20485" spans="1:1" x14ac:dyDescent="0.25">
      <c r="A20485" t="s">
        <v>20912</v>
      </c>
    </row>
    <row r="20486" spans="1:1" x14ac:dyDescent="0.25">
      <c r="A20486" t="s">
        <v>20913</v>
      </c>
    </row>
    <row r="20487" spans="1:1" x14ac:dyDescent="0.25">
      <c r="A20487" t="s">
        <v>20914</v>
      </c>
    </row>
    <row r="20488" spans="1:1" x14ac:dyDescent="0.25">
      <c r="A20488" t="s">
        <v>20915</v>
      </c>
    </row>
    <row r="20489" spans="1:1" x14ac:dyDescent="0.25">
      <c r="A20489" t="s">
        <v>20916</v>
      </c>
    </row>
    <row r="20490" spans="1:1" x14ac:dyDescent="0.25">
      <c r="A20490" t="s">
        <v>20917</v>
      </c>
    </row>
    <row r="20491" spans="1:1" x14ac:dyDescent="0.25">
      <c r="A20491" t="s">
        <v>20918</v>
      </c>
    </row>
    <row r="20492" spans="1:1" x14ac:dyDescent="0.25">
      <c r="A20492" t="s">
        <v>20919</v>
      </c>
    </row>
    <row r="20493" spans="1:1" x14ac:dyDescent="0.25">
      <c r="A20493" t="s">
        <v>20920</v>
      </c>
    </row>
    <row r="20494" spans="1:1" x14ac:dyDescent="0.25">
      <c r="A20494" t="s">
        <v>20921</v>
      </c>
    </row>
    <row r="20495" spans="1:1" x14ac:dyDescent="0.25">
      <c r="A20495" t="s">
        <v>20922</v>
      </c>
    </row>
    <row r="20496" spans="1:1" x14ac:dyDescent="0.25">
      <c r="A20496" t="s">
        <v>20923</v>
      </c>
    </row>
    <row r="20497" spans="1:1" x14ac:dyDescent="0.25">
      <c r="A20497" t="s">
        <v>20924</v>
      </c>
    </row>
    <row r="20498" spans="1:1" x14ac:dyDescent="0.25">
      <c r="A20498" t="s">
        <v>20925</v>
      </c>
    </row>
    <row r="20499" spans="1:1" x14ac:dyDescent="0.25">
      <c r="A20499" t="s">
        <v>20926</v>
      </c>
    </row>
    <row r="20500" spans="1:1" x14ac:dyDescent="0.25">
      <c r="A20500" t="s">
        <v>20927</v>
      </c>
    </row>
    <row r="20501" spans="1:1" x14ac:dyDescent="0.25">
      <c r="A20501" t="s">
        <v>20928</v>
      </c>
    </row>
    <row r="20502" spans="1:1" x14ac:dyDescent="0.25">
      <c r="A20502" t="s">
        <v>20929</v>
      </c>
    </row>
    <row r="20503" spans="1:1" x14ac:dyDescent="0.25">
      <c r="A20503" t="s">
        <v>20930</v>
      </c>
    </row>
    <row r="20504" spans="1:1" x14ac:dyDescent="0.25">
      <c r="A20504" t="s">
        <v>20931</v>
      </c>
    </row>
    <row r="20505" spans="1:1" x14ac:dyDescent="0.25">
      <c r="A20505" t="s">
        <v>20932</v>
      </c>
    </row>
    <row r="20506" spans="1:1" x14ac:dyDescent="0.25">
      <c r="A20506" t="s">
        <v>20933</v>
      </c>
    </row>
    <row r="20507" spans="1:1" x14ac:dyDescent="0.25">
      <c r="A20507" t="s">
        <v>20934</v>
      </c>
    </row>
    <row r="20508" spans="1:1" x14ac:dyDescent="0.25">
      <c r="A20508" t="s">
        <v>20935</v>
      </c>
    </row>
    <row r="20509" spans="1:1" x14ac:dyDescent="0.25">
      <c r="A20509" t="s">
        <v>20936</v>
      </c>
    </row>
    <row r="20510" spans="1:1" x14ac:dyDescent="0.25">
      <c r="A20510" t="s">
        <v>20937</v>
      </c>
    </row>
    <row r="20511" spans="1:1" x14ac:dyDescent="0.25">
      <c r="A20511" t="s">
        <v>20938</v>
      </c>
    </row>
    <row r="20512" spans="1:1" x14ac:dyDescent="0.25">
      <c r="A20512" t="s">
        <v>20939</v>
      </c>
    </row>
    <row r="20513" spans="1:1" x14ac:dyDescent="0.25">
      <c r="A20513" t="s">
        <v>20940</v>
      </c>
    </row>
    <row r="20514" spans="1:1" x14ac:dyDescent="0.25">
      <c r="A20514" t="s">
        <v>20941</v>
      </c>
    </row>
    <row r="20515" spans="1:1" x14ac:dyDescent="0.25">
      <c r="A20515" t="s">
        <v>20942</v>
      </c>
    </row>
    <row r="20516" spans="1:1" x14ac:dyDescent="0.25">
      <c r="A20516" t="s">
        <v>20943</v>
      </c>
    </row>
    <row r="20517" spans="1:1" x14ac:dyDescent="0.25">
      <c r="A20517" t="s">
        <v>20944</v>
      </c>
    </row>
    <row r="20518" spans="1:1" x14ac:dyDescent="0.25">
      <c r="A20518" t="s">
        <v>20945</v>
      </c>
    </row>
    <row r="20519" spans="1:1" x14ac:dyDescent="0.25">
      <c r="A20519" t="s">
        <v>20946</v>
      </c>
    </row>
    <row r="20520" spans="1:1" x14ac:dyDescent="0.25">
      <c r="A20520" t="s">
        <v>20947</v>
      </c>
    </row>
    <row r="20521" spans="1:1" x14ac:dyDescent="0.25">
      <c r="A20521" t="s">
        <v>20948</v>
      </c>
    </row>
    <row r="20522" spans="1:1" x14ac:dyDescent="0.25">
      <c r="A20522" t="s">
        <v>20949</v>
      </c>
    </row>
    <row r="20523" spans="1:1" x14ac:dyDescent="0.25">
      <c r="A20523" t="s">
        <v>20950</v>
      </c>
    </row>
    <row r="20524" spans="1:1" x14ac:dyDescent="0.25">
      <c r="A20524" t="s">
        <v>20951</v>
      </c>
    </row>
    <row r="20525" spans="1:1" x14ac:dyDescent="0.25">
      <c r="A20525" t="s">
        <v>20952</v>
      </c>
    </row>
    <row r="20526" spans="1:1" x14ac:dyDescent="0.25">
      <c r="A20526" t="s">
        <v>20953</v>
      </c>
    </row>
    <row r="20527" spans="1:1" x14ac:dyDescent="0.25">
      <c r="A20527" t="s">
        <v>20954</v>
      </c>
    </row>
    <row r="20528" spans="1:1" x14ac:dyDescent="0.25">
      <c r="A20528" t="s">
        <v>20955</v>
      </c>
    </row>
    <row r="20529" spans="1:1" x14ac:dyDescent="0.25">
      <c r="A20529" t="s">
        <v>20956</v>
      </c>
    </row>
    <row r="20530" spans="1:1" x14ac:dyDescent="0.25">
      <c r="A20530" t="s">
        <v>20957</v>
      </c>
    </row>
    <row r="20531" spans="1:1" x14ac:dyDescent="0.25">
      <c r="A20531" t="s">
        <v>20958</v>
      </c>
    </row>
    <row r="20532" spans="1:1" x14ac:dyDescent="0.25">
      <c r="A20532" t="s">
        <v>20959</v>
      </c>
    </row>
    <row r="20533" spans="1:1" x14ac:dyDescent="0.25">
      <c r="A20533" t="s">
        <v>20960</v>
      </c>
    </row>
    <row r="20534" spans="1:1" x14ac:dyDescent="0.25">
      <c r="A20534" t="s">
        <v>20961</v>
      </c>
    </row>
    <row r="20535" spans="1:1" x14ac:dyDescent="0.25">
      <c r="A20535" t="s">
        <v>20962</v>
      </c>
    </row>
    <row r="20536" spans="1:1" x14ac:dyDescent="0.25">
      <c r="A20536" t="s">
        <v>20963</v>
      </c>
    </row>
    <row r="20537" spans="1:1" x14ac:dyDescent="0.25">
      <c r="A20537" t="s">
        <v>20964</v>
      </c>
    </row>
    <row r="20538" spans="1:1" x14ac:dyDescent="0.25">
      <c r="A20538" t="s">
        <v>20965</v>
      </c>
    </row>
    <row r="20539" spans="1:1" x14ac:dyDescent="0.25">
      <c r="A20539" t="s">
        <v>20966</v>
      </c>
    </row>
    <row r="20540" spans="1:1" x14ac:dyDescent="0.25">
      <c r="A20540" t="s">
        <v>20967</v>
      </c>
    </row>
    <row r="20541" spans="1:1" x14ac:dyDescent="0.25">
      <c r="A20541" t="s">
        <v>20968</v>
      </c>
    </row>
    <row r="20542" spans="1:1" x14ac:dyDescent="0.25">
      <c r="A20542" t="s">
        <v>20969</v>
      </c>
    </row>
    <row r="20543" spans="1:1" x14ac:dyDescent="0.25">
      <c r="A20543" t="s">
        <v>20970</v>
      </c>
    </row>
    <row r="20544" spans="1:1" x14ac:dyDescent="0.25">
      <c r="A20544" t="s">
        <v>20971</v>
      </c>
    </row>
    <row r="20545" spans="1:1" x14ac:dyDescent="0.25">
      <c r="A20545" t="s">
        <v>20972</v>
      </c>
    </row>
    <row r="20546" spans="1:1" x14ac:dyDescent="0.25">
      <c r="A20546" t="s">
        <v>20973</v>
      </c>
    </row>
    <row r="20547" spans="1:1" x14ac:dyDescent="0.25">
      <c r="A20547" t="s">
        <v>20974</v>
      </c>
    </row>
    <row r="20548" spans="1:1" x14ac:dyDescent="0.25">
      <c r="A20548" t="s">
        <v>20975</v>
      </c>
    </row>
    <row r="20549" spans="1:1" x14ac:dyDescent="0.25">
      <c r="A20549" t="s">
        <v>20976</v>
      </c>
    </row>
    <row r="20550" spans="1:1" x14ac:dyDescent="0.25">
      <c r="A20550" t="s">
        <v>20977</v>
      </c>
    </row>
    <row r="20551" spans="1:1" x14ac:dyDescent="0.25">
      <c r="A20551" t="s">
        <v>20978</v>
      </c>
    </row>
    <row r="20552" spans="1:1" x14ac:dyDescent="0.25">
      <c r="A20552" t="s">
        <v>20979</v>
      </c>
    </row>
    <row r="20553" spans="1:1" x14ac:dyDescent="0.25">
      <c r="A20553" t="s">
        <v>20980</v>
      </c>
    </row>
    <row r="20554" spans="1:1" x14ac:dyDescent="0.25">
      <c r="A20554" t="s">
        <v>20981</v>
      </c>
    </row>
    <row r="20555" spans="1:1" x14ac:dyDescent="0.25">
      <c r="A20555" t="s">
        <v>20982</v>
      </c>
    </row>
    <row r="20556" spans="1:1" x14ac:dyDescent="0.25">
      <c r="A20556" t="s">
        <v>20983</v>
      </c>
    </row>
    <row r="20557" spans="1:1" x14ac:dyDescent="0.25">
      <c r="A20557" t="s">
        <v>20984</v>
      </c>
    </row>
    <row r="20558" spans="1:1" x14ac:dyDescent="0.25">
      <c r="A20558" t="s">
        <v>20985</v>
      </c>
    </row>
    <row r="20559" spans="1:1" x14ac:dyDescent="0.25">
      <c r="A20559" t="s">
        <v>20986</v>
      </c>
    </row>
    <row r="20560" spans="1:1" x14ac:dyDescent="0.25">
      <c r="A20560" t="s">
        <v>20987</v>
      </c>
    </row>
    <row r="20561" spans="1:1" x14ac:dyDescent="0.25">
      <c r="A20561" t="s">
        <v>20988</v>
      </c>
    </row>
    <row r="20562" spans="1:1" x14ac:dyDescent="0.25">
      <c r="A20562" t="s">
        <v>20989</v>
      </c>
    </row>
    <row r="20563" spans="1:1" x14ac:dyDescent="0.25">
      <c r="A20563" t="s">
        <v>20990</v>
      </c>
    </row>
    <row r="20564" spans="1:1" x14ac:dyDescent="0.25">
      <c r="A20564" t="s">
        <v>20991</v>
      </c>
    </row>
    <row r="20565" spans="1:1" x14ac:dyDescent="0.25">
      <c r="A20565" t="s">
        <v>20992</v>
      </c>
    </row>
    <row r="20566" spans="1:1" x14ac:dyDescent="0.25">
      <c r="A20566" t="s">
        <v>20993</v>
      </c>
    </row>
    <row r="20567" spans="1:1" x14ac:dyDescent="0.25">
      <c r="A20567" t="s">
        <v>20994</v>
      </c>
    </row>
    <row r="20568" spans="1:1" x14ac:dyDescent="0.25">
      <c r="A20568" t="s">
        <v>20995</v>
      </c>
    </row>
    <row r="20569" spans="1:1" x14ac:dyDescent="0.25">
      <c r="A20569" t="s">
        <v>20996</v>
      </c>
    </row>
    <row r="20570" spans="1:1" x14ac:dyDescent="0.25">
      <c r="A20570" t="s">
        <v>20997</v>
      </c>
    </row>
    <row r="20571" spans="1:1" x14ac:dyDescent="0.25">
      <c r="A20571" t="s">
        <v>20998</v>
      </c>
    </row>
    <row r="20572" spans="1:1" x14ac:dyDescent="0.25">
      <c r="A20572" t="s">
        <v>20999</v>
      </c>
    </row>
    <row r="20573" spans="1:1" x14ac:dyDescent="0.25">
      <c r="A20573" t="s">
        <v>21000</v>
      </c>
    </row>
    <row r="20574" spans="1:1" x14ac:dyDescent="0.25">
      <c r="A20574" t="s">
        <v>21001</v>
      </c>
    </row>
    <row r="20575" spans="1:1" x14ac:dyDescent="0.25">
      <c r="A20575" t="s">
        <v>21002</v>
      </c>
    </row>
    <row r="20576" spans="1:1" x14ac:dyDescent="0.25">
      <c r="A20576" t="s">
        <v>21003</v>
      </c>
    </row>
    <row r="20577" spans="1:1" x14ac:dyDescent="0.25">
      <c r="A20577" t="s">
        <v>21004</v>
      </c>
    </row>
    <row r="20578" spans="1:1" x14ac:dyDescent="0.25">
      <c r="A20578" t="s">
        <v>21005</v>
      </c>
    </row>
    <row r="20579" spans="1:1" x14ac:dyDescent="0.25">
      <c r="A20579" t="s">
        <v>21006</v>
      </c>
    </row>
    <row r="20580" spans="1:1" x14ac:dyDescent="0.25">
      <c r="A20580" t="s">
        <v>21007</v>
      </c>
    </row>
    <row r="20581" spans="1:1" x14ac:dyDescent="0.25">
      <c r="A20581" t="s">
        <v>21008</v>
      </c>
    </row>
    <row r="20582" spans="1:1" x14ac:dyDescent="0.25">
      <c r="A20582" t="s">
        <v>21009</v>
      </c>
    </row>
    <row r="20583" spans="1:1" x14ac:dyDescent="0.25">
      <c r="A20583" t="s">
        <v>21010</v>
      </c>
    </row>
    <row r="20584" spans="1:1" x14ac:dyDescent="0.25">
      <c r="A20584" t="s">
        <v>21011</v>
      </c>
    </row>
    <row r="20585" spans="1:1" x14ac:dyDescent="0.25">
      <c r="A20585" t="s">
        <v>21012</v>
      </c>
    </row>
    <row r="20586" spans="1:1" x14ac:dyDescent="0.25">
      <c r="A20586" t="s">
        <v>21013</v>
      </c>
    </row>
    <row r="20587" spans="1:1" x14ac:dyDescent="0.25">
      <c r="A20587" t="s">
        <v>21014</v>
      </c>
    </row>
    <row r="20588" spans="1:1" x14ac:dyDescent="0.25">
      <c r="A20588" t="s">
        <v>21015</v>
      </c>
    </row>
    <row r="20589" spans="1:1" x14ac:dyDescent="0.25">
      <c r="A20589" t="s">
        <v>21016</v>
      </c>
    </row>
    <row r="20590" spans="1:1" x14ac:dyDescent="0.25">
      <c r="A20590" t="s">
        <v>21017</v>
      </c>
    </row>
    <row r="20591" spans="1:1" x14ac:dyDescent="0.25">
      <c r="A20591" t="s">
        <v>21018</v>
      </c>
    </row>
    <row r="20592" spans="1:1" x14ac:dyDescent="0.25">
      <c r="A20592" t="s">
        <v>21019</v>
      </c>
    </row>
    <row r="20593" spans="1:1" x14ac:dyDescent="0.25">
      <c r="A20593" t="s">
        <v>21020</v>
      </c>
    </row>
    <row r="20594" spans="1:1" x14ac:dyDescent="0.25">
      <c r="A20594" t="s">
        <v>21021</v>
      </c>
    </row>
    <row r="20595" spans="1:1" x14ac:dyDescent="0.25">
      <c r="A20595" t="s">
        <v>21022</v>
      </c>
    </row>
    <row r="20596" spans="1:1" x14ac:dyDescent="0.25">
      <c r="A20596" t="s">
        <v>21023</v>
      </c>
    </row>
    <row r="20597" spans="1:1" x14ac:dyDescent="0.25">
      <c r="A20597" t="s">
        <v>21024</v>
      </c>
    </row>
    <row r="20598" spans="1:1" x14ac:dyDescent="0.25">
      <c r="A20598" t="s">
        <v>21025</v>
      </c>
    </row>
    <row r="20599" spans="1:1" x14ac:dyDescent="0.25">
      <c r="A20599" t="s">
        <v>21026</v>
      </c>
    </row>
    <row r="20600" spans="1:1" x14ac:dyDescent="0.25">
      <c r="A20600" t="s">
        <v>21027</v>
      </c>
    </row>
    <row r="20601" spans="1:1" x14ac:dyDescent="0.25">
      <c r="A20601" t="s">
        <v>21028</v>
      </c>
    </row>
    <row r="20602" spans="1:1" x14ac:dyDescent="0.25">
      <c r="A20602" t="s">
        <v>21029</v>
      </c>
    </row>
    <row r="20603" spans="1:1" x14ac:dyDescent="0.25">
      <c r="A20603" t="s">
        <v>21030</v>
      </c>
    </row>
    <row r="20604" spans="1:1" x14ac:dyDescent="0.25">
      <c r="A20604" t="s">
        <v>21031</v>
      </c>
    </row>
    <row r="20605" spans="1:1" x14ac:dyDescent="0.25">
      <c r="A20605" t="s">
        <v>21032</v>
      </c>
    </row>
    <row r="20606" spans="1:1" x14ac:dyDescent="0.25">
      <c r="A20606" t="s">
        <v>21033</v>
      </c>
    </row>
    <row r="20607" spans="1:1" x14ac:dyDescent="0.25">
      <c r="A20607" t="s">
        <v>21034</v>
      </c>
    </row>
    <row r="20608" spans="1:1" x14ac:dyDescent="0.25">
      <c r="A20608" t="s">
        <v>21035</v>
      </c>
    </row>
    <row r="20609" spans="1:1" x14ac:dyDescent="0.25">
      <c r="A20609" t="s">
        <v>21036</v>
      </c>
    </row>
    <row r="20610" spans="1:1" x14ac:dyDescent="0.25">
      <c r="A20610" t="s">
        <v>21037</v>
      </c>
    </row>
    <row r="20611" spans="1:1" x14ac:dyDescent="0.25">
      <c r="A20611" t="s">
        <v>21038</v>
      </c>
    </row>
    <row r="20612" spans="1:1" x14ac:dyDescent="0.25">
      <c r="A20612" t="s">
        <v>21039</v>
      </c>
    </row>
    <row r="20613" spans="1:1" x14ac:dyDescent="0.25">
      <c r="A20613" t="s">
        <v>21040</v>
      </c>
    </row>
    <row r="20614" spans="1:1" x14ac:dyDescent="0.25">
      <c r="A20614" t="s">
        <v>21041</v>
      </c>
    </row>
    <row r="20615" spans="1:1" x14ac:dyDescent="0.25">
      <c r="A20615" t="s">
        <v>21042</v>
      </c>
    </row>
    <row r="20616" spans="1:1" x14ac:dyDescent="0.25">
      <c r="A20616" t="s">
        <v>21043</v>
      </c>
    </row>
    <row r="20617" spans="1:1" x14ac:dyDescent="0.25">
      <c r="A20617" t="s">
        <v>21044</v>
      </c>
    </row>
    <row r="20618" spans="1:1" x14ac:dyDescent="0.25">
      <c r="A20618" t="s">
        <v>21045</v>
      </c>
    </row>
    <row r="20619" spans="1:1" x14ac:dyDescent="0.25">
      <c r="A20619" t="s">
        <v>21046</v>
      </c>
    </row>
    <row r="20620" spans="1:1" x14ac:dyDescent="0.25">
      <c r="A20620" t="s">
        <v>21047</v>
      </c>
    </row>
    <row r="20621" spans="1:1" x14ac:dyDescent="0.25">
      <c r="A20621" t="s">
        <v>21048</v>
      </c>
    </row>
    <row r="20622" spans="1:1" x14ac:dyDescent="0.25">
      <c r="A20622" t="s">
        <v>21049</v>
      </c>
    </row>
    <row r="20623" spans="1:1" x14ac:dyDescent="0.25">
      <c r="A20623" t="s">
        <v>21050</v>
      </c>
    </row>
    <row r="20624" spans="1:1" x14ac:dyDescent="0.25">
      <c r="A20624" t="s">
        <v>21051</v>
      </c>
    </row>
    <row r="20625" spans="1:1" x14ac:dyDescent="0.25">
      <c r="A20625" t="s">
        <v>21052</v>
      </c>
    </row>
    <row r="20626" spans="1:1" x14ac:dyDescent="0.25">
      <c r="A20626" t="s">
        <v>21053</v>
      </c>
    </row>
    <row r="20627" spans="1:1" x14ac:dyDescent="0.25">
      <c r="A20627" t="s">
        <v>21054</v>
      </c>
    </row>
    <row r="20628" spans="1:1" x14ac:dyDescent="0.25">
      <c r="A20628" t="s">
        <v>21055</v>
      </c>
    </row>
    <row r="20629" spans="1:1" x14ac:dyDescent="0.25">
      <c r="A20629" t="s">
        <v>21056</v>
      </c>
    </row>
    <row r="20630" spans="1:1" x14ac:dyDescent="0.25">
      <c r="A20630" t="s">
        <v>21057</v>
      </c>
    </row>
    <row r="20631" spans="1:1" x14ac:dyDescent="0.25">
      <c r="A20631" t="s">
        <v>21058</v>
      </c>
    </row>
    <row r="20632" spans="1:1" x14ac:dyDescent="0.25">
      <c r="A20632" t="s">
        <v>21059</v>
      </c>
    </row>
    <row r="20633" spans="1:1" x14ac:dyDescent="0.25">
      <c r="A20633" t="s">
        <v>21060</v>
      </c>
    </row>
    <row r="20634" spans="1:1" x14ac:dyDescent="0.25">
      <c r="A20634" t="s">
        <v>21061</v>
      </c>
    </row>
    <row r="20635" spans="1:1" x14ac:dyDescent="0.25">
      <c r="A20635" t="s">
        <v>21062</v>
      </c>
    </row>
    <row r="20636" spans="1:1" x14ac:dyDescent="0.25">
      <c r="A20636" t="s">
        <v>21063</v>
      </c>
    </row>
    <row r="20637" spans="1:1" x14ac:dyDescent="0.25">
      <c r="A20637" t="s">
        <v>21064</v>
      </c>
    </row>
    <row r="20638" spans="1:1" x14ac:dyDescent="0.25">
      <c r="A20638" t="s">
        <v>21065</v>
      </c>
    </row>
    <row r="20639" spans="1:1" x14ac:dyDescent="0.25">
      <c r="A20639" t="s">
        <v>21066</v>
      </c>
    </row>
    <row r="20640" spans="1:1" x14ac:dyDescent="0.25">
      <c r="A20640" t="s">
        <v>21067</v>
      </c>
    </row>
    <row r="20641" spans="1:1" x14ac:dyDescent="0.25">
      <c r="A20641" t="s">
        <v>21068</v>
      </c>
    </row>
    <row r="20642" spans="1:1" x14ac:dyDescent="0.25">
      <c r="A20642" t="s">
        <v>21069</v>
      </c>
    </row>
    <row r="20643" spans="1:1" x14ac:dyDescent="0.25">
      <c r="A20643" t="s">
        <v>21070</v>
      </c>
    </row>
    <row r="20644" spans="1:1" x14ac:dyDescent="0.25">
      <c r="A20644" t="s">
        <v>21071</v>
      </c>
    </row>
    <row r="20645" spans="1:1" x14ac:dyDescent="0.25">
      <c r="A20645" t="s">
        <v>21072</v>
      </c>
    </row>
    <row r="20646" spans="1:1" x14ac:dyDescent="0.25">
      <c r="A20646" t="s">
        <v>21073</v>
      </c>
    </row>
    <row r="20647" spans="1:1" x14ac:dyDescent="0.25">
      <c r="A20647" t="s">
        <v>21074</v>
      </c>
    </row>
    <row r="20648" spans="1:1" x14ac:dyDescent="0.25">
      <c r="A20648" t="s">
        <v>21075</v>
      </c>
    </row>
    <row r="20649" spans="1:1" x14ac:dyDescent="0.25">
      <c r="A20649" t="s">
        <v>21076</v>
      </c>
    </row>
    <row r="20650" spans="1:1" x14ac:dyDescent="0.25">
      <c r="A20650" t="s">
        <v>21077</v>
      </c>
    </row>
    <row r="20651" spans="1:1" x14ac:dyDescent="0.25">
      <c r="A20651" t="s">
        <v>21078</v>
      </c>
    </row>
    <row r="20652" spans="1:1" x14ac:dyDescent="0.25">
      <c r="A20652" t="s">
        <v>21079</v>
      </c>
    </row>
    <row r="20653" spans="1:1" x14ac:dyDescent="0.25">
      <c r="A20653" t="s">
        <v>21080</v>
      </c>
    </row>
    <row r="20654" spans="1:1" x14ac:dyDescent="0.25">
      <c r="A20654" t="s">
        <v>21081</v>
      </c>
    </row>
    <row r="20655" spans="1:1" x14ac:dyDescent="0.25">
      <c r="A20655" t="s">
        <v>21082</v>
      </c>
    </row>
    <row r="20656" spans="1:1" x14ac:dyDescent="0.25">
      <c r="A20656" t="s">
        <v>21083</v>
      </c>
    </row>
    <row r="20657" spans="1:1" x14ac:dyDescent="0.25">
      <c r="A20657" t="s">
        <v>21084</v>
      </c>
    </row>
    <row r="20658" spans="1:1" x14ac:dyDescent="0.25">
      <c r="A20658" t="s">
        <v>21085</v>
      </c>
    </row>
    <row r="20659" spans="1:1" x14ac:dyDescent="0.25">
      <c r="A20659" t="s">
        <v>21086</v>
      </c>
    </row>
    <row r="20660" spans="1:1" x14ac:dyDescent="0.25">
      <c r="A20660" t="s">
        <v>21087</v>
      </c>
    </row>
    <row r="20661" spans="1:1" x14ac:dyDescent="0.25">
      <c r="A20661" t="s">
        <v>21088</v>
      </c>
    </row>
    <row r="20662" spans="1:1" x14ac:dyDescent="0.25">
      <c r="A20662" t="s">
        <v>21089</v>
      </c>
    </row>
    <row r="20663" spans="1:1" x14ac:dyDescent="0.25">
      <c r="A20663" t="s">
        <v>21090</v>
      </c>
    </row>
    <row r="20664" spans="1:1" x14ac:dyDescent="0.25">
      <c r="A20664" t="s">
        <v>21091</v>
      </c>
    </row>
    <row r="20665" spans="1:1" x14ac:dyDescent="0.25">
      <c r="A20665" t="s">
        <v>21092</v>
      </c>
    </row>
    <row r="20666" spans="1:1" x14ac:dyDescent="0.25">
      <c r="A20666" t="s">
        <v>21093</v>
      </c>
    </row>
    <row r="20667" spans="1:1" x14ac:dyDescent="0.25">
      <c r="A20667" t="s">
        <v>21094</v>
      </c>
    </row>
    <row r="20668" spans="1:1" x14ac:dyDescent="0.25">
      <c r="A20668" t="s">
        <v>21095</v>
      </c>
    </row>
    <row r="20669" spans="1:1" x14ac:dyDescent="0.25">
      <c r="A20669" t="s">
        <v>21096</v>
      </c>
    </row>
    <row r="20670" spans="1:1" x14ac:dyDescent="0.25">
      <c r="A20670" t="s">
        <v>21097</v>
      </c>
    </row>
    <row r="20671" spans="1:1" x14ac:dyDescent="0.25">
      <c r="A20671" t="s">
        <v>21098</v>
      </c>
    </row>
    <row r="20672" spans="1:1" x14ac:dyDescent="0.25">
      <c r="A20672" t="s">
        <v>21099</v>
      </c>
    </row>
    <row r="20673" spans="1:1" x14ac:dyDescent="0.25">
      <c r="A20673" t="s">
        <v>21100</v>
      </c>
    </row>
    <row r="20674" spans="1:1" x14ac:dyDescent="0.25">
      <c r="A20674" t="s">
        <v>21101</v>
      </c>
    </row>
    <row r="20675" spans="1:1" x14ac:dyDescent="0.25">
      <c r="A20675" t="s">
        <v>21102</v>
      </c>
    </row>
    <row r="20676" spans="1:1" x14ac:dyDescent="0.25">
      <c r="A20676" t="s">
        <v>21103</v>
      </c>
    </row>
    <row r="20677" spans="1:1" x14ac:dyDescent="0.25">
      <c r="A20677" t="s">
        <v>21104</v>
      </c>
    </row>
    <row r="20678" spans="1:1" x14ac:dyDescent="0.25">
      <c r="A20678" t="s">
        <v>21105</v>
      </c>
    </row>
    <row r="20679" spans="1:1" x14ac:dyDescent="0.25">
      <c r="A20679" t="s">
        <v>21106</v>
      </c>
    </row>
    <row r="20680" spans="1:1" x14ac:dyDescent="0.25">
      <c r="A20680" t="s">
        <v>21107</v>
      </c>
    </row>
    <row r="20681" spans="1:1" x14ac:dyDescent="0.25">
      <c r="A20681" t="s">
        <v>21108</v>
      </c>
    </row>
    <row r="20682" spans="1:1" x14ac:dyDescent="0.25">
      <c r="A20682" t="s">
        <v>21109</v>
      </c>
    </row>
    <row r="20683" spans="1:1" x14ac:dyDescent="0.25">
      <c r="A20683" t="s">
        <v>21110</v>
      </c>
    </row>
    <row r="20684" spans="1:1" x14ac:dyDescent="0.25">
      <c r="A20684" t="s">
        <v>21111</v>
      </c>
    </row>
    <row r="20685" spans="1:1" x14ac:dyDescent="0.25">
      <c r="A20685" t="s">
        <v>21112</v>
      </c>
    </row>
    <row r="20686" spans="1:1" x14ac:dyDescent="0.25">
      <c r="A20686" t="s">
        <v>21113</v>
      </c>
    </row>
    <row r="20687" spans="1:1" x14ac:dyDescent="0.25">
      <c r="A20687" t="s">
        <v>21114</v>
      </c>
    </row>
    <row r="20688" spans="1:1" x14ac:dyDescent="0.25">
      <c r="A20688" t="s">
        <v>21115</v>
      </c>
    </row>
    <row r="20689" spans="1:1" x14ac:dyDescent="0.25">
      <c r="A20689" t="s">
        <v>21116</v>
      </c>
    </row>
    <row r="20690" spans="1:1" x14ac:dyDescent="0.25">
      <c r="A20690" t="s">
        <v>21117</v>
      </c>
    </row>
    <row r="20691" spans="1:1" x14ac:dyDescent="0.25">
      <c r="A20691" t="s">
        <v>21118</v>
      </c>
    </row>
    <row r="20692" spans="1:1" x14ac:dyDescent="0.25">
      <c r="A20692" t="s">
        <v>21119</v>
      </c>
    </row>
    <row r="20693" spans="1:1" x14ac:dyDescent="0.25">
      <c r="A20693" t="s">
        <v>21120</v>
      </c>
    </row>
    <row r="20694" spans="1:1" x14ac:dyDescent="0.25">
      <c r="A20694" t="s">
        <v>21121</v>
      </c>
    </row>
    <row r="20695" spans="1:1" x14ac:dyDescent="0.25">
      <c r="A20695" t="s">
        <v>21122</v>
      </c>
    </row>
    <row r="20696" spans="1:1" x14ac:dyDescent="0.25">
      <c r="A20696" t="s">
        <v>21123</v>
      </c>
    </row>
    <row r="20697" spans="1:1" x14ac:dyDescent="0.25">
      <c r="A20697" t="s">
        <v>21124</v>
      </c>
    </row>
    <row r="20698" spans="1:1" x14ac:dyDescent="0.25">
      <c r="A20698" t="s">
        <v>21125</v>
      </c>
    </row>
    <row r="20699" spans="1:1" x14ac:dyDescent="0.25">
      <c r="A20699" t="s">
        <v>21126</v>
      </c>
    </row>
    <row r="20700" spans="1:1" x14ac:dyDescent="0.25">
      <c r="A20700" t="s">
        <v>21127</v>
      </c>
    </row>
    <row r="20701" spans="1:1" x14ac:dyDescent="0.25">
      <c r="A20701" t="s">
        <v>21128</v>
      </c>
    </row>
    <row r="20702" spans="1:1" x14ac:dyDescent="0.25">
      <c r="A20702" t="s">
        <v>21129</v>
      </c>
    </row>
    <row r="20703" spans="1:1" x14ac:dyDescent="0.25">
      <c r="A20703" t="s">
        <v>21130</v>
      </c>
    </row>
    <row r="20704" spans="1:1" x14ac:dyDescent="0.25">
      <c r="A20704" t="s">
        <v>21131</v>
      </c>
    </row>
    <row r="20705" spans="1:1" x14ac:dyDescent="0.25">
      <c r="A20705" t="s">
        <v>21132</v>
      </c>
    </row>
    <row r="20706" spans="1:1" x14ac:dyDescent="0.25">
      <c r="A20706" t="s">
        <v>21133</v>
      </c>
    </row>
    <row r="20707" spans="1:1" x14ac:dyDescent="0.25">
      <c r="A20707" t="s">
        <v>21134</v>
      </c>
    </row>
    <row r="20708" spans="1:1" x14ac:dyDescent="0.25">
      <c r="A20708" t="s">
        <v>21135</v>
      </c>
    </row>
    <row r="20709" spans="1:1" x14ac:dyDescent="0.25">
      <c r="A20709" t="s">
        <v>21136</v>
      </c>
    </row>
    <row r="20710" spans="1:1" x14ac:dyDescent="0.25">
      <c r="A20710" t="s">
        <v>21137</v>
      </c>
    </row>
    <row r="20711" spans="1:1" x14ac:dyDescent="0.25">
      <c r="A20711" t="s">
        <v>21138</v>
      </c>
    </row>
    <row r="20712" spans="1:1" x14ac:dyDescent="0.25">
      <c r="A20712" t="s">
        <v>21139</v>
      </c>
    </row>
    <row r="20713" spans="1:1" x14ac:dyDescent="0.25">
      <c r="A20713" t="s">
        <v>21140</v>
      </c>
    </row>
    <row r="20714" spans="1:1" x14ac:dyDescent="0.25">
      <c r="A20714" t="s">
        <v>21141</v>
      </c>
    </row>
    <row r="20715" spans="1:1" x14ac:dyDescent="0.25">
      <c r="A20715" t="s">
        <v>21142</v>
      </c>
    </row>
    <row r="20716" spans="1:1" x14ac:dyDescent="0.25">
      <c r="A20716" t="s">
        <v>21143</v>
      </c>
    </row>
    <row r="20717" spans="1:1" x14ac:dyDescent="0.25">
      <c r="A20717" t="s">
        <v>21144</v>
      </c>
    </row>
    <row r="20718" spans="1:1" x14ac:dyDescent="0.25">
      <c r="A20718" t="s">
        <v>21145</v>
      </c>
    </row>
    <row r="20719" spans="1:1" x14ac:dyDescent="0.25">
      <c r="A20719" t="s">
        <v>21146</v>
      </c>
    </row>
    <row r="20720" spans="1:1" x14ac:dyDescent="0.25">
      <c r="A20720" t="s">
        <v>21147</v>
      </c>
    </row>
    <row r="20721" spans="1:1" x14ac:dyDescent="0.25">
      <c r="A20721" t="s">
        <v>21148</v>
      </c>
    </row>
    <row r="20722" spans="1:1" x14ac:dyDescent="0.25">
      <c r="A20722" t="s">
        <v>21149</v>
      </c>
    </row>
    <row r="20723" spans="1:1" x14ac:dyDescent="0.25">
      <c r="A20723" t="s">
        <v>21150</v>
      </c>
    </row>
    <row r="20724" spans="1:1" x14ac:dyDescent="0.25">
      <c r="A20724" t="s">
        <v>21151</v>
      </c>
    </row>
    <row r="20725" spans="1:1" x14ac:dyDescent="0.25">
      <c r="A20725" t="s">
        <v>21152</v>
      </c>
    </row>
    <row r="20726" spans="1:1" x14ac:dyDescent="0.25">
      <c r="A20726" t="s">
        <v>21153</v>
      </c>
    </row>
    <row r="20727" spans="1:1" x14ac:dyDescent="0.25">
      <c r="A20727" t="s">
        <v>21154</v>
      </c>
    </row>
    <row r="20728" spans="1:1" x14ac:dyDescent="0.25">
      <c r="A20728" t="s">
        <v>21155</v>
      </c>
    </row>
    <row r="20729" spans="1:1" x14ac:dyDescent="0.25">
      <c r="A20729" t="s">
        <v>21156</v>
      </c>
    </row>
    <row r="20730" spans="1:1" x14ac:dyDescent="0.25">
      <c r="A20730" t="s">
        <v>21157</v>
      </c>
    </row>
    <row r="20731" spans="1:1" x14ac:dyDescent="0.25">
      <c r="A20731" t="s">
        <v>21158</v>
      </c>
    </row>
    <row r="20732" spans="1:1" x14ac:dyDescent="0.25">
      <c r="A20732" t="s">
        <v>21159</v>
      </c>
    </row>
    <row r="20733" spans="1:1" x14ac:dyDescent="0.25">
      <c r="A20733" t="s">
        <v>21160</v>
      </c>
    </row>
    <row r="20734" spans="1:1" x14ac:dyDescent="0.25">
      <c r="A20734" t="s">
        <v>21161</v>
      </c>
    </row>
    <row r="20735" spans="1:1" x14ac:dyDescent="0.25">
      <c r="A20735" t="s">
        <v>21162</v>
      </c>
    </row>
    <row r="20736" spans="1:1" x14ac:dyDescent="0.25">
      <c r="A20736" t="s">
        <v>21163</v>
      </c>
    </row>
    <row r="20737" spans="1:1" x14ac:dyDescent="0.25">
      <c r="A20737" t="s">
        <v>21164</v>
      </c>
    </row>
    <row r="20738" spans="1:1" x14ac:dyDescent="0.25">
      <c r="A20738" t="s">
        <v>21165</v>
      </c>
    </row>
    <row r="20739" spans="1:1" x14ac:dyDescent="0.25">
      <c r="A20739" t="s">
        <v>21166</v>
      </c>
    </row>
    <row r="20740" spans="1:1" x14ac:dyDescent="0.25">
      <c r="A20740" t="s">
        <v>21167</v>
      </c>
    </row>
    <row r="20741" spans="1:1" x14ac:dyDescent="0.25">
      <c r="A20741" t="s">
        <v>21168</v>
      </c>
    </row>
    <row r="20742" spans="1:1" x14ac:dyDescent="0.25">
      <c r="A20742" t="s">
        <v>21169</v>
      </c>
    </row>
    <row r="20743" spans="1:1" x14ac:dyDescent="0.25">
      <c r="A20743" t="s">
        <v>21170</v>
      </c>
    </row>
    <row r="20744" spans="1:1" x14ac:dyDescent="0.25">
      <c r="A20744" t="s">
        <v>21171</v>
      </c>
    </row>
    <row r="20745" spans="1:1" x14ac:dyDescent="0.25">
      <c r="A20745" t="s">
        <v>21172</v>
      </c>
    </row>
    <row r="20746" spans="1:1" x14ac:dyDescent="0.25">
      <c r="A20746" t="s">
        <v>21173</v>
      </c>
    </row>
    <row r="20747" spans="1:1" x14ac:dyDescent="0.25">
      <c r="A20747" t="s">
        <v>21174</v>
      </c>
    </row>
    <row r="20748" spans="1:1" x14ac:dyDescent="0.25">
      <c r="A20748" t="s">
        <v>21175</v>
      </c>
    </row>
    <row r="20749" spans="1:1" x14ac:dyDescent="0.25">
      <c r="A20749" t="s">
        <v>21176</v>
      </c>
    </row>
    <row r="20750" spans="1:1" x14ac:dyDescent="0.25">
      <c r="A20750" t="s">
        <v>21177</v>
      </c>
    </row>
    <row r="20751" spans="1:1" x14ac:dyDescent="0.25">
      <c r="A20751" t="s">
        <v>21178</v>
      </c>
    </row>
    <row r="20752" spans="1:1" x14ac:dyDescent="0.25">
      <c r="A20752" t="s">
        <v>21179</v>
      </c>
    </row>
    <row r="20753" spans="1:1" x14ac:dyDescent="0.25">
      <c r="A20753" t="s">
        <v>21180</v>
      </c>
    </row>
    <row r="20754" spans="1:1" x14ac:dyDescent="0.25">
      <c r="A20754" t="s">
        <v>21181</v>
      </c>
    </row>
    <row r="20755" spans="1:1" x14ac:dyDescent="0.25">
      <c r="A20755" t="s">
        <v>21182</v>
      </c>
    </row>
    <row r="20756" spans="1:1" x14ac:dyDescent="0.25">
      <c r="A20756" t="s">
        <v>21183</v>
      </c>
    </row>
    <row r="20757" spans="1:1" x14ac:dyDescent="0.25">
      <c r="A20757" t="s">
        <v>21184</v>
      </c>
    </row>
    <row r="20758" spans="1:1" x14ac:dyDescent="0.25">
      <c r="A20758" t="s">
        <v>21185</v>
      </c>
    </row>
    <row r="20759" spans="1:1" x14ac:dyDescent="0.25">
      <c r="A20759" t="s">
        <v>21186</v>
      </c>
    </row>
    <row r="20760" spans="1:1" x14ac:dyDescent="0.25">
      <c r="A20760" t="s">
        <v>21187</v>
      </c>
    </row>
    <row r="20761" spans="1:1" x14ac:dyDescent="0.25">
      <c r="A20761" t="s">
        <v>21188</v>
      </c>
    </row>
    <row r="20762" spans="1:1" x14ac:dyDescent="0.25">
      <c r="A20762" t="s">
        <v>21189</v>
      </c>
    </row>
    <row r="20763" spans="1:1" x14ac:dyDescent="0.25">
      <c r="A20763" t="s">
        <v>21190</v>
      </c>
    </row>
    <row r="20764" spans="1:1" x14ac:dyDescent="0.25">
      <c r="A20764" t="s">
        <v>21191</v>
      </c>
    </row>
    <row r="20765" spans="1:1" x14ac:dyDescent="0.25">
      <c r="A20765" t="s">
        <v>21192</v>
      </c>
    </row>
    <row r="20766" spans="1:1" x14ac:dyDescent="0.25">
      <c r="A20766" t="s">
        <v>21193</v>
      </c>
    </row>
    <row r="20767" spans="1:1" x14ac:dyDescent="0.25">
      <c r="A20767" t="s">
        <v>21194</v>
      </c>
    </row>
    <row r="20768" spans="1:1" x14ac:dyDescent="0.25">
      <c r="A20768" t="s">
        <v>21195</v>
      </c>
    </row>
    <row r="20769" spans="1:1" x14ac:dyDescent="0.25">
      <c r="A20769" t="s">
        <v>21196</v>
      </c>
    </row>
    <row r="20770" spans="1:1" x14ac:dyDescent="0.25">
      <c r="A20770" t="s">
        <v>21197</v>
      </c>
    </row>
    <row r="20771" spans="1:1" x14ac:dyDescent="0.25">
      <c r="A20771" t="s">
        <v>21198</v>
      </c>
    </row>
    <row r="20772" spans="1:1" x14ac:dyDescent="0.25">
      <c r="A20772" t="s">
        <v>21199</v>
      </c>
    </row>
    <row r="20773" spans="1:1" x14ac:dyDescent="0.25">
      <c r="A20773" t="s">
        <v>21200</v>
      </c>
    </row>
    <row r="20774" spans="1:1" x14ac:dyDescent="0.25">
      <c r="A20774" t="s">
        <v>21201</v>
      </c>
    </row>
    <row r="20775" spans="1:1" x14ac:dyDescent="0.25">
      <c r="A20775" t="s">
        <v>21202</v>
      </c>
    </row>
    <row r="20776" spans="1:1" x14ac:dyDescent="0.25">
      <c r="A20776" t="s">
        <v>21203</v>
      </c>
    </row>
    <row r="20777" spans="1:1" x14ac:dyDescent="0.25">
      <c r="A20777" t="s">
        <v>21204</v>
      </c>
    </row>
    <row r="20778" spans="1:1" x14ac:dyDescent="0.25">
      <c r="A20778" t="s">
        <v>21205</v>
      </c>
    </row>
    <row r="20779" spans="1:1" x14ac:dyDescent="0.25">
      <c r="A20779" t="s">
        <v>21206</v>
      </c>
    </row>
    <row r="20780" spans="1:1" x14ac:dyDescent="0.25">
      <c r="A20780" t="s">
        <v>21207</v>
      </c>
    </row>
    <row r="20781" spans="1:1" x14ac:dyDescent="0.25">
      <c r="A20781" t="s">
        <v>21208</v>
      </c>
    </row>
    <row r="20782" spans="1:1" x14ac:dyDescent="0.25">
      <c r="A20782" t="s">
        <v>21209</v>
      </c>
    </row>
    <row r="20783" spans="1:1" x14ac:dyDescent="0.25">
      <c r="A20783" t="s">
        <v>21210</v>
      </c>
    </row>
    <row r="20784" spans="1:1" x14ac:dyDescent="0.25">
      <c r="A20784" t="s">
        <v>21211</v>
      </c>
    </row>
    <row r="20785" spans="1:1" x14ac:dyDescent="0.25">
      <c r="A20785" t="s">
        <v>21212</v>
      </c>
    </row>
    <row r="20786" spans="1:1" x14ac:dyDescent="0.25">
      <c r="A20786" t="s">
        <v>21213</v>
      </c>
    </row>
    <row r="20787" spans="1:1" x14ac:dyDescent="0.25">
      <c r="A20787" t="s">
        <v>21214</v>
      </c>
    </row>
    <row r="20788" spans="1:1" x14ac:dyDescent="0.25">
      <c r="A20788" t="s">
        <v>21215</v>
      </c>
    </row>
    <row r="20789" spans="1:1" x14ac:dyDescent="0.25">
      <c r="A20789" t="s">
        <v>21216</v>
      </c>
    </row>
    <row r="20790" spans="1:1" x14ac:dyDescent="0.25">
      <c r="A20790" t="s">
        <v>21217</v>
      </c>
    </row>
    <row r="20791" spans="1:1" x14ac:dyDescent="0.25">
      <c r="A20791" t="s">
        <v>21218</v>
      </c>
    </row>
    <row r="20792" spans="1:1" x14ac:dyDescent="0.25">
      <c r="A20792" t="s">
        <v>21219</v>
      </c>
    </row>
    <row r="20793" spans="1:1" x14ac:dyDescent="0.25">
      <c r="A20793" t="s">
        <v>21220</v>
      </c>
    </row>
    <row r="20794" spans="1:1" x14ac:dyDescent="0.25">
      <c r="A20794" t="s">
        <v>21221</v>
      </c>
    </row>
    <row r="20795" spans="1:1" x14ac:dyDescent="0.25">
      <c r="A20795" t="s">
        <v>21222</v>
      </c>
    </row>
    <row r="20796" spans="1:1" x14ac:dyDescent="0.25">
      <c r="A20796" t="s">
        <v>21223</v>
      </c>
    </row>
    <row r="20797" spans="1:1" x14ac:dyDescent="0.25">
      <c r="A20797" t="s">
        <v>21224</v>
      </c>
    </row>
    <row r="20798" spans="1:1" x14ac:dyDescent="0.25">
      <c r="A20798" t="s">
        <v>21225</v>
      </c>
    </row>
    <row r="20799" spans="1:1" x14ac:dyDescent="0.25">
      <c r="A20799" t="s">
        <v>21226</v>
      </c>
    </row>
    <row r="20800" spans="1:1" x14ac:dyDescent="0.25">
      <c r="A20800" t="s">
        <v>21227</v>
      </c>
    </row>
    <row r="20801" spans="1:1" x14ac:dyDescent="0.25">
      <c r="A20801" t="s">
        <v>21228</v>
      </c>
    </row>
    <row r="20802" spans="1:1" x14ac:dyDescent="0.25">
      <c r="A20802" t="s">
        <v>21229</v>
      </c>
    </row>
    <row r="20803" spans="1:1" x14ac:dyDescent="0.25">
      <c r="A20803" t="s">
        <v>21230</v>
      </c>
    </row>
    <row r="20804" spans="1:1" x14ac:dyDescent="0.25">
      <c r="A20804" t="s">
        <v>21231</v>
      </c>
    </row>
    <row r="20805" spans="1:1" x14ac:dyDescent="0.25">
      <c r="A20805" t="s">
        <v>21232</v>
      </c>
    </row>
    <row r="20806" spans="1:1" x14ac:dyDescent="0.25">
      <c r="A20806" t="s">
        <v>21233</v>
      </c>
    </row>
    <row r="20807" spans="1:1" x14ac:dyDescent="0.25">
      <c r="A20807" t="s">
        <v>21234</v>
      </c>
    </row>
    <row r="20808" spans="1:1" x14ac:dyDescent="0.25">
      <c r="A20808" t="s">
        <v>21235</v>
      </c>
    </row>
    <row r="20809" spans="1:1" x14ac:dyDescent="0.25">
      <c r="A20809" t="s">
        <v>21236</v>
      </c>
    </row>
    <row r="20810" spans="1:1" x14ac:dyDescent="0.25">
      <c r="A20810" t="s">
        <v>21237</v>
      </c>
    </row>
    <row r="20811" spans="1:1" x14ac:dyDescent="0.25">
      <c r="A20811" t="s">
        <v>21238</v>
      </c>
    </row>
    <row r="20812" spans="1:1" x14ac:dyDescent="0.25">
      <c r="A20812" t="s">
        <v>21239</v>
      </c>
    </row>
    <row r="20813" spans="1:1" x14ac:dyDescent="0.25">
      <c r="A20813" t="s">
        <v>21240</v>
      </c>
    </row>
    <row r="20814" spans="1:1" x14ac:dyDescent="0.25">
      <c r="A20814" t="s">
        <v>21241</v>
      </c>
    </row>
    <row r="20815" spans="1:1" x14ac:dyDescent="0.25">
      <c r="A20815" t="s">
        <v>21242</v>
      </c>
    </row>
    <row r="20816" spans="1:1" x14ac:dyDescent="0.25">
      <c r="A20816" t="s">
        <v>21243</v>
      </c>
    </row>
    <row r="20817" spans="1:1" x14ac:dyDescent="0.25">
      <c r="A20817" t="s">
        <v>21244</v>
      </c>
    </row>
    <row r="20818" spans="1:1" x14ac:dyDescent="0.25">
      <c r="A20818" t="s">
        <v>21245</v>
      </c>
    </row>
    <row r="20819" spans="1:1" x14ac:dyDescent="0.25">
      <c r="A20819" t="s">
        <v>21246</v>
      </c>
    </row>
    <row r="20820" spans="1:1" x14ac:dyDescent="0.25">
      <c r="A20820" t="s">
        <v>21247</v>
      </c>
    </row>
    <row r="20821" spans="1:1" x14ac:dyDescent="0.25">
      <c r="A20821" t="s">
        <v>21248</v>
      </c>
    </row>
    <row r="20822" spans="1:1" x14ac:dyDescent="0.25">
      <c r="A20822" t="s">
        <v>21249</v>
      </c>
    </row>
    <row r="20823" spans="1:1" x14ac:dyDescent="0.25">
      <c r="A20823" t="s">
        <v>21250</v>
      </c>
    </row>
    <row r="20824" spans="1:1" x14ac:dyDescent="0.25">
      <c r="A20824" t="s">
        <v>21251</v>
      </c>
    </row>
    <row r="20825" spans="1:1" x14ac:dyDescent="0.25">
      <c r="A20825" t="s">
        <v>21252</v>
      </c>
    </row>
    <row r="20826" spans="1:1" x14ac:dyDescent="0.25">
      <c r="A20826" t="s">
        <v>21253</v>
      </c>
    </row>
    <row r="20827" spans="1:1" x14ac:dyDescent="0.25">
      <c r="A20827" t="s">
        <v>21254</v>
      </c>
    </row>
    <row r="20828" spans="1:1" x14ac:dyDescent="0.25">
      <c r="A20828" t="s">
        <v>21255</v>
      </c>
    </row>
    <row r="20829" spans="1:1" x14ac:dyDescent="0.25">
      <c r="A20829" t="s">
        <v>21256</v>
      </c>
    </row>
    <row r="20830" spans="1:1" x14ac:dyDescent="0.25">
      <c r="A20830" t="s">
        <v>21257</v>
      </c>
    </row>
    <row r="20831" spans="1:1" x14ac:dyDescent="0.25">
      <c r="A20831" t="s">
        <v>21258</v>
      </c>
    </row>
    <row r="20832" spans="1:1" x14ac:dyDescent="0.25">
      <c r="A20832" t="s">
        <v>21259</v>
      </c>
    </row>
    <row r="20833" spans="1:1" x14ac:dyDescent="0.25">
      <c r="A20833" t="s">
        <v>21260</v>
      </c>
    </row>
    <row r="20834" spans="1:1" x14ac:dyDescent="0.25">
      <c r="A20834" t="s">
        <v>21261</v>
      </c>
    </row>
    <row r="20835" spans="1:1" x14ac:dyDescent="0.25">
      <c r="A20835" t="s">
        <v>21262</v>
      </c>
    </row>
    <row r="20836" spans="1:1" x14ac:dyDescent="0.25">
      <c r="A20836" t="s">
        <v>21263</v>
      </c>
    </row>
    <row r="20837" spans="1:1" x14ac:dyDescent="0.25">
      <c r="A20837" t="s">
        <v>21264</v>
      </c>
    </row>
    <row r="20838" spans="1:1" x14ac:dyDescent="0.25">
      <c r="A20838" t="s">
        <v>21265</v>
      </c>
    </row>
    <row r="20839" spans="1:1" x14ac:dyDescent="0.25">
      <c r="A20839" t="s">
        <v>21266</v>
      </c>
    </row>
    <row r="20840" spans="1:1" x14ac:dyDescent="0.25">
      <c r="A20840" t="s">
        <v>21267</v>
      </c>
    </row>
    <row r="20841" spans="1:1" x14ac:dyDescent="0.25">
      <c r="A20841" t="s">
        <v>21268</v>
      </c>
    </row>
    <row r="20842" spans="1:1" x14ac:dyDescent="0.25">
      <c r="A20842" t="s">
        <v>21269</v>
      </c>
    </row>
    <row r="20843" spans="1:1" x14ac:dyDescent="0.25">
      <c r="A20843" t="s">
        <v>21270</v>
      </c>
    </row>
    <row r="20844" spans="1:1" x14ac:dyDescent="0.25">
      <c r="A20844" t="s">
        <v>21271</v>
      </c>
    </row>
    <row r="20845" spans="1:1" x14ac:dyDescent="0.25">
      <c r="A20845" t="s">
        <v>21272</v>
      </c>
    </row>
    <row r="20846" spans="1:1" x14ac:dyDescent="0.25">
      <c r="A20846" t="s">
        <v>21273</v>
      </c>
    </row>
    <row r="20847" spans="1:1" x14ac:dyDescent="0.25">
      <c r="A20847" t="s">
        <v>21274</v>
      </c>
    </row>
    <row r="20848" spans="1:1" x14ac:dyDescent="0.25">
      <c r="A20848" t="s">
        <v>21275</v>
      </c>
    </row>
    <row r="20849" spans="1:1" x14ac:dyDescent="0.25">
      <c r="A20849" t="s">
        <v>21276</v>
      </c>
    </row>
    <row r="20850" spans="1:1" x14ac:dyDescent="0.25">
      <c r="A20850" t="s">
        <v>21277</v>
      </c>
    </row>
    <row r="20851" spans="1:1" x14ac:dyDescent="0.25">
      <c r="A20851" t="s">
        <v>21278</v>
      </c>
    </row>
    <row r="20852" spans="1:1" x14ac:dyDescent="0.25">
      <c r="A20852" t="s">
        <v>21279</v>
      </c>
    </row>
    <row r="20853" spans="1:1" x14ac:dyDescent="0.25">
      <c r="A20853" t="s">
        <v>21280</v>
      </c>
    </row>
    <row r="20854" spans="1:1" x14ac:dyDescent="0.25">
      <c r="A20854" t="s">
        <v>21281</v>
      </c>
    </row>
    <row r="20855" spans="1:1" x14ac:dyDescent="0.25">
      <c r="A20855" t="s">
        <v>21282</v>
      </c>
    </row>
    <row r="20856" spans="1:1" x14ac:dyDescent="0.25">
      <c r="A20856" t="s">
        <v>21283</v>
      </c>
    </row>
    <row r="20857" spans="1:1" x14ac:dyDescent="0.25">
      <c r="A20857" t="s">
        <v>21284</v>
      </c>
    </row>
    <row r="20858" spans="1:1" x14ac:dyDescent="0.25">
      <c r="A20858" t="s">
        <v>21285</v>
      </c>
    </row>
    <row r="20859" spans="1:1" x14ac:dyDescent="0.25">
      <c r="A20859" t="s">
        <v>21286</v>
      </c>
    </row>
    <row r="20860" spans="1:1" x14ac:dyDescent="0.25">
      <c r="A20860" t="s">
        <v>21287</v>
      </c>
    </row>
    <row r="20861" spans="1:1" x14ac:dyDescent="0.25">
      <c r="A20861" t="s">
        <v>21288</v>
      </c>
    </row>
    <row r="20862" spans="1:1" x14ac:dyDescent="0.25">
      <c r="A20862" t="s">
        <v>21289</v>
      </c>
    </row>
    <row r="20863" spans="1:1" x14ac:dyDescent="0.25">
      <c r="A20863" t="s">
        <v>21290</v>
      </c>
    </row>
    <row r="20864" spans="1:1" x14ac:dyDescent="0.25">
      <c r="A20864" t="s">
        <v>21291</v>
      </c>
    </row>
    <row r="20865" spans="1:1" x14ac:dyDescent="0.25">
      <c r="A20865" t="s">
        <v>21292</v>
      </c>
    </row>
    <row r="20866" spans="1:1" x14ac:dyDescent="0.25">
      <c r="A20866" t="s">
        <v>21293</v>
      </c>
    </row>
    <row r="20867" spans="1:1" x14ac:dyDescent="0.25">
      <c r="A20867" t="s">
        <v>21294</v>
      </c>
    </row>
    <row r="20868" spans="1:1" x14ac:dyDescent="0.25">
      <c r="A20868" t="s">
        <v>21295</v>
      </c>
    </row>
    <row r="20869" spans="1:1" x14ac:dyDescent="0.25">
      <c r="A20869" t="s">
        <v>21296</v>
      </c>
    </row>
    <row r="20870" spans="1:1" x14ac:dyDescent="0.25">
      <c r="A20870" t="s">
        <v>21297</v>
      </c>
    </row>
    <row r="20871" spans="1:1" x14ac:dyDescent="0.25">
      <c r="A20871" t="s">
        <v>21298</v>
      </c>
    </row>
    <row r="20872" spans="1:1" x14ac:dyDescent="0.25">
      <c r="A20872" t="s">
        <v>21299</v>
      </c>
    </row>
    <row r="20873" spans="1:1" x14ac:dyDescent="0.25">
      <c r="A20873" t="s">
        <v>21300</v>
      </c>
    </row>
    <row r="20874" spans="1:1" x14ac:dyDescent="0.25">
      <c r="A20874" t="s">
        <v>21301</v>
      </c>
    </row>
    <row r="20875" spans="1:1" x14ac:dyDescent="0.25">
      <c r="A20875" t="s">
        <v>21302</v>
      </c>
    </row>
    <row r="20876" spans="1:1" x14ac:dyDescent="0.25">
      <c r="A20876" t="s">
        <v>21303</v>
      </c>
    </row>
    <row r="20877" spans="1:1" x14ac:dyDescent="0.25">
      <c r="A20877" t="s">
        <v>21304</v>
      </c>
    </row>
    <row r="20878" spans="1:1" x14ac:dyDescent="0.25">
      <c r="A20878" t="s">
        <v>21305</v>
      </c>
    </row>
    <row r="20879" spans="1:1" x14ac:dyDescent="0.25">
      <c r="A20879" t="s">
        <v>21306</v>
      </c>
    </row>
    <row r="20880" spans="1:1" x14ac:dyDescent="0.25">
      <c r="A20880" t="s">
        <v>21307</v>
      </c>
    </row>
    <row r="20881" spans="1:1" x14ac:dyDescent="0.25">
      <c r="A20881" t="s">
        <v>21308</v>
      </c>
    </row>
    <row r="20882" spans="1:1" x14ac:dyDescent="0.25">
      <c r="A20882" t="s">
        <v>21309</v>
      </c>
    </row>
    <row r="20883" spans="1:1" x14ac:dyDescent="0.25">
      <c r="A20883" t="s">
        <v>21310</v>
      </c>
    </row>
    <row r="20884" spans="1:1" x14ac:dyDescent="0.25">
      <c r="A20884" t="s">
        <v>21311</v>
      </c>
    </row>
    <row r="20885" spans="1:1" x14ac:dyDescent="0.25">
      <c r="A20885" t="s">
        <v>21312</v>
      </c>
    </row>
    <row r="20886" spans="1:1" x14ac:dyDescent="0.25">
      <c r="A20886" t="s">
        <v>21313</v>
      </c>
    </row>
    <row r="20887" spans="1:1" x14ac:dyDescent="0.25">
      <c r="A20887" t="s">
        <v>21314</v>
      </c>
    </row>
    <row r="20888" spans="1:1" x14ac:dyDescent="0.25">
      <c r="A20888" t="s">
        <v>21315</v>
      </c>
    </row>
    <row r="20889" spans="1:1" x14ac:dyDescent="0.25">
      <c r="A20889" t="s">
        <v>21316</v>
      </c>
    </row>
    <row r="20890" spans="1:1" x14ac:dyDescent="0.25">
      <c r="A20890" t="s">
        <v>21317</v>
      </c>
    </row>
    <row r="20891" spans="1:1" x14ac:dyDescent="0.25">
      <c r="A20891" t="s">
        <v>21318</v>
      </c>
    </row>
    <row r="20892" spans="1:1" x14ac:dyDescent="0.25">
      <c r="A20892" t="s">
        <v>21319</v>
      </c>
    </row>
    <row r="20893" spans="1:1" x14ac:dyDescent="0.25">
      <c r="A20893" t="s">
        <v>21320</v>
      </c>
    </row>
    <row r="20894" spans="1:1" x14ac:dyDescent="0.25">
      <c r="A20894" t="s">
        <v>21321</v>
      </c>
    </row>
    <row r="20895" spans="1:1" x14ac:dyDescent="0.25">
      <c r="A20895" t="s">
        <v>21322</v>
      </c>
    </row>
    <row r="20896" spans="1:1" x14ac:dyDescent="0.25">
      <c r="A20896" t="s">
        <v>21323</v>
      </c>
    </row>
    <row r="20897" spans="1:1" x14ac:dyDescent="0.25">
      <c r="A20897" t="s">
        <v>21324</v>
      </c>
    </row>
    <row r="20898" spans="1:1" x14ac:dyDescent="0.25">
      <c r="A20898" t="s">
        <v>21325</v>
      </c>
    </row>
    <row r="20899" spans="1:1" x14ac:dyDescent="0.25">
      <c r="A20899" t="s">
        <v>21326</v>
      </c>
    </row>
    <row r="20900" spans="1:1" x14ac:dyDescent="0.25">
      <c r="A20900" t="s">
        <v>21327</v>
      </c>
    </row>
    <row r="20901" spans="1:1" x14ac:dyDescent="0.25">
      <c r="A20901" t="s">
        <v>21328</v>
      </c>
    </row>
    <row r="20902" spans="1:1" x14ac:dyDescent="0.25">
      <c r="A20902" t="s">
        <v>21329</v>
      </c>
    </row>
    <row r="20903" spans="1:1" x14ac:dyDescent="0.25">
      <c r="A20903" t="s">
        <v>21330</v>
      </c>
    </row>
    <row r="20904" spans="1:1" x14ac:dyDescent="0.25">
      <c r="A20904" t="s">
        <v>21331</v>
      </c>
    </row>
    <row r="20905" spans="1:1" x14ac:dyDescent="0.25">
      <c r="A20905" t="s">
        <v>21332</v>
      </c>
    </row>
    <row r="20906" spans="1:1" x14ac:dyDescent="0.25">
      <c r="A20906" t="s">
        <v>21333</v>
      </c>
    </row>
    <row r="20907" spans="1:1" x14ac:dyDescent="0.25">
      <c r="A20907" t="s">
        <v>21334</v>
      </c>
    </row>
    <row r="20908" spans="1:1" x14ac:dyDescent="0.25">
      <c r="A20908" t="s">
        <v>21335</v>
      </c>
    </row>
    <row r="20909" spans="1:1" x14ac:dyDescent="0.25">
      <c r="A20909" t="s">
        <v>21336</v>
      </c>
    </row>
    <row r="20910" spans="1:1" x14ac:dyDescent="0.25">
      <c r="A20910" t="s">
        <v>21337</v>
      </c>
    </row>
    <row r="20911" spans="1:1" x14ac:dyDescent="0.25">
      <c r="A20911" t="s">
        <v>21338</v>
      </c>
    </row>
    <row r="20912" spans="1:1" x14ac:dyDescent="0.25">
      <c r="A20912" t="s">
        <v>21339</v>
      </c>
    </row>
    <row r="20913" spans="1:1" x14ac:dyDescent="0.25">
      <c r="A20913" t="s">
        <v>21340</v>
      </c>
    </row>
    <row r="20914" spans="1:1" x14ac:dyDescent="0.25">
      <c r="A20914" t="s">
        <v>21341</v>
      </c>
    </row>
    <row r="20915" spans="1:1" x14ac:dyDescent="0.25">
      <c r="A20915" t="s">
        <v>21342</v>
      </c>
    </row>
    <row r="20916" spans="1:1" x14ac:dyDescent="0.25">
      <c r="A20916" t="s">
        <v>21343</v>
      </c>
    </row>
    <row r="20917" spans="1:1" x14ac:dyDescent="0.25">
      <c r="A20917" t="s">
        <v>21344</v>
      </c>
    </row>
    <row r="20918" spans="1:1" x14ac:dyDescent="0.25">
      <c r="A20918" t="s">
        <v>21345</v>
      </c>
    </row>
    <row r="20919" spans="1:1" x14ac:dyDescent="0.25">
      <c r="A20919" t="s">
        <v>21346</v>
      </c>
    </row>
    <row r="20920" spans="1:1" x14ac:dyDescent="0.25">
      <c r="A20920" t="s">
        <v>21347</v>
      </c>
    </row>
    <row r="20921" spans="1:1" x14ac:dyDescent="0.25">
      <c r="A20921" t="s">
        <v>21348</v>
      </c>
    </row>
    <row r="20922" spans="1:1" x14ac:dyDescent="0.25">
      <c r="A20922" t="s">
        <v>21349</v>
      </c>
    </row>
    <row r="20923" spans="1:1" x14ac:dyDescent="0.25">
      <c r="A20923" t="s">
        <v>21350</v>
      </c>
    </row>
    <row r="20924" spans="1:1" x14ac:dyDescent="0.25">
      <c r="A20924" t="s">
        <v>21351</v>
      </c>
    </row>
    <row r="20925" spans="1:1" x14ac:dyDescent="0.25">
      <c r="A20925" t="s">
        <v>21352</v>
      </c>
    </row>
    <row r="20926" spans="1:1" x14ac:dyDescent="0.25">
      <c r="A20926" t="s">
        <v>21353</v>
      </c>
    </row>
    <row r="20927" spans="1:1" x14ac:dyDescent="0.25">
      <c r="A20927" t="s">
        <v>21354</v>
      </c>
    </row>
    <row r="20928" spans="1:1" x14ac:dyDescent="0.25">
      <c r="A20928" t="s">
        <v>21355</v>
      </c>
    </row>
    <row r="20929" spans="1:1" x14ac:dyDescent="0.25">
      <c r="A20929" t="s">
        <v>21356</v>
      </c>
    </row>
    <row r="20930" spans="1:1" x14ac:dyDescent="0.25">
      <c r="A20930" t="s">
        <v>21357</v>
      </c>
    </row>
    <row r="20931" spans="1:1" x14ac:dyDescent="0.25">
      <c r="A20931" t="s">
        <v>21358</v>
      </c>
    </row>
    <row r="20932" spans="1:1" x14ac:dyDescent="0.25">
      <c r="A20932" t="s">
        <v>21359</v>
      </c>
    </row>
    <row r="20933" spans="1:1" x14ac:dyDescent="0.25">
      <c r="A20933" t="s">
        <v>21360</v>
      </c>
    </row>
    <row r="20934" spans="1:1" x14ac:dyDescent="0.25">
      <c r="A20934" t="s">
        <v>21361</v>
      </c>
    </row>
    <row r="20935" spans="1:1" x14ac:dyDescent="0.25">
      <c r="A20935" t="s">
        <v>21362</v>
      </c>
    </row>
    <row r="20936" spans="1:1" x14ac:dyDescent="0.25">
      <c r="A20936" t="s">
        <v>21363</v>
      </c>
    </row>
    <row r="20937" spans="1:1" x14ac:dyDescent="0.25">
      <c r="A20937" t="s">
        <v>21364</v>
      </c>
    </row>
    <row r="20938" spans="1:1" x14ac:dyDescent="0.25">
      <c r="A20938" t="s">
        <v>21365</v>
      </c>
    </row>
    <row r="20939" spans="1:1" x14ac:dyDescent="0.25">
      <c r="A20939" t="s">
        <v>21366</v>
      </c>
    </row>
    <row r="20940" spans="1:1" x14ac:dyDescent="0.25">
      <c r="A20940" t="s">
        <v>21367</v>
      </c>
    </row>
    <row r="20941" spans="1:1" x14ac:dyDescent="0.25">
      <c r="A20941" t="s">
        <v>21368</v>
      </c>
    </row>
    <row r="20942" spans="1:1" x14ac:dyDescent="0.25">
      <c r="A20942" t="s">
        <v>21369</v>
      </c>
    </row>
    <row r="20943" spans="1:1" x14ac:dyDescent="0.25">
      <c r="A20943" t="s">
        <v>21370</v>
      </c>
    </row>
    <row r="20944" spans="1:1" x14ac:dyDescent="0.25">
      <c r="A20944" t="s">
        <v>21371</v>
      </c>
    </row>
    <row r="20945" spans="1:1" x14ac:dyDescent="0.25">
      <c r="A20945" t="s">
        <v>21372</v>
      </c>
    </row>
    <row r="20946" spans="1:1" x14ac:dyDescent="0.25">
      <c r="A20946" t="s">
        <v>21373</v>
      </c>
    </row>
    <row r="20947" spans="1:1" x14ac:dyDescent="0.25">
      <c r="A20947" t="s">
        <v>21374</v>
      </c>
    </row>
    <row r="20948" spans="1:1" x14ac:dyDescent="0.25">
      <c r="A20948" t="s">
        <v>21375</v>
      </c>
    </row>
    <row r="20949" spans="1:1" x14ac:dyDescent="0.25">
      <c r="A20949" t="s">
        <v>21376</v>
      </c>
    </row>
    <row r="20950" spans="1:1" x14ac:dyDescent="0.25">
      <c r="A20950" t="s">
        <v>21377</v>
      </c>
    </row>
    <row r="20951" spans="1:1" x14ac:dyDescent="0.25">
      <c r="A20951" t="s">
        <v>21378</v>
      </c>
    </row>
    <row r="20952" spans="1:1" x14ac:dyDescent="0.25">
      <c r="A20952" t="s">
        <v>21379</v>
      </c>
    </row>
    <row r="20953" spans="1:1" x14ac:dyDescent="0.25">
      <c r="A20953" t="s">
        <v>21380</v>
      </c>
    </row>
    <row r="20954" spans="1:1" x14ac:dyDescent="0.25">
      <c r="A20954" t="s">
        <v>21381</v>
      </c>
    </row>
    <row r="20955" spans="1:1" x14ac:dyDescent="0.25">
      <c r="A20955" t="s">
        <v>21382</v>
      </c>
    </row>
    <row r="20956" spans="1:1" x14ac:dyDescent="0.25">
      <c r="A20956" t="s">
        <v>21383</v>
      </c>
    </row>
    <row r="20957" spans="1:1" x14ac:dyDescent="0.25">
      <c r="A20957" t="s">
        <v>21384</v>
      </c>
    </row>
    <row r="20958" spans="1:1" x14ac:dyDescent="0.25">
      <c r="A20958" t="s">
        <v>21385</v>
      </c>
    </row>
    <row r="20959" spans="1:1" x14ac:dyDescent="0.25">
      <c r="A20959" t="s">
        <v>21386</v>
      </c>
    </row>
    <row r="20960" spans="1:1" x14ac:dyDescent="0.25">
      <c r="A20960" t="s">
        <v>21387</v>
      </c>
    </row>
    <row r="20961" spans="1:1" x14ac:dyDescent="0.25">
      <c r="A20961" t="s">
        <v>21388</v>
      </c>
    </row>
    <row r="20962" spans="1:1" x14ac:dyDescent="0.25">
      <c r="A20962" t="s">
        <v>21389</v>
      </c>
    </row>
    <row r="20963" spans="1:1" x14ac:dyDescent="0.25">
      <c r="A20963" t="s">
        <v>21390</v>
      </c>
    </row>
    <row r="20964" spans="1:1" x14ac:dyDescent="0.25">
      <c r="A20964" t="s">
        <v>21391</v>
      </c>
    </row>
    <row r="20965" spans="1:1" x14ac:dyDescent="0.25">
      <c r="A20965" t="s">
        <v>21392</v>
      </c>
    </row>
    <row r="20966" spans="1:1" x14ac:dyDescent="0.25">
      <c r="A20966" t="s">
        <v>21393</v>
      </c>
    </row>
    <row r="20967" spans="1:1" x14ac:dyDescent="0.25">
      <c r="A20967" t="s">
        <v>21394</v>
      </c>
    </row>
    <row r="20968" spans="1:1" x14ac:dyDescent="0.25">
      <c r="A20968" t="s">
        <v>21395</v>
      </c>
    </row>
    <row r="20969" spans="1:1" x14ac:dyDescent="0.25">
      <c r="A20969" t="s">
        <v>21396</v>
      </c>
    </row>
    <row r="20970" spans="1:1" x14ac:dyDescent="0.25">
      <c r="A20970" t="s">
        <v>21397</v>
      </c>
    </row>
    <row r="20971" spans="1:1" x14ac:dyDescent="0.25">
      <c r="A20971" t="s">
        <v>21398</v>
      </c>
    </row>
    <row r="20972" spans="1:1" x14ac:dyDescent="0.25">
      <c r="A20972" t="s">
        <v>21399</v>
      </c>
    </row>
    <row r="20973" spans="1:1" x14ac:dyDescent="0.25">
      <c r="A20973" t="s">
        <v>21400</v>
      </c>
    </row>
    <row r="20974" spans="1:1" x14ac:dyDescent="0.25">
      <c r="A20974" t="s">
        <v>21401</v>
      </c>
    </row>
    <row r="20975" spans="1:1" x14ac:dyDescent="0.25">
      <c r="A20975" t="s">
        <v>21402</v>
      </c>
    </row>
    <row r="20976" spans="1:1" x14ac:dyDescent="0.25">
      <c r="A20976" t="s">
        <v>21403</v>
      </c>
    </row>
    <row r="20977" spans="1:1" x14ac:dyDescent="0.25">
      <c r="A20977" t="s">
        <v>21404</v>
      </c>
    </row>
    <row r="20978" spans="1:1" x14ac:dyDescent="0.25">
      <c r="A20978" t="s">
        <v>21405</v>
      </c>
    </row>
    <row r="20979" spans="1:1" x14ac:dyDescent="0.25">
      <c r="A20979" t="s">
        <v>21406</v>
      </c>
    </row>
    <row r="20980" spans="1:1" x14ac:dyDescent="0.25">
      <c r="A20980" t="s">
        <v>21407</v>
      </c>
    </row>
    <row r="20981" spans="1:1" x14ac:dyDescent="0.25">
      <c r="A20981" t="s">
        <v>21408</v>
      </c>
    </row>
    <row r="20982" spans="1:1" x14ac:dyDescent="0.25">
      <c r="A20982" t="s">
        <v>21409</v>
      </c>
    </row>
    <row r="20983" spans="1:1" x14ac:dyDescent="0.25">
      <c r="A20983" t="s">
        <v>21410</v>
      </c>
    </row>
    <row r="20984" spans="1:1" x14ac:dyDescent="0.25">
      <c r="A20984" t="s">
        <v>21411</v>
      </c>
    </row>
    <row r="20985" spans="1:1" x14ac:dyDescent="0.25">
      <c r="A20985" t="s">
        <v>21412</v>
      </c>
    </row>
    <row r="20986" spans="1:1" x14ac:dyDescent="0.25">
      <c r="A20986" t="s">
        <v>21413</v>
      </c>
    </row>
    <row r="20987" spans="1:1" x14ac:dyDescent="0.25">
      <c r="A20987" t="s">
        <v>21414</v>
      </c>
    </row>
    <row r="20988" spans="1:1" x14ac:dyDescent="0.25">
      <c r="A20988" t="s">
        <v>21415</v>
      </c>
    </row>
    <row r="20989" spans="1:1" x14ac:dyDescent="0.25">
      <c r="A20989" t="s">
        <v>21416</v>
      </c>
    </row>
    <row r="20990" spans="1:1" x14ac:dyDescent="0.25">
      <c r="A20990" t="s">
        <v>21417</v>
      </c>
    </row>
    <row r="20991" spans="1:1" x14ac:dyDescent="0.25">
      <c r="A20991" t="s">
        <v>21418</v>
      </c>
    </row>
    <row r="20992" spans="1:1" x14ac:dyDescent="0.25">
      <c r="A20992" t="s">
        <v>21419</v>
      </c>
    </row>
    <row r="20993" spans="1:1" x14ac:dyDescent="0.25">
      <c r="A20993" t="s">
        <v>21420</v>
      </c>
    </row>
    <row r="20994" spans="1:1" x14ac:dyDescent="0.25">
      <c r="A20994" t="s">
        <v>21421</v>
      </c>
    </row>
    <row r="20995" spans="1:1" x14ac:dyDescent="0.25">
      <c r="A20995" t="s">
        <v>21422</v>
      </c>
    </row>
    <row r="20996" spans="1:1" x14ac:dyDescent="0.25">
      <c r="A20996" t="s">
        <v>21423</v>
      </c>
    </row>
    <row r="20997" spans="1:1" x14ac:dyDescent="0.25">
      <c r="A20997" t="s">
        <v>21424</v>
      </c>
    </row>
    <row r="20998" spans="1:1" x14ac:dyDescent="0.25">
      <c r="A20998" t="s">
        <v>21425</v>
      </c>
    </row>
    <row r="20999" spans="1:1" x14ac:dyDescent="0.25">
      <c r="A20999" t="s">
        <v>21426</v>
      </c>
    </row>
    <row r="21000" spans="1:1" x14ac:dyDescent="0.25">
      <c r="A21000" t="s">
        <v>21427</v>
      </c>
    </row>
    <row r="21001" spans="1:1" x14ac:dyDescent="0.25">
      <c r="A21001" t="s">
        <v>21428</v>
      </c>
    </row>
    <row r="21002" spans="1:1" x14ac:dyDescent="0.25">
      <c r="A21002" t="s">
        <v>21429</v>
      </c>
    </row>
    <row r="21003" spans="1:1" x14ac:dyDescent="0.25">
      <c r="A21003" t="s">
        <v>21430</v>
      </c>
    </row>
    <row r="21004" spans="1:1" x14ac:dyDescent="0.25">
      <c r="A21004" t="s">
        <v>21431</v>
      </c>
    </row>
    <row r="21005" spans="1:1" x14ac:dyDescent="0.25">
      <c r="A21005" t="s">
        <v>21432</v>
      </c>
    </row>
    <row r="21006" spans="1:1" x14ac:dyDescent="0.25">
      <c r="A21006" t="s">
        <v>21433</v>
      </c>
    </row>
    <row r="21007" spans="1:1" x14ac:dyDescent="0.25">
      <c r="A21007" t="s">
        <v>21434</v>
      </c>
    </row>
    <row r="21008" spans="1:1" x14ac:dyDescent="0.25">
      <c r="A21008" t="s">
        <v>21435</v>
      </c>
    </row>
    <row r="21009" spans="1:1" x14ac:dyDescent="0.25">
      <c r="A21009" t="s">
        <v>21436</v>
      </c>
    </row>
    <row r="21010" spans="1:1" x14ac:dyDescent="0.25">
      <c r="A21010" t="s">
        <v>21437</v>
      </c>
    </row>
    <row r="21011" spans="1:1" x14ac:dyDescent="0.25">
      <c r="A21011" t="s">
        <v>21438</v>
      </c>
    </row>
    <row r="21012" spans="1:1" x14ac:dyDescent="0.25">
      <c r="A21012" t="s">
        <v>21439</v>
      </c>
    </row>
    <row r="21013" spans="1:1" x14ac:dyDescent="0.25">
      <c r="A21013" t="s">
        <v>21440</v>
      </c>
    </row>
    <row r="21014" spans="1:1" x14ac:dyDescent="0.25">
      <c r="A21014" t="s">
        <v>21441</v>
      </c>
    </row>
    <row r="21015" spans="1:1" x14ac:dyDescent="0.25">
      <c r="A21015" t="s">
        <v>21442</v>
      </c>
    </row>
    <row r="21016" spans="1:1" x14ac:dyDescent="0.25">
      <c r="A21016" t="s">
        <v>21443</v>
      </c>
    </row>
    <row r="21017" spans="1:1" x14ac:dyDescent="0.25">
      <c r="A21017" t="s">
        <v>21444</v>
      </c>
    </row>
    <row r="21018" spans="1:1" x14ac:dyDescent="0.25">
      <c r="A21018" t="s">
        <v>21445</v>
      </c>
    </row>
    <row r="21019" spans="1:1" x14ac:dyDescent="0.25">
      <c r="A21019" t="s">
        <v>21446</v>
      </c>
    </row>
    <row r="21020" spans="1:1" x14ac:dyDescent="0.25">
      <c r="A21020" t="s">
        <v>21447</v>
      </c>
    </row>
    <row r="21021" spans="1:1" x14ac:dyDescent="0.25">
      <c r="A21021" t="s">
        <v>21448</v>
      </c>
    </row>
    <row r="21022" spans="1:1" x14ac:dyDescent="0.25">
      <c r="A21022" t="s">
        <v>21449</v>
      </c>
    </row>
    <row r="21023" spans="1:1" x14ac:dyDescent="0.25">
      <c r="A21023" t="s">
        <v>21450</v>
      </c>
    </row>
    <row r="21024" spans="1:1" x14ac:dyDescent="0.25">
      <c r="A21024" t="s">
        <v>21451</v>
      </c>
    </row>
    <row r="21025" spans="1:1" x14ac:dyDescent="0.25">
      <c r="A21025" t="s">
        <v>21452</v>
      </c>
    </row>
    <row r="21026" spans="1:1" x14ac:dyDescent="0.25">
      <c r="A21026" t="s">
        <v>21453</v>
      </c>
    </row>
    <row r="21027" spans="1:1" x14ac:dyDescent="0.25">
      <c r="A21027" t="s">
        <v>21454</v>
      </c>
    </row>
    <row r="21028" spans="1:1" x14ac:dyDescent="0.25">
      <c r="A21028" t="s">
        <v>21455</v>
      </c>
    </row>
    <row r="21029" spans="1:1" x14ac:dyDescent="0.25">
      <c r="A21029" t="s">
        <v>21456</v>
      </c>
    </row>
    <row r="21030" spans="1:1" x14ac:dyDescent="0.25">
      <c r="A21030" t="s">
        <v>21457</v>
      </c>
    </row>
    <row r="21031" spans="1:1" x14ac:dyDescent="0.25">
      <c r="A21031" t="s">
        <v>21458</v>
      </c>
    </row>
    <row r="21032" spans="1:1" x14ac:dyDescent="0.25">
      <c r="A21032" t="s">
        <v>21459</v>
      </c>
    </row>
    <row r="21033" spans="1:1" x14ac:dyDescent="0.25">
      <c r="A21033" t="s">
        <v>21460</v>
      </c>
    </row>
    <row r="21034" spans="1:1" x14ac:dyDescent="0.25">
      <c r="A21034" t="s">
        <v>21461</v>
      </c>
    </row>
    <row r="21035" spans="1:1" x14ac:dyDescent="0.25">
      <c r="A21035" t="s">
        <v>21462</v>
      </c>
    </row>
    <row r="21036" spans="1:1" x14ac:dyDescent="0.25">
      <c r="A21036" t="s">
        <v>21463</v>
      </c>
    </row>
    <row r="21037" spans="1:1" x14ac:dyDescent="0.25">
      <c r="A21037" t="s">
        <v>21464</v>
      </c>
    </row>
    <row r="21038" spans="1:1" x14ac:dyDescent="0.25">
      <c r="A21038" t="s">
        <v>21465</v>
      </c>
    </row>
    <row r="21039" spans="1:1" x14ac:dyDescent="0.25">
      <c r="A21039" t="s">
        <v>21466</v>
      </c>
    </row>
    <row r="21040" spans="1:1" x14ac:dyDescent="0.25">
      <c r="A21040" t="s">
        <v>21467</v>
      </c>
    </row>
    <row r="21041" spans="1:1" x14ac:dyDescent="0.25">
      <c r="A21041" t="s">
        <v>21468</v>
      </c>
    </row>
    <row r="21042" spans="1:1" x14ac:dyDescent="0.25">
      <c r="A21042" t="s">
        <v>21469</v>
      </c>
    </row>
    <row r="21043" spans="1:1" x14ac:dyDescent="0.25">
      <c r="A21043" t="s">
        <v>21470</v>
      </c>
    </row>
    <row r="21044" spans="1:1" x14ac:dyDescent="0.25">
      <c r="A21044" t="s">
        <v>21471</v>
      </c>
    </row>
    <row r="21045" spans="1:1" x14ac:dyDescent="0.25">
      <c r="A21045" t="s">
        <v>21472</v>
      </c>
    </row>
    <row r="21046" spans="1:1" x14ac:dyDescent="0.25">
      <c r="A21046" t="s">
        <v>21473</v>
      </c>
    </row>
    <row r="21047" spans="1:1" x14ac:dyDescent="0.25">
      <c r="A21047" t="s">
        <v>21474</v>
      </c>
    </row>
    <row r="21048" spans="1:1" x14ac:dyDescent="0.25">
      <c r="A21048" t="s">
        <v>21475</v>
      </c>
    </row>
    <row r="21049" spans="1:1" x14ac:dyDescent="0.25">
      <c r="A21049" t="s">
        <v>21476</v>
      </c>
    </row>
    <row r="21050" spans="1:1" x14ac:dyDescent="0.25">
      <c r="A21050" t="s">
        <v>21477</v>
      </c>
    </row>
    <row r="21051" spans="1:1" x14ac:dyDescent="0.25">
      <c r="A21051" t="s">
        <v>21478</v>
      </c>
    </row>
    <row r="21052" spans="1:1" x14ac:dyDescent="0.25">
      <c r="A21052" t="s">
        <v>21479</v>
      </c>
    </row>
    <row r="21053" spans="1:1" x14ac:dyDescent="0.25">
      <c r="A21053" t="s">
        <v>21480</v>
      </c>
    </row>
    <row r="21054" spans="1:1" x14ac:dyDescent="0.25">
      <c r="A21054" t="s">
        <v>21481</v>
      </c>
    </row>
    <row r="21055" spans="1:1" x14ac:dyDescent="0.25">
      <c r="A21055" t="s">
        <v>21482</v>
      </c>
    </row>
    <row r="21056" spans="1:1" x14ac:dyDescent="0.25">
      <c r="A21056" t="s">
        <v>21483</v>
      </c>
    </row>
    <row r="21057" spans="1:1" x14ac:dyDescent="0.25">
      <c r="A21057" t="s">
        <v>21484</v>
      </c>
    </row>
    <row r="21058" spans="1:1" x14ac:dyDescent="0.25">
      <c r="A21058" t="s">
        <v>21485</v>
      </c>
    </row>
    <row r="21059" spans="1:1" x14ac:dyDescent="0.25">
      <c r="A21059" t="s">
        <v>21486</v>
      </c>
    </row>
    <row r="21060" spans="1:1" x14ac:dyDescent="0.25">
      <c r="A21060" t="s">
        <v>21487</v>
      </c>
    </row>
    <row r="21061" spans="1:1" x14ac:dyDescent="0.25">
      <c r="A21061" t="s">
        <v>21488</v>
      </c>
    </row>
    <row r="21062" spans="1:1" x14ac:dyDescent="0.25">
      <c r="A21062" t="s">
        <v>21489</v>
      </c>
    </row>
    <row r="21063" spans="1:1" x14ac:dyDescent="0.25">
      <c r="A21063" t="s">
        <v>21490</v>
      </c>
    </row>
    <row r="21064" spans="1:1" x14ac:dyDescent="0.25">
      <c r="A21064" t="s">
        <v>21491</v>
      </c>
    </row>
    <row r="21065" spans="1:1" x14ac:dyDescent="0.25">
      <c r="A21065" t="s">
        <v>21492</v>
      </c>
    </row>
    <row r="21066" spans="1:1" x14ac:dyDescent="0.25">
      <c r="A21066" t="s">
        <v>21493</v>
      </c>
    </row>
    <row r="21067" spans="1:1" x14ac:dyDescent="0.25">
      <c r="A21067" t="s">
        <v>21494</v>
      </c>
    </row>
    <row r="21068" spans="1:1" x14ac:dyDescent="0.25">
      <c r="A21068" t="s">
        <v>21495</v>
      </c>
    </row>
    <row r="21069" spans="1:1" x14ac:dyDescent="0.25">
      <c r="A21069" t="s">
        <v>21496</v>
      </c>
    </row>
    <row r="21070" spans="1:1" x14ac:dyDescent="0.25">
      <c r="A21070" t="s">
        <v>21497</v>
      </c>
    </row>
    <row r="21071" spans="1:1" x14ac:dyDescent="0.25">
      <c r="A21071" t="s">
        <v>21498</v>
      </c>
    </row>
    <row r="21072" spans="1:1" x14ac:dyDescent="0.25">
      <c r="A21072" t="s">
        <v>21499</v>
      </c>
    </row>
    <row r="21073" spans="1:1" x14ac:dyDescent="0.25">
      <c r="A21073" t="s">
        <v>21500</v>
      </c>
    </row>
    <row r="21074" spans="1:1" x14ac:dyDescent="0.25">
      <c r="A21074" t="s">
        <v>21501</v>
      </c>
    </row>
    <row r="21075" spans="1:1" x14ac:dyDescent="0.25">
      <c r="A21075" t="s">
        <v>21502</v>
      </c>
    </row>
    <row r="21076" spans="1:1" x14ac:dyDescent="0.25">
      <c r="A21076" t="s">
        <v>21503</v>
      </c>
    </row>
    <row r="21077" spans="1:1" x14ac:dyDescent="0.25">
      <c r="A21077" t="s">
        <v>21504</v>
      </c>
    </row>
    <row r="21078" spans="1:1" x14ac:dyDescent="0.25">
      <c r="A21078" t="s">
        <v>21505</v>
      </c>
    </row>
    <row r="21079" spans="1:1" x14ac:dyDescent="0.25">
      <c r="A21079" t="s">
        <v>21506</v>
      </c>
    </row>
    <row r="21080" spans="1:1" x14ac:dyDescent="0.25">
      <c r="A21080" t="s">
        <v>21507</v>
      </c>
    </row>
    <row r="21081" spans="1:1" x14ac:dyDescent="0.25">
      <c r="A21081" t="s">
        <v>21508</v>
      </c>
    </row>
    <row r="21082" spans="1:1" x14ac:dyDescent="0.25">
      <c r="A21082" t="s">
        <v>21509</v>
      </c>
    </row>
    <row r="21083" spans="1:1" x14ac:dyDescent="0.25">
      <c r="A21083" t="s">
        <v>21510</v>
      </c>
    </row>
    <row r="21084" spans="1:1" x14ac:dyDescent="0.25">
      <c r="A21084" t="s">
        <v>21511</v>
      </c>
    </row>
    <row r="21085" spans="1:1" x14ac:dyDescent="0.25">
      <c r="A21085" t="s">
        <v>21512</v>
      </c>
    </row>
    <row r="21086" spans="1:1" x14ac:dyDescent="0.25">
      <c r="A21086" t="s">
        <v>21513</v>
      </c>
    </row>
    <row r="21087" spans="1:1" x14ac:dyDescent="0.25">
      <c r="A21087" t="s">
        <v>21514</v>
      </c>
    </row>
    <row r="21088" spans="1:1" x14ac:dyDescent="0.25">
      <c r="A21088" t="s">
        <v>21515</v>
      </c>
    </row>
    <row r="21089" spans="1:1" x14ac:dyDescent="0.25">
      <c r="A21089" t="s">
        <v>21516</v>
      </c>
    </row>
    <row r="21090" spans="1:1" x14ac:dyDescent="0.25">
      <c r="A21090" t="s">
        <v>21517</v>
      </c>
    </row>
    <row r="21091" spans="1:1" x14ac:dyDescent="0.25">
      <c r="A21091" t="s">
        <v>21518</v>
      </c>
    </row>
    <row r="21092" spans="1:1" x14ac:dyDescent="0.25">
      <c r="A21092" t="s">
        <v>21519</v>
      </c>
    </row>
    <row r="21093" spans="1:1" x14ac:dyDescent="0.25">
      <c r="A21093" t="s">
        <v>21520</v>
      </c>
    </row>
    <row r="21094" spans="1:1" x14ac:dyDescent="0.25">
      <c r="A21094" t="s">
        <v>21521</v>
      </c>
    </row>
    <row r="21095" spans="1:1" x14ac:dyDescent="0.25">
      <c r="A21095" t="s">
        <v>21522</v>
      </c>
    </row>
    <row r="21096" spans="1:1" x14ac:dyDescent="0.25">
      <c r="A21096" t="s">
        <v>21523</v>
      </c>
    </row>
    <row r="21097" spans="1:1" x14ac:dyDescent="0.25">
      <c r="A21097" t="s">
        <v>21524</v>
      </c>
    </row>
    <row r="21098" spans="1:1" x14ac:dyDescent="0.25">
      <c r="A21098" t="s">
        <v>21525</v>
      </c>
    </row>
    <row r="21099" spans="1:1" x14ac:dyDescent="0.25">
      <c r="A21099" t="s">
        <v>21526</v>
      </c>
    </row>
    <row r="21100" spans="1:1" x14ac:dyDescent="0.25">
      <c r="A21100" t="s">
        <v>21527</v>
      </c>
    </row>
    <row r="21101" spans="1:1" x14ac:dyDescent="0.25">
      <c r="A21101" t="s">
        <v>21528</v>
      </c>
    </row>
    <row r="21102" spans="1:1" x14ac:dyDescent="0.25">
      <c r="A21102" t="s">
        <v>21529</v>
      </c>
    </row>
    <row r="21103" spans="1:1" x14ac:dyDescent="0.25">
      <c r="A21103" t="s">
        <v>21530</v>
      </c>
    </row>
    <row r="21104" spans="1:1" x14ac:dyDescent="0.25">
      <c r="A21104" t="s">
        <v>21531</v>
      </c>
    </row>
    <row r="21105" spans="1:1" x14ac:dyDescent="0.25">
      <c r="A21105" t="s">
        <v>21532</v>
      </c>
    </row>
    <row r="21106" spans="1:1" x14ac:dyDescent="0.25">
      <c r="A21106" t="s">
        <v>21533</v>
      </c>
    </row>
    <row r="21107" spans="1:1" x14ac:dyDescent="0.25">
      <c r="A21107" t="s">
        <v>21534</v>
      </c>
    </row>
    <row r="21108" spans="1:1" x14ac:dyDescent="0.25">
      <c r="A21108" t="s">
        <v>21535</v>
      </c>
    </row>
    <row r="21109" spans="1:1" x14ac:dyDescent="0.25">
      <c r="A21109" t="s">
        <v>21536</v>
      </c>
    </row>
    <row r="21110" spans="1:1" x14ac:dyDescent="0.25">
      <c r="A21110" t="s">
        <v>21537</v>
      </c>
    </row>
    <row r="21111" spans="1:1" x14ac:dyDescent="0.25">
      <c r="A21111" t="s">
        <v>21538</v>
      </c>
    </row>
    <row r="21112" spans="1:1" x14ac:dyDescent="0.25">
      <c r="A21112" t="s">
        <v>21539</v>
      </c>
    </row>
    <row r="21113" spans="1:1" x14ac:dyDescent="0.25">
      <c r="A21113" t="s">
        <v>21540</v>
      </c>
    </row>
    <row r="21114" spans="1:1" x14ac:dyDescent="0.25">
      <c r="A21114" t="s">
        <v>21541</v>
      </c>
    </row>
    <row r="21115" spans="1:1" x14ac:dyDescent="0.25">
      <c r="A21115" t="s">
        <v>21542</v>
      </c>
    </row>
    <row r="21116" spans="1:1" x14ac:dyDescent="0.25">
      <c r="A21116" t="s">
        <v>21543</v>
      </c>
    </row>
    <row r="21117" spans="1:1" x14ac:dyDescent="0.25">
      <c r="A21117" t="s">
        <v>21544</v>
      </c>
    </row>
    <row r="21118" spans="1:1" x14ac:dyDescent="0.25">
      <c r="A21118" t="s">
        <v>21545</v>
      </c>
    </row>
    <row r="21119" spans="1:1" x14ac:dyDescent="0.25">
      <c r="A21119" t="s">
        <v>21546</v>
      </c>
    </row>
    <row r="21120" spans="1:1" x14ac:dyDescent="0.25">
      <c r="A21120" t="s">
        <v>21547</v>
      </c>
    </row>
    <row r="21121" spans="1:1" x14ac:dyDescent="0.25">
      <c r="A21121" t="s">
        <v>21548</v>
      </c>
    </row>
    <row r="21122" spans="1:1" x14ac:dyDescent="0.25">
      <c r="A21122" t="s">
        <v>21549</v>
      </c>
    </row>
    <row r="21123" spans="1:1" x14ac:dyDescent="0.25">
      <c r="A21123" t="s">
        <v>21550</v>
      </c>
    </row>
    <row r="21124" spans="1:1" x14ac:dyDescent="0.25">
      <c r="A21124" t="s">
        <v>21551</v>
      </c>
    </row>
    <row r="21125" spans="1:1" x14ac:dyDescent="0.25">
      <c r="A21125" t="s">
        <v>21552</v>
      </c>
    </row>
    <row r="21126" spans="1:1" x14ac:dyDescent="0.25">
      <c r="A21126" t="s">
        <v>21553</v>
      </c>
    </row>
    <row r="21127" spans="1:1" x14ac:dyDescent="0.25">
      <c r="A21127" t="s">
        <v>21554</v>
      </c>
    </row>
    <row r="21128" spans="1:1" x14ac:dyDescent="0.25">
      <c r="A21128" t="s">
        <v>21555</v>
      </c>
    </row>
    <row r="21129" spans="1:1" x14ac:dyDescent="0.25">
      <c r="A21129" t="s">
        <v>21556</v>
      </c>
    </row>
    <row r="21130" spans="1:1" x14ac:dyDescent="0.25">
      <c r="A21130" t="s">
        <v>21557</v>
      </c>
    </row>
    <row r="21131" spans="1:1" x14ac:dyDescent="0.25">
      <c r="A21131" t="s">
        <v>21558</v>
      </c>
    </row>
    <row r="21132" spans="1:1" x14ac:dyDescent="0.25">
      <c r="A21132" t="s">
        <v>21559</v>
      </c>
    </row>
    <row r="21133" spans="1:1" x14ac:dyDescent="0.25">
      <c r="A21133" t="s">
        <v>21560</v>
      </c>
    </row>
    <row r="21134" spans="1:1" x14ac:dyDescent="0.25">
      <c r="A21134" t="s">
        <v>21561</v>
      </c>
    </row>
    <row r="21135" spans="1:1" x14ac:dyDescent="0.25">
      <c r="A21135" t="s">
        <v>21562</v>
      </c>
    </row>
    <row r="21136" spans="1:1" x14ac:dyDescent="0.25">
      <c r="A21136" t="s">
        <v>21563</v>
      </c>
    </row>
    <row r="21137" spans="1:1" x14ac:dyDescent="0.25">
      <c r="A21137" t="s">
        <v>21564</v>
      </c>
    </row>
    <row r="21138" spans="1:1" x14ac:dyDescent="0.25">
      <c r="A21138" t="s">
        <v>21565</v>
      </c>
    </row>
    <row r="21139" spans="1:1" x14ac:dyDescent="0.25">
      <c r="A21139" t="s">
        <v>21566</v>
      </c>
    </row>
    <row r="21140" spans="1:1" x14ac:dyDescent="0.25">
      <c r="A21140" t="s">
        <v>21567</v>
      </c>
    </row>
    <row r="21141" spans="1:1" x14ac:dyDescent="0.25">
      <c r="A21141" t="s">
        <v>21568</v>
      </c>
    </row>
    <row r="21142" spans="1:1" x14ac:dyDescent="0.25">
      <c r="A21142" t="s">
        <v>21569</v>
      </c>
    </row>
    <row r="21143" spans="1:1" x14ac:dyDescent="0.25">
      <c r="A21143" t="s">
        <v>21570</v>
      </c>
    </row>
    <row r="21144" spans="1:1" x14ac:dyDescent="0.25">
      <c r="A21144" t="s">
        <v>21571</v>
      </c>
    </row>
    <row r="21145" spans="1:1" x14ac:dyDescent="0.25">
      <c r="A21145" t="s">
        <v>21572</v>
      </c>
    </row>
    <row r="21146" spans="1:1" x14ac:dyDescent="0.25">
      <c r="A21146" t="s">
        <v>21573</v>
      </c>
    </row>
    <row r="21147" spans="1:1" x14ac:dyDescent="0.25">
      <c r="A21147" t="s">
        <v>21574</v>
      </c>
    </row>
    <row r="21148" spans="1:1" x14ac:dyDescent="0.25">
      <c r="A21148" t="s">
        <v>21575</v>
      </c>
    </row>
    <row r="21149" spans="1:1" x14ac:dyDescent="0.25">
      <c r="A21149" t="s">
        <v>21576</v>
      </c>
    </row>
    <row r="21150" spans="1:1" x14ac:dyDescent="0.25">
      <c r="A21150" t="s">
        <v>21577</v>
      </c>
    </row>
    <row r="21151" spans="1:1" x14ac:dyDescent="0.25">
      <c r="A21151" t="s">
        <v>21578</v>
      </c>
    </row>
    <row r="21152" spans="1:1" x14ac:dyDescent="0.25">
      <c r="A21152" t="s">
        <v>21579</v>
      </c>
    </row>
    <row r="21153" spans="1:1" x14ac:dyDescent="0.25">
      <c r="A21153" t="s">
        <v>21580</v>
      </c>
    </row>
    <row r="21154" spans="1:1" x14ac:dyDescent="0.25">
      <c r="A21154" t="s">
        <v>21581</v>
      </c>
    </row>
    <row r="21155" spans="1:1" x14ac:dyDescent="0.25">
      <c r="A21155" t="s">
        <v>21582</v>
      </c>
    </row>
    <row r="21156" spans="1:1" x14ac:dyDescent="0.25">
      <c r="A21156" t="s">
        <v>21583</v>
      </c>
    </row>
    <row r="21157" spans="1:1" x14ac:dyDescent="0.25">
      <c r="A21157" t="s">
        <v>21584</v>
      </c>
    </row>
    <row r="21158" spans="1:1" x14ac:dyDescent="0.25">
      <c r="A21158" t="s">
        <v>21585</v>
      </c>
    </row>
    <row r="21159" spans="1:1" x14ac:dyDescent="0.25">
      <c r="A21159" t="s">
        <v>21586</v>
      </c>
    </row>
    <row r="21160" spans="1:1" x14ac:dyDescent="0.25">
      <c r="A21160" t="s">
        <v>21587</v>
      </c>
    </row>
    <row r="21161" spans="1:1" x14ac:dyDescent="0.25">
      <c r="A21161" t="s">
        <v>21588</v>
      </c>
    </row>
    <row r="21162" spans="1:1" x14ac:dyDescent="0.25">
      <c r="A21162" t="s">
        <v>21589</v>
      </c>
    </row>
    <row r="21163" spans="1:1" x14ac:dyDescent="0.25">
      <c r="A21163" t="s">
        <v>21590</v>
      </c>
    </row>
    <row r="21164" spans="1:1" x14ac:dyDescent="0.25">
      <c r="A21164" t="s">
        <v>21591</v>
      </c>
    </row>
    <row r="21165" spans="1:1" x14ac:dyDescent="0.25">
      <c r="A21165" t="s">
        <v>21592</v>
      </c>
    </row>
    <row r="21166" spans="1:1" x14ac:dyDescent="0.25">
      <c r="A21166" t="s">
        <v>21593</v>
      </c>
    </row>
    <row r="21167" spans="1:1" x14ac:dyDescent="0.25">
      <c r="A21167" t="s">
        <v>21594</v>
      </c>
    </row>
    <row r="21168" spans="1:1" x14ac:dyDescent="0.25">
      <c r="A21168" t="s">
        <v>21595</v>
      </c>
    </row>
    <row r="21169" spans="1:1" x14ac:dyDescent="0.25">
      <c r="A21169" t="s">
        <v>21596</v>
      </c>
    </row>
    <row r="21170" spans="1:1" x14ac:dyDescent="0.25">
      <c r="A21170" t="s">
        <v>21597</v>
      </c>
    </row>
    <row r="21171" spans="1:1" x14ac:dyDescent="0.25">
      <c r="A21171" t="s">
        <v>21598</v>
      </c>
    </row>
    <row r="21172" spans="1:1" x14ac:dyDescent="0.25">
      <c r="A21172" t="s">
        <v>21599</v>
      </c>
    </row>
    <row r="21173" spans="1:1" x14ac:dyDescent="0.25">
      <c r="A21173" t="s">
        <v>21600</v>
      </c>
    </row>
    <row r="21174" spans="1:1" x14ac:dyDescent="0.25">
      <c r="A21174" t="s">
        <v>21601</v>
      </c>
    </row>
    <row r="21175" spans="1:1" x14ac:dyDescent="0.25">
      <c r="A21175" t="s">
        <v>21602</v>
      </c>
    </row>
    <row r="21176" spans="1:1" x14ac:dyDescent="0.25">
      <c r="A21176" t="s">
        <v>21603</v>
      </c>
    </row>
    <row r="21177" spans="1:1" x14ac:dyDescent="0.25">
      <c r="A21177" t="s">
        <v>21604</v>
      </c>
    </row>
    <row r="21178" spans="1:1" x14ac:dyDescent="0.25">
      <c r="A21178" t="s">
        <v>21605</v>
      </c>
    </row>
    <row r="21179" spans="1:1" x14ac:dyDescent="0.25">
      <c r="A21179" t="s">
        <v>21606</v>
      </c>
    </row>
    <row r="21180" spans="1:1" x14ac:dyDescent="0.25">
      <c r="A21180" t="s">
        <v>21607</v>
      </c>
    </row>
    <row r="21181" spans="1:1" x14ac:dyDescent="0.25">
      <c r="A21181" t="s">
        <v>21608</v>
      </c>
    </row>
    <row r="21182" spans="1:1" x14ac:dyDescent="0.25">
      <c r="A21182" t="s">
        <v>21609</v>
      </c>
    </row>
    <row r="21183" spans="1:1" x14ac:dyDescent="0.25">
      <c r="A21183" t="s">
        <v>21610</v>
      </c>
    </row>
    <row r="21184" spans="1:1" x14ac:dyDescent="0.25">
      <c r="A21184" t="s">
        <v>21611</v>
      </c>
    </row>
    <row r="21185" spans="1:1" x14ac:dyDescent="0.25">
      <c r="A21185" t="s">
        <v>21612</v>
      </c>
    </row>
    <row r="21186" spans="1:1" x14ac:dyDescent="0.25">
      <c r="A21186" t="s">
        <v>21613</v>
      </c>
    </row>
    <row r="21187" spans="1:1" x14ac:dyDescent="0.25">
      <c r="A21187" t="s">
        <v>21614</v>
      </c>
    </row>
    <row r="21188" spans="1:1" x14ac:dyDescent="0.25">
      <c r="A21188" t="s">
        <v>21615</v>
      </c>
    </row>
    <row r="21189" spans="1:1" x14ac:dyDescent="0.25">
      <c r="A21189" t="s">
        <v>21616</v>
      </c>
    </row>
    <row r="21190" spans="1:1" x14ac:dyDescent="0.25">
      <c r="A21190" t="s">
        <v>21617</v>
      </c>
    </row>
    <row r="21191" spans="1:1" x14ac:dyDescent="0.25">
      <c r="A21191" t="s">
        <v>21618</v>
      </c>
    </row>
    <row r="21192" spans="1:1" x14ac:dyDescent="0.25">
      <c r="A21192" t="s">
        <v>21619</v>
      </c>
    </row>
    <row r="21193" spans="1:1" x14ac:dyDescent="0.25">
      <c r="A21193" t="s">
        <v>21620</v>
      </c>
    </row>
    <row r="21194" spans="1:1" x14ac:dyDescent="0.25">
      <c r="A21194" t="s">
        <v>21621</v>
      </c>
    </row>
    <row r="21195" spans="1:1" x14ac:dyDescent="0.25">
      <c r="A21195" t="s">
        <v>21622</v>
      </c>
    </row>
    <row r="21196" spans="1:1" x14ac:dyDescent="0.25">
      <c r="A21196" t="s">
        <v>21623</v>
      </c>
    </row>
    <row r="21197" spans="1:1" x14ac:dyDescent="0.25">
      <c r="A21197" t="s">
        <v>21624</v>
      </c>
    </row>
    <row r="21198" spans="1:1" x14ac:dyDescent="0.25">
      <c r="A21198" t="s">
        <v>21625</v>
      </c>
    </row>
    <row r="21199" spans="1:1" x14ac:dyDescent="0.25">
      <c r="A21199" t="s">
        <v>21626</v>
      </c>
    </row>
    <row r="21200" spans="1:1" x14ac:dyDescent="0.25">
      <c r="A21200" t="s">
        <v>21627</v>
      </c>
    </row>
    <row r="21201" spans="1:1" x14ac:dyDescent="0.25">
      <c r="A21201" t="s">
        <v>21628</v>
      </c>
    </row>
    <row r="21202" spans="1:1" x14ac:dyDescent="0.25">
      <c r="A21202" t="s">
        <v>21629</v>
      </c>
    </row>
    <row r="21203" spans="1:1" x14ac:dyDescent="0.25">
      <c r="A21203" t="s">
        <v>21630</v>
      </c>
    </row>
    <row r="21204" spans="1:1" x14ac:dyDescent="0.25">
      <c r="A21204" t="s">
        <v>21631</v>
      </c>
    </row>
    <row r="21205" spans="1:1" x14ac:dyDescent="0.25">
      <c r="A21205" t="s">
        <v>21632</v>
      </c>
    </row>
    <row r="21206" spans="1:1" x14ac:dyDescent="0.25">
      <c r="A21206" t="s">
        <v>21633</v>
      </c>
    </row>
    <row r="21207" spans="1:1" x14ac:dyDescent="0.25">
      <c r="A21207" t="s">
        <v>21634</v>
      </c>
    </row>
    <row r="21208" spans="1:1" x14ac:dyDescent="0.25">
      <c r="A21208" t="s">
        <v>21635</v>
      </c>
    </row>
    <row r="21209" spans="1:1" x14ac:dyDescent="0.25">
      <c r="A21209" t="s">
        <v>21636</v>
      </c>
    </row>
    <row r="21210" spans="1:1" x14ac:dyDescent="0.25">
      <c r="A21210" t="s">
        <v>21637</v>
      </c>
    </row>
    <row r="21211" spans="1:1" x14ac:dyDescent="0.25">
      <c r="A21211" t="s">
        <v>21638</v>
      </c>
    </row>
    <row r="21212" spans="1:1" x14ac:dyDescent="0.25">
      <c r="A21212" t="s">
        <v>21639</v>
      </c>
    </row>
    <row r="21213" spans="1:1" x14ac:dyDescent="0.25">
      <c r="A21213" t="s">
        <v>21640</v>
      </c>
    </row>
    <row r="21214" spans="1:1" x14ac:dyDescent="0.25">
      <c r="A21214" t="s">
        <v>21641</v>
      </c>
    </row>
    <row r="21215" spans="1:1" x14ac:dyDescent="0.25">
      <c r="A21215" t="s">
        <v>21642</v>
      </c>
    </row>
    <row r="21216" spans="1:1" x14ac:dyDescent="0.25">
      <c r="A21216" t="s">
        <v>21643</v>
      </c>
    </row>
    <row r="21217" spans="1:1" x14ac:dyDescent="0.25">
      <c r="A21217" t="s">
        <v>21644</v>
      </c>
    </row>
    <row r="21218" spans="1:1" x14ac:dyDescent="0.25">
      <c r="A21218" t="s">
        <v>21645</v>
      </c>
    </row>
    <row r="21219" spans="1:1" x14ac:dyDescent="0.25">
      <c r="A21219" t="s">
        <v>21646</v>
      </c>
    </row>
    <row r="21220" spans="1:1" x14ac:dyDescent="0.25">
      <c r="A21220" t="s">
        <v>21647</v>
      </c>
    </row>
    <row r="21221" spans="1:1" x14ac:dyDescent="0.25">
      <c r="A21221" t="s">
        <v>21648</v>
      </c>
    </row>
    <row r="21222" spans="1:1" x14ac:dyDescent="0.25">
      <c r="A21222" t="s">
        <v>21649</v>
      </c>
    </row>
    <row r="21223" spans="1:1" x14ac:dyDescent="0.25">
      <c r="A21223" t="s">
        <v>21650</v>
      </c>
    </row>
    <row r="21224" spans="1:1" x14ac:dyDescent="0.25">
      <c r="A21224" t="s">
        <v>21651</v>
      </c>
    </row>
    <row r="21225" spans="1:1" x14ac:dyDescent="0.25">
      <c r="A21225" t="s">
        <v>21652</v>
      </c>
    </row>
    <row r="21226" spans="1:1" x14ac:dyDescent="0.25">
      <c r="A21226" t="s">
        <v>21653</v>
      </c>
    </row>
    <row r="21227" spans="1:1" x14ac:dyDescent="0.25">
      <c r="A21227" t="s">
        <v>21654</v>
      </c>
    </row>
    <row r="21228" spans="1:1" x14ac:dyDescent="0.25">
      <c r="A21228" t="s">
        <v>21655</v>
      </c>
    </row>
    <row r="21229" spans="1:1" x14ac:dyDescent="0.25">
      <c r="A21229" t="s">
        <v>21656</v>
      </c>
    </row>
    <row r="21230" spans="1:1" x14ac:dyDescent="0.25">
      <c r="A21230" t="s">
        <v>21657</v>
      </c>
    </row>
    <row r="21231" spans="1:1" x14ac:dyDescent="0.25">
      <c r="A21231" t="s">
        <v>21658</v>
      </c>
    </row>
    <row r="21232" spans="1:1" x14ac:dyDescent="0.25">
      <c r="A21232" t="s">
        <v>21659</v>
      </c>
    </row>
    <row r="21233" spans="1:1" x14ac:dyDescent="0.25">
      <c r="A21233" t="s">
        <v>21660</v>
      </c>
    </row>
    <row r="21234" spans="1:1" x14ac:dyDescent="0.25">
      <c r="A21234" t="s">
        <v>21661</v>
      </c>
    </row>
    <row r="21235" spans="1:1" x14ac:dyDescent="0.25">
      <c r="A21235" t="s">
        <v>21662</v>
      </c>
    </row>
    <row r="21236" spans="1:1" x14ac:dyDescent="0.25">
      <c r="A21236" t="s">
        <v>21663</v>
      </c>
    </row>
    <row r="21237" spans="1:1" x14ac:dyDescent="0.25">
      <c r="A21237" t="s">
        <v>21664</v>
      </c>
    </row>
    <row r="21238" spans="1:1" x14ac:dyDescent="0.25">
      <c r="A21238" t="s">
        <v>21665</v>
      </c>
    </row>
    <row r="21239" spans="1:1" x14ac:dyDescent="0.25">
      <c r="A21239" t="s">
        <v>21666</v>
      </c>
    </row>
    <row r="21240" spans="1:1" x14ac:dyDescent="0.25">
      <c r="A21240" t="s">
        <v>21667</v>
      </c>
    </row>
    <row r="21241" spans="1:1" x14ac:dyDescent="0.25">
      <c r="A21241" t="s">
        <v>21668</v>
      </c>
    </row>
    <row r="21242" spans="1:1" x14ac:dyDescent="0.25">
      <c r="A21242" t="s">
        <v>21669</v>
      </c>
    </row>
    <row r="21243" spans="1:1" x14ac:dyDescent="0.25">
      <c r="A21243" t="s">
        <v>21670</v>
      </c>
    </row>
    <row r="21244" spans="1:1" x14ac:dyDescent="0.25">
      <c r="A21244" t="s">
        <v>21671</v>
      </c>
    </row>
    <row r="21245" spans="1:1" x14ac:dyDescent="0.25">
      <c r="A21245" t="s">
        <v>21672</v>
      </c>
    </row>
    <row r="21246" spans="1:1" x14ac:dyDescent="0.25">
      <c r="A21246" t="s">
        <v>21673</v>
      </c>
    </row>
    <row r="21247" spans="1:1" x14ac:dyDescent="0.25">
      <c r="A21247" t="s">
        <v>21674</v>
      </c>
    </row>
    <row r="21248" spans="1:1" x14ac:dyDescent="0.25">
      <c r="A21248" t="s">
        <v>21675</v>
      </c>
    </row>
    <row r="21249" spans="1:1" x14ac:dyDescent="0.25">
      <c r="A21249" t="s">
        <v>21676</v>
      </c>
    </row>
    <row r="21250" spans="1:1" x14ac:dyDescent="0.25">
      <c r="A21250" t="s">
        <v>21677</v>
      </c>
    </row>
    <row r="21251" spans="1:1" x14ac:dyDescent="0.25">
      <c r="A21251" t="s">
        <v>21678</v>
      </c>
    </row>
    <row r="21252" spans="1:1" x14ac:dyDescent="0.25">
      <c r="A21252" t="s">
        <v>21679</v>
      </c>
    </row>
    <row r="21253" spans="1:1" x14ac:dyDescent="0.25">
      <c r="A21253" t="s">
        <v>21680</v>
      </c>
    </row>
    <row r="21254" spans="1:1" x14ac:dyDescent="0.25">
      <c r="A21254" t="s">
        <v>21681</v>
      </c>
    </row>
    <row r="21255" spans="1:1" x14ac:dyDescent="0.25">
      <c r="A21255" t="s">
        <v>21682</v>
      </c>
    </row>
    <row r="21256" spans="1:1" x14ac:dyDescent="0.25">
      <c r="A21256" t="s">
        <v>21683</v>
      </c>
    </row>
    <row r="21257" spans="1:1" x14ac:dyDescent="0.25">
      <c r="A21257" t="s">
        <v>21684</v>
      </c>
    </row>
    <row r="21258" spans="1:1" x14ac:dyDescent="0.25">
      <c r="A21258" t="s">
        <v>21685</v>
      </c>
    </row>
    <row r="21259" spans="1:1" x14ac:dyDescent="0.25">
      <c r="A21259" t="s">
        <v>21686</v>
      </c>
    </row>
    <row r="21260" spans="1:1" x14ac:dyDescent="0.25">
      <c r="A21260" t="s">
        <v>21687</v>
      </c>
    </row>
    <row r="21261" spans="1:1" x14ac:dyDescent="0.25">
      <c r="A21261" t="s">
        <v>21688</v>
      </c>
    </row>
    <row r="21262" spans="1:1" x14ac:dyDescent="0.25">
      <c r="A21262" t="s">
        <v>21689</v>
      </c>
    </row>
    <row r="21263" spans="1:1" x14ac:dyDescent="0.25">
      <c r="A21263" t="s">
        <v>21690</v>
      </c>
    </row>
    <row r="21264" spans="1:1" x14ac:dyDescent="0.25">
      <c r="A21264" t="s">
        <v>21691</v>
      </c>
    </row>
    <row r="21265" spans="1:1" x14ac:dyDescent="0.25">
      <c r="A21265" t="s">
        <v>21692</v>
      </c>
    </row>
    <row r="21266" spans="1:1" x14ac:dyDescent="0.25">
      <c r="A21266" t="s">
        <v>21693</v>
      </c>
    </row>
    <row r="21267" spans="1:1" x14ac:dyDescent="0.25">
      <c r="A21267" t="s">
        <v>21694</v>
      </c>
    </row>
    <row r="21268" spans="1:1" x14ac:dyDescent="0.25">
      <c r="A21268" t="s">
        <v>21695</v>
      </c>
    </row>
    <row r="21269" spans="1:1" x14ac:dyDescent="0.25">
      <c r="A21269" t="s">
        <v>21696</v>
      </c>
    </row>
    <row r="21270" spans="1:1" x14ac:dyDescent="0.25">
      <c r="A21270" t="s">
        <v>21697</v>
      </c>
    </row>
    <row r="21271" spans="1:1" x14ac:dyDescent="0.25">
      <c r="A21271" t="s">
        <v>21698</v>
      </c>
    </row>
    <row r="21272" spans="1:1" x14ac:dyDescent="0.25">
      <c r="A21272" t="s">
        <v>21699</v>
      </c>
    </row>
    <row r="21273" spans="1:1" x14ac:dyDescent="0.25">
      <c r="A21273" t="s">
        <v>21700</v>
      </c>
    </row>
    <row r="21274" spans="1:1" x14ac:dyDescent="0.25">
      <c r="A21274" t="s">
        <v>21701</v>
      </c>
    </row>
    <row r="21275" spans="1:1" x14ac:dyDescent="0.25">
      <c r="A21275" t="s">
        <v>21702</v>
      </c>
    </row>
    <row r="21276" spans="1:1" x14ac:dyDescent="0.25">
      <c r="A21276" t="s">
        <v>21703</v>
      </c>
    </row>
    <row r="21277" spans="1:1" x14ac:dyDescent="0.25">
      <c r="A21277" t="s">
        <v>21704</v>
      </c>
    </row>
    <row r="21278" spans="1:1" x14ac:dyDescent="0.25">
      <c r="A21278" t="s">
        <v>21705</v>
      </c>
    </row>
    <row r="21279" spans="1:1" x14ac:dyDescent="0.25">
      <c r="A21279" t="s">
        <v>21706</v>
      </c>
    </row>
    <row r="21280" spans="1:1" x14ac:dyDescent="0.25">
      <c r="A21280" t="s">
        <v>21707</v>
      </c>
    </row>
    <row r="21281" spans="1:1" x14ac:dyDescent="0.25">
      <c r="A21281" t="s">
        <v>21708</v>
      </c>
    </row>
    <row r="21282" spans="1:1" x14ac:dyDescent="0.25">
      <c r="A21282" t="s">
        <v>21709</v>
      </c>
    </row>
    <row r="21283" spans="1:1" x14ac:dyDescent="0.25">
      <c r="A21283" t="s">
        <v>21710</v>
      </c>
    </row>
    <row r="21284" spans="1:1" x14ac:dyDescent="0.25">
      <c r="A21284" t="s">
        <v>21711</v>
      </c>
    </row>
    <row r="21285" spans="1:1" x14ac:dyDescent="0.25">
      <c r="A21285" t="s">
        <v>21712</v>
      </c>
    </row>
    <row r="21286" spans="1:1" x14ac:dyDescent="0.25">
      <c r="A21286" t="s">
        <v>21713</v>
      </c>
    </row>
    <row r="21287" spans="1:1" x14ac:dyDescent="0.25">
      <c r="A21287" t="s">
        <v>21714</v>
      </c>
    </row>
    <row r="21288" spans="1:1" x14ac:dyDescent="0.25">
      <c r="A21288" t="s">
        <v>21715</v>
      </c>
    </row>
    <row r="21289" spans="1:1" x14ac:dyDescent="0.25">
      <c r="A21289" t="s">
        <v>21716</v>
      </c>
    </row>
    <row r="21290" spans="1:1" x14ac:dyDescent="0.25">
      <c r="A21290" t="s">
        <v>21717</v>
      </c>
    </row>
    <row r="21291" spans="1:1" x14ac:dyDescent="0.25">
      <c r="A21291" t="s">
        <v>21718</v>
      </c>
    </row>
    <row r="21292" spans="1:1" x14ac:dyDescent="0.25">
      <c r="A21292" t="s">
        <v>21719</v>
      </c>
    </row>
    <row r="21293" spans="1:1" x14ac:dyDescent="0.25">
      <c r="A21293" t="s">
        <v>21720</v>
      </c>
    </row>
    <row r="21294" spans="1:1" x14ac:dyDescent="0.25">
      <c r="A21294" t="s">
        <v>21721</v>
      </c>
    </row>
    <row r="21295" spans="1:1" x14ac:dyDescent="0.25">
      <c r="A21295" t="s">
        <v>21722</v>
      </c>
    </row>
    <row r="21296" spans="1:1" x14ac:dyDescent="0.25">
      <c r="A21296" t="s">
        <v>21723</v>
      </c>
    </row>
    <row r="21297" spans="1:1" x14ac:dyDescent="0.25">
      <c r="A21297" t="s">
        <v>21724</v>
      </c>
    </row>
    <row r="21298" spans="1:1" x14ac:dyDescent="0.25">
      <c r="A21298" t="s">
        <v>21725</v>
      </c>
    </row>
    <row r="21299" spans="1:1" x14ac:dyDescent="0.25">
      <c r="A21299" t="s">
        <v>21726</v>
      </c>
    </row>
    <row r="21300" spans="1:1" x14ac:dyDescent="0.25">
      <c r="A21300" t="s">
        <v>21727</v>
      </c>
    </row>
    <row r="21301" spans="1:1" x14ac:dyDescent="0.25">
      <c r="A21301" t="s">
        <v>21728</v>
      </c>
    </row>
    <row r="21302" spans="1:1" x14ac:dyDescent="0.25">
      <c r="A21302" t="s">
        <v>21729</v>
      </c>
    </row>
    <row r="21303" spans="1:1" x14ac:dyDescent="0.25">
      <c r="A21303" t="s">
        <v>21730</v>
      </c>
    </row>
    <row r="21304" spans="1:1" x14ac:dyDescent="0.25">
      <c r="A21304" t="s">
        <v>21731</v>
      </c>
    </row>
    <row r="21305" spans="1:1" x14ac:dyDescent="0.25">
      <c r="A21305" t="s">
        <v>21732</v>
      </c>
    </row>
    <row r="21306" spans="1:1" x14ac:dyDescent="0.25">
      <c r="A21306" t="s">
        <v>21733</v>
      </c>
    </row>
    <row r="21307" spans="1:1" x14ac:dyDescent="0.25">
      <c r="A21307" t="s">
        <v>21734</v>
      </c>
    </row>
    <row r="21308" spans="1:1" x14ac:dyDescent="0.25">
      <c r="A21308" t="s">
        <v>21735</v>
      </c>
    </row>
    <row r="21309" spans="1:1" x14ac:dyDescent="0.25">
      <c r="A21309" t="s">
        <v>21736</v>
      </c>
    </row>
    <row r="21310" spans="1:1" x14ac:dyDescent="0.25">
      <c r="A21310" t="s">
        <v>21737</v>
      </c>
    </row>
    <row r="21311" spans="1:1" x14ac:dyDescent="0.25">
      <c r="A21311" t="s">
        <v>21738</v>
      </c>
    </row>
    <row r="21312" spans="1:1" x14ac:dyDescent="0.25">
      <c r="A21312" t="s">
        <v>21739</v>
      </c>
    </row>
    <row r="21313" spans="1:1" x14ac:dyDescent="0.25">
      <c r="A21313" t="s">
        <v>21740</v>
      </c>
    </row>
    <row r="21314" spans="1:1" x14ac:dyDescent="0.25">
      <c r="A21314" t="s">
        <v>21741</v>
      </c>
    </row>
    <row r="21315" spans="1:1" x14ac:dyDescent="0.25">
      <c r="A21315" t="s">
        <v>21742</v>
      </c>
    </row>
    <row r="21316" spans="1:1" x14ac:dyDescent="0.25">
      <c r="A21316" t="s">
        <v>21743</v>
      </c>
    </row>
    <row r="21317" spans="1:1" x14ac:dyDescent="0.25">
      <c r="A21317" t="s">
        <v>21744</v>
      </c>
    </row>
    <row r="21318" spans="1:1" x14ac:dyDescent="0.25">
      <c r="A21318" t="s">
        <v>21745</v>
      </c>
    </row>
    <row r="21319" spans="1:1" x14ac:dyDescent="0.25">
      <c r="A21319" t="s">
        <v>21746</v>
      </c>
    </row>
    <row r="21320" spans="1:1" x14ac:dyDescent="0.25">
      <c r="A21320" t="s">
        <v>21747</v>
      </c>
    </row>
    <row r="21321" spans="1:1" x14ac:dyDescent="0.25">
      <c r="A21321" t="s">
        <v>21748</v>
      </c>
    </row>
    <row r="21322" spans="1:1" x14ac:dyDescent="0.25">
      <c r="A21322" t="s">
        <v>21749</v>
      </c>
    </row>
    <row r="21323" spans="1:1" x14ac:dyDescent="0.25">
      <c r="A21323" t="s">
        <v>21750</v>
      </c>
    </row>
    <row r="21324" spans="1:1" x14ac:dyDescent="0.25">
      <c r="A21324" t="s">
        <v>21751</v>
      </c>
    </row>
    <row r="21325" spans="1:1" x14ac:dyDescent="0.25">
      <c r="A21325" t="s">
        <v>21752</v>
      </c>
    </row>
    <row r="21326" spans="1:1" x14ac:dyDescent="0.25">
      <c r="A21326" t="s">
        <v>21753</v>
      </c>
    </row>
    <row r="21327" spans="1:1" x14ac:dyDescent="0.25">
      <c r="A21327" t="s">
        <v>21754</v>
      </c>
    </row>
    <row r="21328" spans="1:1" x14ac:dyDescent="0.25">
      <c r="A21328" t="s">
        <v>21755</v>
      </c>
    </row>
    <row r="21329" spans="1:1" x14ac:dyDescent="0.25">
      <c r="A21329" t="s">
        <v>21756</v>
      </c>
    </row>
    <row r="21330" spans="1:1" x14ac:dyDescent="0.25">
      <c r="A21330" t="s">
        <v>21757</v>
      </c>
    </row>
    <row r="21331" spans="1:1" x14ac:dyDescent="0.25">
      <c r="A21331" t="s">
        <v>21758</v>
      </c>
    </row>
    <row r="21332" spans="1:1" x14ac:dyDescent="0.25">
      <c r="A21332" t="s">
        <v>21759</v>
      </c>
    </row>
    <row r="21333" spans="1:1" x14ac:dyDescent="0.25">
      <c r="A21333" t="s">
        <v>21760</v>
      </c>
    </row>
    <row r="21334" spans="1:1" x14ac:dyDescent="0.25">
      <c r="A21334" t="s">
        <v>21761</v>
      </c>
    </row>
    <row r="21335" spans="1:1" x14ac:dyDescent="0.25">
      <c r="A21335" t="s">
        <v>21762</v>
      </c>
    </row>
    <row r="21336" spans="1:1" x14ac:dyDescent="0.25">
      <c r="A21336" t="s">
        <v>21763</v>
      </c>
    </row>
    <row r="21337" spans="1:1" x14ac:dyDescent="0.25">
      <c r="A21337" t="s">
        <v>21764</v>
      </c>
    </row>
    <row r="21338" spans="1:1" x14ac:dyDescent="0.25">
      <c r="A21338" t="s">
        <v>21765</v>
      </c>
    </row>
    <row r="21339" spans="1:1" x14ac:dyDescent="0.25">
      <c r="A21339" t="s">
        <v>21766</v>
      </c>
    </row>
    <row r="21340" spans="1:1" x14ac:dyDescent="0.25">
      <c r="A21340" t="s">
        <v>21767</v>
      </c>
    </row>
    <row r="21341" spans="1:1" x14ac:dyDescent="0.25">
      <c r="A21341" t="s">
        <v>21768</v>
      </c>
    </row>
    <row r="21342" spans="1:1" x14ac:dyDescent="0.25">
      <c r="A21342" t="s">
        <v>21769</v>
      </c>
    </row>
    <row r="21343" spans="1:1" x14ac:dyDescent="0.25">
      <c r="A21343" t="s">
        <v>21770</v>
      </c>
    </row>
    <row r="21344" spans="1:1" x14ac:dyDescent="0.25">
      <c r="A21344" t="s">
        <v>21771</v>
      </c>
    </row>
    <row r="21345" spans="1:1" x14ac:dyDescent="0.25">
      <c r="A21345" t="s">
        <v>21772</v>
      </c>
    </row>
    <row r="21346" spans="1:1" x14ac:dyDescent="0.25">
      <c r="A21346" t="s">
        <v>21773</v>
      </c>
    </row>
    <row r="21347" spans="1:1" x14ac:dyDescent="0.25">
      <c r="A21347" t="s">
        <v>21774</v>
      </c>
    </row>
    <row r="21348" spans="1:1" x14ac:dyDescent="0.25">
      <c r="A21348" t="s">
        <v>21775</v>
      </c>
    </row>
    <row r="21349" spans="1:1" x14ac:dyDescent="0.25">
      <c r="A21349" t="s">
        <v>21776</v>
      </c>
    </row>
    <row r="21350" spans="1:1" x14ac:dyDescent="0.25">
      <c r="A21350" t="s">
        <v>21777</v>
      </c>
    </row>
    <row r="21351" spans="1:1" x14ac:dyDescent="0.25">
      <c r="A21351" t="s">
        <v>21778</v>
      </c>
    </row>
    <row r="21352" spans="1:1" x14ac:dyDescent="0.25">
      <c r="A21352" t="s">
        <v>21779</v>
      </c>
    </row>
    <row r="21353" spans="1:1" x14ac:dyDescent="0.25">
      <c r="A21353" t="s">
        <v>21780</v>
      </c>
    </row>
    <row r="21354" spans="1:1" x14ac:dyDescent="0.25">
      <c r="A21354" t="s">
        <v>21781</v>
      </c>
    </row>
    <row r="21355" spans="1:1" x14ac:dyDescent="0.25">
      <c r="A21355" t="s">
        <v>21782</v>
      </c>
    </row>
    <row r="21356" spans="1:1" x14ac:dyDescent="0.25">
      <c r="A21356" t="s">
        <v>21783</v>
      </c>
    </row>
    <row r="21357" spans="1:1" x14ac:dyDescent="0.25">
      <c r="A21357" t="s">
        <v>21784</v>
      </c>
    </row>
    <row r="21358" spans="1:1" x14ac:dyDescent="0.25">
      <c r="A21358" t="s">
        <v>21785</v>
      </c>
    </row>
    <row r="21359" spans="1:1" x14ac:dyDescent="0.25">
      <c r="A21359" t="s">
        <v>21786</v>
      </c>
    </row>
    <row r="21360" spans="1:1" x14ac:dyDescent="0.25">
      <c r="A21360" t="s">
        <v>21787</v>
      </c>
    </row>
    <row r="21361" spans="1:1" x14ac:dyDescent="0.25">
      <c r="A21361" t="s">
        <v>21788</v>
      </c>
    </row>
    <row r="21362" spans="1:1" x14ac:dyDescent="0.25">
      <c r="A21362" t="s">
        <v>21789</v>
      </c>
    </row>
    <row r="21363" spans="1:1" x14ac:dyDescent="0.25">
      <c r="A21363" t="s">
        <v>21790</v>
      </c>
    </row>
    <row r="21364" spans="1:1" x14ac:dyDescent="0.25">
      <c r="A21364" t="s">
        <v>21791</v>
      </c>
    </row>
    <row r="21365" spans="1:1" x14ac:dyDescent="0.25">
      <c r="A21365" t="s">
        <v>21792</v>
      </c>
    </row>
    <row r="21366" spans="1:1" x14ac:dyDescent="0.25">
      <c r="A21366" t="s">
        <v>21793</v>
      </c>
    </row>
    <row r="21367" spans="1:1" x14ac:dyDescent="0.25">
      <c r="A21367" t="s">
        <v>21794</v>
      </c>
    </row>
    <row r="21368" spans="1:1" x14ac:dyDescent="0.25">
      <c r="A21368" t="s">
        <v>21795</v>
      </c>
    </row>
    <row r="21369" spans="1:1" x14ac:dyDescent="0.25">
      <c r="A21369" t="s">
        <v>21796</v>
      </c>
    </row>
    <row r="21370" spans="1:1" x14ac:dyDescent="0.25">
      <c r="A21370" t="s">
        <v>21797</v>
      </c>
    </row>
    <row r="21371" spans="1:1" x14ac:dyDescent="0.25">
      <c r="A21371" t="s">
        <v>21798</v>
      </c>
    </row>
    <row r="21372" spans="1:1" x14ac:dyDescent="0.25">
      <c r="A21372" t="s">
        <v>21799</v>
      </c>
    </row>
    <row r="21373" spans="1:1" x14ac:dyDescent="0.25">
      <c r="A21373" t="s">
        <v>21800</v>
      </c>
    </row>
    <row r="21374" spans="1:1" x14ac:dyDescent="0.25">
      <c r="A21374" t="s">
        <v>21801</v>
      </c>
    </row>
    <row r="21375" spans="1:1" x14ac:dyDescent="0.25">
      <c r="A21375" t="s">
        <v>21802</v>
      </c>
    </row>
    <row r="21376" spans="1:1" x14ac:dyDescent="0.25">
      <c r="A21376" t="s">
        <v>21803</v>
      </c>
    </row>
    <row r="21377" spans="1:1" x14ac:dyDescent="0.25">
      <c r="A21377" t="s">
        <v>21804</v>
      </c>
    </row>
    <row r="21378" spans="1:1" x14ac:dyDescent="0.25">
      <c r="A21378" t="s">
        <v>21805</v>
      </c>
    </row>
    <row r="21379" spans="1:1" x14ac:dyDescent="0.25">
      <c r="A21379" t="s">
        <v>21806</v>
      </c>
    </row>
    <row r="21380" spans="1:1" x14ac:dyDescent="0.25">
      <c r="A21380" t="s">
        <v>21807</v>
      </c>
    </row>
    <row r="21381" spans="1:1" x14ac:dyDescent="0.25">
      <c r="A21381" t="s">
        <v>21808</v>
      </c>
    </row>
    <row r="21382" spans="1:1" x14ac:dyDescent="0.25">
      <c r="A21382" t="s">
        <v>21809</v>
      </c>
    </row>
    <row r="21383" spans="1:1" x14ac:dyDescent="0.25">
      <c r="A21383" t="s">
        <v>21810</v>
      </c>
    </row>
    <row r="21384" spans="1:1" x14ac:dyDescent="0.25">
      <c r="A21384" t="s">
        <v>21811</v>
      </c>
    </row>
    <row r="21385" spans="1:1" x14ac:dyDescent="0.25">
      <c r="A21385" t="s">
        <v>21812</v>
      </c>
    </row>
    <row r="21386" spans="1:1" x14ac:dyDescent="0.25">
      <c r="A21386" t="s">
        <v>21813</v>
      </c>
    </row>
    <row r="21387" spans="1:1" x14ac:dyDescent="0.25">
      <c r="A21387" t="s">
        <v>21814</v>
      </c>
    </row>
    <row r="21388" spans="1:1" x14ac:dyDescent="0.25">
      <c r="A21388" t="s">
        <v>21815</v>
      </c>
    </row>
    <row r="21389" spans="1:1" x14ac:dyDescent="0.25">
      <c r="A21389" t="s">
        <v>21816</v>
      </c>
    </row>
    <row r="21390" spans="1:1" x14ac:dyDescent="0.25">
      <c r="A21390" t="s">
        <v>21817</v>
      </c>
    </row>
    <row r="21391" spans="1:1" x14ac:dyDescent="0.25">
      <c r="A21391" t="s">
        <v>21818</v>
      </c>
    </row>
    <row r="21392" spans="1:1" x14ac:dyDescent="0.25">
      <c r="A21392" t="s">
        <v>21819</v>
      </c>
    </row>
    <row r="21393" spans="1:1" x14ac:dyDescent="0.25">
      <c r="A21393" t="s">
        <v>21820</v>
      </c>
    </row>
    <row r="21394" spans="1:1" x14ac:dyDescent="0.25">
      <c r="A21394" t="s">
        <v>21821</v>
      </c>
    </row>
    <row r="21395" spans="1:1" x14ac:dyDescent="0.25">
      <c r="A21395" t="s">
        <v>21822</v>
      </c>
    </row>
    <row r="21396" spans="1:1" x14ac:dyDescent="0.25">
      <c r="A21396" t="s">
        <v>21823</v>
      </c>
    </row>
    <row r="21397" spans="1:1" x14ac:dyDescent="0.25">
      <c r="A21397" t="s">
        <v>21824</v>
      </c>
    </row>
    <row r="21398" spans="1:1" x14ac:dyDescent="0.25">
      <c r="A21398" t="s">
        <v>21825</v>
      </c>
    </row>
    <row r="21399" spans="1:1" x14ac:dyDescent="0.25">
      <c r="A21399" t="s">
        <v>21826</v>
      </c>
    </row>
    <row r="21400" spans="1:1" x14ac:dyDescent="0.25">
      <c r="A21400" t="s">
        <v>21827</v>
      </c>
    </row>
    <row r="21401" spans="1:1" x14ac:dyDescent="0.25">
      <c r="A21401" t="s">
        <v>21828</v>
      </c>
    </row>
    <row r="21402" spans="1:1" x14ac:dyDescent="0.25">
      <c r="A21402" t="s">
        <v>21829</v>
      </c>
    </row>
    <row r="21403" spans="1:1" x14ac:dyDescent="0.25">
      <c r="A21403" t="s">
        <v>21830</v>
      </c>
    </row>
    <row r="21404" spans="1:1" x14ac:dyDescent="0.25">
      <c r="A21404" t="s">
        <v>21831</v>
      </c>
    </row>
    <row r="21405" spans="1:1" x14ac:dyDescent="0.25">
      <c r="A21405" t="s">
        <v>21832</v>
      </c>
    </row>
    <row r="21406" spans="1:1" x14ac:dyDescent="0.25">
      <c r="A21406" t="s">
        <v>21833</v>
      </c>
    </row>
    <row r="21407" spans="1:1" x14ac:dyDescent="0.25">
      <c r="A21407" t="s">
        <v>21834</v>
      </c>
    </row>
    <row r="21408" spans="1:1" x14ac:dyDescent="0.25">
      <c r="A21408" t="s">
        <v>21835</v>
      </c>
    </row>
    <row r="21409" spans="1:1" x14ac:dyDescent="0.25">
      <c r="A21409" t="s">
        <v>21836</v>
      </c>
    </row>
    <row r="21410" spans="1:1" x14ac:dyDescent="0.25">
      <c r="A21410" t="s">
        <v>21837</v>
      </c>
    </row>
    <row r="21411" spans="1:1" x14ac:dyDescent="0.25">
      <c r="A21411" t="s">
        <v>21838</v>
      </c>
    </row>
    <row r="21412" spans="1:1" x14ac:dyDescent="0.25">
      <c r="A21412" t="s">
        <v>21839</v>
      </c>
    </row>
    <row r="21413" spans="1:1" x14ac:dyDescent="0.25">
      <c r="A21413" t="s">
        <v>21840</v>
      </c>
    </row>
    <row r="21414" spans="1:1" x14ac:dyDescent="0.25">
      <c r="A21414" t="s">
        <v>21841</v>
      </c>
    </row>
    <row r="21415" spans="1:1" x14ac:dyDescent="0.25">
      <c r="A21415" t="s">
        <v>21842</v>
      </c>
    </row>
    <row r="21416" spans="1:1" x14ac:dyDescent="0.25">
      <c r="A21416" t="s">
        <v>21843</v>
      </c>
    </row>
    <row r="21417" spans="1:1" x14ac:dyDescent="0.25">
      <c r="A21417" t="s">
        <v>21844</v>
      </c>
    </row>
    <row r="21418" spans="1:1" x14ac:dyDescent="0.25">
      <c r="A21418" t="s">
        <v>21845</v>
      </c>
    </row>
    <row r="21419" spans="1:1" x14ac:dyDescent="0.25">
      <c r="A21419" t="s">
        <v>21846</v>
      </c>
    </row>
    <row r="21420" spans="1:1" x14ac:dyDescent="0.25">
      <c r="A21420" t="s">
        <v>21847</v>
      </c>
    </row>
    <row r="21421" spans="1:1" x14ac:dyDescent="0.25">
      <c r="A21421" t="s">
        <v>21848</v>
      </c>
    </row>
    <row r="21422" spans="1:1" x14ac:dyDescent="0.25">
      <c r="A21422" t="s">
        <v>21849</v>
      </c>
    </row>
    <row r="21423" spans="1:1" x14ac:dyDescent="0.25">
      <c r="A21423" t="s">
        <v>21850</v>
      </c>
    </row>
    <row r="21424" spans="1:1" x14ac:dyDescent="0.25">
      <c r="A21424" t="s">
        <v>21851</v>
      </c>
    </row>
    <row r="21425" spans="1:1" x14ac:dyDescent="0.25">
      <c r="A21425" t="s">
        <v>21852</v>
      </c>
    </row>
    <row r="21426" spans="1:1" x14ac:dyDescent="0.25">
      <c r="A21426" t="s">
        <v>21853</v>
      </c>
    </row>
    <row r="21427" spans="1:1" x14ac:dyDescent="0.25">
      <c r="A21427" t="s">
        <v>21854</v>
      </c>
    </row>
    <row r="21428" spans="1:1" x14ac:dyDescent="0.25">
      <c r="A21428" t="s">
        <v>21855</v>
      </c>
    </row>
    <row r="21429" spans="1:1" x14ac:dyDescent="0.25">
      <c r="A21429" t="s">
        <v>21856</v>
      </c>
    </row>
    <row r="21430" spans="1:1" x14ac:dyDescent="0.25">
      <c r="A21430" t="s">
        <v>21857</v>
      </c>
    </row>
    <row r="21431" spans="1:1" x14ac:dyDescent="0.25">
      <c r="A21431" t="s">
        <v>21858</v>
      </c>
    </row>
    <row r="21432" spans="1:1" x14ac:dyDescent="0.25">
      <c r="A21432" t="s">
        <v>21859</v>
      </c>
    </row>
    <row r="21433" spans="1:1" x14ac:dyDescent="0.25">
      <c r="A21433" t="s">
        <v>21860</v>
      </c>
    </row>
    <row r="21434" spans="1:1" x14ac:dyDescent="0.25">
      <c r="A21434" t="s">
        <v>21861</v>
      </c>
    </row>
    <row r="21435" spans="1:1" x14ac:dyDescent="0.25">
      <c r="A21435" t="s">
        <v>21862</v>
      </c>
    </row>
    <row r="21436" spans="1:1" x14ac:dyDescent="0.25">
      <c r="A21436" t="s">
        <v>21863</v>
      </c>
    </row>
    <row r="21437" spans="1:1" x14ac:dyDescent="0.25">
      <c r="A21437" t="s">
        <v>21864</v>
      </c>
    </row>
    <row r="21438" spans="1:1" x14ac:dyDescent="0.25">
      <c r="A21438" t="s">
        <v>21865</v>
      </c>
    </row>
    <row r="21439" spans="1:1" x14ac:dyDescent="0.25">
      <c r="A21439" t="s">
        <v>21866</v>
      </c>
    </row>
    <row r="21440" spans="1:1" x14ac:dyDescent="0.25">
      <c r="A21440" t="s">
        <v>21867</v>
      </c>
    </row>
    <row r="21441" spans="1:1" x14ac:dyDescent="0.25">
      <c r="A21441" t="s">
        <v>21868</v>
      </c>
    </row>
    <row r="21442" spans="1:1" x14ac:dyDescent="0.25">
      <c r="A21442" t="s">
        <v>21869</v>
      </c>
    </row>
    <row r="21443" spans="1:1" x14ac:dyDescent="0.25">
      <c r="A21443" t="s">
        <v>21870</v>
      </c>
    </row>
    <row r="21444" spans="1:1" x14ac:dyDescent="0.25">
      <c r="A21444" t="s">
        <v>21871</v>
      </c>
    </row>
    <row r="21445" spans="1:1" x14ac:dyDescent="0.25">
      <c r="A21445" t="s">
        <v>21872</v>
      </c>
    </row>
    <row r="21446" spans="1:1" x14ac:dyDescent="0.25">
      <c r="A21446" t="s">
        <v>21873</v>
      </c>
    </row>
    <row r="21447" spans="1:1" x14ac:dyDescent="0.25">
      <c r="A21447" t="s">
        <v>21874</v>
      </c>
    </row>
    <row r="21448" spans="1:1" x14ac:dyDescent="0.25">
      <c r="A21448" t="s">
        <v>21875</v>
      </c>
    </row>
    <row r="21449" spans="1:1" x14ac:dyDescent="0.25">
      <c r="A21449" t="s">
        <v>21876</v>
      </c>
    </row>
    <row r="21450" spans="1:1" x14ac:dyDescent="0.25">
      <c r="A21450" t="s">
        <v>21877</v>
      </c>
    </row>
    <row r="21451" spans="1:1" x14ac:dyDescent="0.25">
      <c r="A21451" t="s">
        <v>21878</v>
      </c>
    </row>
    <row r="21452" spans="1:1" x14ac:dyDescent="0.25">
      <c r="A21452" t="s">
        <v>21879</v>
      </c>
    </row>
    <row r="21453" spans="1:1" x14ac:dyDescent="0.25">
      <c r="A21453" t="s">
        <v>21880</v>
      </c>
    </row>
    <row r="21454" spans="1:1" x14ac:dyDescent="0.25">
      <c r="A21454" t="s">
        <v>21881</v>
      </c>
    </row>
    <row r="21455" spans="1:1" x14ac:dyDescent="0.25">
      <c r="A21455" t="s">
        <v>21882</v>
      </c>
    </row>
    <row r="21456" spans="1:1" x14ac:dyDescent="0.25">
      <c r="A21456" t="s">
        <v>21883</v>
      </c>
    </row>
    <row r="21457" spans="1:1" x14ac:dyDescent="0.25">
      <c r="A21457" t="s">
        <v>21884</v>
      </c>
    </row>
    <row r="21458" spans="1:1" x14ac:dyDescent="0.25">
      <c r="A21458" t="s">
        <v>21885</v>
      </c>
    </row>
    <row r="21459" spans="1:1" x14ac:dyDescent="0.25">
      <c r="A21459" t="s">
        <v>21886</v>
      </c>
    </row>
    <row r="21460" spans="1:1" x14ac:dyDescent="0.25">
      <c r="A21460" t="s">
        <v>21887</v>
      </c>
    </row>
    <row r="21461" spans="1:1" x14ac:dyDescent="0.25">
      <c r="A21461" t="s">
        <v>21888</v>
      </c>
    </row>
    <row r="21462" spans="1:1" x14ac:dyDescent="0.25">
      <c r="A21462" t="s">
        <v>21889</v>
      </c>
    </row>
    <row r="21463" spans="1:1" x14ac:dyDescent="0.25">
      <c r="A21463" t="s">
        <v>21890</v>
      </c>
    </row>
    <row r="21464" spans="1:1" x14ac:dyDescent="0.25">
      <c r="A21464" t="s">
        <v>21891</v>
      </c>
    </row>
    <row r="21465" spans="1:1" x14ac:dyDescent="0.25">
      <c r="A21465" t="s">
        <v>21892</v>
      </c>
    </row>
    <row r="21466" spans="1:1" x14ac:dyDescent="0.25">
      <c r="A21466" t="s">
        <v>21893</v>
      </c>
    </row>
    <row r="21467" spans="1:1" x14ac:dyDescent="0.25">
      <c r="A21467" t="s">
        <v>21894</v>
      </c>
    </row>
    <row r="21468" spans="1:1" x14ac:dyDescent="0.25">
      <c r="A21468" t="s">
        <v>21895</v>
      </c>
    </row>
    <row r="21469" spans="1:1" x14ac:dyDescent="0.25">
      <c r="A21469" t="s">
        <v>21896</v>
      </c>
    </row>
    <row r="21470" spans="1:1" x14ac:dyDescent="0.25">
      <c r="A21470" t="s">
        <v>21897</v>
      </c>
    </row>
    <row r="21471" spans="1:1" x14ac:dyDescent="0.25">
      <c r="A21471" t="s">
        <v>21898</v>
      </c>
    </row>
    <row r="21472" spans="1:1" x14ac:dyDescent="0.25">
      <c r="A21472" t="s">
        <v>21899</v>
      </c>
    </row>
    <row r="21473" spans="1:1" x14ac:dyDescent="0.25">
      <c r="A21473" t="s">
        <v>21900</v>
      </c>
    </row>
    <row r="21474" spans="1:1" x14ac:dyDescent="0.25">
      <c r="A21474" t="s">
        <v>21901</v>
      </c>
    </row>
    <row r="21475" spans="1:1" x14ac:dyDescent="0.25">
      <c r="A21475" t="s">
        <v>21902</v>
      </c>
    </row>
    <row r="21476" spans="1:1" x14ac:dyDescent="0.25">
      <c r="A21476" t="s">
        <v>21903</v>
      </c>
    </row>
    <row r="21477" spans="1:1" x14ac:dyDescent="0.25">
      <c r="A21477" t="s">
        <v>21904</v>
      </c>
    </row>
    <row r="21478" spans="1:1" x14ac:dyDescent="0.25">
      <c r="A21478" t="s">
        <v>21905</v>
      </c>
    </row>
    <row r="21479" spans="1:1" x14ac:dyDescent="0.25">
      <c r="A21479" t="s">
        <v>21906</v>
      </c>
    </row>
    <row r="21480" spans="1:1" x14ac:dyDescent="0.25">
      <c r="A21480" t="s">
        <v>21907</v>
      </c>
    </row>
    <row r="21481" spans="1:1" x14ac:dyDescent="0.25">
      <c r="A21481" t="s">
        <v>21908</v>
      </c>
    </row>
    <row r="21482" spans="1:1" x14ac:dyDescent="0.25">
      <c r="A21482" t="s">
        <v>21909</v>
      </c>
    </row>
    <row r="21483" spans="1:1" x14ac:dyDescent="0.25">
      <c r="A21483" t="s">
        <v>21910</v>
      </c>
    </row>
    <row r="21484" spans="1:1" x14ac:dyDescent="0.25">
      <c r="A21484" t="s">
        <v>21911</v>
      </c>
    </row>
    <row r="21485" spans="1:1" x14ac:dyDescent="0.25">
      <c r="A21485" t="s">
        <v>21912</v>
      </c>
    </row>
    <row r="21486" spans="1:1" x14ac:dyDescent="0.25">
      <c r="A21486" t="s">
        <v>21913</v>
      </c>
    </row>
    <row r="21487" spans="1:1" x14ac:dyDescent="0.25">
      <c r="A21487" t="s">
        <v>21914</v>
      </c>
    </row>
    <row r="21488" spans="1:1" x14ac:dyDescent="0.25">
      <c r="A21488" t="s">
        <v>21915</v>
      </c>
    </row>
    <row r="21489" spans="1:1" x14ac:dyDescent="0.25">
      <c r="A21489" t="s">
        <v>21916</v>
      </c>
    </row>
    <row r="21490" spans="1:1" x14ac:dyDescent="0.25">
      <c r="A21490" t="s">
        <v>21917</v>
      </c>
    </row>
    <row r="21491" spans="1:1" x14ac:dyDescent="0.25">
      <c r="A21491" t="s">
        <v>21918</v>
      </c>
    </row>
    <row r="21492" spans="1:1" x14ac:dyDescent="0.25">
      <c r="A21492" t="s">
        <v>21919</v>
      </c>
    </row>
    <row r="21493" spans="1:1" x14ac:dyDescent="0.25">
      <c r="A21493" t="s">
        <v>21920</v>
      </c>
    </row>
    <row r="21494" spans="1:1" x14ac:dyDescent="0.25">
      <c r="A21494" t="s">
        <v>21921</v>
      </c>
    </row>
    <row r="21495" spans="1:1" x14ac:dyDescent="0.25">
      <c r="A21495" t="s">
        <v>21922</v>
      </c>
    </row>
    <row r="21496" spans="1:1" x14ac:dyDescent="0.25">
      <c r="A21496" t="s">
        <v>21923</v>
      </c>
    </row>
    <row r="21497" spans="1:1" x14ac:dyDescent="0.25">
      <c r="A21497" t="s">
        <v>21924</v>
      </c>
    </row>
    <row r="21498" spans="1:1" x14ac:dyDescent="0.25">
      <c r="A21498" t="s">
        <v>21925</v>
      </c>
    </row>
    <row r="21499" spans="1:1" x14ac:dyDescent="0.25">
      <c r="A21499" t="s">
        <v>21926</v>
      </c>
    </row>
    <row r="21500" spans="1:1" x14ac:dyDescent="0.25">
      <c r="A21500" t="s">
        <v>21927</v>
      </c>
    </row>
    <row r="21501" spans="1:1" x14ac:dyDescent="0.25">
      <c r="A21501" t="s">
        <v>21928</v>
      </c>
    </row>
    <row r="21502" spans="1:1" x14ac:dyDescent="0.25">
      <c r="A21502" t="s">
        <v>21929</v>
      </c>
    </row>
    <row r="21503" spans="1:1" x14ac:dyDescent="0.25">
      <c r="A21503" t="s">
        <v>21930</v>
      </c>
    </row>
    <row r="21504" spans="1:1" x14ac:dyDescent="0.25">
      <c r="A21504" t="s">
        <v>21931</v>
      </c>
    </row>
    <row r="21505" spans="1:1" x14ac:dyDescent="0.25">
      <c r="A21505" t="s">
        <v>21932</v>
      </c>
    </row>
    <row r="21506" spans="1:1" x14ac:dyDescent="0.25">
      <c r="A21506" t="s">
        <v>21933</v>
      </c>
    </row>
    <row r="21507" spans="1:1" x14ac:dyDescent="0.25">
      <c r="A21507" t="s">
        <v>21934</v>
      </c>
    </row>
    <row r="21508" spans="1:1" x14ac:dyDescent="0.25">
      <c r="A21508" t="s">
        <v>21935</v>
      </c>
    </row>
    <row r="21509" spans="1:1" x14ac:dyDescent="0.25">
      <c r="A21509" t="s">
        <v>21936</v>
      </c>
    </row>
    <row r="21510" spans="1:1" x14ac:dyDescent="0.25">
      <c r="A21510" t="s">
        <v>21937</v>
      </c>
    </row>
    <row r="21511" spans="1:1" x14ac:dyDescent="0.25">
      <c r="A21511" t="s">
        <v>21938</v>
      </c>
    </row>
    <row r="21512" spans="1:1" x14ac:dyDescent="0.25">
      <c r="A21512" t="s">
        <v>21939</v>
      </c>
    </row>
    <row r="21513" spans="1:1" x14ac:dyDescent="0.25">
      <c r="A21513" t="s">
        <v>21940</v>
      </c>
    </row>
    <row r="21514" spans="1:1" x14ac:dyDescent="0.25">
      <c r="A21514" t="s">
        <v>21941</v>
      </c>
    </row>
    <row r="21515" spans="1:1" x14ac:dyDescent="0.25">
      <c r="A21515" t="s">
        <v>21942</v>
      </c>
    </row>
    <row r="21516" spans="1:1" x14ac:dyDescent="0.25">
      <c r="A21516" t="s">
        <v>21943</v>
      </c>
    </row>
    <row r="21517" spans="1:1" x14ac:dyDescent="0.25">
      <c r="A21517" t="s">
        <v>21944</v>
      </c>
    </row>
    <row r="21518" spans="1:1" x14ac:dyDescent="0.25">
      <c r="A21518" t="s">
        <v>21945</v>
      </c>
    </row>
    <row r="21519" spans="1:1" x14ac:dyDescent="0.25">
      <c r="A21519" t="s">
        <v>21946</v>
      </c>
    </row>
    <row r="21520" spans="1:1" x14ac:dyDescent="0.25">
      <c r="A21520" t="s">
        <v>21947</v>
      </c>
    </row>
    <row r="21521" spans="1:1" x14ac:dyDescent="0.25">
      <c r="A21521" t="s">
        <v>21948</v>
      </c>
    </row>
    <row r="21522" spans="1:1" x14ac:dyDescent="0.25">
      <c r="A21522" t="s">
        <v>21949</v>
      </c>
    </row>
    <row r="21523" spans="1:1" x14ac:dyDescent="0.25">
      <c r="A21523" t="s">
        <v>21950</v>
      </c>
    </row>
    <row r="21524" spans="1:1" x14ac:dyDescent="0.25">
      <c r="A21524" t="s">
        <v>21951</v>
      </c>
    </row>
    <row r="21525" spans="1:1" x14ac:dyDescent="0.25">
      <c r="A21525" t="s">
        <v>21952</v>
      </c>
    </row>
    <row r="21526" spans="1:1" x14ac:dyDescent="0.25">
      <c r="A21526" t="s">
        <v>21953</v>
      </c>
    </row>
    <row r="21527" spans="1:1" x14ac:dyDescent="0.25">
      <c r="A21527" t="s">
        <v>21954</v>
      </c>
    </row>
    <row r="21528" spans="1:1" x14ac:dyDescent="0.25">
      <c r="A21528" t="s">
        <v>21955</v>
      </c>
    </row>
    <row r="21529" spans="1:1" x14ac:dyDescent="0.25">
      <c r="A21529" t="s">
        <v>21956</v>
      </c>
    </row>
    <row r="21530" spans="1:1" x14ac:dyDescent="0.25">
      <c r="A21530" t="s">
        <v>21957</v>
      </c>
    </row>
    <row r="21531" spans="1:1" x14ac:dyDescent="0.25">
      <c r="A21531" t="s">
        <v>21958</v>
      </c>
    </row>
    <row r="21532" spans="1:1" x14ac:dyDescent="0.25">
      <c r="A21532" t="s">
        <v>21959</v>
      </c>
    </row>
    <row r="21533" spans="1:1" x14ac:dyDescent="0.25">
      <c r="A21533" t="s">
        <v>21960</v>
      </c>
    </row>
    <row r="21534" spans="1:1" x14ac:dyDescent="0.25">
      <c r="A21534" t="s">
        <v>21961</v>
      </c>
    </row>
    <row r="21535" spans="1:1" x14ac:dyDescent="0.25">
      <c r="A21535" t="s">
        <v>21962</v>
      </c>
    </row>
    <row r="21536" spans="1:1" x14ac:dyDescent="0.25">
      <c r="A21536" t="s">
        <v>21963</v>
      </c>
    </row>
    <row r="21537" spans="1:1" x14ac:dyDescent="0.25">
      <c r="A21537" t="s">
        <v>21964</v>
      </c>
    </row>
    <row r="21538" spans="1:1" x14ac:dyDescent="0.25">
      <c r="A21538" t="s">
        <v>21965</v>
      </c>
    </row>
    <row r="21539" spans="1:1" x14ac:dyDescent="0.25">
      <c r="A21539" t="s">
        <v>21966</v>
      </c>
    </row>
    <row r="21540" spans="1:1" x14ac:dyDescent="0.25">
      <c r="A21540" t="s">
        <v>21967</v>
      </c>
    </row>
    <row r="21541" spans="1:1" x14ac:dyDescent="0.25">
      <c r="A21541" t="s">
        <v>21968</v>
      </c>
    </row>
    <row r="21542" spans="1:1" x14ac:dyDescent="0.25">
      <c r="A21542" t="s">
        <v>21969</v>
      </c>
    </row>
    <row r="21543" spans="1:1" x14ac:dyDescent="0.25">
      <c r="A21543" t="s">
        <v>21970</v>
      </c>
    </row>
    <row r="21544" spans="1:1" x14ac:dyDescent="0.25">
      <c r="A21544" t="s">
        <v>21971</v>
      </c>
    </row>
    <row r="21545" spans="1:1" x14ac:dyDescent="0.25">
      <c r="A21545" t="s">
        <v>21972</v>
      </c>
    </row>
    <row r="21546" spans="1:1" x14ac:dyDescent="0.25">
      <c r="A21546" t="s">
        <v>21973</v>
      </c>
    </row>
    <row r="21547" spans="1:1" x14ac:dyDescent="0.25">
      <c r="A21547" t="s">
        <v>21974</v>
      </c>
    </row>
    <row r="21548" spans="1:1" x14ac:dyDescent="0.25">
      <c r="A21548" t="s">
        <v>21975</v>
      </c>
    </row>
    <row r="21549" spans="1:1" x14ac:dyDescent="0.25">
      <c r="A21549" t="s">
        <v>21976</v>
      </c>
    </row>
    <row r="21550" spans="1:1" x14ac:dyDescent="0.25">
      <c r="A21550" t="s">
        <v>21977</v>
      </c>
    </row>
    <row r="21551" spans="1:1" x14ac:dyDescent="0.25">
      <c r="A21551" t="s">
        <v>21978</v>
      </c>
    </row>
    <row r="21552" spans="1:1" x14ac:dyDescent="0.25">
      <c r="A21552" t="s">
        <v>21979</v>
      </c>
    </row>
    <row r="21553" spans="1:1" x14ac:dyDescent="0.25">
      <c r="A21553" t="s">
        <v>21980</v>
      </c>
    </row>
    <row r="21554" spans="1:1" x14ac:dyDescent="0.25">
      <c r="A21554" t="s">
        <v>21981</v>
      </c>
    </row>
    <row r="21555" spans="1:1" x14ac:dyDescent="0.25">
      <c r="A21555" t="s">
        <v>21982</v>
      </c>
    </row>
    <row r="21556" spans="1:1" x14ac:dyDescent="0.25">
      <c r="A21556" t="s">
        <v>21983</v>
      </c>
    </row>
    <row r="21557" spans="1:1" x14ac:dyDescent="0.25">
      <c r="A21557" t="s">
        <v>21984</v>
      </c>
    </row>
    <row r="21558" spans="1:1" x14ac:dyDescent="0.25">
      <c r="A21558" t="s">
        <v>21985</v>
      </c>
    </row>
    <row r="21559" spans="1:1" x14ac:dyDescent="0.25">
      <c r="A21559" t="s">
        <v>21986</v>
      </c>
    </row>
    <row r="21560" spans="1:1" x14ac:dyDescent="0.25">
      <c r="A21560" t="s">
        <v>21987</v>
      </c>
    </row>
    <row r="21561" spans="1:1" x14ac:dyDescent="0.25">
      <c r="A21561" t="s">
        <v>21988</v>
      </c>
    </row>
    <row r="21562" spans="1:1" x14ac:dyDescent="0.25">
      <c r="A21562" t="s">
        <v>21989</v>
      </c>
    </row>
    <row r="21563" spans="1:1" x14ac:dyDescent="0.25">
      <c r="A21563" t="s">
        <v>21990</v>
      </c>
    </row>
    <row r="21564" spans="1:1" x14ac:dyDescent="0.25">
      <c r="A21564" t="s">
        <v>21991</v>
      </c>
    </row>
    <row r="21565" spans="1:1" x14ac:dyDescent="0.25">
      <c r="A21565" t="s">
        <v>21992</v>
      </c>
    </row>
    <row r="21566" spans="1:1" x14ac:dyDescent="0.25">
      <c r="A21566" t="s">
        <v>21993</v>
      </c>
    </row>
    <row r="21567" spans="1:1" x14ac:dyDescent="0.25">
      <c r="A21567" t="s">
        <v>21994</v>
      </c>
    </row>
    <row r="21568" spans="1:1" x14ac:dyDescent="0.25">
      <c r="A21568" t="s">
        <v>21995</v>
      </c>
    </row>
    <row r="21569" spans="1:1" x14ac:dyDescent="0.25">
      <c r="A21569" t="s">
        <v>21996</v>
      </c>
    </row>
    <row r="21570" spans="1:1" x14ac:dyDescent="0.25">
      <c r="A21570" t="s">
        <v>21997</v>
      </c>
    </row>
    <row r="21571" spans="1:1" x14ac:dyDescent="0.25">
      <c r="A21571" t="s">
        <v>21998</v>
      </c>
    </row>
    <row r="21572" spans="1:1" x14ac:dyDescent="0.25">
      <c r="A21572" t="s">
        <v>21999</v>
      </c>
    </row>
    <row r="21573" spans="1:1" x14ac:dyDescent="0.25">
      <c r="A21573" t="s">
        <v>22000</v>
      </c>
    </row>
    <row r="21574" spans="1:1" x14ac:dyDescent="0.25">
      <c r="A21574" t="s">
        <v>22001</v>
      </c>
    </row>
    <row r="21575" spans="1:1" x14ac:dyDescent="0.25">
      <c r="A21575" t="s">
        <v>22002</v>
      </c>
    </row>
    <row r="21576" spans="1:1" x14ac:dyDescent="0.25">
      <c r="A21576" t="s">
        <v>22003</v>
      </c>
    </row>
    <row r="21577" spans="1:1" x14ac:dyDescent="0.25">
      <c r="A21577" t="s">
        <v>22004</v>
      </c>
    </row>
    <row r="21578" spans="1:1" x14ac:dyDescent="0.25">
      <c r="A21578" t="s">
        <v>22005</v>
      </c>
    </row>
    <row r="21579" spans="1:1" x14ac:dyDescent="0.25">
      <c r="A21579" t="s">
        <v>22006</v>
      </c>
    </row>
    <row r="21580" spans="1:1" x14ac:dyDescent="0.25">
      <c r="A21580" t="s">
        <v>22007</v>
      </c>
    </row>
    <row r="21581" spans="1:1" x14ac:dyDescent="0.25">
      <c r="A21581" t="s">
        <v>22008</v>
      </c>
    </row>
    <row r="21582" spans="1:1" x14ac:dyDescent="0.25">
      <c r="A21582" t="s">
        <v>22009</v>
      </c>
    </row>
    <row r="21583" spans="1:1" x14ac:dyDescent="0.25">
      <c r="A21583" t="s">
        <v>22010</v>
      </c>
    </row>
    <row r="21584" spans="1:1" x14ac:dyDescent="0.25">
      <c r="A21584" t="s">
        <v>22011</v>
      </c>
    </row>
    <row r="21585" spans="1:1" x14ac:dyDescent="0.25">
      <c r="A21585" t="s">
        <v>22012</v>
      </c>
    </row>
    <row r="21586" spans="1:1" x14ac:dyDescent="0.25">
      <c r="A21586" t="s">
        <v>22013</v>
      </c>
    </row>
    <row r="21587" spans="1:1" x14ac:dyDescent="0.25">
      <c r="A21587" t="s">
        <v>22014</v>
      </c>
    </row>
    <row r="21588" spans="1:1" x14ac:dyDescent="0.25">
      <c r="A21588" t="s">
        <v>22015</v>
      </c>
    </row>
    <row r="21589" spans="1:1" x14ac:dyDescent="0.25">
      <c r="A21589" t="s">
        <v>22016</v>
      </c>
    </row>
    <row r="21590" spans="1:1" x14ac:dyDescent="0.25">
      <c r="A21590" t="s">
        <v>22017</v>
      </c>
    </row>
    <row r="21591" spans="1:1" x14ac:dyDescent="0.25">
      <c r="A21591" t="s">
        <v>22018</v>
      </c>
    </row>
    <row r="21592" spans="1:1" x14ac:dyDescent="0.25">
      <c r="A21592" t="s">
        <v>22019</v>
      </c>
    </row>
    <row r="21593" spans="1:1" x14ac:dyDescent="0.25">
      <c r="A21593" t="s">
        <v>22020</v>
      </c>
    </row>
    <row r="21594" spans="1:1" x14ac:dyDescent="0.25">
      <c r="A21594" t="s">
        <v>22021</v>
      </c>
    </row>
    <row r="21595" spans="1:1" x14ac:dyDescent="0.25">
      <c r="A21595" t="s">
        <v>22022</v>
      </c>
    </row>
    <row r="21596" spans="1:1" x14ac:dyDescent="0.25">
      <c r="A21596" t="s">
        <v>22023</v>
      </c>
    </row>
    <row r="21597" spans="1:1" x14ac:dyDescent="0.25">
      <c r="A21597" t="s">
        <v>22024</v>
      </c>
    </row>
    <row r="21598" spans="1:1" x14ac:dyDescent="0.25">
      <c r="A21598" t="s">
        <v>22025</v>
      </c>
    </row>
    <row r="21599" spans="1:1" x14ac:dyDescent="0.25">
      <c r="A21599" t="s">
        <v>22026</v>
      </c>
    </row>
    <row r="21600" spans="1:1" x14ac:dyDescent="0.25">
      <c r="A21600" t="s">
        <v>22027</v>
      </c>
    </row>
    <row r="21601" spans="1:1" x14ac:dyDescent="0.25">
      <c r="A21601" t="s">
        <v>22028</v>
      </c>
    </row>
    <row r="21602" spans="1:1" x14ac:dyDescent="0.25">
      <c r="A21602" t="s">
        <v>22029</v>
      </c>
    </row>
    <row r="21603" spans="1:1" x14ac:dyDescent="0.25">
      <c r="A21603" t="s">
        <v>22030</v>
      </c>
    </row>
    <row r="21604" spans="1:1" x14ac:dyDescent="0.25">
      <c r="A21604" t="s">
        <v>22031</v>
      </c>
    </row>
    <row r="21605" spans="1:1" x14ac:dyDescent="0.25">
      <c r="A21605" t="s">
        <v>22032</v>
      </c>
    </row>
    <row r="21606" spans="1:1" x14ac:dyDescent="0.25">
      <c r="A21606" t="s">
        <v>22033</v>
      </c>
    </row>
    <row r="21607" spans="1:1" x14ac:dyDescent="0.25">
      <c r="A21607" t="s">
        <v>22034</v>
      </c>
    </row>
    <row r="21608" spans="1:1" x14ac:dyDescent="0.25">
      <c r="A21608" t="s">
        <v>22035</v>
      </c>
    </row>
    <row r="21609" spans="1:1" x14ac:dyDescent="0.25">
      <c r="A21609" t="s">
        <v>22036</v>
      </c>
    </row>
    <row r="21610" spans="1:1" x14ac:dyDescent="0.25">
      <c r="A21610" t="s">
        <v>22037</v>
      </c>
    </row>
    <row r="21611" spans="1:1" x14ac:dyDescent="0.25">
      <c r="A21611" t="s">
        <v>22038</v>
      </c>
    </row>
    <row r="21612" spans="1:1" x14ac:dyDescent="0.25">
      <c r="A21612" t="s">
        <v>22039</v>
      </c>
    </row>
    <row r="21613" spans="1:1" x14ac:dyDescent="0.25">
      <c r="A21613" t="s">
        <v>22040</v>
      </c>
    </row>
    <row r="21614" spans="1:1" x14ac:dyDescent="0.25">
      <c r="A21614" t="s">
        <v>22041</v>
      </c>
    </row>
    <row r="21615" spans="1:1" x14ac:dyDescent="0.25">
      <c r="A21615" t="s">
        <v>22042</v>
      </c>
    </row>
    <row r="21616" spans="1:1" x14ac:dyDescent="0.25">
      <c r="A21616" t="s">
        <v>22043</v>
      </c>
    </row>
    <row r="21617" spans="1:1" x14ac:dyDescent="0.25">
      <c r="A21617" t="s">
        <v>22044</v>
      </c>
    </row>
    <row r="21618" spans="1:1" x14ac:dyDescent="0.25">
      <c r="A21618" t="s">
        <v>22045</v>
      </c>
    </row>
    <row r="21619" spans="1:1" x14ac:dyDescent="0.25">
      <c r="A21619" t="s">
        <v>22046</v>
      </c>
    </row>
    <row r="21620" spans="1:1" x14ac:dyDescent="0.25">
      <c r="A21620" t="s">
        <v>22047</v>
      </c>
    </row>
    <row r="21621" spans="1:1" x14ac:dyDescent="0.25">
      <c r="A21621" t="s">
        <v>22048</v>
      </c>
    </row>
    <row r="21622" spans="1:1" x14ac:dyDescent="0.25">
      <c r="A21622" t="s">
        <v>22049</v>
      </c>
    </row>
    <row r="21623" spans="1:1" x14ac:dyDescent="0.25">
      <c r="A21623" t="s">
        <v>22050</v>
      </c>
    </row>
    <row r="21624" spans="1:1" x14ac:dyDescent="0.25">
      <c r="A21624" t="s">
        <v>22051</v>
      </c>
    </row>
    <row r="21625" spans="1:1" x14ac:dyDescent="0.25">
      <c r="A21625" t="s">
        <v>22052</v>
      </c>
    </row>
    <row r="21626" spans="1:1" x14ac:dyDescent="0.25">
      <c r="A21626" t="s">
        <v>22053</v>
      </c>
    </row>
    <row r="21627" spans="1:1" x14ac:dyDescent="0.25">
      <c r="A21627" t="s">
        <v>22054</v>
      </c>
    </row>
    <row r="21628" spans="1:1" x14ac:dyDescent="0.25">
      <c r="A21628" t="s">
        <v>22055</v>
      </c>
    </row>
    <row r="21629" spans="1:1" x14ac:dyDescent="0.25">
      <c r="A21629" t="s">
        <v>22056</v>
      </c>
    </row>
    <row r="21630" spans="1:1" x14ac:dyDescent="0.25">
      <c r="A21630" t="s">
        <v>22057</v>
      </c>
    </row>
    <row r="21631" spans="1:1" x14ac:dyDescent="0.25">
      <c r="A21631" t="s">
        <v>22058</v>
      </c>
    </row>
    <row r="21632" spans="1:1" x14ac:dyDescent="0.25">
      <c r="A21632" t="s">
        <v>22059</v>
      </c>
    </row>
    <row r="21633" spans="1:1" x14ac:dyDescent="0.25">
      <c r="A21633" t="s">
        <v>22060</v>
      </c>
    </row>
    <row r="21634" spans="1:1" x14ac:dyDescent="0.25">
      <c r="A21634" t="s">
        <v>22061</v>
      </c>
    </row>
    <row r="21635" spans="1:1" x14ac:dyDescent="0.25">
      <c r="A21635" t="s">
        <v>22062</v>
      </c>
    </row>
    <row r="21636" spans="1:1" x14ac:dyDescent="0.25">
      <c r="A21636" t="s">
        <v>22063</v>
      </c>
    </row>
    <row r="21637" spans="1:1" x14ac:dyDescent="0.25">
      <c r="A21637" t="s">
        <v>22064</v>
      </c>
    </row>
    <row r="21638" spans="1:1" x14ac:dyDescent="0.25">
      <c r="A21638" t="s">
        <v>22065</v>
      </c>
    </row>
    <row r="21639" spans="1:1" x14ac:dyDescent="0.25">
      <c r="A21639" t="s">
        <v>22066</v>
      </c>
    </row>
    <row r="21640" spans="1:1" x14ac:dyDescent="0.25">
      <c r="A21640" t="s">
        <v>22067</v>
      </c>
    </row>
    <row r="21641" spans="1:1" x14ac:dyDescent="0.25">
      <c r="A21641" t="s">
        <v>22068</v>
      </c>
    </row>
    <row r="21642" spans="1:1" x14ac:dyDescent="0.25">
      <c r="A21642" t="s">
        <v>22069</v>
      </c>
    </row>
    <row r="21643" spans="1:1" x14ac:dyDescent="0.25">
      <c r="A21643" t="s">
        <v>22070</v>
      </c>
    </row>
    <row r="21644" spans="1:1" x14ac:dyDescent="0.25">
      <c r="A21644" t="s">
        <v>22071</v>
      </c>
    </row>
    <row r="21645" spans="1:1" x14ac:dyDescent="0.25">
      <c r="A21645" t="s">
        <v>22072</v>
      </c>
    </row>
    <row r="21646" spans="1:1" x14ac:dyDescent="0.25">
      <c r="A21646" t="s">
        <v>22073</v>
      </c>
    </row>
    <row r="21647" spans="1:1" x14ac:dyDescent="0.25">
      <c r="A21647" t="s">
        <v>22074</v>
      </c>
    </row>
    <row r="21648" spans="1:1" x14ac:dyDescent="0.25">
      <c r="A21648" t="s">
        <v>22075</v>
      </c>
    </row>
    <row r="21649" spans="1:1" x14ac:dyDescent="0.25">
      <c r="A21649" t="s">
        <v>22076</v>
      </c>
    </row>
    <row r="21650" spans="1:1" x14ac:dyDescent="0.25">
      <c r="A21650" t="s">
        <v>22077</v>
      </c>
    </row>
    <row r="21651" spans="1:1" x14ac:dyDescent="0.25">
      <c r="A21651" t="s">
        <v>22078</v>
      </c>
    </row>
    <row r="21652" spans="1:1" x14ac:dyDescent="0.25">
      <c r="A21652" t="s">
        <v>22079</v>
      </c>
    </row>
    <row r="21653" spans="1:1" x14ac:dyDescent="0.25">
      <c r="A21653" t="s">
        <v>22080</v>
      </c>
    </row>
    <row r="21654" spans="1:1" x14ac:dyDescent="0.25">
      <c r="A21654" t="s">
        <v>22081</v>
      </c>
    </row>
    <row r="21655" spans="1:1" x14ac:dyDescent="0.25">
      <c r="A21655" t="s">
        <v>22082</v>
      </c>
    </row>
    <row r="21656" spans="1:1" x14ac:dyDescent="0.25">
      <c r="A21656" t="s">
        <v>22083</v>
      </c>
    </row>
    <row r="21657" spans="1:1" x14ac:dyDescent="0.25">
      <c r="A21657" t="s">
        <v>22084</v>
      </c>
    </row>
    <row r="21658" spans="1:1" x14ac:dyDescent="0.25">
      <c r="A21658" t="s">
        <v>22085</v>
      </c>
    </row>
    <row r="21659" spans="1:1" x14ac:dyDescent="0.25">
      <c r="A21659" t="s">
        <v>22086</v>
      </c>
    </row>
    <row r="21660" spans="1:1" x14ac:dyDescent="0.25">
      <c r="A21660" t="s">
        <v>22087</v>
      </c>
    </row>
    <row r="21661" spans="1:1" x14ac:dyDescent="0.25">
      <c r="A21661" t="s">
        <v>22088</v>
      </c>
    </row>
    <row r="21662" spans="1:1" x14ac:dyDescent="0.25">
      <c r="A21662" t="s">
        <v>22089</v>
      </c>
    </row>
    <row r="21663" spans="1:1" x14ac:dyDescent="0.25">
      <c r="A21663" t="s">
        <v>22090</v>
      </c>
    </row>
    <row r="21664" spans="1:1" x14ac:dyDescent="0.25">
      <c r="A21664" t="s">
        <v>22091</v>
      </c>
    </row>
    <row r="21665" spans="1:1" x14ac:dyDescent="0.25">
      <c r="A21665" t="s">
        <v>22092</v>
      </c>
    </row>
    <row r="21666" spans="1:1" x14ac:dyDescent="0.25">
      <c r="A21666" t="s">
        <v>22093</v>
      </c>
    </row>
    <row r="21667" spans="1:1" x14ac:dyDescent="0.25">
      <c r="A21667" t="s">
        <v>22094</v>
      </c>
    </row>
    <row r="21668" spans="1:1" x14ac:dyDescent="0.25">
      <c r="A21668" t="s">
        <v>22095</v>
      </c>
    </row>
    <row r="21669" spans="1:1" x14ac:dyDescent="0.25">
      <c r="A21669" t="s">
        <v>22096</v>
      </c>
    </row>
    <row r="21670" spans="1:1" x14ac:dyDescent="0.25">
      <c r="A21670" t="s">
        <v>22097</v>
      </c>
    </row>
    <row r="21671" spans="1:1" x14ac:dyDescent="0.25">
      <c r="A21671" t="s">
        <v>22098</v>
      </c>
    </row>
    <row r="21672" spans="1:1" x14ac:dyDescent="0.25">
      <c r="A21672" t="s">
        <v>22099</v>
      </c>
    </row>
    <row r="21673" spans="1:1" x14ac:dyDescent="0.25">
      <c r="A21673" t="s">
        <v>22100</v>
      </c>
    </row>
    <row r="21674" spans="1:1" x14ac:dyDescent="0.25">
      <c r="A21674" t="s">
        <v>22101</v>
      </c>
    </row>
    <row r="21675" spans="1:1" x14ac:dyDescent="0.25">
      <c r="A21675" t="s">
        <v>22102</v>
      </c>
    </row>
    <row r="21676" spans="1:1" x14ac:dyDescent="0.25">
      <c r="A21676" t="s">
        <v>22103</v>
      </c>
    </row>
    <row r="21677" spans="1:1" x14ac:dyDescent="0.25">
      <c r="A21677" t="s">
        <v>22104</v>
      </c>
    </row>
    <row r="21678" spans="1:1" x14ac:dyDescent="0.25">
      <c r="A21678" t="s">
        <v>22105</v>
      </c>
    </row>
    <row r="21679" spans="1:1" x14ac:dyDescent="0.25">
      <c r="A21679" t="s">
        <v>22106</v>
      </c>
    </row>
    <row r="21680" spans="1:1" x14ac:dyDescent="0.25">
      <c r="A21680" t="s">
        <v>22107</v>
      </c>
    </row>
    <row r="21681" spans="1:1" x14ac:dyDescent="0.25">
      <c r="A21681" t="s">
        <v>22108</v>
      </c>
    </row>
    <row r="21682" spans="1:1" x14ac:dyDescent="0.25">
      <c r="A21682" t="s">
        <v>22109</v>
      </c>
    </row>
    <row r="21683" spans="1:1" x14ac:dyDescent="0.25">
      <c r="A21683" t="s">
        <v>22110</v>
      </c>
    </row>
    <row r="21684" spans="1:1" x14ac:dyDescent="0.25">
      <c r="A21684" t="s">
        <v>22111</v>
      </c>
    </row>
    <row r="21685" spans="1:1" x14ac:dyDescent="0.25">
      <c r="A21685" t="s">
        <v>22112</v>
      </c>
    </row>
    <row r="21686" spans="1:1" x14ac:dyDescent="0.25">
      <c r="A21686" t="s">
        <v>22113</v>
      </c>
    </row>
    <row r="21687" spans="1:1" x14ac:dyDescent="0.25">
      <c r="A21687" t="s">
        <v>22114</v>
      </c>
    </row>
    <row r="21688" spans="1:1" x14ac:dyDescent="0.25">
      <c r="A21688" t="s">
        <v>22115</v>
      </c>
    </row>
    <row r="21689" spans="1:1" x14ac:dyDescent="0.25">
      <c r="A21689" t="s">
        <v>22116</v>
      </c>
    </row>
    <row r="21690" spans="1:1" x14ac:dyDescent="0.25">
      <c r="A21690" t="s">
        <v>22117</v>
      </c>
    </row>
    <row r="21691" spans="1:1" x14ac:dyDescent="0.25">
      <c r="A21691" t="s">
        <v>22118</v>
      </c>
    </row>
    <row r="21692" spans="1:1" x14ac:dyDescent="0.25">
      <c r="A21692" t="s">
        <v>22119</v>
      </c>
    </row>
    <row r="21693" spans="1:1" x14ac:dyDescent="0.25">
      <c r="A21693" t="s">
        <v>22120</v>
      </c>
    </row>
    <row r="21694" spans="1:1" x14ac:dyDescent="0.25">
      <c r="A21694" t="s">
        <v>22121</v>
      </c>
    </row>
    <row r="21695" spans="1:1" x14ac:dyDescent="0.25">
      <c r="A21695" t="s">
        <v>22122</v>
      </c>
    </row>
    <row r="21696" spans="1:1" x14ac:dyDescent="0.25">
      <c r="A21696" t="s">
        <v>22123</v>
      </c>
    </row>
    <row r="21697" spans="1:1" x14ac:dyDescent="0.25">
      <c r="A21697" t="s">
        <v>22124</v>
      </c>
    </row>
    <row r="21698" spans="1:1" x14ac:dyDescent="0.25">
      <c r="A21698" t="s">
        <v>22125</v>
      </c>
    </row>
    <row r="21699" spans="1:1" x14ac:dyDescent="0.25">
      <c r="A21699" t="s">
        <v>22126</v>
      </c>
    </row>
    <row r="21700" spans="1:1" x14ac:dyDescent="0.25">
      <c r="A21700" t="s">
        <v>22127</v>
      </c>
    </row>
    <row r="21701" spans="1:1" x14ac:dyDescent="0.25">
      <c r="A21701" t="s">
        <v>22128</v>
      </c>
    </row>
    <row r="21702" spans="1:1" x14ac:dyDescent="0.25">
      <c r="A21702" t="s">
        <v>22129</v>
      </c>
    </row>
    <row r="21703" spans="1:1" x14ac:dyDescent="0.25">
      <c r="A21703" t="s">
        <v>22130</v>
      </c>
    </row>
    <row r="21704" spans="1:1" x14ac:dyDescent="0.25">
      <c r="A21704" t="s">
        <v>22131</v>
      </c>
    </row>
    <row r="21705" spans="1:1" x14ac:dyDescent="0.25">
      <c r="A21705" t="s">
        <v>22132</v>
      </c>
    </row>
    <row r="21706" spans="1:1" x14ac:dyDescent="0.25">
      <c r="A21706" t="s">
        <v>22133</v>
      </c>
    </row>
    <row r="21707" spans="1:1" x14ac:dyDescent="0.25">
      <c r="A21707" t="s">
        <v>22134</v>
      </c>
    </row>
    <row r="21708" spans="1:1" x14ac:dyDescent="0.25">
      <c r="A21708" t="s">
        <v>22135</v>
      </c>
    </row>
    <row r="21709" spans="1:1" x14ac:dyDescent="0.25">
      <c r="A21709" t="s">
        <v>22136</v>
      </c>
    </row>
    <row r="21710" spans="1:1" x14ac:dyDescent="0.25">
      <c r="A21710" t="s">
        <v>22137</v>
      </c>
    </row>
    <row r="21711" spans="1:1" x14ac:dyDescent="0.25">
      <c r="A21711" t="s">
        <v>22138</v>
      </c>
    </row>
    <row r="21712" spans="1:1" x14ac:dyDescent="0.25">
      <c r="A21712" t="s">
        <v>22139</v>
      </c>
    </row>
    <row r="21713" spans="1:1" x14ac:dyDescent="0.25">
      <c r="A21713" t="s">
        <v>22140</v>
      </c>
    </row>
    <row r="21714" spans="1:1" x14ac:dyDescent="0.25">
      <c r="A21714" t="s">
        <v>22141</v>
      </c>
    </row>
    <row r="21715" spans="1:1" x14ac:dyDescent="0.25">
      <c r="A21715" t="s">
        <v>22142</v>
      </c>
    </row>
    <row r="21716" spans="1:1" x14ac:dyDescent="0.25">
      <c r="A21716" t="s">
        <v>22143</v>
      </c>
    </row>
    <row r="21717" spans="1:1" x14ac:dyDescent="0.25">
      <c r="A21717" t="s">
        <v>22144</v>
      </c>
    </row>
    <row r="21718" spans="1:1" x14ac:dyDescent="0.25">
      <c r="A21718" t="s">
        <v>22145</v>
      </c>
    </row>
    <row r="21719" spans="1:1" x14ac:dyDescent="0.25">
      <c r="A21719" t="s">
        <v>22146</v>
      </c>
    </row>
    <row r="21720" spans="1:1" x14ac:dyDescent="0.25">
      <c r="A21720" t="s">
        <v>22147</v>
      </c>
    </row>
    <row r="21721" spans="1:1" x14ac:dyDescent="0.25">
      <c r="A21721" t="s">
        <v>22148</v>
      </c>
    </row>
    <row r="21722" spans="1:1" x14ac:dyDescent="0.25">
      <c r="A21722" t="s">
        <v>22149</v>
      </c>
    </row>
    <row r="21723" spans="1:1" x14ac:dyDescent="0.25">
      <c r="A21723" t="s">
        <v>22150</v>
      </c>
    </row>
    <row r="21724" spans="1:1" x14ac:dyDescent="0.25">
      <c r="A21724" t="s">
        <v>22151</v>
      </c>
    </row>
    <row r="21725" spans="1:1" x14ac:dyDescent="0.25">
      <c r="A21725" t="s">
        <v>22152</v>
      </c>
    </row>
    <row r="21726" spans="1:1" x14ac:dyDescent="0.25">
      <c r="A21726" t="s">
        <v>22153</v>
      </c>
    </row>
    <row r="21727" spans="1:1" x14ac:dyDescent="0.25">
      <c r="A21727" t="s">
        <v>22154</v>
      </c>
    </row>
    <row r="21728" spans="1:1" x14ac:dyDescent="0.25">
      <c r="A21728" t="s">
        <v>22155</v>
      </c>
    </row>
    <row r="21729" spans="1:1" x14ac:dyDescent="0.25">
      <c r="A21729" t="s">
        <v>22156</v>
      </c>
    </row>
    <row r="21730" spans="1:1" x14ac:dyDescent="0.25">
      <c r="A21730" t="s">
        <v>22157</v>
      </c>
    </row>
    <row r="21731" spans="1:1" x14ac:dyDescent="0.25">
      <c r="A21731" t="s">
        <v>22158</v>
      </c>
    </row>
    <row r="21732" spans="1:1" x14ac:dyDescent="0.25">
      <c r="A21732" t="s">
        <v>22159</v>
      </c>
    </row>
    <row r="21733" spans="1:1" x14ac:dyDescent="0.25">
      <c r="A21733" t="s">
        <v>22160</v>
      </c>
    </row>
    <row r="21734" spans="1:1" x14ac:dyDescent="0.25">
      <c r="A21734" t="s">
        <v>22161</v>
      </c>
    </row>
    <row r="21735" spans="1:1" x14ac:dyDescent="0.25">
      <c r="A21735" t="s">
        <v>22162</v>
      </c>
    </row>
    <row r="21736" spans="1:1" x14ac:dyDescent="0.25">
      <c r="A21736" t="s">
        <v>22163</v>
      </c>
    </row>
    <row r="21737" spans="1:1" x14ac:dyDescent="0.25">
      <c r="A21737" t="s">
        <v>22164</v>
      </c>
    </row>
    <row r="21738" spans="1:1" x14ac:dyDescent="0.25">
      <c r="A21738" t="s">
        <v>22165</v>
      </c>
    </row>
    <row r="21739" spans="1:1" x14ac:dyDescent="0.25">
      <c r="A21739" t="s">
        <v>22166</v>
      </c>
    </row>
    <row r="21740" spans="1:1" x14ac:dyDescent="0.25">
      <c r="A21740" t="s">
        <v>22167</v>
      </c>
    </row>
    <row r="21741" spans="1:1" x14ac:dyDescent="0.25">
      <c r="A21741" t="s">
        <v>22168</v>
      </c>
    </row>
    <row r="21742" spans="1:1" x14ac:dyDescent="0.25">
      <c r="A21742" t="s">
        <v>22169</v>
      </c>
    </row>
    <row r="21743" spans="1:1" x14ac:dyDescent="0.25">
      <c r="A21743" t="s">
        <v>22170</v>
      </c>
    </row>
    <row r="21744" spans="1:1" x14ac:dyDescent="0.25">
      <c r="A21744" t="s">
        <v>22171</v>
      </c>
    </row>
    <row r="21745" spans="1:1" x14ac:dyDescent="0.25">
      <c r="A21745" t="s">
        <v>22172</v>
      </c>
    </row>
    <row r="21746" spans="1:1" x14ac:dyDescent="0.25">
      <c r="A21746" t="s">
        <v>22173</v>
      </c>
    </row>
    <row r="21747" spans="1:1" x14ac:dyDescent="0.25">
      <c r="A21747" t="s">
        <v>22174</v>
      </c>
    </row>
    <row r="21748" spans="1:1" x14ac:dyDescent="0.25">
      <c r="A21748" t="s">
        <v>22175</v>
      </c>
    </row>
    <row r="21749" spans="1:1" x14ac:dyDescent="0.25">
      <c r="A21749" t="s">
        <v>22176</v>
      </c>
    </row>
    <row r="21750" spans="1:1" x14ac:dyDescent="0.25">
      <c r="A21750" t="s">
        <v>22177</v>
      </c>
    </row>
    <row r="21751" spans="1:1" x14ac:dyDescent="0.25">
      <c r="A21751" t="s">
        <v>22178</v>
      </c>
    </row>
    <row r="21752" spans="1:1" x14ac:dyDescent="0.25">
      <c r="A21752" t="s">
        <v>22179</v>
      </c>
    </row>
    <row r="21753" spans="1:1" x14ac:dyDescent="0.25">
      <c r="A21753" t="s">
        <v>22180</v>
      </c>
    </row>
    <row r="21754" spans="1:1" x14ac:dyDescent="0.25">
      <c r="A21754" t="s">
        <v>22181</v>
      </c>
    </row>
    <row r="21755" spans="1:1" x14ac:dyDescent="0.25">
      <c r="A21755" t="s">
        <v>22182</v>
      </c>
    </row>
    <row r="21756" spans="1:1" x14ac:dyDescent="0.25">
      <c r="A21756" t="s">
        <v>22183</v>
      </c>
    </row>
    <row r="21757" spans="1:1" x14ac:dyDescent="0.25">
      <c r="A21757" t="s">
        <v>22184</v>
      </c>
    </row>
    <row r="21758" spans="1:1" x14ac:dyDescent="0.25">
      <c r="A21758" t="s">
        <v>22185</v>
      </c>
    </row>
    <row r="21759" spans="1:1" x14ac:dyDescent="0.25">
      <c r="A21759" t="s">
        <v>22186</v>
      </c>
    </row>
    <row r="21760" spans="1:1" x14ac:dyDescent="0.25">
      <c r="A21760" t="s">
        <v>22187</v>
      </c>
    </row>
    <row r="21761" spans="1:1" x14ac:dyDescent="0.25">
      <c r="A21761" t="s">
        <v>22188</v>
      </c>
    </row>
    <row r="21762" spans="1:1" x14ac:dyDescent="0.25">
      <c r="A21762" t="s">
        <v>22189</v>
      </c>
    </row>
    <row r="21763" spans="1:1" x14ac:dyDescent="0.25">
      <c r="A21763" t="s">
        <v>22190</v>
      </c>
    </row>
    <row r="21764" spans="1:1" x14ac:dyDescent="0.25">
      <c r="A21764" t="s">
        <v>22191</v>
      </c>
    </row>
    <row r="21765" spans="1:1" x14ac:dyDescent="0.25">
      <c r="A21765" t="s">
        <v>22192</v>
      </c>
    </row>
    <row r="21766" spans="1:1" x14ac:dyDescent="0.25">
      <c r="A21766" t="s">
        <v>22193</v>
      </c>
    </row>
    <row r="21767" spans="1:1" x14ac:dyDescent="0.25">
      <c r="A21767" t="s">
        <v>22194</v>
      </c>
    </row>
    <row r="21768" spans="1:1" x14ac:dyDescent="0.25">
      <c r="A21768" t="s">
        <v>22195</v>
      </c>
    </row>
    <row r="21769" spans="1:1" x14ac:dyDescent="0.25">
      <c r="A21769" t="s">
        <v>22196</v>
      </c>
    </row>
    <row r="21770" spans="1:1" x14ac:dyDescent="0.25">
      <c r="A21770" t="s">
        <v>22197</v>
      </c>
    </row>
    <row r="21771" spans="1:1" x14ac:dyDescent="0.25">
      <c r="A21771" t="s">
        <v>22198</v>
      </c>
    </row>
    <row r="21772" spans="1:1" x14ac:dyDescent="0.25">
      <c r="A21772" t="s">
        <v>22199</v>
      </c>
    </row>
    <row r="21773" spans="1:1" x14ac:dyDescent="0.25">
      <c r="A21773" t="s">
        <v>22200</v>
      </c>
    </row>
    <row r="21774" spans="1:1" x14ac:dyDescent="0.25">
      <c r="A21774" t="s">
        <v>22201</v>
      </c>
    </row>
    <row r="21775" spans="1:1" x14ac:dyDescent="0.25">
      <c r="A21775" t="s">
        <v>22202</v>
      </c>
    </row>
    <row r="21776" spans="1:1" x14ac:dyDescent="0.25">
      <c r="A21776" t="s">
        <v>22203</v>
      </c>
    </row>
    <row r="21777" spans="1:1" x14ac:dyDescent="0.25">
      <c r="A21777" t="s">
        <v>22204</v>
      </c>
    </row>
    <row r="21778" spans="1:1" x14ac:dyDescent="0.25">
      <c r="A21778" t="s">
        <v>22205</v>
      </c>
    </row>
    <row r="21779" spans="1:1" x14ac:dyDescent="0.25">
      <c r="A21779" t="s">
        <v>22206</v>
      </c>
    </row>
    <row r="21780" spans="1:1" x14ac:dyDescent="0.25">
      <c r="A21780" t="s">
        <v>22207</v>
      </c>
    </row>
    <row r="21781" spans="1:1" x14ac:dyDescent="0.25">
      <c r="A21781" t="s">
        <v>22208</v>
      </c>
    </row>
    <row r="21782" spans="1:1" x14ac:dyDescent="0.25">
      <c r="A21782" t="s">
        <v>22209</v>
      </c>
    </row>
    <row r="21783" spans="1:1" x14ac:dyDescent="0.25">
      <c r="A21783" t="s">
        <v>22210</v>
      </c>
    </row>
    <row r="21784" spans="1:1" x14ac:dyDescent="0.25">
      <c r="A21784" t="s">
        <v>22211</v>
      </c>
    </row>
    <row r="21785" spans="1:1" x14ac:dyDescent="0.25">
      <c r="A21785" t="s">
        <v>22212</v>
      </c>
    </row>
    <row r="21786" spans="1:1" x14ac:dyDescent="0.25">
      <c r="A21786" t="s">
        <v>22213</v>
      </c>
    </row>
    <row r="21787" spans="1:1" x14ac:dyDescent="0.25">
      <c r="A21787" t="s">
        <v>22214</v>
      </c>
    </row>
    <row r="21788" spans="1:1" x14ac:dyDescent="0.25">
      <c r="A21788" t="s">
        <v>22215</v>
      </c>
    </row>
    <row r="21789" spans="1:1" x14ac:dyDescent="0.25">
      <c r="A21789" t="s">
        <v>22216</v>
      </c>
    </row>
    <row r="21790" spans="1:1" x14ac:dyDescent="0.25">
      <c r="A21790" t="s">
        <v>22217</v>
      </c>
    </row>
    <row r="21791" spans="1:1" x14ac:dyDescent="0.25">
      <c r="A21791" t="s">
        <v>22218</v>
      </c>
    </row>
    <row r="21792" spans="1:1" x14ac:dyDescent="0.25">
      <c r="A21792" t="s">
        <v>22219</v>
      </c>
    </row>
    <row r="21793" spans="1:1" x14ac:dyDescent="0.25">
      <c r="A21793" t="s">
        <v>22220</v>
      </c>
    </row>
    <row r="21794" spans="1:1" x14ac:dyDescent="0.25">
      <c r="A21794" t="s">
        <v>22221</v>
      </c>
    </row>
    <row r="21795" spans="1:1" x14ac:dyDescent="0.25">
      <c r="A21795" t="s">
        <v>22222</v>
      </c>
    </row>
    <row r="21796" spans="1:1" x14ac:dyDescent="0.25">
      <c r="A21796" t="s">
        <v>22223</v>
      </c>
    </row>
    <row r="21797" spans="1:1" x14ac:dyDescent="0.25">
      <c r="A21797" t="s">
        <v>22224</v>
      </c>
    </row>
    <row r="21798" spans="1:1" x14ac:dyDescent="0.25">
      <c r="A21798" t="s">
        <v>22225</v>
      </c>
    </row>
    <row r="21799" spans="1:1" x14ac:dyDescent="0.25">
      <c r="A21799" t="s">
        <v>22226</v>
      </c>
    </row>
    <row r="21800" spans="1:1" x14ac:dyDescent="0.25">
      <c r="A21800" t="s">
        <v>22227</v>
      </c>
    </row>
    <row r="21801" spans="1:1" x14ac:dyDescent="0.25">
      <c r="A21801" t="s">
        <v>22228</v>
      </c>
    </row>
    <row r="21802" spans="1:1" x14ac:dyDescent="0.25">
      <c r="A21802" t="s">
        <v>22229</v>
      </c>
    </row>
    <row r="21803" spans="1:1" x14ac:dyDescent="0.25">
      <c r="A21803" t="s">
        <v>22230</v>
      </c>
    </row>
    <row r="21804" spans="1:1" x14ac:dyDescent="0.25">
      <c r="A21804" t="s">
        <v>22231</v>
      </c>
    </row>
    <row r="21805" spans="1:1" x14ac:dyDescent="0.25">
      <c r="A21805" t="s">
        <v>22232</v>
      </c>
    </row>
    <row r="21806" spans="1:1" x14ac:dyDescent="0.25">
      <c r="A21806" t="s">
        <v>22233</v>
      </c>
    </row>
    <row r="21807" spans="1:1" x14ac:dyDescent="0.25">
      <c r="A21807" t="s">
        <v>22234</v>
      </c>
    </row>
    <row r="21808" spans="1:1" x14ac:dyDescent="0.25">
      <c r="A21808" t="s">
        <v>22235</v>
      </c>
    </row>
    <row r="21809" spans="1:1" x14ac:dyDescent="0.25">
      <c r="A21809" t="s">
        <v>22236</v>
      </c>
    </row>
    <row r="21810" spans="1:1" x14ac:dyDescent="0.25">
      <c r="A21810" t="s">
        <v>22237</v>
      </c>
    </row>
    <row r="21811" spans="1:1" x14ac:dyDescent="0.25">
      <c r="A21811" t="s">
        <v>22238</v>
      </c>
    </row>
    <row r="21812" spans="1:1" x14ac:dyDescent="0.25">
      <c r="A21812" t="s">
        <v>22239</v>
      </c>
    </row>
    <row r="21813" spans="1:1" x14ac:dyDescent="0.25">
      <c r="A21813" t="s">
        <v>22240</v>
      </c>
    </row>
    <row r="21814" spans="1:1" x14ac:dyDescent="0.25">
      <c r="A21814" t="s">
        <v>22241</v>
      </c>
    </row>
    <row r="21815" spans="1:1" x14ac:dyDescent="0.25">
      <c r="A21815" t="s">
        <v>22242</v>
      </c>
    </row>
    <row r="21816" spans="1:1" x14ac:dyDescent="0.25">
      <c r="A21816" t="s">
        <v>22243</v>
      </c>
    </row>
    <row r="21817" spans="1:1" x14ac:dyDescent="0.25">
      <c r="A21817" t="s">
        <v>22244</v>
      </c>
    </row>
    <row r="21818" spans="1:1" x14ac:dyDescent="0.25">
      <c r="A21818" t="s">
        <v>22245</v>
      </c>
    </row>
    <row r="21819" spans="1:1" x14ac:dyDescent="0.25">
      <c r="A21819" t="s">
        <v>22246</v>
      </c>
    </row>
    <row r="21820" spans="1:1" x14ac:dyDescent="0.25">
      <c r="A21820" t="s">
        <v>22247</v>
      </c>
    </row>
    <row r="21821" spans="1:1" x14ac:dyDescent="0.25">
      <c r="A21821" t="s">
        <v>22248</v>
      </c>
    </row>
    <row r="21822" spans="1:1" x14ac:dyDescent="0.25">
      <c r="A21822" t="s">
        <v>22249</v>
      </c>
    </row>
    <row r="21823" spans="1:1" x14ac:dyDescent="0.25">
      <c r="A21823" t="s">
        <v>22250</v>
      </c>
    </row>
    <row r="21824" spans="1:1" x14ac:dyDescent="0.25">
      <c r="A21824" t="s">
        <v>22251</v>
      </c>
    </row>
    <row r="21825" spans="1:1" x14ac:dyDescent="0.25">
      <c r="A21825" t="s">
        <v>22252</v>
      </c>
    </row>
    <row r="21826" spans="1:1" x14ac:dyDescent="0.25">
      <c r="A21826" t="s">
        <v>22253</v>
      </c>
    </row>
    <row r="21827" spans="1:1" x14ac:dyDescent="0.25">
      <c r="A21827" t="s">
        <v>22254</v>
      </c>
    </row>
    <row r="21828" spans="1:1" x14ac:dyDescent="0.25">
      <c r="A21828" t="s">
        <v>22255</v>
      </c>
    </row>
    <row r="21829" spans="1:1" x14ac:dyDescent="0.25">
      <c r="A21829" t="s">
        <v>22256</v>
      </c>
    </row>
    <row r="21830" spans="1:1" x14ac:dyDescent="0.25">
      <c r="A21830" t="s">
        <v>22257</v>
      </c>
    </row>
    <row r="21831" spans="1:1" x14ac:dyDescent="0.25">
      <c r="A21831" t="s">
        <v>22258</v>
      </c>
    </row>
    <row r="21832" spans="1:1" x14ac:dyDescent="0.25">
      <c r="A21832" t="s">
        <v>22259</v>
      </c>
    </row>
    <row r="21833" spans="1:1" x14ac:dyDescent="0.25">
      <c r="A21833" t="s">
        <v>22260</v>
      </c>
    </row>
    <row r="21834" spans="1:1" x14ac:dyDescent="0.25">
      <c r="A21834" t="s">
        <v>22261</v>
      </c>
    </row>
    <row r="21835" spans="1:1" x14ac:dyDescent="0.25">
      <c r="A21835" t="s">
        <v>22262</v>
      </c>
    </row>
    <row r="21836" spans="1:1" x14ac:dyDescent="0.25">
      <c r="A21836" t="s">
        <v>22263</v>
      </c>
    </row>
    <row r="21837" spans="1:1" x14ac:dyDescent="0.25">
      <c r="A21837" t="s">
        <v>22264</v>
      </c>
    </row>
    <row r="21838" spans="1:1" x14ac:dyDescent="0.25">
      <c r="A21838" t="s">
        <v>22265</v>
      </c>
    </row>
    <row r="21839" spans="1:1" x14ac:dyDescent="0.25">
      <c r="A21839" t="s">
        <v>22266</v>
      </c>
    </row>
    <row r="21840" spans="1:1" x14ac:dyDescent="0.25">
      <c r="A21840" t="s">
        <v>22267</v>
      </c>
    </row>
    <row r="21841" spans="1:1" x14ac:dyDescent="0.25">
      <c r="A21841" t="s">
        <v>22268</v>
      </c>
    </row>
    <row r="21842" spans="1:1" x14ac:dyDescent="0.25">
      <c r="A21842" t="s">
        <v>22269</v>
      </c>
    </row>
    <row r="21843" spans="1:1" x14ac:dyDescent="0.25">
      <c r="A21843" t="s">
        <v>22270</v>
      </c>
    </row>
    <row r="21844" spans="1:1" x14ac:dyDescent="0.25">
      <c r="A21844" t="s">
        <v>22271</v>
      </c>
    </row>
    <row r="21845" spans="1:1" x14ac:dyDescent="0.25">
      <c r="A21845" t="s">
        <v>22272</v>
      </c>
    </row>
    <row r="21846" spans="1:1" x14ac:dyDescent="0.25">
      <c r="A21846" t="s">
        <v>22273</v>
      </c>
    </row>
    <row r="21847" spans="1:1" x14ac:dyDescent="0.25">
      <c r="A21847" t="s">
        <v>22274</v>
      </c>
    </row>
    <row r="21848" spans="1:1" x14ac:dyDescent="0.25">
      <c r="A21848" t="s">
        <v>22275</v>
      </c>
    </row>
    <row r="21849" spans="1:1" x14ac:dyDescent="0.25">
      <c r="A21849" t="s">
        <v>22276</v>
      </c>
    </row>
    <row r="21850" spans="1:1" x14ac:dyDescent="0.25">
      <c r="A21850" t="s">
        <v>22277</v>
      </c>
    </row>
    <row r="21851" spans="1:1" x14ac:dyDescent="0.25">
      <c r="A21851" t="s">
        <v>22278</v>
      </c>
    </row>
    <row r="21852" spans="1:1" x14ac:dyDescent="0.25">
      <c r="A21852" t="s">
        <v>22279</v>
      </c>
    </row>
    <row r="21853" spans="1:1" x14ac:dyDescent="0.25">
      <c r="A21853" t="s">
        <v>22280</v>
      </c>
    </row>
    <row r="21854" spans="1:1" x14ac:dyDescent="0.25">
      <c r="A21854" t="s">
        <v>22281</v>
      </c>
    </row>
    <row r="21855" spans="1:1" x14ac:dyDescent="0.25">
      <c r="A21855" t="s">
        <v>22282</v>
      </c>
    </row>
    <row r="21856" spans="1:1" x14ac:dyDescent="0.25">
      <c r="A21856" t="s">
        <v>22283</v>
      </c>
    </row>
    <row r="21857" spans="1:1" x14ac:dyDescent="0.25">
      <c r="A21857" t="s">
        <v>22284</v>
      </c>
    </row>
    <row r="21858" spans="1:1" x14ac:dyDescent="0.25">
      <c r="A21858" t="s">
        <v>22285</v>
      </c>
    </row>
    <row r="21859" spans="1:1" x14ac:dyDescent="0.25">
      <c r="A21859" t="s">
        <v>22286</v>
      </c>
    </row>
    <row r="21860" spans="1:1" x14ac:dyDescent="0.25">
      <c r="A21860" t="s">
        <v>22287</v>
      </c>
    </row>
    <row r="21861" spans="1:1" x14ac:dyDescent="0.25">
      <c r="A21861" t="s">
        <v>22288</v>
      </c>
    </row>
    <row r="21862" spans="1:1" x14ac:dyDescent="0.25">
      <c r="A21862" t="s">
        <v>22289</v>
      </c>
    </row>
    <row r="21863" spans="1:1" x14ac:dyDescent="0.25">
      <c r="A21863" t="s">
        <v>22290</v>
      </c>
    </row>
    <row r="21864" spans="1:1" x14ac:dyDescent="0.25">
      <c r="A21864" t="s">
        <v>22291</v>
      </c>
    </row>
    <row r="21865" spans="1:1" x14ac:dyDescent="0.25">
      <c r="A21865" t="s">
        <v>22292</v>
      </c>
    </row>
    <row r="21866" spans="1:1" x14ac:dyDescent="0.25">
      <c r="A21866" t="s">
        <v>22293</v>
      </c>
    </row>
    <row r="21867" spans="1:1" x14ac:dyDescent="0.25">
      <c r="A21867" t="s">
        <v>22294</v>
      </c>
    </row>
    <row r="21868" spans="1:1" x14ac:dyDescent="0.25">
      <c r="A21868" t="s">
        <v>22295</v>
      </c>
    </row>
    <row r="21869" spans="1:1" x14ac:dyDescent="0.25">
      <c r="A21869" t="s">
        <v>22296</v>
      </c>
    </row>
    <row r="21870" spans="1:1" x14ac:dyDescent="0.25">
      <c r="A21870" t="s">
        <v>22297</v>
      </c>
    </row>
    <row r="21871" spans="1:1" x14ac:dyDescent="0.25">
      <c r="A21871" t="s">
        <v>22298</v>
      </c>
    </row>
    <row r="21872" spans="1:1" x14ac:dyDescent="0.25">
      <c r="A21872" t="s">
        <v>22299</v>
      </c>
    </row>
    <row r="21873" spans="1:1" x14ac:dyDescent="0.25">
      <c r="A21873" t="s">
        <v>22300</v>
      </c>
    </row>
    <row r="21874" spans="1:1" x14ac:dyDescent="0.25">
      <c r="A21874" t="s">
        <v>22301</v>
      </c>
    </row>
    <row r="21875" spans="1:1" x14ac:dyDescent="0.25">
      <c r="A21875" t="s">
        <v>22302</v>
      </c>
    </row>
    <row r="21876" spans="1:1" x14ac:dyDescent="0.25">
      <c r="A21876" t="s">
        <v>22303</v>
      </c>
    </row>
    <row r="21877" spans="1:1" x14ac:dyDescent="0.25">
      <c r="A21877" t="s">
        <v>22304</v>
      </c>
    </row>
    <row r="21878" spans="1:1" x14ac:dyDescent="0.25">
      <c r="A21878" t="s">
        <v>22305</v>
      </c>
    </row>
    <row r="21879" spans="1:1" x14ac:dyDescent="0.25">
      <c r="A21879" t="s">
        <v>22306</v>
      </c>
    </row>
    <row r="21880" spans="1:1" x14ac:dyDescent="0.25">
      <c r="A21880" t="s">
        <v>22307</v>
      </c>
    </row>
    <row r="21881" spans="1:1" x14ac:dyDescent="0.25">
      <c r="A21881" t="s">
        <v>22308</v>
      </c>
    </row>
    <row r="21882" spans="1:1" x14ac:dyDescent="0.25">
      <c r="A21882" t="s">
        <v>22309</v>
      </c>
    </row>
    <row r="21883" spans="1:1" x14ac:dyDescent="0.25">
      <c r="A21883" t="s">
        <v>22310</v>
      </c>
    </row>
    <row r="21884" spans="1:1" x14ac:dyDescent="0.25">
      <c r="A21884" t="s">
        <v>22311</v>
      </c>
    </row>
    <row r="21885" spans="1:1" x14ac:dyDescent="0.25">
      <c r="A21885" t="s">
        <v>22312</v>
      </c>
    </row>
    <row r="21886" spans="1:1" x14ac:dyDescent="0.25">
      <c r="A21886" t="s">
        <v>22313</v>
      </c>
    </row>
    <row r="21887" spans="1:1" x14ac:dyDescent="0.25">
      <c r="A21887" t="s">
        <v>22314</v>
      </c>
    </row>
    <row r="21888" spans="1:1" x14ac:dyDescent="0.25">
      <c r="A21888" t="s">
        <v>22315</v>
      </c>
    </row>
    <row r="21889" spans="1:1" x14ac:dyDescent="0.25">
      <c r="A21889" t="s">
        <v>22316</v>
      </c>
    </row>
    <row r="21890" spans="1:1" x14ac:dyDescent="0.25">
      <c r="A21890" t="s">
        <v>22317</v>
      </c>
    </row>
    <row r="21891" spans="1:1" x14ac:dyDescent="0.25">
      <c r="A21891" t="s">
        <v>22318</v>
      </c>
    </row>
    <row r="21892" spans="1:1" x14ac:dyDescent="0.25">
      <c r="A21892" t="s">
        <v>22319</v>
      </c>
    </row>
    <row r="21893" spans="1:1" x14ac:dyDescent="0.25">
      <c r="A21893" t="s">
        <v>22320</v>
      </c>
    </row>
    <row r="21894" spans="1:1" x14ac:dyDescent="0.25">
      <c r="A21894" t="s">
        <v>22321</v>
      </c>
    </row>
    <row r="21895" spans="1:1" x14ac:dyDescent="0.25">
      <c r="A21895" t="s">
        <v>22322</v>
      </c>
    </row>
    <row r="21896" spans="1:1" x14ac:dyDescent="0.25">
      <c r="A21896" t="s">
        <v>22323</v>
      </c>
    </row>
    <row r="21897" spans="1:1" x14ac:dyDescent="0.25">
      <c r="A21897" t="s">
        <v>22324</v>
      </c>
    </row>
    <row r="21898" spans="1:1" x14ac:dyDescent="0.25">
      <c r="A21898" t="s">
        <v>22325</v>
      </c>
    </row>
    <row r="21899" spans="1:1" x14ac:dyDescent="0.25">
      <c r="A21899" t="s">
        <v>22326</v>
      </c>
    </row>
    <row r="21900" spans="1:1" x14ac:dyDescent="0.25">
      <c r="A21900" t="s">
        <v>22327</v>
      </c>
    </row>
    <row r="21901" spans="1:1" x14ac:dyDescent="0.25">
      <c r="A21901" t="s">
        <v>22328</v>
      </c>
    </row>
    <row r="21902" spans="1:1" x14ac:dyDescent="0.25">
      <c r="A21902" t="s">
        <v>22329</v>
      </c>
    </row>
    <row r="21903" spans="1:1" x14ac:dyDescent="0.25">
      <c r="A21903" t="s">
        <v>22330</v>
      </c>
    </row>
    <row r="21904" spans="1:1" x14ac:dyDescent="0.25">
      <c r="A21904" t="s">
        <v>22331</v>
      </c>
    </row>
    <row r="21905" spans="1:1" x14ac:dyDescent="0.25">
      <c r="A21905" t="s">
        <v>22332</v>
      </c>
    </row>
    <row r="21906" spans="1:1" x14ac:dyDescent="0.25">
      <c r="A21906" t="s">
        <v>22333</v>
      </c>
    </row>
    <row r="21907" spans="1:1" x14ac:dyDescent="0.25">
      <c r="A21907" t="s">
        <v>22334</v>
      </c>
    </row>
    <row r="21908" spans="1:1" x14ac:dyDescent="0.25">
      <c r="A21908" t="s">
        <v>22335</v>
      </c>
    </row>
    <row r="21909" spans="1:1" x14ac:dyDescent="0.25">
      <c r="A21909" t="s">
        <v>22336</v>
      </c>
    </row>
    <row r="21910" spans="1:1" x14ac:dyDescent="0.25">
      <c r="A21910" t="s">
        <v>22337</v>
      </c>
    </row>
    <row r="21911" spans="1:1" x14ac:dyDescent="0.25">
      <c r="A21911" t="s">
        <v>22338</v>
      </c>
    </row>
    <row r="21912" spans="1:1" x14ac:dyDescent="0.25">
      <c r="A21912" t="s">
        <v>22339</v>
      </c>
    </row>
    <row r="21913" spans="1:1" x14ac:dyDescent="0.25">
      <c r="A21913" t="s">
        <v>22340</v>
      </c>
    </row>
    <row r="21914" spans="1:1" x14ac:dyDescent="0.25">
      <c r="A21914" t="s">
        <v>22341</v>
      </c>
    </row>
    <row r="21915" spans="1:1" x14ac:dyDescent="0.25">
      <c r="A21915" t="s">
        <v>22342</v>
      </c>
    </row>
    <row r="21916" spans="1:1" x14ac:dyDescent="0.25">
      <c r="A21916" t="s">
        <v>22343</v>
      </c>
    </row>
    <row r="21917" spans="1:1" x14ac:dyDescent="0.25">
      <c r="A21917" t="s">
        <v>22344</v>
      </c>
    </row>
    <row r="21918" spans="1:1" x14ac:dyDescent="0.25">
      <c r="A21918" t="s">
        <v>22345</v>
      </c>
    </row>
    <row r="21919" spans="1:1" x14ac:dyDescent="0.25">
      <c r="A21919" t="s">
        <v>22346</v>
      </c>
    </row>
    <row r="21920" spans="1:1" x14ac:dyDescent="0.25">
      <c r="A21920" t="s">
        <v>22347</v>
      </c>
    </row>
    <row r="21921" spans="1:1" x14ac:dyDescent="0.25">
      <c r="A21921" t="s">
        <v>22348</v>
      </c>
    </row>
    <row r="21922" spans="1:1" x14ac:dyDescent="0.25">
      <c r="A21922" t="s">
        <v>22349</v>
      </c>
    </row>
    <row r="21923" spans="1:1" x14ac:dyDescent="0.25">
      <c r="A21923" t="s">
        <v>22350</v>
      </c>
    </row>
    <row r="21924" spans="1:1" x14ac:dyDescent="0.25">
      <c r="A21924" t="s">
        <v>22351</v>
      </c>
    </row>
    <row r="21925" spans="1:1" x14ac:dyDescent="0.25">
      <c r="A21925" t="s">
        <v>22352</v>
      </c>
    </row>
    <row r="21926" spans="1:1" x14ac:dyDescent="0.25">
      <c r="A21926" t="s">
        <v>22353</v>
      </c>
    </row>
    <row r="21927" spans="1:1" x14ac:dyDescent="0.25">
      <c r="A21927" t="s">
        <v>22354</v>
      </c>
    </row>
    <row r="21928" spans="1:1" x14ac:dyDescent="0.25">
      <c r="A21928" t="s">
        <v>22355</v>
      </c>
    </row>
    <row r="21929" spans="1:1" x14ac:dyDescent="0.25">
      <c r="A21929" t="s">
        <v>22356</v>
      </c>
    </row>
    <row r="21930" spans="1:1" x14ac:dyDescent="0.25">
      <c r="A21930" t="s">
        <v>22357</v>
      </c>
    </row>
    <row r="21931" spans="1:1" x14ac:dyDescent="0.25">
      <c r="A21931" t="s">
        <v>22358</v>
      </c>
    </row>
    <row r="21932" spans="1:1" x14ac:dyDescent="0.25">
      <c r="A21932" t="s">
        <v>22359</v>
      </c>
    </row>
    <row r="21933" spans="1:1" x14ac:dyDescent="0.25">
      <c r="A21933" t="s">
        <v>22360</v>
      </c>
    </row>
    <row r="21934" spans="1:1" x14ac:dyDescent="0.25">
      <c r="A21934" t="s">
        <v>22361</v>
      </c>
    </row>
    <row r="21935" spans="1:1" x14ac:dyDescent="0.25">
      <c r="A21935" t="s">
        <v>22362</v>
      </c>
    </row>
    <row r="21936" spans="1:1" x14ac:dyDescent="0.25">
      <c r="A21936" t="s">
        <v>22363</v>
      </c>
    </row>
    <row r="21937" spans="1:1" x14ac:dyDescent="0.25">
      <c r="A21937" t="s">
        <v>22364</v>
      </c>
    </row>
    <row r="21938" spans="1:1" x14ac:dyDescent="0.25">
      <c r="A21938" t="s">
        <v>22365</v>
      </c>
    </row>
    <row r="21939" spans="1:1" x14ac:dyDescent="0.25">
      <c r="A21939" t="s">
        <v>22366</v>
      </c>
    </row>
    <row r="21940" spans="1:1" x14ac:dyDescent="0.25">
      <c r="A21940" t="s">
        <v>22367</v>
      </c>
    </row>
    <row r="21941" spans="1:1" x14ac:dyDescent="0.25">
      <c r="A21941" t="s">
        <v>22368</v>
      </c>
    </row>
    <row r="21942" spans="1:1" x14ac:dyDescent="0.25">
      <c r="A21942" t="s">
        <v>22369</v>
      </c>
    </row>
    <row r="21943" spans="1:1" x14ac:dyDescent="0.25">
      <c r="A21943" t="s">
        <v>22370</v>
      </c>
    </row>
    <row r="21944" spans="1:1" x14ac:dyDescent="0.25">
      <c r="A21944" t="s">
        <v>22371</v>
      </c>
    </row>
    <row r="21945" spans="1:1" x14ac:dyDescent="0.25">
      <c r="A21945" t="s">
        <v>22372</v>
      </c>
    </row>
    <row r="21946" spans="1:1" x14ac:dyDescent="0.25">
      <c r="A21946" t="s">
        <v>22373</v>
      </c>
    </row>
    <row r="21947" spans="1:1" x14ac:dyDescent="0.25">
      <c r="A21947" t="s">
        <v>22374</v>
      </c>
    </row>
    <row r="21948" spans="1:1" x14ac:dyDescent="0.25">
      <c r="A21948" t="s">
        <v>22375</v>
      </c>
    </row>
    <row r="21949" spans="1:1" x14ac:dyDescent="0.25">
      <c r="A21949" t="s">
        <v>22376</v>
      </c>
    </row>
    <row r="21950" spans="1:1" x14ac:dyDescent="0.25">
      <c r="A21950" t="s">
        <v>22377</v>
      </c>
    </row>
    <row r="21951" spans="1:1" x14ac:dyDescent="0.25">
      <c r="A21951" t="s">
        <v>22378</v>
      </c>
    </row>
    <row r="21952" spans="1:1" x14ac:dyDescent="0.25">
      <c r="A21952" t="s">
        <v>22379</v>
      </c>
    </row>
    <row r="21953" spans="1:1" x14ac:dyDescent="0.25">
      <c r="A21953" t="s">
        <v>22380</v>
      </c>
    </row>
    <row r="21954" spans="1:1" x14ac:dyDescent="0.25">
      <c r="A21954" t="s">
        <v>22381</v>
      </c>
    </row>
    <row r="21955" spans="1:1" x14ac:dyDescent="0.25">
      <c r="A21955" t="s">
        <v>22382</v>
      </c>
    </row>
    <row r="21956" spans="1:1" x14ac:dyDescent="0.25">
      <c r="A21956" t="s">
        <v>22383</v>
      </c>
    </row>
    <row r="21957" spans="1:1" x14ac:dyDescent="0.25">
      <c r="A21957" t="s">
        <v>22384</v>
      </c>
    </row>
    <row r="21958" spans="1:1" x14ac:dyDescent="0.25">
      <c r="A21958" t="s">
        <v>22385</v>
      </c>
    </row>
    <row r="21959" spans="1:1" x14ac:dyDescent="0.25">
      <c r="A21959" t="s">
        <v>22386</v>
      </c>
    </row>
    <row r="21960" spans="1:1" x14ac:dyDescent="0.25">
      <c r="A21960" t="s">
        <v>22387</v>
      </c>
    </row>
    <row r="21961" spans="1:1" x14ac:dyDescent="0.25">
      <c r="A21961" t="s">
        <v>22388</v>
      </c>
    </row>
    <row r="21962" spans="1:1" x14ac:dyDescent="0.25">
      <c r="A21962" t="s">
        <v>22389</v>
      </c>
    </row>
    <row r="21963" spans="1:1" x14ac:dyDescent="0.25">
      <c r="A21963" t="s">
        <v>22390</v>
      </c>
    </row>
    <row r="21964" spans="1:1" x14ac:dyDescent="0.25">
      <c r="A21964" t="s">
        <v>22391</v>
      </c>
    </row>
    <row r="21965" spans="1:1" x14ac:dyDescent="0.25">
      <c r="A21965" t="s">
        <v>22392</v>
      </c>
    </row>
    <row r="21966" spans="1:1" x14ac:dyDescent="0.25">
      <c r="A21966" t="s">
        <v>22393</v>
      </c>
    </row>
    <row r="21967" spans="1:1" x14ac:dyDescent="0.25">
      <c r="A21967" t="s">
        <v>22394</v>
      </c>
    </row>
    <row r="21968" spans="1:1" x14ac:dyDescent="0.25">
      <c r="A21968" t="s">
        <v>22395</v>
      </c>
    </row>
    <row r="21969" spans="1:1" x14ac:dyDescent="0.25">
      <c r="A21969" t="s">
        <v>22396</v>
      </c>
    </row>
    <row r="21970" spans="1:1" x14ac:dyDescent="0.25">
      <c r="A21970" t="s">
        <v>22397</v>
      </c>
    </row>
    <row r="21971" spans="1:1" x14ac:dyDescent="0.25">
      <c r="A21971" t="s">
        <v>22398</v>
      </c>
    </row>
    <row r="21972" spans="1:1" x14ac:dyDescent="0.25">
      <c r="A21972" t="s">
        <v>22399</v>
      </c>
    </row>
    <row r="21973" spans="1:1" x14ac:dyDescent="0.25">
      <c r="A21973" t="s">
        <v>22400</v>
      </c>
    </row>
    <row r="21974" spans="1:1" x14ac:dyDescent="0.25">
      <c r="A21974" t="s">
        <v>22401</v>
      </c>
    </row>
    <row r="21975" spans="1:1" x14ac:dyDescent="0.25">
      <c r="A21975" t="s">
        <v>22402</v>
      </c>
    </row>
    <row r="21976" spans="1:1" x14ac:dyDescent="0.25">
      <c r="A21976" t="s">
        <v>22403</v>
      </c>
    </row>
    <row r="21977" spans="1:1" x14ac:dyDescent="0.25">
      <c r="A21977" t="s">
        <v>22404</v>
      </c>
    </row>
    <row r="21978" spans="1:1" x14ac:dyDescent="0.25">
      <c r="A21978" t="s">
        <v>22405</v>
      </c>
    </row>
    <row r="21979" spans="1:1" x14ac:dyDescent="0.25">
      <c r="A21979" t="s">
        <v>22406</v>
      </c>
    </row>
    <row r="21980" spans="1:1" x14ac:dyDescent="0.25">
      <c r="A21980" t="s">
        <v>22407</v>
      </c>
    </row>
    <row r="21981" spans="1:1" x14ac:dyDescent="0.25">
      <c r="A21981" t="s">
        <v>22408</v>
      </c>
    </row>
    <row r="21982" spans="1:1" x14ac:dyDescent="0.25">
      <c r="A21982" t="s">
        <v>22409</v>
      </c>
    </row>
    <row r="21983" spans="1:1" x14ac:dyDescent="0.25">
      <c r="A21983" t="s">
        <v>22410</v>
      </c>
    </row>
    <row r="21984" spans="1:1" x14ac:dyDescent="0.25">
      <c r="A21984" t="s">
        <v>22411</v>
      </c>
    </row>
    <row r="21985" spans="1:1" x14ac:dyDescent="0.25">
      <c r="A21985" t="s">
        <v>22412</v>
      </c>
    </row>
    <row r="21986" spans="1:1" x14ac:dyDescent="0.25">
      <c r="A21986" t="s">
        <v>22413</v>
      </c>
    </row>
    <row r="21987" spans="1:1" x14ac:dyDescent="0.25">
      <c r="A21987" t="s">
        <v>22414</v>
      </c>
    </row>
    <row r="21988" spans="1:1" x14ac:dyDescent="0.25">
      <c r="A21988" t="s">
        <v>22415</v>
      </c>
    </row>
    <row r="21989" spans="1:1" x14ac:dyDescent="0.25">
      <c r="A21989" t="s">
        <v>22416</v>
      </c>
    </row>
    <row r="21990" spans="1:1" x14ac:dyDescent="0.25">
      <c r="A21990" t="s">
        <v>22417</v>
      </c>
    </row>
    <row r="21991" spans="1:1" x14ac:dyDescent="0.25">
      <c r="A21991" t="s">
        <v>22418</v>
      </c>
    </row>
    <row r="21992" spans="1:1" x14ac:dyDescent="0.25">
      <c r="A21992" t="s">
        <v>22419</v>
      </c>
    </row>
    <row r="21993" spans="1:1" x14ac:dyDescent="0.25">
      <c r="A21993" t="s">
        <v>22420</v>
      </c>
    </row>
    <row r="21994" spans="1:1" x14ac:dyDescent="0.25">
      <c r="A21994" t="s">
        <v>22421</v>
      </c>
    </row>
    <row r="21995" spans="1:1" x14ac:dyDescent="0.25">
      <c r="A21995" t="s">
        <v>22422</v>
      </c>
    </row>
    <row r="21996" spans="1:1" x14ac:dyDescent="0.25">
      <c r="A21996" t="s">
        <v>22423</v>
      </c>
    </row>
    <row r="21997" spans="1:1" x14ac:dyDescent="0.25">
      <c r="A21997" t="s">
        <v>22424</v>
      </c>
    </row>
    <row r="21998" spans="1:1" x14ac:dyDescent="0.25">
      <c r="A21998" t="s">
        <v>22425</v>
      </c>
    </row>
    <row r="21999" spans="1:1" x14ac:dyDescent="0.25">
      <c r="A21999" t="s">
        <v>22426</v>
      </c>
    </row>
    <row r="22000" spans="1:1" x14ac:dyDescent="0.25">
      <c r="A22000" t="s">
        <v>22427</v>
      </c>
    </row>
    <row r="22001" spans="1:1" x14ac:dyDescent="0.25">
      <c r="A22001" t="s">
        <v>22428</v>
      </c>
    </row>
    <row r="22002" spans="1:1" x14ac:dyDescent="0.25">
      <c r="A22002" t="s">
        <v>22429</v>
      </c>
    </row>
    <row r="22003" spans="1:1" x14ac:dyDescent="0.25">
      <c r="A22003" t="s">
        <v>22430</v>
      </c>
    </row>
    <row r="22004" spans="1:1" x14ac:dyDescent="0.25">
      <c r="A22004" t="s">
        <v>22431</v>
      </c>
    </row>
    <row r="22005" spans="1:1" x14ac:dyDescent="0.25">
      <c r="A22005" t="s">
        <v>22432</v>
      </c>
    </row>
    <row r="22006" spans="1:1" x14ac:dyDescent="0.25">
      <c r="A22006" t="s">
        <v>22433</v>
      </c>
    </row>
    <row r="22007" spans="1:1" x14ac:dyDescent="0.25">
      <c r="A22007" t="s">
        <v>22434</v>
      </c>
    </row>
    <row r="22008" spans="1:1" x14ac:dyDescent="0.25">
      <c r="A22008" t="s">
        <v>22435</v>
      </c>
    </row>
    <row r="22009" spans="1:1" x14ac:dyDescent="0.25">
      <c r="A22009" t="s">
        <v>22436</v>
      </c>
    </row>
    <row r="22010" spans="1:1" x14ac:dyDescent="0.25">
      <c r="A22010" t="s">
        <v>22437</v>
      </c>
    </row>
    <row r="22011" spans="1:1" x14ac:dyDescent="0.25">
      <c r="A22011" t="s">
        <v>22438</v>
      </c>
    </row>
    <row r="22012" spans="1:1" x14ac:dyDescent="0.25">
      <c r="A22012" t="s">
        <v>22439</v>
      </c>
    </row>
    <row r="22013" spans="1:1" x14ac:dyDescent="0.25">
      <c r="A22013" t="s">
        <v>22440</v>
      </c>
    </row>
    <row r="22014" spans="1:1" x14ac:dyDescent="0.25">
      <c r="A22014" t="s">
        <v>22441</v>
      </c>
    </row>
    <row r="22015" spans="1:1" x14ac:dyDescent="0.25">
      <c r="A22015" t="s">
        <v>22442</v>
      </c>
    </row>
    <row r="22016" spans="1:1" x14ac:dyDescent="0.25">
      <c r="A22016" t="s">
        <v>22443</v>
      </c>
    </row>
    <row r="22017" spans="1:1" x14ac:dyDescent="0.25">
      <c r="A22017" t="s">
        <v>22444</v>
      </c>
    </row>
    <row r="22018" spans="1:1" x14ac:dyDescent="0.25">
      <c r="A22018" t="s">
        <v>22445</v>
      </c>
    </row>
    <row r="22019" spans="1:1" x14ac:dyDescent="0.25">
      <c r="A22019" t="s">
        <v>22446</v>
      </c>
    </row>
    <row r="22020" spans="1:1" x14ac:dyDescent="0.25">
      <c r="A22020" t="s">
        <v>22447</v>
      </c>
    </row>
    <row r="22021" spans="1:1" x14ac:dyDescent="0.25">
      <c r="A22021" t="s">
        <v>22448</v>
      </c>
    </row>
    <row r="22022" spans="1:1" x14ac:dyDescent="0.25">
      <c r="A22022" t="s">
        <v>22449</v>
      </c>
    </row>
    <row r="22023" spans="1:1" x14ac:dyDescent="0.25">
      <c r="A22023" t="s">
        <v>22450</v>
      </c>
    </row>
    <row r="22024" spans="1:1" x14ac:dyDescent="0.25">
      <c r="A22024" t="s">
        <v>22451</v>
      </c>
    </row>
    <row r="22025" spans="1:1" x14ac:dyDescent="0.25">
      <c r="A22025" t="s">
        <v>22452</v>
      </c>
    </row>
    <row r="22026" spans="1:1" x14ac:dyDescent="0.25">
      <c r="A22026" t="s">
        <v>22453</v>
      </c>
    </row>
    <row r="22027" spans="1:1" x14ac:dyDescent="0.25">
      <c r="A22027" t="s">
        <v>22454</v>
      </c>
    </row>
    <row r="22028" spans="1:1" x14ac:dyDescent="0.25">
      <c r="A22028" t="s">
        <v>22455</v>
      </c>
    </row>
    <row r="22029" spans="1:1" x14ac:dyDescent="0.25">
      <c r="A22029" t="s">
        <v>22456</v>
      </c>
    </row>
    <row r="22030" spans="1:1" x14ac:dyDescent="0.25">
      <c r="A22030" t="s">
        <v>22457</v>
      </c>
    </row>
    <row r="22031" spans="1:1" x14ac:dyDescent="0.25">
      <c r="A22031" t="s">
        <v>22458</v>
      </c>
    </row>
    <row r="22032" spans="1:1" x14ac:dyDescent="0.25">
      <c r="A22032" t="s">
        <v>22459</v>
      </c>
    </row>
    <row r="22033" spans="1:1" x14ac:dyDescent="0.25">
      <c r="A22033" t="s">
        <v>22460</v>
      </c>
    </row>
    <row r="22034" spans="1:1" x14ac:dyDescent="0.25">
      <c r="A22034" t="s">
        <v>22461</v>
      </c>
    </row>
    <row r="22035" spans="1:1" x14ac:dyDescent="0.25">
      <c r="A22035" t="s">
        <v>22462</v>
      </c>
    </row>
    <row r="22036" spans="1:1" x14ac:dyDescent="0.25">
      <c r="A22036" t="s">
        <v>22463</v>
      </c>
    </row>
    <row r="22037" spans="1:1" x14ac:dyDescent="0.25">
      <c r="A22037" t="s">
        <v>22464</v>
      </c>
    </row>
    <row r="22038" spans="1:1" x14ac:dyDescent="0.25">
      <c r="A22038" t="s">
        <v>22465</v>
      </c>
    </row>
    <row r="22039" spans="1:1" x14ac:dyDescent="0.25">
      <c r="A22039" t="s">
        <v>22466</v>
      </c>
    </row>
    <row r="22040" spans="1:1" x14ac:dyDescent="0.25">
      <c r="A22040" t="s">
        <v>22467</v>
      </c>
    </row>
    <row r="22041" spans="1:1" x14ac:dyDescent="0.25">
      <c r="A22041" t="s">
        <v>22468</v>
      </c>
    </row>
    <row r="22042" spans="1:1" x14ac:dyDescent="0.25">
      <c r="A22042" t="s">
        <v>22469</v>
      </c>
    </row>
    <row r="22043" spans="1:1" x14ac:dyDescent="0.25">
      <c r="A22043" t="s">
        <v>22470</v>
      </c>
    </row>
    <row r="22044" spans="1:1" x14ac:dyDescent="0.25">
      <c r="A22044" t="s">
        <v>22471</v>
      </c>
    </row>
    <row r="22045" spans="1:1" x14ac:dyDescent="0.25">
      <c r="A22045" t="s">
        <v>22472</v>
      </c>
    </row>
    <row r="22046" spans="1:1" x14ac:dyDescent="0.25">
      <c r="A22046" t="s">
        <v>22473</v>
      </c>
    </row>
    <row r="22047" spans="1:1" x14ac:dyDescent="0.25">
      <c r="A22047" t="s">
        <v>22474</v>
      </c>
    </row>
    <row r="22048" spans="1:1" x14ac:dyDescent="0.25">
      <c r="A22048" t="s">
        <v>22475</v>
      </c>
    </row>
    <row r="22049" spans="1:1" x14ac:dyDescent="0.25">
      <c r="A22049" t="s">
        <v>22476</v>
      </c>
    </row>
    <row r="22050" spans="1:1" x14ac:dyDescent="0.25">
      <c r="A22050" t="s">
        <v>22477</v>
      </c>
    </row>
    <row r="22051" spans="1:1" x14ac:dyDescent="0.25">
      <c r="A22051" t="s">
        <v>22478</v>
      </c>
    </row>
    <row r="22052" spans="1:1" x14ac:dyDescent="0.25">
      <c r="A22052" t="s">
        <v>22479</v>
      </c>
    </row>
    <row r="22053" spans="1:1" x14ac:dyDescent="0.25">
      <c r="A22053" t="s">
        <v>22480</v>
      </c>
    </row>
    <row r="22054" spans="1:1" x14ac:dyDescent="0.25">
      <c r="A22054" t="s">
        <v>22481</v>
      </c>
    </row>
    <row r="22055" spans="1:1" x14ac:dyDescent="0.25">
      <c r="A22055" t="s">
        <v>22482</v>
      </c>
    </row>
    <row r="22056" spans="1:1" x14ac:dyDescent="0.25">
      <c r="A22056" t="s">
        <v>22483</v>
      </c>
    </row>
    <row r="22057" spans="1:1" x14ac:dyDescent="0.25">
      <c r="A22057" t="s">
        <v>22484</v>
      </c>
    </row>
    <row r="22058" spans="1:1" x14ac:dyDescent="0.25">
      <c r="A22058" t="s">
        <v>22485</v>
      </c>
    </row>
    <row r="22059" spans="1:1" x14ac:dyDescent="0.25">
      <c r="A22059" t="s">
        <v>22486</v>
      </c>
    </row>
    <row r="22060" spans="1:1" x14ac:dyDescent="0.25">
      <c r="A22060" t="s">
        <v>22487</v>
      </c>
    </row>
    <row r="22061" spans="1:1" x14ac:dyDescent="0.25">
      <c r="A22061" t="s">
        <v>22488</v>
      </c>
    </row>
    <row r="22062" spans="1:1" x14ac:dyDescent="0.25">
      <c r="A22062" t="s">
        <v>22489</v>
      </c>
    </row>
    <row r="22063" spans="1:1" x14ac:dyDescent="0.25">
      <c r="A22063" t="s">
        <v>22490</v>
      </c>
    </row>
    <row r="22064" spans="1:1" x14ac:dyDescent="0.25">
      <c r="A22064" t="s">
        <v>22491</v>
      </c>
    </row>
    <row r="22065" spans="1:1" x14ac:dyDescent="0.25">
      <c r="A22065" t="s">
        <v>22492</v>
      </c>
    </row>
    <row r="22066" spans="1:1" x14ac:dyDescent="0.25">
      <c r="A22066" t="s">
        <v>22493</v>
      </c>
    </row>
    <row r="22067" spans="1:1" x14ac:dyDescent="0.25">
      <c r="A22067" t="s">
        <v>22494</v>
      </c>
    </row>
    <row r="22068" spans="1:1" x14ac:dyDescent="0.25">
      <c r="A22068" t="s">
        <v>22495</v>
      </c>
    </row>
    <row r="22069" spans="1:1" x14ac:dyDescent="0.25">
      <c r="A22069" t="s">
        <v>22496</v>
      </c>
    </row>
    <row r="22070" spans="1:1" x14ac:dyDescent="0.25">
      <c r="A22070" t="s">
        <v>22497</v>
      </c>
    </row>
    <row r="22071" spans="1:1" x14ac:dyDescent="0.25">
      <c r="A22071" t="s">
        <v>22498</v>
      </c>
    </row>
    <row r="22072" spans="1:1" x14ac:dyDescent="0.25">
      <c r="A22072" t="s">
        <v>22499</v>
      </c>
    </row>
    <row r="22073" spans="1:1" x14ac:dyDescent="0.25">
      <c r="A22073" t="s">
        <v>22500</v>
      </c>
    </row>
    <row r="22074" spans="1:1" x14ac:dyDescent="0.25">
      <c r="A22074" t="s">
        <v>22501</v>
      </c>
    </row>
    <row r="22075" spans="1:1" x14ac:dyDescent="0.25">
      <c r="A22075" t="s">
        <v>22502</v>
      </c>
    </row>
    <row r="22076" spans="1:1" x14ac:dyDescent="0.25">
      <c r="A22076" t="s">
        <v>22503</v>
      </c>
    </row>
    <row r="22077" spans="1:1" x14ac:dyDescent="0.25">
      <c r="A22077" t="s">
        <v>22504</v>
      </c>
    </row>
    <row r="22078" spans="1:1" x14ac:dyDescent="0.25">
      <c r="A22078" t="s">
        <v>22505</v>
      </c>
    </row>
    <row r="22079" spans="1:1" x14ac:dyDescent="0.25">
      <c r="A22079" t="s">
        <v>22506</v>
      </c>
    </row>
    <row r="22080" spans="1:1" x14ac:dyDescent="0.25">
      <c r="A22080" t="s">
        <v>22507</v>
      </c>
    </row>
    <row r="22081" spans="1:1" x14ac:dyDescent="0.25">
      <c r="A22081" t="s">
        <v>22508</v>
      </c>
    </row>
    <row r="22082" spans="1:1" x14ac:dyDescent="0.25">
      <c r="A22082" t="s">
        <v>22509</v>
      </c>
    </row>
    <row r="22083" spans="1:1" x14ac:dyDescent="0.25">
      <c r="A22083" t="s">
        <v>22510</v>
      </c>
    </row>
    <row r="22084" spans="1:1" x14ac:dyDescent="0.25">
      <c r="A22084" t="s">
        <v>22511</v>
      </c>
    </row>
    <row r="22085" spans="1:1" x14ac:dyDescent="0.25">
      <c r="A22085" t="s">
        <v>22512</v>
      </c>
    </row>
    <row r="22086" spans="1:1" x14ac:dyDescent="0.25">
      <c r="A22086" t="s">
        <v>22513</v>
      </c>
    </row>
    <row r="22087" spans="1:1" x14ac:dyDescent="0.25">
      <c r="A22087" t="s">
        <v>22514</v>
      </c>
    </row>
    <row r="22088" spans="1:1" x14ac:dyDescent="0.25">
      <c r="A22088" t="s">
        <v>22515</v>
      </c>
    </row>
    <row r="22089" spans="1:1" x14ac:dyDescent="0.25">
      <c r="A22089" t="s">
        <v>22516</v>
      </c>
    </row>
    <row r="22090" spans="1:1" x14ac:dyDescent="0.25">
      <c r="A22090" t="s">
        <v>22517</v>
      </c>
    </row>
    <row r="22091" spans="1:1" x14ac:dyDescent="0.25">
      <c r="A22091" t="s">
        <v>22518</v>
      </c>
    </row>
    <row r="22092" spans="1:1" x14ac:dyDescent="0.25">
      <c r="A22092" t="s">
        <v>22519</v>
      </c>
    </row>
    <row r="22093" spans="1:1" x14ac:dyDescent="0.25">
      <c r="A22093" t="s">
        <v>22520</v>
      </c>
    </row>
    <row r="22094" spans="1:1" x14ac:dyDescent="0.25">
      <c r="A22094" t="s">
        <v>22521</v>
      </c>
    </row>
    <row r="22095" spans="1:1" x14ac:dyDescent="0.25">
      <c r="A22095" t="s">
        <v>22522</v>
      </c>
    </row>
    <row r="22096" spans="1:1" x14ac:dyDescent="0.25">
      <c r="A22096" t="s">
        <v>22523</v>
      </c>
    </row>
    <row r="22097" spans="1:1" x14ac:dyDescent="0.25">
      <c r="A22097" t="s">
        <v>22524</v>
      </c>
    </row>
    <row r="22098" spans="1:1" x14ac:dyDescent="0.25">
      <c r="A22098" t="s">
        <v>22525</v>
      </c>
    </row>
    <row r="22099" spans="1:1" x14ac:dyDescent="0.25">
      <c r="A22099" t="s">
        <v>22526</v>
      </c>
    </row>
    <row r="22100" spans="1:1" x14ac:dyDescent="0.25">
      <c r="A22100" t="s">
        <v>22527</v>
      </c>
    </row>
    <row r="22101" spans="1:1" x14ac:dyDescent="0.25">
      <c r="A22101" t="s">
        <v>22528</v>
      </c>
    </row>
    <row r="22102" spans="1:1" x14ac:dyDescent="0.25">
      <c r="A22102" t="s">
        <v>22529</v>
      </c>
    </row>
    <row r="22103" spans="1:1" x14ac:dyDescent="0.25">
      <c r="A22103" t="s">
        <v>22530</v>
      </c>
    </row>
    <row r="22104" spans="1:1" x14ac:dyDescent="0.25">
      <c r="A22104" t="s">
        <v>22531</v>
      </c>
    </row>
    <row r="22105" spans="1:1" x14ac:dyDescent="0.25">
      <c r="A22105" t="s">
        <v>22532</v>
      </c>
    </row>
    <row r="22106" spans="1:1" x14ac:dyDescent="0.25">
      <c r="A22106" t="s">
        <v>22533</v>
      </c>
    </row>
    <row r="22107" spans="1:1" x14ac:dyDescent="0.25">
      <c r="A22107" t="s">
        <v>22534</v>
      </c>
    </row>
    <row r="22108" spans="1:1" x14ac:dyDescent="0.25">
      <c r="A22108" t="s">
        <v>22535</v>
      </c>
    </row>
    <row r="22109" spans="1:1" x14ac:dyDescent="0.25">
      <c r="A22109" t="s">
        <v>22536</v>
      </c>
    </row>
    <row r="22110" spans="1:1" x14ac:dyDescent="0.25">
      <c r="A22110" t="s">
        <v>22537</v>
      </c>
    </row>
    <row r="22111" spans="1:1" x14ac:dyDescent="0.25">
      <c r="A22111" t="s">
        <v>22538</v>
      </c>
    </row>
    <row r="22112" spans="1:1" x14ac:dyDescent="0.25">
      <c r="A22112" t="s">
        <v>22539</v>
      </c>
    </row>
    <row r="22113" spans="1:1" x14ac:dyDescent="0.25">
      <c r="A22113" t="s">
        <v>22540</v>
      </c>
    </row>
    <row r="22114" spans="1:1" x14ac:dyDescent="0.25">
      <c r="A22114" t="s">
        <v>22541</v>
      </c>
    </row>
    <row r="22115" spans="1:1" x14ac:dyDescent="0.25">
      <c r="A22115" t="s">
        <v>22542</v>
      </c>
    </row>
    <row r="22116" spans="1:1" x14ac:dyDescent="0.25">
      <c r="A22116" t="s">
        <v>22543</v>
      </c>
    </row>
    <row r="22117" spans="1:1" x14ac:dyDescent="0.25">
      <c r="A22117" t="s">
        <v>22544</v>
      </c>
    </row>
    <row r="22118" spans="1:1" x14ac:dyDescent="0.25">
      <c r="A22118" t="s">
        <v>22545</v>
      </c>
    </row>
    <row r="22119" spans="1:1" x14ac:dyDescent="0.25">
      <c r="A22119" t="s">
        <v>22546</v>
      </c>
    </row>
    <row r="22120" spans="1:1" x14ac:dyDescent="0.25">
      <c r="A22120" t="s">
        <v>22547</v>
      </c>
    </row>
    <row r="22121" spans="1:1" x14ac:dyDescent="0.25">
      <c r="A22121" t="s">
        <v>22548</v>
      </c>
    </row>
    <row r="22122" spans="1:1" x14ac:dyDescent="0.25">
      <c r="A22122" t="s">
        <v>22549</v>
      </c>
    </row>
    <row r="22123" spans="1:1" x14ac:dyDescent="0.25">
      <c r="A22123" t="s">
        <v>22550</v>
      </c>
    </row>
    <row r="22124" spans="1:1" x14ac:dyDescent="0.25">
      <c r="A22124" t="s">
        <v>22551</v>
      </c>
    </row>
    <row r="22125" spans="1:1" x14ac:dyDescent="0.25">
      <c r="A22125" t="s">
        <v>22552</v>
      </c>
    </row>
    <row r="22126" spans="1:1" x14ac:dyDescent="0.25">
      <c r="A22126" t="s">
        <v>22553</v>
      </c>
    </row>
    <row r="22127" spans="1:1" x14ac:dyDescent="0.25">
      <c r="A22127" t="s">
        <v>22554</v>
      </c>
    </row>
    <row r="22128" spans="1:1" x14ac:dyDescent="0.25">
      <c r="A22128" t="s">
        <v>22555</v>
      </c>
    </row>
    <row r="22129" spans="1:1" x14ac:dyDescent="0.25">
      <c r="A22129" t="s">
        <v>22556</v>
      </c>
    </row>
    <row r="22130" spans="1:1" x14ac:dyDescent="0.25">
      <c r="A22130" t="s">
        <v>22557</v>
      </c>
    </row>
    <row r="22131" spans="1:1" x14ac:dyDescent="0.25">
      <c r="A22131" t="s">
        <v>22558</v>
      </c>
    </row>
    <row r="22132" spans="1:1" x14ac:dyDescent="0.25">
      <c r="A22132" t="s">
        <v>22559</v>
      </c>
    </row>
    <row r="22133" spans="1:1" x14ac:dyDescent="0.25">
      <c r="A22133" t="s">
        <v>22560</v>
      </c>
    </row>
    <row r="22134" spans="1:1" x14ac:dyDescent="0.25">
      <c r="A22134" t="s">
        <v>22561</v>
      </c>
    </row>
    <row r="22135" spans="1:1" x14ac:dyDescent="0.25">
      <c r="A22135" t="s">
        <v>22562</v>
      </c>
    </row>
    <row r="22136" spans="1:1" x14ac:dyDescent="0.25">
      <c r="A22136" t="s">
        <v>22563</v>
      </c>
    </row>
    <row r="22137" spans="1:1" x14ac:dyDescent="0.25">
      <c r="A22137" t="s">
        <v>22564</v>
      </c>
    </row>
    <row r="22138" spans="1:1" x14ac:dyDescent="0.25">
      <c r="A22138" t="s">
        <v>22565</v>
      </c>
    </row>
    <row r="22139" spans="1:1" x14ac:dyDescent="0.25">
      <c r="A22139" t="s">
        <v>22566</v>
      </c>
    </row>
    <row r="22140" spans="1:1" x14ac:dyDescent="0.25">
      <c r="A22140" t="s">
        <v>22567</v>
      </c>
    </row>
    <row r="22141" spans="1:1" x14ac:dyDescent="0.25">
      <c r="A22141" t="s">
        <v>22568</v>
      </c>
    </row>
    <row r="22142" spans="1:1" x14ac:dyDescent="0.25">
      <c r="A22142" t="s">
        <v>22569</v>
      </c>
    </row>
    <row r="22143" spans="1:1" x14ac:dyDescent="0.25">
      <c r="A22143" t="s">
        <v>22570</v>
      </c>
    </row>
    <row r="22144" spans="1:1" x14ac:dyDescent="0.25">
      <c r="A22144" t="s">
        <v>22571</v>
      </c>
    </row>
    <row r="22145" spans="1:1" x14ac:dyDescent="0.25">
      <c r="A22145" t="s">
        <v>22572</v>
      </c>
    </row>
    <row r="22146" spans="1:1" x14ac:dyDescent="0.25">
      <c r="A22146" t="s">
        <v>22573</v>
      </c>
    </row>
    <row r="22147" spans="1:1" x14ac:dyDescent="0.25">
      <c r="A22147" t="s">
        <v>22574</v>
      </c>
    </row>
    <row r="22148" spans="1:1" x14ac:dyDescent="0.25">
      <c r="A22148" t="s">
        <v>22575</v>
      </c>
    </row>
    <row r="22149" spans="1:1" x14ac:dyDescent="0.25">
      <c r="A22149" t="s">
        <v>22576</v>
      </c>
    </row>
    <row r="22150" spans="1:1" x14ac:dyDescent="0.25">
      <c r="A22150" t="s">
        <v>22577</v>
      </c>
    </row>
    <row r="22151" spans="1:1" x14ac:dyDescent="0.25">
      <c r="A22151" t="s">
        <v>22578</v>
      </c>
    </row>
    <row r="22152" spans="1:1" x14ac:dyDescent="0.25">
      <c r="A22152" t="s">
        <v>22579</v>
      </c>
    </row>
    <row r="22153" spans="1:1" x14ac:dyDescent="0.25">
      <c r="A22153" t="s">
        <v>22580</v>
      </c>
    </row>
    <row r="22154" spans="1:1" x14ac:dyDescent="0.25">
      <c r="A22154" t="s">
        <v>22581</v>
      </c>
    </row>
    <row r="22155" spans="1:1" x14ac:dyDescent="0.25">
      <c r="A22155" t="s">
        <v>22582</v>
      </c>
    </row>
    <row r="22156" spans="1:1" x14ac:dyDescent="0.25">
      <c r="A22156" t="s">
        <v>22583</v>
      </c>
    </row>
    <row r="22157" spans="1:1" x14ac:dyDescent="0.25">
      <c r="A22157" t="s">
        <v>22584</v>
      </c>
    </row>
    <row r="22158" spans="1:1" x14ac:dyDescent="0.25">
      <c r="A22158" t="s">
        <v>22585</v>
      </c>
    </row>
    <row r="22159" spans="1:1" x14ac:dyDescent="0.25">
      <c r="A22159" t="s">
        <v>22586</v>
      </c>
    </row>
    <row r="22160" spans="1:1" x14ac:dyDescent="0.25">
      <c r="A22160" t="s">
        <v>22587</v>
      </c>
    </row>
    <row r="22161" spans="1:1" x14ac:dyDescent="0.25">
      <c r="A22161" t="s">
        <v>22588</v>
      </c>
    </row>
    <row r="22162" spans="1:1" x14ac:dyDescent="0.25">
      <c r="A22162" t="s">
        <v>22589</v>
      </c>
    </row>
    <row r="22163" spans="1:1" x14ac:dyDescent="0.25">
      <c r="A22163" t="s">
        <v>22590</v>
      </c>
    </row>
    <row r="22164" spans="1:1" x14ac:dyDescent="0.25">
      <c r="A22164" t="s">
        <v>22591</v>
      </c>
    </row>
    <row r="22165" spans="1:1" x14ac:dyDescent="0.25">
      <c r="A22165" t="s">
        <v>22592</v>
      </c>
    </row>
    <row r="22166" spans="1:1" x14ac:dyDescent="0.25">
      <c r="A22166" t="s">
        <v>22593</v>
      </c>
    </row>
    <row r="22167" spans="1:1" x14ac:dyDescent="0.25">
      <c r="A22167" t="s">
        <v>22594</v>
      </c>
    </row>
    <row r="22168" spans="1:1" x14ac:dyDescent="0.25">
      <c r="A22168" t="s">
        <v>22595</v>
      </c>
    </row>
    <row r="22169" spans="1:1" x14ac:dyDescent="0.25">
      <c r="A22169" t="s">
        <v>22596</v>
      </c>
    </row>
    <row r="22170" spans="1:1" x14ac:dyDescent="0.25">
      <c r="A22170" t="s">
        <v>22597</v>
      </c>
    </row>
    <row r="22171" spans="1:1" x14ac:dyDescent="0.25">
      <c r="A22171" t="s">
        <v>22598</v>
      </c>
    </row>
    <row r="22172" spans="1:1" x14ac:dyDescent="0.25">
      <c r="A22172" t="s">
        <v>22599</v>
      </c>
    </row>
    <row r="22173" spans="1:1" x14ac:dyDescent="0.25">
      <c r="A22173" t="s">
        <v>22600</v>
      </c>
    </row>
    <row r="22174" spans="1:1" x14ac:dyDescent="0.25">
      <c r="A22174" t="s">
        <v>22601</v>
      </c>
    </row>
    <row r="22175" spans="1:1" x14ac:dyDescent="0.25">
      <c r="A22175" t="s">
        <v>22602</v>
      </c>
    </row>
    <row r="22176" spans="1:1" x14ac:dyDescent="0.25">
      <c r="A22176" t="s">
        <v>22603</v>
      </c>
    </row>
    <row r="22177" spans="1:1" x14ac:dyDescent="0.25">
      <c r="A22177" t="s">
        <v>22604</v>
      </c>
    </row>
    <row r="22178" spans="1:1" x14ac:dyDescent="0.25">
      <c r="A22178" t="s">
        <v>22605</v>
      </c>
    </row>
    <row r="22179" spans="1:1" x14ac:dyDescent="0.25">
      <c r="A22179" t="s">
        <v>22606</v>
      </c>
    </row>
    <row r="22180" spans="1:1" x14ac:dyDescent="0.25">
      <c r="A22180" t="s">
        <v>22607</v>
      </c>
    </row>
    <row r="22181" spans="1:1" x14ac:dyDescent="0.25">
      <c r="A22181" t="s">
        <v>22608</v>
      </c>
    </row>
    <row r="22182" spans="1:1" x14ac:dyDescent="0.25">
      <c r="A22182" t="s">
        <v>22609</v>
      </c>
    </row>
    <row r="22183" spans="1:1" x14ac:dyDescent="0.25">
      <c r="A22183" t="s">
        <v>22610</v>
      </c>
    </row>
    <row r="22184" spans="1:1" x14ac:dyDescent="0.25">
      <c r="A22184" t="s">
        <v>22611</v>
      </c>
    </row>
    <row r="22185" spans="1:1" x14ac:dyDescent="0.25">
      <c r="A22185" t="s">
        <v>22612</v>
      </c>
    </row>
    <row r="22186" spans="1:1" x14ac:dyDescent="0.25">
      <c r="A22186" t="s">
        <v>22613</v>
      </c>
    </row>
    <row r="22187" spans="1:1" x14ac:dyDescent="0.25">
      <c r="A22187" t="s">
        <v>22614</v>
      </c>
    </row>
    <row r="22188" spans="1:1" x14ac:dyDescent="0.25">
      <c r="A22188" t="s">
        <v>22615</v>
      </c>
    </row>
    <row r="22189" spans="1:1" x14ac:dyDescent="0.25">
      <c r="A22189" t="s">
        <v>22616</v>
      </c>
    </row>
    <row r="22190" spans="1:1" x14ac:dyDescent="0.25">
      <c r="A22190" t="s">
        <v>22617</v>
      </c>
    </row>
    <row r="22191" spans="1:1" x14ac:dyDescent="0.25">
      <c r="A22191" t="s">
        <v>22618</v>
      </c>
    </row>
    <row r="22192" spans="1:1" x14ac:dyDescent="0.25">
      <c r="A22192" t="s">
        <v>22619</v>
      </c>
    </row>
    <row r="22193" spans="1:1" x14ac:dyDescent="0.25">
      <c r="A22193" t="s">
        <v>22620</v>
      </c>
    </row>
    <row r="22194" spans="1:1" x14ac:dyDescent="0.25">
      <c r="A22194" t="s">
        <v>22621</v>
      </c>
    </row>
    <row r="22195" spans="1:1" x14ac:dyDescent="0.25">
      <c r="A22195" t="s">
        <v>22622</v>
      </c>
    </row>
    <row r="22196" spans="1:1" x14ac:dyDescent="0.25">
      <c r="A22196" t="s">
        <v>22623</v>
      </c>
    </row>
    <row r="22197" spans="1:1" x14ac:dyDescent="0.25">
      <c r="A22197" t="s">
        <v>22624</v>
      </c>
    </row>
    <row r="22198" spans="1:1" x14ac:dyDescent="0.25">
      <c r="A22198" t="s">
        <v>22625</v>
      </c>
    </row>
    <row r="22199" spans="1:1" x14ac:dyDescent="0.25">
      <c r="A22199" t="s">
        <v>22626</v>
      </c>
    </row>
    <row r="22200" spans="1:1" x14ac:dyDescent="0.25">
      <c r="A22200" t="s">
        <v>22627</v>
      </c>
    </row>
    <row r="22201" spans="1:1" x14ac:dyDescent="0.25">
      <c r="A22201" t="s">
        <v>22628</v>
      </c>
    </row>
    <row r="22202" spans="1:1" x14ac:dyDescent="0.25">
      <c r="A22202" t="s">
        <v>22629</v>
      </c>
    </row>
    <row r="22203" spans="1:1" x14ac:dyDescent="0.25">
      <c r="A22203" t="s">
        <v>22630</v>
      </c>
    </row>
    <row r="22204" spans="1:1" x14ac:dyDescent="0.25">
      <c r="A22204" t="s">
        <v>22631</v>
      </c>
    </row>
    <row r="22205" spans="1:1" x14ac:dyDescent="0.25">
      <c r="A22205" t="s">
        <v>22632</v>
      </c>
    </row>
    <row r="22206" spans="1:1" x14ac:dyDescent="0.25">
      <c r="A22206" t="s">
        <v>22633</v>
      </c>
    </row>
    <row r="22207" spans="1:1" x14ac:dyDescent="0.25">
      <c r="A22207" t="s">
        <v>22634</v>
      </c>
    </row>
    <row r="22208" spans="1:1" x14ac:dyDescent="0.25">
      <c r="A22208" t="s">
        <v>22635</v>
      </c>
    </row>
    <row r="22209" spans="1:1" x14ac:dyDescent="0.25">
      <c r="A22209" t="s">
        <v>22636</v>
      </c>
    </row>
    <row r="22210" spans="1:1" x14ac:dyDescent="0.25">
      <c r="A22210" t="s">
        <v>22637</v>
      </c>
    </row>
    <row r="22211" spans="1:1" x14ac:dyDescent="0.25">
      <c r="A22211" t="s">
        <v>22638</v>
      </c>
    </row>
    <row r="22212" spans="1:1" x14ac:dyDescent="0.25">
      <c r="A22212" t="s">
        <v>22639</v>
      </c>
    </row>
    <row r="22213" spans="1:1" x14ac:dyDescent="0.25">
      <c r="A22213" t="s">
        <v>22640</v>
      </c>
    </row>
    <row r="22214" spans="1:1" x14ac:dyDescent="0.25">
      <c r="A22214" t="s">
        <v>22641</v>
      </c>
    </row>
    <row r="22215" spans="1:1" x14ac:dyDescent="0.25">
      <c r="A22215" t="s">
        <v>22642</v>
      </c>
    </row>
    <row r="22216" spans="1:1" x14ac:dyDescent="0.25">
      <c r="A22216" t="s">
        <v>22643</v>
      </c>
    </row>
    <row r="22217" spans="1:1" x14ac:dyDescent="0.25">
      <c r="A22217" t="s">
        <v>22644</v>
      </c>
    </row>
    <row r="22218" spans="1:1" x14ac:dyDescent="0.25">
      <c r="A22218" t="s">
        <v>22645</v>
      </c>
    </row>
    <row r="22219" spans="1:1" x14ac:dyDescent="0.25">
      <c r="A22219" t="s">
        <v>22646</v>
      </c>
    </row>
    <row r="22220" spans="1:1" x14ac:dyDescent="0.25">
      <c r="A22220" t="s">
        <v>22647</v>
      </c>
    </row>
    <row r="22221" spans="1:1" x14ac:dyDescent="0.25">
      <c r="A22221" t="s">
        <v>22648</v>
      </c>
    </row>
    <row r="22222" spans="1:1" x14ac:dyDescent="0.25">
      <c r="A22222" t="s">
        <v>22649</v>
      </c>
    </row>
    <row r="22223" spans="1:1" x14ac:dyDescent="0.25">
      <c r="A22223" t="s">
        <v>22650</v>
      </c>
    </row>
    <row r="22224" spans="1:1" x14ac:dyDescent="0.25">
      <c r="A22224" t="s">
        <v>22651</v>
      </c>
    </row>
    <row r="22225" spans="1:1" x14ac:dyDescent="0.25">
      <c r="A22225" t="s">
        <v>22652</v>
      </c>
    </row>
    <row r="22226" spans="1:1" x14ac:dyDescent="0.25">
      <c r="A22226" t="s">
        <v>22653</v>
      </c>
    </row>
    <row r="22227" spans="1:1" x14ac:dyDescent="0.25">
      <c r="A22227" t="s">
        <v>22654</v>
      </c>
    </row>
    <row r="22228" spans="1:1" x14ac:dyDescent="0.25">
      <c r="A22228" t="s">
        <v>22655</v>
      </c>
    </row>
    <row r="22229" spans="1:1" x14ac:dyDescent="0.25">
      <c r="A22229" t="s">
        <v>22656</v>
      </c>
    </row>
    <row r="22230" spans="1:1" x14ac:dyDescent="0.25">
      <c r="A22230" t="s">
        <v>22657</v>
      </c>
    </row>
    <row r="22231" spans="1:1" x14ac:dyDescent="0.25">
      <c r="A22231" t="s">
        <v>22658</v>
      </c>
    </row>
    <row r="22232" spans="1:1" x14ac:dyDescent="0.25">
      <c r="A22232" t="s">
        <v>22659</v>
      </c>
    </row>
    <row r="22233" spans="1:1" x14ac:dyDescent="0.25">
      <c r="A22233" t="s">
        <v>22660</v>
      </c>
    </row>
    <row r="22234" spans="1:1" x14ac:dyDescent="0.25">
      <c r="A22234" t="s">
        <v>22661</v>
      </c>
    </row>
    <row r="22235" spans="1:1" x14ac:dyDescent="0.25">
      <c r="A22235" t="s">
        <v>22662</v>
      </c>
    </row>
    <row r="22236" spans="1:1" x14ac:dyDescent="0.25">
      <c r="A22236" t="s">
        <v>22663</v>
      </c>
    </row>
    <row r="22237" spans="1:1" x14ac:dyDescent="0.25">
      <c r="A22237" t="s">
        <v>22664</v>
      </c>
    </row>
    <row r="22238" spans="1:1" x14ac:dyDescent="0.25">
      <c r="A22238" t="s">
        <v>22665</v>
      </c>
    </row>
    <row r="22239" spans="1:1" x14ac:dyDescent="0.25">
      <c r="A22239" t="s">
        <v>22666</v>
      </c>
    </row>
    <row r="22240" spans="1:1" x14ac:dyDescent="0.25">
      <c r="A22240" t="s">
        <v>22667</v>
      </c>
    </row>
    <row r="22241" spans="1:1" x14ac:dyDescent="0.25">
      <c r="A22241" t="s">
        <v>22668</v>
      </c>
    </row>
    <row r="22242" spans="1:1" x14ac:dyDescent="0.25">
      <c r="A22242" t="s">
        <v>22669</v>
      </c>
    </row>
    <row r="22243" spans="1:1" x14ac:dyDescent="0.25">
      <c r="A22243" t="s">
        <v>22670</v>
      </c>
    </row>
    <row r="22244" spans="1:1" x14ac:dyDescent="0.25">
      <c r="A22244" t="s">
        <v>22671</v>
      </c>
    </row>
    <row r="22245" spans="1:1" x14ac:dyDescent="0.25">
      <c r="A22245" t="s">
        <v>22672</v>
      </c>
    </row>
    <row r="22246" spans="1:1" x14ac:dyDescent="0.25">
      <c r="A22246" t="s">
        <v>22673</v>
      </c>
    </row>
    <row r="22247" spans="1:1" x14ac:dyDescent="0.25">
      <c r="A22247" t="s">
        <v>22674</v>
      </c>
    </row>
    <row r="22248" spans="1:1" x14ac:dyDescent="0.25">
      <c r="A22248" t="s">
        <v>22675</v>
      </c>
    </row>
    <row r="22249" spans="1:1" x14ac:dyDescent="0.25">
      <c r="A22249" t="s">
        <v>22676</v>
      </c>
    </row>
    <row r="22250" spans="1:1" x14ac:dyDescent="0.25">
      <c r="A22250" t="s">
        <v>22677</v>
      </c>
    </row>
    <row r="22251" spans="1:1" x14ac:dyDescent="0.25">
      <c r="A22251" t="s">
        <v>22678</v>
      </c>
    </row>
    <row r="22252" spans="1:1" x14ac:dyDescent="0.25">
      <c r="A22252" t="s">
        <v>22679</v>
      </c>
    </row>
    <row r="22253" spans="1:1" x14ac:dyDescent="0.25">
      <c r="A22253" t="s">
        <v>22680</v>
      </c>
    </row>
    <row r="22254" spans="1:1" x14ac:dyDescent="0.25">
      <c r="A22254" t="s">
        <v>22681</v>
      </c>
    </row>
    <row r="22255" spans="1:1" x14ac:dyDescent="0.25">
      <c r="A22255" t="s">
        <v>22682</v>
      </c>
    </row>
    <row r="22256" spans="1:1" x14ac:dyDescent="0.25">
      <c r="A22256" t="s">
        <v>22683</v>
      </c>
    </row>
    <row r="22257" spans="1:1" x14ac:dyDescent="0.25">
      <c r="A22257" t="s">
        <v>22684</v>
      </c>
    </row>
    <row r="22258" spans="1:1" x14ac:dyDescent="0.25">
      <c r="A22258" t="s">
        <v>22685</v>
      </c>
    </row>
    <row r="22259" spans="1:1" x14ac:dyDescent="0.25">
      <c r="A22259" t="s">
        <v>22686</v>
      </c>
    </row>
    <row r="22260" spans="1:1" x14ac:dyDescent="0.25">
      <c r="A22260" t="s">
        <v>22687</v>
      </c>
    </row>
    <row r="22261" spans="1:1" x14ac:dyDescent="0.25">
      <c r="A22261" t="s">
        <v>22688</v>
      </c>
    </row>
    <row r="22262" spans="1:1" x14ac:dyDescent="0.25">
      <c r="A22262" t="s">
        <v>22689</v>
      </c>
    </row>
    <row r="22263" spans="1:1" x14ac:dyDescent="0.25">
      <c r="A22263" t="s">
        <v>22690</v>
      </c>
    </row>
    <row r="22264" spans="1:1" x14ac:dyDescent="0.25">
      <c r="A22264" t="s">
        <v>22691</v>
      </c>
    </row>
    <row r="22265" spans="1:1" x14ac:dyDescent="0.25">
      <c r="A22265" t="s">
        <v>22692</v>
      </c>
    </row>
    <row r="22266" spans="1:1" x14ac:dyDescent="0.25">
      <c r="A22266" t="s">
        <v>22693</v>
      </c>
    </row>
    <row r="22267" spans="1:1" x14ac:dyDescent="0.25">
      <c r="A22267" t="s">
        <v>22694</v>
      </c>
    </row>
    <row r="22268" spans="1:1" x14ac:dyDescent="0.25">
      <c r="A22268" t="s">
        <v>22695</v>
      </c>
    </row>
    <row r="22269" spans="1:1" x14ac:dyDescent="0.25">
      <c r="A22269" t="s">
        <v>22696</v>
      </c>
    </row>
    <row r="22270" spans="1:1" x14ac:dyDescent="0.25">
      <c r="A22270" t="s">
        <v>22697</v>
      </c>
    </row>
    <row r="22271" spans="1:1" x14ac:dyDescent="0.25">
      <c r="A22271" t="s">
        <v>22698</v>
      </c>
    </row>
    <row r="22272" spans="1:1" x14ac:dyDescent="0.25">
      <c r="A22272" t="s">
        <v>22699</v>
      </c>
    </row>
    <row r="22273" spans="1:1" x14ac:dyDescent="0.25">
      <c r="A22273" t="s">
        <v>22700</v>
      </c>
    </row>
    <row r="22274" spans="1:1" x14ac:dyDescent="0.25">
      <c r="A22274" t="s">
        <v>22701</v>
      </c>
    </row>
    <row r="22275" spans="1:1" x14ac:dyDescent="0.25">
      <c r="A22275" t="s">
        <v>22702</v>
      </c>
    </row>
    <row r="22276" spans="1:1" x14ac:dyDescent="0.25">
      <c r="A22276" t="s">
        <v>22703</v>
      </c>
    </row>
    <row r="22277" spans="1:1" x14ac:dyDescent="0.25">
      <c r="A22277" t="s">
        <v>22704</v>
      </c>
    </row>
    <row r="22278" spans="1:1" x14ac:dyDescent="0.25">
      <c r="A22278" t="s">
        <v>22705</v>
      </c>
    </row>
    <row r="22279" spans="1:1" x14ac:dyDescent="0.25">
      <c r="A22279" t="s">
        <v>22706</v>
      </c>
    </row>
    <row r="22280" spans="1:1" x14ac:dyDescent="0.25">
      <c r="A22280" t="s">
        <v>22707</v>
      </c>
    </row>
    <row r="22281" spans="1:1" x14ac:dyDescent="0.25">
      <c r="A22281" t="s">
        <v>22708</v>
      </c>
    </row>
    <row r="22282" spans="1:1" x14ac:dyDescent="0.25">
      <c r="A22282" t="s">
        <v>22709</v>
      </c>
    </row>
    <row r="22283" spans="1:1" x14ac:dyDescent="0.25">
      <c r="A22283" t="s">
        <v>22710</v>
      </c>
    </row>
    <row r="22284" spans="1:1" x14ac:dyDescent="0.25">
      <c r="A22284" t="s">
        <v>22711</v>
      </c>
    </row>
    <row r="22285" spans="1:1" x14ac:dyDescent="0.25">
      <c r="A22285" t="s">
        <v>22712</v>
      </c>
    </row>
    <row r="22286" spans="1:1" x14ac:dyDescent="0.25">
      <c r="A22286" t="s">
        <v>22713</v>
      </c>
    </row>
    <row r="22287" spans="1:1" x14ac:dyDescent="0.25">
      <c r="A22287" t="s">
        <v>22714</v>
      </c>
    </row>
    <row r="22288" spans="1:1" x14ac:dyDescent="0.25">
      <c r="A22288" t="s">
        <v>22715</v>
      </c>
    </row>
    <row r="22289" spans="1:1" x14ac:dyDescent="0.25">
      <c r="A22289" t="s">
        <v>22716</v>
      </c>
    </row>
    <row r="22290" spans="1:1" x14ac:dyDescent="0.25">
      <c r="A22290" t="s">
        <v>22717</v>
      </c>
    </row>
    <row r="22291" spans="1:1" x14ac:dyDescent="0.25">
      <c r="A22291" t="s">
        <v>22718</v>
      </c>
    </row>
    <row r="22292" spans="1:1" x14ac:dyDescent="0.25">
      <c r="A22292" t="s">
        <v>22719</v>
      </c>
    </row>
    <row r="22293" spans="1:1" x14ac:dyDescent="0.25">
      <c r="A22293" t="s">
        <v>22720</v>
      </c>
    </row>
    <row r="22294" spans="1:1" x14ac:dyDescent="0.25">
      <c r="A22294" t="s">
        <v>22721</v>
      </c>
    </row>
    <row r="22295" spans="1:1" x14ac:dyDescent="0.25">
      <c r="A22295" t="s">
        <v>22722</v>
      </c>
    </row>
    <row r="22296" spans="1:1" x14ac:dyDescent="0.25">
      <c r="A22296" t="s">
        <v>22723</v>
      </c>
    </row>
    <row r="22297" spans="1:1" x14ac:dyDescent="0.25">
      <c r="A22297" t="s">
        <v>22724</v>
      </c>
    </row>
    <row r="22298" spans="1:1" x14ac:dyDescent="0.25">
      <c r="A22298" t="s">
        <v>22725</v>
      </c>
    </row>
    <row r="22299" spans="1:1" x14ac:dyDescent="0.25">
      <c r="A22299" t="s">
        <v>22726</v>
      </c>
    </row>
    <row r="22300" spans="1:1" x14ac:dyDescent="0.25">
      <c r="A22300" t="s">
        <v>22727</v>
      </c>
    </row>
    <row r="22301" spans="1:1" x14ac:dyDescent="0.25">
      <c r="A22301" t="s">
        <v>22728</v>
      </c>
    </row>
    <row r="22302" spans="1:1" x14ac:dyDescent="0.25">
      <c r="A22302" t="s">
        <v>22729</v>
      </c>
    </row>
    <row r="22303" spans="1:1" x14ac:dyDescent="0.25">
      <c r="A22303" t="s">
        <v>22730</v>
      </c>
    </row>
    <row r="22304" spans="1:1" x14ac:dyDescent="0.25">
      <c r="A22304" t="s">
        <v>22731</v>
      </c>
    </row>
    <row r="22305" spans="1:1" x14ac:dyDescent="0.25">
      <c r="A22305" t="s">
        <v>22732</v>
      </c>
    </row>
    <row r="22306" spans="1:1" x14ac:dyDescent="0.25">
      <c r="A22306" t="s">
        <v>22733</v>
      </c>
    </row>
    <row r="22307" spans="1:1" x14ac:dyDescent="0.25">
      <c r="A22307" t="s">
        <v>22734</v>
      </c>
    </row>
    <row r="22308" spans="1:1" x14ac:dyDescent="0.25">
      <c r="A22308" t="s">
        <v>22735</v>
      </c>
    </row>
    <row r="22309" spans="1:1" x14ac:dyDescent="0.25">
      <c r="A22309" t="s">
        <v>22736</v>
      </c>
    </row>
    <row r="22310" spans="1:1" x14ac:dyDescent="0.25">
      <c r="A22310" t="s">
        <v>22737</v>
      </c>
    </row>
    <row r="22311" spans="1:1" x14ac:dyDescent="0.25">
      <c r="A22311" t="s">
        <v>22738</v>
      </c>
    </row>
    <row r="22312" spans="1:1" x14ac:dyDescent="0.25">
      <c r="A22312" t="s">
        <v>22739</v>
      </c>
    </row>
    <row r="22313" spans="1:1" x14ac:dyDescent="0.25">
      <c r="A22313" t="s">
        <v>22740</v>
      </c>
    </row>
    <row r="22314" spans="1:1" x14ac:dyDescent="0.25">
      <c r="A22314" t="s">
        <v>22741</v>
      </c>
    </row>
    <row r="22315" spans="1:1" x14ac:dyDescent="0.25">
      <c r="A22315" t="s">
        <v>22742</v>
      </c>
    </row>
    <row r="22316" spans="1:1" x14ac:dyDescent="0.25">
      <c r="A22316" t="s">
        <v>22743</v>
      </c>
    </row>
    <row r="22317" spans="1:1" x14ac:dyDescent="0.25">
      <c r="A22317" t="s">
        <v>22744</v>
      </c>
    </row>
    <row r="22318" spans="1:1" x14ac:dyDescent="0.25">
      <c r="A22318" t="s">
        <v>22745</v>
      </c>
    </row>
    <row r="22319" spans="1:1" x14ac:dyDescent="0.25">
      <c r="A22319" t="s">
        <v>22746</v>
      </c>
    </row>
    <row r="22320" spans="1:1" x14ac:dyDescent="0.25">
      <c r="A22320" t="s">
        <v>22747</v>
      </c>
    </row>
    <row r="22321" spans="1:1" x14ac:dyDescent="0.25">
      <c r="A22321" t="s">
        <v>22748</v>
      </c>
    </row>
    <row r="22322" spans="1:1" x14ac:dyDescent="0.25">
      <c r="A22322" t="s">
        <v>22749</v>
      </c>
    </row>
    <row r="22323" spans="1:1" x14ac:dyDescent="0.25">
      <c r="A22323" t="s">
        <v>22750</v>
      </c>
    </row>
    <row r="22324" spans="1:1" x14ac:dyDescent="0.25">
      <c r="A22324" t="s">
        <v>22751</v>
      </c>
    </row>
    <row r="22325" spans="1:1" x14ac:dyDescent="0.25">
      <c r="A22325" t="s">
        <v>22752</v>
      </c>
    </row>
    <row r="22326" spans="1:1" x14ac:dyDescent="0.25">
      <c r="A22326" t="s">
        <v>22753</v>
      </c>
    </row>
    <row r="22327" spans="1:1" x14ac:dyDescent="0.25">
      <c r="A22327" t="s">
        <v>22754</v>
      </c>
    </row>
    <row r="22328" spans="1:1" x14ac:dyDescent="0.25">
      <c r="A22328" t="s">
        <v>22755</v>
      </c>
    </row>
    <row r="22329" spans="1:1" x14ac:dyDescent="0.25">
      <c r="A22329" t="s">
        <v>22756</v>
      </c>
    </row>
    <row r="22330" spans="1:1" x14ac:dyDescent="0.25">
      <c r="A22330" t="s">
        <v>22757</v>
      </c>
    </row>
    <row r="22331" spans="1:1" x14ac:dyDescent="0.25">
      <c r="A22331" t="s">
        <v>22758</v>
      </c>
    </row>
    <row r="22332" spans="1:1" x14ac:dyDescent="0.25">
      <c r="A22332" t="s">
        <v>22759</v>
      </c>
    </row>
    <row r="22333" spans="1:1" x14ac:dyDescent="0.25">
      <c r="A22333" t="s">
        <v>22760</v>
      </c>
    </row>
    <row r="22334" spans="1:1" x14ac:dyDescent="0.25">
      <c r="A22334" t="s">
        <v>22761</v>
      </c>
    </row>
    <row r="22335" spans="1:1" x14ac:dyDescent="0.25">
      <c r="A22335" t="s">
        <v>22762</v>
      </c>
    </row>
    <row r="22336" spans="1:1" x14ac:dyDescent="0.25">
      <c r="A22336" t="s">
        <v>22763</v>
      </c>
    </row>
    <row r="22337" spans="1:1" x14ac:dyDescent="0.25">
      <c r="A22337" t="s">
        <v>22764</v>
      </c>
    </row>
    <row r="22338" spans="1:1" x14ac:dyDescent="0.25">
      <c r="A22338" t="s">
        <v>22765</v>
      </c>
    </row>
    <row r="22339" spans="1:1" x14ac:dyDescent="0.25">
      <c r="A22339" t="s">
        <v>22766</v>
      </c>
    </row>
    <row r="22340" spans="1:1" x14ac:dyDescent="0.25">
      <c r="A22340" t="s">
        <v>22767</v>
      </c>
    </row>
    <row r="22341" spans="1:1" x14ac:dyDescent="0.25">
      <c r="A22341" t="s">
        <v>22768</v>
      </c>
    </row>
    <row r="22342" spans="1:1" x14ac:dyDescent="0.25">
      <c r="A22342" t="s">
        <v>22769</v>
      </c>
    </row>
    <row r="22343" spans="1:1" x14ac:dyDescent="0.25">
      <c r="A22343" t="s">
        <v>22770</v>
      </c>
    </row>
    <row r="22344" spans="1:1" x14ac:dyDescent="0.25">
      <c r="A22344" t="s">
        <v>22771</v>
      </c>
    </row>
    <row r="22345" spans="1:1" x14ac:dyDescent="0.25">
      <c r="A22345" t="s">
        <v>22772</v>
      </c>
    </row>
    <row r="22346" spans="1:1" x14ac:dyDescent="0.25">
      <c r="A22346" t="s">
        <v>22773</v>
      </c>
    </row>
    <row r="22347" spans="1:1" x14ac:dyDescent="0.25">
      <c r="A22347" t="s">
        <v>22774</v>
      </c>
    </row>
    <row r="22348" spans="1:1" x14ac:dyDescent="0.25">
      <c r="A22348" t="s">
        <v>22775</v>
      </c>
    </row>
    <row r="22349" spans="1:1" x14ac:dyDescent="0.25">
      <c r="A22349" t="s">
        <v>22776</v>
      </c>
    </row>
    <row r="22350" spans="1:1" x14ac:dyDescent="0.25">
      <c r="A22350" t="s">
        <v>22777</v>
      </c>
    </row>
    <row r="22351" spans="1:1" x14ac:dyDescent="0.25">
      <c r="A22351" t="s">
        <v>22778</v>
      </c>
    </row>
    <row r="22352" spans="1:1" x14ac:dyDescent="0.25">
      <c r="A22352" t="s">
        <v>22779</v>
      </c>
    </row>
    <row r="22353" spans="1:1" x14ac:dyDescent="0.25">
      <c r="A22353" t="s">
        <v>22780</v>
      </c>
    </row>
    <row r="22354" spans="1:1" x14ac:dyDescent="0.25">
      <c r="A22354" t="s">
        <v>22781</v>
      </c>
    </row>
    <row r="22355" spans="1:1" x14ac:dyDescent="0.25">
      <c r="A22355" t="s">
        <v>22782</v>
      </c>
    </row>
    <row r="22356" spans="1:1" x14ac:dyDescent="0.25">
      <c r="A22356" t="s">
        <v>22783</v>
      </c>
    </row>
    <row r="22357" spans="1:1" x14ac:dyDescent="0.25">
      <c r="A22357" t="s">
        <v>22784</v>
      </c>
    </row>
    <row r="22358" spans="1:1" x14ac:dyDescent="0.25">
      <c r="A22358" t="s">
        <v>22785</v>
      </c>
    </row>
    <row r="22359" spans="1:1" x14ac:dyDescent="0.25">
      <c r="A22359" t="s">
        <v>22786</v>
      </c>
    </row>
    <row r="22360" spans="1:1" x14ac:dyDescent="0.25">
      <c r="A22360" t="s">
        <v>22787</v>
      </c>
    </row>
    <row r="22361" spans="1:1" x14ac:dyDescent="0.25">
      <c r="A22361" t="s">
        <v>22788</v>
      </c>
    </row>
    <row r="22362" spans="1:1" x14ac:dyDescent="0.25">
      <c r="A22362" t="s">
        <v>22789</v>
      </c>
    </row>
    <row r="22363" spans="1:1" x14ac:dyDescent="0.25">
      <c r="A22363" t="s">
        <v>22790</v>
      </c>
    </row>
    <row r="22364" spans="1:1" x14ac:dyDescent="0.25">
      <c r="A22364" t="s">
        <v>22791</v>
      </c>
    </row>
    <row r="22365" spans="1:1" x14ac:dyDescent="0.25">
      <c r="A22365" t="s">
        <v>22792</v>
      </c>
    </row>
    <row r="22366" spans="1:1" x14ac:dyDescent="0.25">
      <c r="A22366" t="s">
        <v>22793</v>
      </c>
    </row>
    <row r="22367" spans="1:1" x14ac:dyDescent="0.25">
      <c r="A22367" t="s">
        <v>22794</v>
      </c>
    </row>
    <row r="22368" spans="1:1" x14ac:dyDescent="0.25">
      <c r="A22368" t="s">
        <v>22795</v>
      </c>
    </row>
    <row r="22369" spans="1:1" x14ac:dyDescent="0.25">
      <c r="A22369" t="s">
        <v>22796</v>
      </c>
    </row>
    <row r="22370" spans="1:1" x14ac:dyDescent="0.25">
      <c r="A22370" t="s">
        <v>22797</v>
      </c>
    </row>
    <row r="22371" spans="1:1" x14ac:dyDescent="0.25">
      <c r="A22371" t="s">
        <v>22798</v>
      </c>
    </row>
    <row r="22372" spans="1:1" x14ac:dyDescent="0.25">
      <c r="A22372" t="s">
        <v>22799</v>
      </c>
    </row>
    <row r="22373" spans="1:1" x14ac:dyDescent="0.25">
      <c r="A22373" t="s">
        <v>22800</v>
      </c>
    </row>
    <row r="22374" spans="1:1" x14ac:dyDescent="0.25">
      <c r="A22374" t="s">
        <v>22801</v>
      </c>
    </row>
    <row r="22375" spans="1:1" x14ac:dyDescent="0.25">
      <c r="A22375" t="s">
        <v>22802</v>
      </c>
    </row>
    <row r="22376" spans="1:1" x14ac:dyDescent="0.25">
      <c r="A22376" t="s">
        <v>22803</v>
      </c>
    </row>
    <row r="22377" spans="1:1" x14ac:dyDescent="0.25">
      <c r="A22377" t="s">
        <v>22804</v>
      </c>
    </row>
    <row r="22378" spans="1:1" x14ac:dyDescent="0.25">
      <c r="A22378" t="s">
        <v>22805</v>
      </c>
    </row>
    <row r="22379" spans="1:1" x14ac:dyDescent="0.25">
      <c r="A22379" t="s">
        <v>22806</v>
      </c>
    </row>
    <row r="22380" spans="1:1" x14ac:dyDescent="0.25">
      <c r="A22380" t="s">
        <v>22807</v>
      </c>
    </row>
    <row r="22381" spans="1:1" x14ac:dyDescent="0.25">
      <c r="A22381" t="s">
        <v>22808</v>
      </c>
    </row>
    <row r="22382" spans="1:1" x14ac:dyDescent="0.25">
      <c r="A22382" t="s">
        <v>22809</v>
      </c>
    </row>
    <row r="22383" spans="1:1" x14ac:dyDescent="0.25">
      <c r="A22383" t="s">
        <v>22810</v>
      </c>
    </row>
    <row r="22384" spans="1:1" x14ac:dyDescent="0.25">
      <c r="A22384" t="s">
        <v>22811</v>
      </c>
    </row>
    <row r="22385" spans="1:1" x14ac:dyDescent="0.25">
      <c r="A22385" t="s">
        <v>22812</v>
      </c>
    </row>
    <row r="22386" spans="1:1" x14ac:dyDescent="0.25">
      <c r="A22386" t="s">
        <v>22813</v>
      </c>
    </row>
    <row r="22387" spans="1:1" x14ac:dyDescent="0.25">
      <c r="A22387" t="s">
        <v>22814</v>
      </c>
    </row>
    <row r="22388" spans="1:1" x14ac:dyDescent="0.25">
      <c r="A22388" t="s">
        <v>22815</v>
      </c>
    </row>
    <row r="22389" spans="1:1" x14ac:dyDescent="0.25">
      <c r="A22389" t="s">
        <v>22816</v>
      </c>
    </row>
    <row r="22390" spans="1:1" x14ac:dyDescent="0.25">
      <c r="A22390" t="s">
        <v>22817</v>
      </c>
    </row>
    <row r="22391" spans="1:1" x14ac:dyDescent="0.25">
      <c r="A22391" t="s">
        <v>22818</v>
      </c>
    </row>
    <row r="22392" spans="1:1" x14ac:dyDescent="0.25">
      <c r="A22392" t="s">
        <v>22819</v>
      </c>
    </row>
    <row r="22393" spans="1:1" x14ac:dyDescent="0.25">
      <c r="A22393" t="s">
        <v>22820</v>
      </c>
    </row>
    <row r="22394" spans="1:1" x14ac:dyDescent="0.25">
      <c r="A22394" t="s">
        <v>22821</v>
      </c>
    </row>
    <row r="22395" spans="1:1" x14ac:dyDescent="0.25">
      <c r="A22395" t="s">
        <v>22822</v>
      </c>
    </row>
    <row r="22396" spans="1:1" x14ac:dyDescent="0.25">
      <c r="A22396" t="s">
        <v>22823</v>
      </c>
    </row>
    <row r="22397" spans="1:1" x14ac:dyDescent="0.25">
      <c r="A22397" t="s">
        <v>22824</v>
      </c>
    </row>
    <row r="22398" spans="1:1" x14ac:dyDescent="0.25">
      <c r="A22398" t="s">
        <v>22825</v>
      </c>
    </row>
    <row r="22399" spans="1:1" x14ac:dyDescent="0.25">
      <c r="A22399" t="s">
        <v>22826</v>
      </c>
    </row>
    <row r="22400" spans="1:1" x14ac:dyDescent="0.25">
      <c r="A22400" t="s">
        <v>22827</v>
      </c>
    </row>
    <row r="22401" spans="1:1" x14ac:dyDescent="0.25">
      <c r="A22401" t="s">
        <v>22828</v>
      </c>
    </row>
    <row r="22402" spans="1:1" x14ac:dyDescent="0.25">
      <c r="A22402" t="s">
        <v>22829</v>
      </c>
    </row>
    <row r="22403" spans="1:1" x14ac:dyDescent="0.25">
      <c r="A22403" t="s">
        <v>22830</v>
      </c>
    </row>
    <row r="22404" spans="1:1" x14ac:dyDescent="0.25">
      <c r="A22404" t="s">
        <v>22831</v>
      </c>
    </row>
    <row r="22405" spans="1:1" x14ac:dyDescent="0.25">
      <c r="A22405" t="s">
        <v>22832</v>
      </c>
    </row>
    <row r="22406" spans="1:1" x14ac:dyDescent="0.25">
      <c r="A22406" t="s">
        <v>22833</v>
      </c>
    </row>
    <row r="22407" spans="1:1" x14ac:dyDescent="0.25">
      <c r="A22407" t="s">
        <v>22834</v>
      </c>
    </row>
    <row r="22408" spans="1:1" x14ac:dyDescent="0.25">
      <c r="A22408" t="s">
        <v>22835</v>
      </c>
    </row>
    <row r="22409" spans="1:1" x14ac:dyDescent="0.25">
      <c r="A22409" t="s">
        <v>22836</v>
      </c>
    </row>
    <row r="22410" spans="1:1" x14ac:dyDescent="0.25">
      <c r="A22410" t="s">
        <v>22837</v>
      </c>
    </row>
    <row r="22411" spans="1:1" x14ac:dyDescent="0.25">
      <c r="A22411" t="s">
        <v>22838</v>
      </c>
    </row>
    <row r="22412" spans="1:1" x14ac:dyDescent="0.25">
      <c r="A22412" t="s">
        <v>22839</v>
      </c>
    </row>
    <row r="22413" spans="1:1" x14ac:dyDescent="0.25">
      <c r="A22413" t="s">
        <v>22840</v>
      </c>
    </row>
    <row r="22414" spans="1:1" x14ac:dyDescent="0.25">
      <c r="A22414" t="s">
        <v>22841</v>
      </c>
    </row>
    <row r="22415" spans="1:1" x14ac:dyDescent="0.25">
      <c r="A22415" t="s">
        <v>22842</v>
      </c>
    </row>
    <row r="22416" spans="1:1" x14ac:dyDescent="0.25">
      <c r="A22416" t="s">
        <v>22843</v>
      </c>
    </row>
    <row r="22417" spans="1:1" x14ac:dyDescent="0.25">
      <c r="A22417" t="s">
        <v>22844</v>
      </c>
    </row>
    <row r="22418" spans="1:1" x14ac:dyDescent="0.25">
      <c r="A22418" t="s">
        <v>22845</v>
      </c>
    </row>
    <row r="22419" spans="1:1" x14ac:dyDescent="0.25">
      <c r="A22419" t="s">
        <v>22846</v>
      </c>
    </row>
    <row r="22420" spans="1:1" x14ac:dyDescent="0.25">
      <c r="A22420" t="s">
        <v>22847</v>
      </c>
    </row>
    <row r="22421" spans="1:1" x14ac:dyDescent="0.25">
      <c r="A22421" t="s">
        <v>22848</v>
      </c>
    </row>
    <row r="22422" spans="1:1" x14ac:dyDescent="0.25">
      <c r="A22422" t="s">
        <v>22849</v>
      </c>
    </row>
    <row r="22423" spans="1:1" x14ac:dyDescent="0.25">
      <c r="A22423" t="s">
        <v>22850</v>
      </c>
    </row>
    <row r="22424" spans="1:1" x14ac:dyDescent="0.25">
      <c r="A22424" t="s">
        <v>22851</v>
      </c>
    </row>
    <row r="22425" spans="1:1" x14ac:dyDescent="0.25">
      <c r="A22425" t="s">
        <v>22852</v>
      </c>
    </row>
    <row r="22426" spans="1:1" x14ac:dyDescent="0.25">
      <c r="A22426" t="s">
        <v>22853</v>
      </c>
    </row>
    <row r="22427" spans="1:1" x14ac:dyDescent="0.25">
      <c r="A22427" t="s">
        <v>22854</v>
      </c>
    </row>
    <row r="22428" spans="1:1" x14ac:dyDescent="0.25">
      <c r="A22428" t="s">
        <v>22855</v>
      </c>
    </row>
    <row r="22429" spans="1:1" x14ac:dyDescent="0.25">
      <c r="A22429" t="s">
        <v>22856</v>
      </c>
    </row>
    <row r="22430" spans="1:1" x14ac:dyDescent="0.25">
      <c r="A22430" t="s">
        <v>22857</v>
      </c>
    </row>
    <row r="22431" spans="1:1" x14ac:dyDescent="0.25">
      <c r="A22431" t="s">
        <v>22858</v>
      </c>
    </row>
    <row r="22432" spans="1:1" x14ac:dyDescent="0.25">
      <c r="A22432" t="s">
        <v>22859</v>
      </c>
    </row>
    <row r="22433" spans="1:1" x14ac:dyDescent="0.25">
      <c r="A22433" t="s">
        <v>22860</v>
      </c>
    </row>
    <row r="22434" spans="1:1" x14ac:dyDescent="0.25">
      <c r="A22434" t="s">
        <v>22861</v>
      </c>
    </row>
    <row r="22435" spans="1:1" x14ac:dyDescent="0.25">
      <c r="A22435" t="s">
        <v>22862</v>
      </c>
    </row>
    <row r="22436" spans="1:1" x14ac:dyDescent="0.25">
      <c r="A22436" t="s">
        <v>22863</v>
      </c>
    </row>
    <row r="22437" spans="1:1" x14ac:dyDescent="0.25">
      <c r="A22437" t="s">
        <v>22864</v>
      </c>
    </row>
    <row r="22438" spans="1:1" x14ac:dyDescent="0.25">
      <c r="A22438" t="s">
        <v>22865</v>
      </c>
    </row>
    <row r="22439" spans="1:1" x14ac:dyDescent="0.25">
      <c r="A22439" t="s">
        <v>22866</v>
      </c>
    </row>
    <row r="22440" spans="1:1" x14ac:dyDescent="0.25">
      <c r="A22440" t="s">
        <v>22867</v>
      </c>
    </row>
    <row r="22441" spans="1:1" x14ac:dyDescent="0.25">
      <c r="A22441" t="s">
        <v>22868</v>
      </c>
    </row>
    <row r="22442" spans="1:1" x14ac:dyDescent="0.25">
      <c r="A22442" t="s">
        <v>22869</v>
      </c>
    </row>
    <row r="22443" spans="1:1" x14ac:dyDescent="0.25">
      <c r="A22443" t="s">
        <v>22870</v>
      </c>
    </row>
    <row r="22444" spans="1:1" x14ac:dyDescent="0.25">
      <c r="A22444" t="s">
        <v>22871</v>
      </c>
    </row>
    <row r="22445" spans="1:1" x14ac:dyDescent="0.25">
      <c r="A22445" t="s">
        <v>22872</v>
      </c>
    </row>
    <row r="22446" spans="1:1" x14ac:dyDescent="0.25">
      <c r="A22446" t="s">
        <v>22873</v>
      </c>
    </row>
    <row r="22447" spans="1:1" x14ac:dyDescent="0.25">
      <c r="A22447" t="s">
        <v>22874</v>
      </c>
    </row>
    <row r="22448" spans="1:1" x14ac:dyDescent="0.25">
      <c r="A22448" t="s">
        <v>22875</v>
      </c>
    </row>
    <row r="22449" spans="1:1" x14ac:dyDescent="0.25">
      <c r="A22449" t="s">
        <v>22876</v>
      </c>
    </row>
    <row r="22450" spans="1:1" x14ac:dyDescent="0.25">
      <c r="A22450" t="s">
        <v>22877</v>
      </c>
    </row>
    <row r="22451" spans="1:1" x14ac:dyDescent="0.25">
      <c r="A22451" t="s">
        <v>22878</v>
      </c>
    </row>
    <row r="22452" spans="1:1" x14ac:dyDescent="0.25">
      <c r="A22452" t="s">
        <v>22879</v>
      </c>
    </row>
    <row r="22453" spans="1:1" x14ac:dyDescent="0.25">
      <c r="A22453" t="s">
        <v>22880</v>
      </c>
    </row>
    <row r="22454" spans="1:1" x14ac:dyDescent="0.25">
      <c r="A22454" t="s">
        <v>22881</v>
      </c>
    </row>
    <row r="22455" spans="1:1" x14ac:dyDescent="0.25">
      <c r="A22455" t="s">
        <v>22882</v>
      </c>
    </row>
    <row r="22456" spans="1:1" x14ac:dyDescent="0.25">
      <c r="A22456" t="s">
        <v>22883</v>
      </c>
    </row>
    <row r="22457" spans="1:1" x14ac:dyDescent="0.25">
      <c r="A22457" t="s">
        <v>22884</v>
      </c>
    </row>
    <row r="22458" spans="1:1" x14ac:dyDescent="0.25">
      <c r="A22458" t="s">
        <v>22885</v>
      </c>
    </row>
    <row r="22459" spans="1:1" x14ac:dyDescent="0.25">
      <c r="A22459" t="s">
        <v>22886</v>
      </c>
    </row>
    <row r="22460" spans="1:1" x14ac:dyDescent="0.25">
      <c r="A22460" t="s">
        <v>22887</v>
      </c>
    </row>
    <row r="22461" spans="1:1" x14ac:dyDescent="0.25">
      <c r="A22461" t="s">
        <v>22888</v>
      </c>
    </row>
    <row r="22462" spans="1:1" x14ac:dyDescent="0.25">
      <c r="A22462" t="s">
        <v>22889</v>
      </c>
    </row>
    <row r="22463" spans="1:1" x14ac:dyDescent="0.25">
      <c r="A22463" t="s">
        <v>22890</v>
      </c>
    </row>
    <row r="22464" spans="1:1" x14ac:dyDescent="0.25">
      <c r="A22464" t="s">
        <v>22891</v>
      </c>
    </row>
    <row r="22465" spans="1:1" x14ac:dyDescent="0.25">
      <c r="A22465" t="s">
        <v>22892</v>
      </c>
    </row>
    <row r="22466" spans="1:1" x14ac:dyDescent="0.25">
      <c r="A22466" t="s">
        <v>22893</v>
      </c>
    </row>
    <row r="22467" spans="1:1" x14ac:dyDescent="0.25">
      <c r="A22467" t="s">
        <v>22894</v>
      </c>
    </row>
    <row r="22468" spans="1:1" x14ac:dyDescent="0.25">
      <c r="A22468" t="s">
        <v>22895</v>
      </c>
    </row>
    <row r="22469" spans="1:1" x14ac:dyDescent="0.25">
      <c r="A22469" t="s">
        <v>22896</v>
      </c>
    </row>
    <row r="22470" spans="1:1" x14ac:dyDescent="0.25">
      <c r="A22470" t="s">
        <v>22897</v>
      </c>
    </row>
    <row r="22471" spans="1:1" x14ac:dyDescent="0.25">
      <c r="A22471" t="s">
        <v>22898</v>
      </c>
    </row>
    <row r="22472" spans="1:1" x14ac:dyDescent="0.25">
      <c r="A22472" t="s">
        <v>22899</v>
      </c>
    </row>
    <row r="22473" spans="1:1" x14ac:dyDescent="0.25">
      <c r="A22473" t="s">
        <v>22900</v>
      </c>
    </row>
    <row r="22474" spans="1:1" x14ac:dyDescent="0.25">
      <c r="A22474" t="s">
        <v>22901</v>
      </c>
    </row>
    <row r="22475" spans="1:1" x14ac:dyDescent="0.25">
      <c r="A22475" t="s">
        <v>22902</v>
      </c>
    </row>
    <row r="22476" spans="1:1" x14ac:dyDescent="0.25">
      <c r="A22476" t="s">
        <v>22903</v>
      </c>
    </row>
    <row r="22477" spans="1:1" x14ac:dyDescent="0.25">
      <c r="A22477" t="s">
        <v>22904</v>
      </c>
    </row>
    <row r="22478" spans="1:1" x14ac:dyDescent="0.25">
      <c r="A22478" t="s">
        <v>22905</v>
      </c>
    </row>
    <row r="22479" spans="1:1" x14ac:dyDescent="0.25">
      <c r="A22479" t="s">
        <v>22906</v>
      </c>
    </row>
    <row r="22480" spans="1:1" x14ac:dyDescent="0.25">
      <c r="A22480" t="s">
        <v>22907</v>
      </c>
    </row>
    <row r="22481" spans="1:1" x14ac:dyDescent="0.25">
      <c r="A22481" t="s">
        <v>22908</v>
      </c>
    </row>
    <row r="22482" spans="1:1" x14ac:dyDescent="0.25">
      <c r="A22482" t="s">
        <v>22909</v>
      </c>
    </row>
    <row r="22483" spans="1:1" x14ac:dyDescent="0.25">
      <c r="A22483" t="s">
        <v>22910</v>
      </c>
    </row>
    <row r="22484" spans="1:1" x14ac:dyDescent="0.25">
      <c r="A22484" t="s">
        <v>22911</v>
      </c>
    </row>
    <row r="22485" spans="1:1" x14ac:dyDescent="0.25">
      <c r="A22485" t="s">
        <v>22912</v>
      </c>
    </row>
    <row r="22486" spans="1:1" x14ac:dyDescent="0.25">
      <c r="A22486" t="s">
        <v>22913</v>
      </c>
    </row>
    <row r="22487" spans="1:1" x14ac:dyDescent="0.25">
      <c r="A22487" t="s">
        <v>22914</v>
      </c>
    </row>
    <row r="22488" spans="1:1" x14ac:dyDescent="0.25">
      <c r="A22488" t="s">
        <v>22915</v>
      </c>
    </row>
    <row r="22489" spans="1:1" x14ac:dyDescent="0.25">
      <c r="A22489" t="s">
        <v>22916</v>
      </c>
    </row>
    <row r="22490" spans="1:1" x14ac:dyDescent="0.25">
      <c r="A22490" t="s">
        <v>22917</v>
      </c>
    </row>
    <row r="22491" spans="1:1" x14ac:dyDescent="0.25">
      <c r="A22491" t="s">
        <v>22918</v>
      </c>
    </row>
    <row r="22492" spans="1:1" x14ac:dyDescent="0.25">
      <c r="A22492" t="s">
        <v>22919</v>
      </c>
    </row>
    <row r="22493" spans="1:1" x14ac:dyDescent="0.25">
      <c r="A22493" t="s">
        <v>22920</v>
      </c>
    </row>
    <row r="22494" spans="1:1" x14ac:dyDescent="0.25">
      <c r="A22494" t="s">
        <v>22921</v>
      </c>
    </row>
    <row r="22495" spans="1:1" x14ac:dyDescent="0.25">
      <c r="A22495" t="s">
        <v>22922</v>
      </c>
    </row>
    <row r="22496" spans="1:1" x14ac:dyDescent="0.25">
      <c r="A22496" t="s">
        <v>22923</v>
      </c>
    </row>
    <row r="22497" spans="1:1" x14ac:dyDescent="0.25">
      <c r="A22497" t="s">
        <v>22924</v>
      </c>
    </row>
    <row r="22498" spans="1:1" x14ac:dyDescent="0.25">
      <c r="A22498" t="s">
        <v>22925</v>
      </c>
    </row>
    <row r="22499" spans="1:1" x14ac:dyDescent="0.25">
      <c r="A22499" t="s">
        <v>22926</v>
      </c>
    </row>
    <row r="22500" spans="1:1" x14ac:dyDescent="0.25">
      <c r="A22500" t="s">
        <v>22927</v>
      </c>
    </row>
    <row r="22501" spans="1:1" x14ac:dyDescent="0.25">
      <c r="A22501" t="s">
        <v>22928</v>
      </c>
    </row>
    <row r="22502" spans="1:1" x14ac:dyDescent="0.25">
      <c r="A22502" t="s">
        <v>22929</v>
      </c>
    </row>
    <row r="22503" spans="1:1" x14ac:dyDescent="0.25">
      <c r="A22503" t="s">
        <v>22930</v>
      </c>
    </row>
    <row r="22504" spans="1:1" x14ac:dyDescent="0.25">
      <c r="A22504" t="s">
        <v>22931</v>
      </c>
    </row>
    <row r="22505" spans="1:1" x14ac:dyDescent="0.25">
      <c r="A22505" t="s">
        <v>22932</v>
      </c>
    </row>
    <row r="22506" spans="1:1" x14ac:dyDescent="0.25">
      <c r="A22506" t="s">
        <v>22933</v>
      </c>
    </row>
    <row r="22507" spans="1:1" x14ac:dyDescent="0.25">
      <c r="A22507" t="s">
        <v>22934</v>
      </c>
    </row>
    <row r="22508" spans="1:1" x14ac:dyDescent="0.25">
      <c r="A22508" t="s">
        <v>22935</v>
      </c>
    </row>
    <row r="22509" spans="1:1" x14ac:dyDescent="0.25">
      <c r="A22509" t="s">
        <v>22936</v>
      </c>
    </row>
    <row r="22510" spans="1:1" x14ac:dyDescent="0.25">
      <c r="A22510" t="s">
        <v>22937</v>
      </c>
    </row>
    <row r="22511" spans="1:1" x14ac:dyDescent="0.25">
      <c r="A22511" t="s">
        <v>22938</v>
      </c>
    </row>
    <row r="22512" spans="1:1" x14ac:dyDescent="0.25">
      <c r="A22512" t="s">
        <v>22939</v>
      </c>
    </row>
    <row r="22513" spans="1:1" x14ac:dyDescent="0.25">
      <c r="A22513" t="s">
        <v>22940</v>
      </c>
    </row>
    <row r="22514" spans="1:1" x14ac:dyDescent="0.25">
      <c r="A22514" t="s">
        <v>22941</v>
      </c>
    </row>
    <row r="22515" spans="1:1" x14ac:dyDescent="0.25">
      <c r="A22515" t="s">
        <v>22942</v>
      </c>
    </row>
    <row r="22516" spans="1:1" x14ac:dyDescent="0.25">
      <c r="A22516" t="s">
        <v>22943</v>
      </c>
    </row>
    <row r="22517" spans="1:1" x14ac:dyDescent="0.25">
      <c r="A22517" t="s">
        <v>22944</v>
      </c>
    </row>
    <row r="22518" spans="1:1" x14ac:dyDescent="0.25">
      <c r="A22518" t="s">
        <v>22945</v>
      </c>
    </row>
    <row r="22519" spans="1:1" x14ac:dyDescent="0.25">
      <c r="A22519" t="s">
        <v>22946</v>
      </c>
    </row>
    <row r="22520" spans="1:1" x14ac:dyDescent="0.25">
      <c r="A22520" t="s">
        <v>22947</v>
      </c>
    </row>
    <row r="22521" spans="1:1" x14ac:dyDescent="0.25">
      <c r="A22521" t="s">
        <v>22948</v>
      </c>
    </row>
    <row r="22522" spans="1:1" x14ac:dyDescent="0.25">
      <c r="A22522" t="s">
        <v>22949</v>
      </c>
    </row>
    <row r="22523" spans="1:1" x14ac:dyDescent="0.25">
      <c r="A22523" t="s">
        <v>22950</v>
      </c>
    </row>
    <row r="22524" spans="1:1" x14ac:dyDescent="0.25">
      <c r="A22524" t="s">
        <v>22951</v>
      </c>
    </row>
    <row r="22525" spans="1:1" x14ac:dyDescent="0.25">
      <c r="A22525" t="s">
        <v>22952</v>
      </c>
    </row>
    <row r="22526" spans="1:1" x14ac:dyDescent="0.25">
      <c r="A22526" t="s">
        <v>22953</v>
      </c>
    </row>
    <row r="22527" spans="1:1" x14ac:dyDescent="0.25">
      <c r="A22527" t="s">
        <v>22954</v>
      </c>
    </row>
    <row r="22528" spans="1:1" x14ac:dyDescent="0.25">
      <c r="A22528" t="s">
        <v>22955</v>
      </c>
    </row>
    <row r="22529" spans="1:1" x14ac:dyDescent="0.25">
      <c r="A22529" t="s">
        <v>22956</v>
      </c>
    </row>
    <row r="22530" spans="1:1" x14ac:dyDescent="0.25">
      <c r="A22530" t="s">
        <v>22957</v>
      </c>
    </row>
    <row r="22531" spans="1:1" x14ac:dyDescent="0.25">
      <c r="A22531" t="s">
        <v>22958</v>
      </c>
    </row>
    <row r="22532" spans="1:1" x14ac:dyDescent="0.25">
      <c r="A22532" t="s">
        <v>22959</v>
      </c>
    </row>
    <row r="22533" spans="1:1" x14ac:dyDescent="0.25">
      <c r="A22533" t="s">
        <v>22960</v>
      </c>
    </row>
    <row r="22534" spans="1:1" x14ac:dyDescent="0.25">
      <c r="A22534" t="s">
        <v>22961</v>
      </c>
    </row>
    <row r="22535" spans="1:1" x14ac:dyDescent="0.25">
      <c r="A22535" t="s">
        <v>22962</v>
      </c>
    </row>
    <row r="22536" spans="1:1" x14ac:dyDescent="0.25">
      <c r="A22536" t="s">
        <v>22963</v>
      </c>
    </row>
    <row r="22537" spans="1:1" x14ac:dyDescent="0.25">
      <c r="A22537" t="s">
        <v>22964</v>
      </c>
    </row>
    <row r="22538" spans="1:1" x14ac:dyDescent="0.25">
      <c r="A22538" t="s">
        <v>22965</v>
      </c>
    </row>
    <row r="22539" spans="1:1" x14ac:dyDescent="0.25">
      <c r="A22539" t="s">
        <v>22966</v>
      </c>
    </row>
    <row r="22540" spans="1:1" x14ac:dyDescent="0.25">
      <c r="A22540" t="s">
        <v>22967</v>
      </c>
    </row>
    <row r="22541" spans="1:1" x14ac:dyDescent="0.25">
      <c r="A22541" t="s">
        <v>22968</v>
      </c>
    </row>
    <row r="22542" spans="1:1" x14ac:dyDescent="0.25">
      <c r="A22542" t="s">
        <v>22969</v>
      </c>
    </row>
    <row r="22543" spans="1:1" x14ac:dyDescent="0.25">
      <c r="A22543" t="s">
        <v>22970</v>
      </c>
    </row>
    <row r="22544" spans="1:1" x14ac:dyDescent="0.25">
      <c r="A22544" t="s">
        <v>22971</v>
      </c>
    </row>
    <row r="22545" spans="1:1" x14ac:dyDescent="0.25">
      <c r="A22545" t="s">
        <v>22972</v>
      </c>
    </row>
    <row r="22546" spans="1:1" x14ac:dyDescent="0.25">
      <c r="A22546" t="s">
        <v>22973</v>
      </c>
    </row>
    <row r="22547" spans="1:1" x14ac:dyDescent="0.25">
      <c r="A22547" t="s">
        <v>22974</v>
      </c>
    </row>
    <row r="22548" spans="1:1" x14ac:dyDescent="0.25">
      <c r="A22548" t="s">
        <v>22975</v>
      </c>
    </row>
    <row r="22549" spans="1:1" x14ac:dyDescent="0.25">
      <c r="A22549" t="s">
        <v>22976</v>
      </c>
    </row>
    <row r="22550" spans="1:1" x14ac:dyDescent="0.25">
      <c r="A22550" t="s">
        <v>22977</v>
      </c>
    </row>
    <row r="22551" spans="1:1" x14ac:dyDescent="0.25">
      <c r="A22551" t="s">
        <v>22978</v>
      </c>
    </row>
    <row r="22552" spans="1:1" x14ac:dyDescent="0.25">
      <c r="A22552" t="s">
        <v>22979</v>
      </c>
    </row>
    <row r="22553" spans="1:1" x14ac:dyDescent="0.25">
      <c r="A22553" t="s">
        <v>22980</v>
      </c>
    </row>
    <row r="22554" spans="1:1" x14ac:dyDescent="0.25">
      <c r="A22554" t="s">
        <v>22981</v>
      </c>
    </row>
    <row r="22555" spans="1:1" x14ac:dyDescent="0.25">
      <c r="A22555" t="s">
        <v>22982</v>
      </c>
    </row>
    <row r="22556" spans="1:1" x14ac:dyDescent="0.25">
      <c r="A22556" t="s">
        <v>22983</v>
      </c>
    </row>
    <row r="22557" spans="1:1" x14ac:dyDescent="0.25">
      <c r="A22557" t="s">
        <v>22984</v>
      </c>
    </row>
    <row r="22558" spans="1:1" x14ac:dyDescent="0.25">
      <c r="A22558" t="s">
        <v>22985</v>
      </c>
    </row>
    <row r="22559" spans="1:1" x14ac:dyDescent="0.25">
      <c r="A22559" t="s">
        <v>22986</v>
      </c>
    </row>
    <row r="22560" spans="1:1" x14ac:dyDescent="0.25">
      <c r="A22560" t="s">
        <v>22987</v>
      </c>
    </row>
    <row r="22561" spans="1:1" x14ac:dyDescent="0.25">
      <c r="A22561" t="s">
        <v>22988</v>
      </c>
    </row>
    <row r="22562" spans="1:1" x14ac:dyDescent="0.25">
      <c r="A22562" t="s">
        <v>22989</v>
      </c>
    </row>
    <row r="22563" spans="1:1" x14ac:dyDescent="0.25">
      <c r="A22563" t="s">
        <v>22990</v>
      </c>
    </row>
    <row r="22564" spans="1:1" x14ac:dyDescent="0.25">
      <c r="A22564" t="s">
        <v>22991</v>
      </c>
    </row>
    <row r="22565" spans="1:1" x14ac:dyDescent="0.25">
      <c r="A22565" t="s">
        <v>22992</v>
      </c>
    </row>
    <row r="22566" spans="1:1" x14ac:dyDescent="0.25">
      <c r="A22566" t="s">
        <v>22993</v>
      </c>
    </row>
    <row r="22567" spans="1:1" x14ac:dyDescent="0.25">
      <c r="A22567" t="s">
        <v>22994</v>
      </c>
    </row>
    <row r="22568" spans="1:1" x14ac:dyDescent="0.25">
      <c r="A22568" t="s">
        <v>22995</v>
      </c>
    </row>
    <row r="22569" spans="1:1" x14ac:dyDescent="0.25">
      <c r="A22569" t="s">
        <v>22996</v>
      </c>
    </row>
    <row r="22570" spans="1:1" x14ac:dyDescent="0.25">
      <c r="A22570" t="s">
        <v>22997</v>
      </c>
    </row>
    <row r="22571" spans="1:1" x14ac:dyDescent="0.25">
      <c r="A22571" t="s">
        <v>22998</v>
      </c>
    </row>
    <row r="22572" spans="1:1" x14ac:dyDescent="0.25">
      <c r="A22572" t="s">
        <v>22999</v>
      </c>
    </row>
    <row r="22573" spans="1:1" x14ac:dyDescent="0.25">
      <c r="A22573" t="s">
        <v>23000</v>
      </c>
    </row>
    <row r="22574" spans="1:1" x14ac:dyDescent="0.25">
      <c r="A22574" t="s">
        <v>23001</v>
      </c>
    </row>
    <row r="22575" spans="1:1" x14ac:dyDescent="0.25">
      <c r="A22575" t="s">
        <v>23002</v>
      </c>
    </row>
    <row r="22576" spans="1:1" x14ac:dyDescent="0.25">
      <c r="A22576" t="s">
        <v>23003</v>
      </c>
    </row>
    <row r="22577" spans="1:1" x14ac:dyDescent="0.25">
      <c r="A22577" t="s">
        <v>23004</v>
      </c>
    </row>
    <row r="22578" spans="1:1" x14ac:dyDescent="0.25">
      <c r="A22578" t="s">
        <v>23005</v>
      </c>
    </row>
    <row r="22579" spans="1:1" x14ac:dyDescent="0.25">
      <c r="A22579" t="s">
        <v>23006</v>
      </c>
    </row>
    <row r="22580" spans="1:1" x14ac:dyDescent="0.25">
      <c r="A22580" t="s">
        <v>23007</v>
      </c>
    </row>
    <row r="22581" spans="1:1" x14ac:dyDescent="0.25">
      <c r="A22581" t="s">
        <v>23008</v>
      </c>
    </row>
    <row r="22582" spans="1:1" x14ac:dyDescent="0.25">
      <c r="A22582" t="s">
        <v>23009</v>
      </c>
    </row>
    <row r="22583" spans="1:1" x14ac:dyDescent="0.25">
      <c r="A22583" t="s">
        <v>23010</v>
      </c>
    </row>
    <row r="22584" spans="1:1" x14ac:dyDescent="0.25">
      <c r="A22584" t="s">
        <v>23011</v>
      </c>
    </row>
    <row r="22585" spans="1:1" x14ac:dyDescent="0.25">
      <c r="A22585" t="s">
        <v>23012</v>
      </c>
    </row>
    <row r="22586" spans="1:1" x14ac:dyDescent="0.25">
      <c r="A22586" t="s">
        <v>23013</v>
      </c>
    </row>
    <row r="22587" spans="1:1" x14ac:dyDescent="0.25">
      <c r="A22587" t="s">
        <v>23014</v>
      </c>
    </row>
    <row r="22588" spans="1:1" x14ac:dyDescent="0.25">
      <c r="A22588" t="s">
        <v>23015</v>
      </c>
    </row>
    <row r="22589" spans="1:1" x14ac:dyDescent="0.25">
      <c r="A22589" t="s">
        <v>23016</v>
      </c>
    </row>
    <row r="22590" spans="1:1" x14ac:dyDescent="0.25">
      <c r="A22590" t="s">
        <v>23017</v>
      </c>
    </row>
    <row r="22591" spans="1:1" x14ac:dyDescent="0.25">
      <c r="A22591" t="s">
        <v>23018</v>
      </c>
    </row>
    <row r="22592" spans="1:1" x14ac:dyDescent="0.25">
      <c r="A22592" t="s">
        <v>23019</v>
      </c>
    </row>
    <row r="22593" spans="1:1" x14ac:dyDescent="0.25">
      <c r="A22593" t="s">
        <v>23020</v>
      </c>
    </row>
    <row r="22594" spans="1:1" x14ac:dyDescent="0.25">
      <c r="A22594" t="s">
        <v>23021</v>
      </c>
    </row>
    <row r="22595" spans="1:1" x14ac:dyDescent="0.25">
      <c r="A22595" t="s">
        <v>23022</v>
      </c>
    </row>
    <row r="22596" spans="1:1" x14ac:dyDescent="0.25">
      <c r="A22596" t="s">
        <v>23023</v>
      </c>
    </row>
    <row r="22597" spans="1:1" x14ac:dyDescent="0.25">
      <c r="A22597" t="s">
        <v>23024</v>
      </c>
    </row>
    <row r="22598" spans="1:1" x14ac:dyDescent="0.25">
      <c r="A22598" t="s">
        <v>23025</v>
      </c>
    </row>
    <row r="22599" spans="1:1" x14ac:dyDescent="0.25">
      <c r="A22599" t="s">
        <v>23026</v>
      </c>
    </row>
    <row r="22600" spans="1:1" x14ac:dyDescent="0.25">
      <c r="A22600" t="s">
        <v>23027</v>
      </c>
    </row>
    <row r="22601" spans="1:1" x14ac:dyDescent="0.25">
      <c r="A22601" t="s">
        <v>23028</v>
      </c>
    </row>
    <row r="22602" spans="1:1" x14ac:dyDescent="0.25">
      <c r="A22602" t="s">
        <v>23029</v>
      </c>
    </row>
    <row r="22603" spans="1:1" x14ac:dyDescent="0.25">
      <c r="A22603" t="s">
        <v>23030</v>
      </c>
    </row>
    <row r="22604" spans="1:1" x14ac:dyDescent="0.25">
      <c r="A22604" t="s">
        <v>23031</v>
      </c>
    </row>
    <row r="22605" spans="1:1" x14ac:dyDescent="0.25">
      <c r="A22605" t="s">
        <v>23032</v>
      </c>
    </row>
    <row r="22606" spans="1:1" x14ac:dyDescent="0.25">
      <c r="A22606" t="s">
        <v>23033</v>
      </c>
    </row>
    <row r="22607" spans="1:1" x14ac:dyDescent="0.25">
      <c r="A22607" t="s">
        <v>23034</v>
      </c>
    </row>
    <row r="22608" spans="1:1" x14ac:dyDescent="0.25">
      <c r="A22608" t="s">
        <v>23035</v>
      </c>
    </row>
    <row r="22609" spans="1:1" x14ac:dyDescent="0.25">
      <c r="A22609" t="s">
        <v>23036</v>
      </c>
    </row>
    <row r="22610" spans="1:1" x14ac:dyDescent="0.25">
      <c r="A22610" t="s">
        <v>23037</v>
      </c>
    </row>
    <row r="22611" spans="1:1" x14ac:dyDescent="0.25">
      <c r="A22611" t="s">
        <v>23038</v>
      </c>
    </row>
    <row r="22612" spans="1:1" x14ac:dyDescent="0.25">
      <c r="A22612" t="s">
        <v>23039</v>
      </c>
    </row>
    <row r="22613" spans="1:1" x14ac:dyDescent="0.25">
      <c r="A22613" t="s">
        <v>23040</v>
      </c>
    </row>
    <row r="22614" spans="1:1" x14ac:dyDescent="0.25">
      <c r="A22614" t="s">
        <v>23041</v>
      </c>
    </row>
    <row r="22615" spans="1:1" x14ac:dyDescent="0.25">
      <c r="A22615" t="s">
        <v>23042</v>
      </c>
    </row>
    <row r="22616" spans="1:1" x14ac:dyDescent="0.25">
      <c r="A22616" t="s">
        <v>23043</v>
      </c>
    </row>
    <row r="22617" spans="1:1" x14ac:dyDescent="0.25">
      <c r="A22617" t="s">
        <v>23044</v>
      </c>
    </row>
    <row r="22618" spans="1:1" x14ac:dyDescent="0.25">
      <c r="A22618" t="s">
        <v>23045</v>
      </c>
    </row>
    <row r="22619" spans="1:1" x14ac:dyDescent="0.25">
      <c r="A22619" t="s">
        <v>23046</v>
      </c>
    </row>
    <row r="22620" spans="1:1" x14ac:dyDescent="0.25">
      <c r="A22620" t="s">
        <v>23047</v>
      </c>
    </row>
    <row r="22621" spans="1:1" x14ac:dyDescent="0.25">
      <c r="A22621" t="s">
        <v>23048</v>
      </c>
    </row>
    <row r="22622" spans="1:1" x14ac:dyDescent="0.25">
      <c r="A22622" t="s">
        <v>23049</v>
      </c>
    </row>
    <row r="22623" spans="1:1" x14ac:dyDescent="0.25">
      <c r="A22623" t="s">
        <v>23050</v>
      </c>
    </row>
    <row r="22624" spans="1:1" x14ac:dyDescent="0.25">
      <c r="A22624" t="s">
        <v>23051</v>
      </c>
    </row>
    <row r="22625" spans="1:1" x14ac:dyDescent="0.25">
      <c r="A22625" t="s">
        <v>23052</v>
      </c>
    </row>
    <row r="22626" spans="1:1" x14ac:dyDescent="0.25">
      <c r="A22626" t="s">
        <v>23053</v>
      </c>
    </row>
    <row r="22627" spans="1:1" x14ac:dyDescent="0.25">
      <c r="A22627" t="s">
        <v>23054</v>
      </c>
    </row>
    <row r="22628" spans="1:1" x14ac:dyDescent="0.25">
      <c r="A22628" t="s">
        <v>23055</v>
      </c>
    </row>
    <row r="22629" spans="1:1" x14ac:dyDescent="0.25">
      <c r="A22629" t="s">
        <v>23056</v>
      </c>
    </row>
    <row r="22630" spans="1:1" x14ac:dyDescent="0.25">
      <c r="A22630" t="s">
        <v>23057</v>
      </c>
    </row>
    <row r="22631" spans="1:1" x14ac:dyDescent="0.25">
      <c r="A22631" t="s">
        <v>23058</v>
      </c>
    </row>
    <row r="22632" spans="1:1" x14ac:dyDescent="0.25">
      <c r="A22632" t="s">
        <v>23059</v>
      </c>
    </row>
    <row r="22633" spans="1:1" x14ac:dyDescent="0.25">
      <c r="A22633" t="s">
        <v>23060</v>
      </c>
    </row>
    <row r="22634" spans="1:1" x14ac:dyDescent="0.25">
      <c r="A22634" t="s">
        <v>23061</v>
      </c>
    </row>
    <row r="22635" spans="1:1" x14ac:dyDescent="0.25">
      <c r="A22635" t="s">
        <v>23062</v>
      </c>
    </row>
    <row r="22636" spans="1:1" x14ac:dyDescent="0.25">
      <c r="A22636" t="s">
        <v>23063</v>
      </c>
    </row>
    <row r="22637" spans="1:1" x14ac:dyDescent="0.25">
      <c r="A22637" t="s">
        <v>23064</v>
      </c>
    </row>
    <row r="22638" spans="1:1" x14ac:dyDescent="0.25">
      <c r="A22638" t="s">
        <v>23065</v>
      </c>
    </row>
    <row r="22639" spans="1:1" x14ac:dyDescent="0.25">
      <c r="A22639" t="s">
        <v>23066</v>
      </c>
    </row>
    <row r="22640" spans="1:1" x14ac:dyDescent="0.25">
      <c r="A22640" t="s">
        <v>23067</v>
      </c>
    </row>
    <row r="22641" spans="1:1" x14ac:dyDescent="0.25">
      <c r="A22641" t="s">
        <v>23068</v>
      </c>
    </row>
    <row r="22642" spans="1:1" x14ac:dyDescent="0.25">
      <c r="A22642" t="s">
        <v>23069</v>
      </c>
    </row>
    <row r="22643" spans="1:1" x14ac:dyDescent="0.25">
      <c r="A22643" t="s">
        <v>23070</v>
      </c>
    </row>
    <row r="22644" spans="1:1" x14ac:dyDescent="0.25">
      <c r="A22644" t="s">
        <v>23071</v>
      </c>
    </row>
    <row r="22645" spans="1:1" x14ac:dyDescent="0.25">
      <c r="A22645" t="s">
        <v>23072</v>
      </c>
    </row>
    <row r="22646" spans="1:1" x14ac:dyDescent="0.25">
      <c r="A22646" t="s">
        <v>23073</v>
      </c>
    </row>
    <row r="22647" spans="1:1" x14ac:dyDescent="0.25">
      <c r="A22647" t="s">
        <v>23074</v>
      </c>
    </row>
    <row r="22648" spans="1:1" x14ac:dyDescent="0.25">
      <c r="A22648" t="s">
        <v>23075</v>
      </c>
    </row>
    <row r="22649" spans="1:1" x14ac:dyDescent="0.25">
      <c r="A22649" t="s">
        <v>23076</v>
      </c>
    </row>
    <row r="22650" spans="1:1" x14ac:dyDescent="0.25">
      <c r="A22650" t="s">
        <v>23077</v>
      </c>
    </row>
    <row r="22651" spans="1:1" x14ac:dyDescent="0.25">
      <c r="A22651" t="s">
        <v>23078</v>
      </c>
    </row>
    <row r="22652" spans="1:1" x14ac:dyDescent="0.25">
      <c r="A22652" t="s">
        <v>23079</v>
      </c>
    </row>
    <row r="22653" spans="1:1" x14ac:dyDescent="0.25">
      <c r="A22653" t="s">
        <v>23080</v>
      </c>
    </row>
    <row r="22654" spans="1:1" x14ac:dyDescent="0.25">
      <c r="A22654" t="s">
        <v>23081</v>
      </c>
    </row>
    <row r="22655" spans="1:1" x14ac:dyDescent="0.25">
      <c r="A22655" t="s">
        <v>23082</v>
      </c>
    </row>
    <row r="22656" spans="1:1" x14ac:dyDescent="0.25">
      <c r="A22656" t="s">
        <v>23083</v>
      </c>
    </row>
    <row r="22657" spans="1:1" x14ac:dyDescent="0.25">
      <c r="A22657" t="s">
        <v>23084</v>
      </c>
    </row>
    <row r="22658" spans="1:1" x14ac:dyDescent="0.25">
      <c r="A22658" t="s">
        <v>23085</v>
      </c>
    </row>
    <row r="22659" spans="1:1" x14ac:dyDescent="0.25">
      <c r="A22659" t="s">
        <v>23086</v>
      </c>
    </row>
    <row r="22660" spans="1:1" x14ac:dyDescent="0.25">
      <c r="A22660" t="s">
        <v>23087</v>
      </c>
    </row>
    <row r="22661" spans="1:1" x14ac:dyDescent="0.25">
      <c r="A22661" t="s">
        <v>23088</v>
      </c>
    </row>
    <row r="22662" spans="1:1" x14ac:dyDescent="0.25">
      <c r="A22662" t="s">
        <v>23089</v>
      </c>
    </row>
    <row r="22663" spans="1:1" x14ac:dyDescent="0.25">
      <c r="A22663" t="s">
        <v>23090</v>
      </c>
    </row>
    <row r="22664" spans="1:1" x14ac:dyDescent="0.25">
      <c r="A22664" t="s">
        <v>23091</v>
      </c>
    </row>
    <row r="22665" spans="1:1" x14ac:dyDescent="0.25">
      <c r="A22665" t="s">
        <v>23092</v>
      </c>
    </row>
    <row r="22666" spans="1:1" x14ac:dyDescent="0.25">
      <c r="A22666" t="s">
        <v>23093</v>
      </c>
    </row>
    <row r="22667" spans="1:1" x14ac:dyDescent="0.25">
      <c r="A22667" t="s">
        <v>23094</v>
      </c>
    </row>
    <row r="22668" spans="1:1" x14ac:dyDescent="0.25">
      <c r="A22668" t="s">
        <v>23095</v>
      </c>
    </row>
    <row r="22669" spans="1:1" x14ac:dyDescent="0.25">
      <c r="A22669" t="s">
        <v>23096</v>
      </c>
    </row>
    <row r="22670" spans="1:1" x14ac:dyDescent="0.25">
      <c r="A22670" t="s">
        <v>23097</v>
      </c>
    </row>
    <row r="22671" spans="1:1" x14ac:dyDescent="0.25">
      <c r="A22671" t="s">
        <v>23098</v>
      </c>
    </row>
    <row r="22672" spans="1:1" x14ac:dyDescent="0.25">
      <c r="A22672" t="s">
        <v>23099</v>
      </c>
    </row>
    <row r="22673" spans="1:1" x14ac:dyDescent="0.25">
      <c r="A22673" t="s">
        <v>23100</v>
      </c>
    </row>
    <row r="22674" spans="1:1" x14ac:dyDescent="0.25">
      <c r="A22674" t="s">
        <v>23101</v>
      </c>
    </row>
    <row r="22675" spans="1:1" x14ac:dyDescent="0.25">
      <c r="A22675" t="s">
        <v>23102</v>
      </c>
    </row>
    <row r="22676" spans="1:1" x14ac:dyDescent="0.25">
      <c r="A22676" t="s">
        <v>23103</v>
      </c>
    </row>
    <row r="22677" spans="1:1" x14ac:dyDescent="0.25">
      <c r="A22677" t="s">
        <v>23104</v>
      </c>
    </row>
    <row r="22678" spans="1:1" x14ac:dyDescent="0.25">
      <c r="A22678" t="s">
        <v>23105</v>
      </c>
    </row>
    <row r="22679" spans="1:1" x14ac:dyDescent="0.25">
      <c r="A22679" t="s">
        <v>23106</v>
      </c>
    </row>
    <row r="22680" spans="1:1" x14ac:dyDescent="0.25">
      <c r="A22680" t="s">
        <v>23107</v>
      </c>
    </row>
    <row r="22681" spans="1:1" x14ac:dyDescent="0.25">
      <c r="A22681" t="s">
        <v>23108</v>
      </c>
    </row>
    <row r="22682" spans="1:1" x14ac:dyDescent="0.25">
      <c r="A22682" t="s">
        <v>23109</v>
      </c>
    </row>
    <row r="22683" spans="1:1" x14ac:dyDescent="0.25">
      <c r="A22683" t="s">
        <v>23110</v>
      </c>
    </row>
    <row r="22684" spans="1:1" x14ac:dyDescent="0.25">
      <c r="A22684" t="s">
        <v>23111</v>
      </c>
    </row>
    <row r="22685" spans="1:1" x14ac:dyDescent="0.25">
      <c r="A22685" t="s">
        <v>23112</v>
      </c>
    </row>
    <row r="22686" spans="1:1" x14ac:dyDescent="0.25">
      <c r="A22686" t="s">
        <v>23113</v>
      </c>
    </row>
    <row r="22687" spans="1:1" x14ac:dyDescent="0.25">
      <c r="A22687" t="s">
        <v>23114</v>
      </c>
    </row>
    <row r="22688" spans="1:1" x14ac:dyDescent="0.25">
      <c r="A22688" t="s">
        <v>23115</v>
      </c>
    </row>
    <row r="22689" spans="1:1" x14ac:dyDescent="0.25">
      <c r="A22689" t="s">
        <v>23116</v>
      </c>
    </row>
    <row r="22690" spans="1:1" x14ac:dyDescent="0.25">
      <c r="A22690" t="s">
        <v>23117</v>
      </c>
    </row>
    <row r="22691" spans="1:1" x14ac:dyDescent="0.25">
      <c r="A22691" t="s">
        <v>23118</v>
      </c>
    </row>
    <row r="22692" spans="1:1" x14ac:dyDescent="0.25">
      <c r="A22692" t="s">
        <v>23119</v>
      </c>
    </row>
    <row r="22693" spans="1:1" x14ac:dyDescent="0.25">
      <c r="A22693" t="s">
        <v>23120</v>
      </c>
    </row>
    <row r="22694" spans="1:1" x14ac:dyDescent="0.25">
      <c r="A22694" t="s">
        <v>23121</v>
      </c>
    </row>
    <row r="22695" spans="1:1" x14ac:dyDescent="0.25">
      <c r="A22695" t="s">
        <v>23122</v>
      </c>
    </row>
    <row r="22696" spans="1:1" x14ac:dyDescent="0.25">
      <c r="A22696" t="s">
        <v>23123</v>
      </c>
    </row>
    <row r="22697" spans="1:1" x14ac:dyDescent="0.25">
      <c r="A22697" t="s">
        <v>23124</v>
      </c>
    </row>
    <row r="22698" spans="1:1" x14ac:dyDescent="0.25">
      <c r="A22698" t="s">
        <v>23125</v>
      </c>
    </row>
    <row r="22699" spans="1:1" x14ac:dyDescent="0.25">
      <c r="A22699" t="s">
        <v>23126</v>
      </c>
    </row>
    <row r="22700" spans="1:1" x14ac:dyDescent="0.25">
      <c r="A22700" t="s">
        <v>23127</v>
      </c>
    </row>
    <row r="22701" spans="1:1" x14ac:dyDescent="0.25">
      <c r="A22701" t="s">
        <v>23128</v>
      </c>
    </row>
    <row r="22702" spans="1:1" x14ac:dyDescent="0.25">
      <c r="A22702" t="s">
        <v>23129</v>
      </c>
    </row>
    <row r="22703" spans="1:1" x14ac:dyDescent="0.25">
      <c r="A22703" t="s">
        <v>23130</v>
      </c>
    </row>
    <row r="22704" spans="1:1" x14ac:dyDescent="0.25">
      <c r="A22704" t="s">
        <v>23131</v>
      </c>
    </row>
    <row r="22705" spans="1:1" x14ac:dyDescent="0.25">
      <c r="A22705" t="s">
        <v>23132</v>
      </c>
    </row>
    <row r="22706" spans="1:1" x14ac:dyDescent="0.25">
      <c r="A22706" t="s">
        <v>23133</v>
      </c>
    </row>
    <row r="22707" spans="1:1" x14ac:dyDescent="0.25">
      <c r="A22707" t="s">
        <v>23134</v>
      </c>
    </row>
    <row r="22708" spans="1:1" x14ac:dyDescent="0.25">
      <c r="A22708" t="s">
        <v>23135</v>
      </c>
    </row>
    <row r="22709" spans="1:1" x14ac:dyDescent="0.25">
      <c r="A22709" t="s">
        <v>23136</v>
      </c>
    </row>
    <row r="22710" spans="1:1" x14ac:dyDescent="0.25">
      <c r="A22710" t="s">
        <v>23137</v>
      </c>
    </row>
    <row r="22711" spans="1:1" x14ac:dyDescent="0.25">
      <c r="A22711" t="s">
        <v>23138</v>
      </c>
    </row>
    <row r="22712" spans="1:1" x14ac:dyDescent="0.25">
      <c r="A22712" t="s">
        <v>23139</v>
      </c>
    </row>
    <row r="22713" spans="1:1" x14ac:dyDescent="0.25">
      <c r="A22713" t="s">
        <v>23140</v>
      </c>
    </row>
    <row r="22714" spans="1:1" x14ac:dyDescent="0.25">
      <c r="A22714" t="s">
        <v>23141</v>
      </c>
    </row>
    <row r="22715" spans="1:1" x14ac:dyDescent="0.25">
      <c r="A22715" t="s">
        <v>23142</v>
      </c>
    </row>
    <row r="22716" spans="1:1" x14ac:dyDescent="0.25">
      <c r="A22716" t="s">
        <v>23143</v>
      </c>
    </row>
    <row r="22717" spans="1:1" x14ac:dyDescent="0.25">
      <c r="A22717" t="s">
        <v>23144</v>
      </c>
    </row>
    <row r="22718" spans="1:1" x14ac:dyDescent="0.25">
      <c r="A22718" t="s">
        <v>23145</v>
      </c>
    </row>
    <row r="22719" spans="1:1" x14ac:dyDescent="0.25">
      <c r="A22719" t="s">
        <v>23146</v>
      </c>
    </row>
    <row r="22720" spans="1:1" x14ac:dyDescent="0.25">
      <c r="A22720" t="s">
        <v>23147</v>
      </c>
    </row>
    <row r="22721" spans="1:1" x14ac:dyDescent="0.25">
      <c r="A22721" t="s">
        <v>23148</v>
      </c>
    </row>
    <row r="22722" spans="1:1" x14ac:dyDescent="0.25">
      <c r="A22722" t="s">
        <v>23149</v>
      </c>
    </row>
    <row r="22723" spans="1:1" x14ac:dyDescent="0.25">
      <c r="A22723" t="s">
        <v>23150</v>
      </c>
    </row>
    <row r="22724" spans="1:1" x14ac:dyDescent="0.25">
      <c r="A22724" t="s">
        <v>23151</v>
      </c>
    </row>
    <row r="22725" spans="1:1" x14ac:dyDescent="0.25">
      <c r="A22725" t="s">
        <v>23152</v>
      </c>
    </row>
    <row r="22726" spans="1:1" x14ac:dyDescent="0.25">
      <c r="A22726" t="s">
        <v>23153</v>
      </c>
    </row>
    <row r="22727" spans="1:1" x14ac:dyDescent="0.25">
      <c r="A22727" t="s">
        <v>23154</v>
      </c>
    </row>
    <row r="22728" spans="1:1" x14ac:dyDescent="0.25">
      <c r="A22728" t="s">
        <v>23155</v>
      </c>
    </row>
    <row r="22729" spans="1:1" x14ac:dyDescent="0.25">
      <c r="A22729" t="s">
        <v>23156</v>
      </c>
    </row>
    <row r="22730" spans="1:1" x14ac:dyDescent="0.25">
      <c r="A22730" t="s">
        <v>23157</v>
      </c>
    </row>
    <row r="22731" spans="1:1" x14ac:dyDescent="0.25">
      <c r="A22731" t="s">
        <v>23158</v>
      </c>
    </row>
    <row r="22732" spans="1:1" x14ac:dyDescent="0.25">
      <c r="A22732" t="s">
        <v>23159</v>
      </c>
    </row>
    <row r="22733" spans="1:1" x14ac:dyDescent="0.25">
      <c r="A22733" t="s">
        <v>23160</v>
      </c>
    </row>
    <row r="22734" spans="1:1" x14ac:dyDescent="0.25">
      <c r="A22734" t="s">
        <v>23161</v>
      </c>
    </row>
    <row r="22735" spans="1:1" x14ac:dyDescent="0.25">
      <c r="A22735" t="s">
        <v>23162</v>
      </c>
    </row>
    <row r="22736" spans="1:1" x14ac:dyDescent="0.25">
      <c r="A22736" t="s">
        <v>23163</v>
      </c>
    </row>
    <row r="22737" spans="1:1" x14ac:dyDescent="0.25">
      <c r="A22737" t="s">
        <v>23164</v>
      </c>
    </row>
    <row r="22738" spans="1:1" x14ac:dyDescent="0.25">
      <c r="A22738" t="s">
        <v>23165</v>
      </c>
    </row>
    <row r="22739" spans="1:1" x14ac:dyDescent="0.25">
      <c r="A22739" t="s">
        <v>23166</v>
      </c>
    </row>
    <row r="22740" spans="1:1" x14ac:dyDescent="0.25">
      <c r="A22740" t="s">
        <v>23167</v>
      </c>
    </row>
    <row r="22741" spans="1:1" x14ac:dyDescent="0.25">
      <c r="A22741" t="s">
        <v>23168</v>
      </c>
    </row>
    <row r="22742" spans="1:1" x14ac:dyDescent="0.25">
      <c r="A22742" t="s">
        <v>23169</v>
      </c>
    </row>
    <row r="22743" spans="1:1" x14ac:dyDescent="0.25">
      <c r="A22743" t="s">
        <v>23170</v>
      </c>
    </row>
    <row r="22744" spans="1:1" x14ac:dyDescent="0.25">
      <c r="A22744" t="s">
        <v>23171</v>
      </c>
    </row>
    <row r="22745" spans="1:1" x14ac:dyDescent="0.25">
      <c r="A22745" t="s">
        <v>23172</v>
      </c>
    </row>
    <row r="22746" spans="1:1" x14ac:dyDescent="0.25">
      <c r="A22746" t="s">
        <v>23173</v>
      </c>
    </row>
    <row r="22747" spans="1:1" x14ac:dyDescent="0.25">
      <c r="A22747" t="s">
        <v>23174</v>
      </c>
    </row>
    <row r="22748" spans="1:1" x14ac:dyDescent="0.25">
      <c r="A22748" t="s">
        <v>23175</v>
      </c>
    </row>
    <row r="22749" spans="1:1" x14ac:dyDescent="0.25">
      <c r="A22749" t="s">
        <v>23176</v>
      </c>
    </row>
    <row r="22750" spans="1:1" x14ac:dyDescent="0.25">
      <c r="A22750" t="s">
        <v>23177</v>
      </c>
    </row>
    <row r="22751" spans="1:1" x14ac:dyDescent="0.25">
      <c r="A22751" t="s">
        <v>23178</v>
      </c>
    </row>
    <row r="22752" spans="1:1" x14ac:dyDescent="0.25">
      <c r="A22752" t="s">
        <v>23179</v>
      </c>
    </row>
    <row r="22753" spans="1:1" x14ac:dyDescent="0.25">
      <c r="A22753" t="s">
        <v>23180</v>
      </c>
    </row>
    <row r="22754" spans="1:1" x14ac:dyDescent="0.25">
      <c r="A22754" t="s">
        <v>23181</v>
      </c>
    </row>
    <row r="22755" spans="1:1" x14ac:dyDescent="0.25">
      <c r="A22755" t="s">
        <v>23182</v>
      </c>
    </row>
    <row r="22756" spans="1:1" x14ac:dyDescent="0.25">
      <c r="A22756" t="s">
        <v>23183</v>
      </c>
    </row>
    <row r="22757" spans="1:1" x14ac:dyDescent="0.25">
      <c r="A22757" t="s">
        <v>23184</v>
      </c>
    </row>
    <row r="22758" spans="1:1" x14ac:dyDescent="0.25">
      <c r="A22758" t="s">
        <v>23185</v>
      </c>
    </row>
    <row r="22759" spans="1:1" x14ac:dyDescent="0.25">
      <c r="A22759" t="s">
        <v>23186</v>
      </c>
    </row>
    <row r="22760" spans="1:1" x14ac:dyDescent="0.25">
      <c r="A22760" t="s">
        <v>23187</v>
      </c>
    </row>
    <row r="22761" spans="1:1" x14ac:dyDescent="0.25">
      <c r="A22761" t="s">
        <v>23188</v>
      </c>
    </row>
    <row r="22762" spans="1:1" x14ac:dyDescent="0.25">
      <c r="A22762" t="s">
        <v>23189</v>
      </c>
    </row>
    <row r="22763" spans="1:1" x14ac:dyDescent="0.25">
      <c r="A22763" t="s">
        <v>23190</v>
      </c>
    </row>
    <row r="22764" spans="1:1" x14ac:dyDescent="0.25">
      <c r="A22764" t="s">
        <v>23191</v>
      </c>
    </row>
    <row r="22765" spans="1:1" x14ac:dyDescent="0.25">
      <c r="A22765" t="s">
        <v>23192</v>
      </c>
    </row>
    <row r="22766" spans="1:1" x14ac:dyDescent="0.25">
      <c r="A22766" t="s">
        <v>23193</v>
      </c>
    </row>
    <row r="22767" spans="1:1" x14ac:dyDescent="0.25">
      <c r="A22767" t="s">
        <v>23194</v>
      </c>
    </row>
    <row r="22768" spans="1:1" x14ac:dyDescent="0.25">
      <c r="A22768" t="s">
        <v>23195</v>
      </c>
    </row>
    <row r="22769" spans="1:1" x14ac:dyDescent="0.25">
      <c r="A22769" t="s">
        <v>23196</v>
      </c>
    </row>
    <row r="22770" spans="1:1" x14ac:dyDescent="0.25">
      <c r="A22770" t="s">
        <v>23197</v>
      </c>
    </row>
    <row r="22771" spans="1:1" x14ac:dyDescent="0.25">
      <c r="A22771" t="s">
        <v>23198</v>
      </c>
    </row>
    <row r="22772" spans="1:1" x14ac:dyDescent="0.25">
      <c r="A22772" t="s">
        <v>23199</v>
      </c>
    </row>
    <row r="22773" spans="1:1" x14ac:dyDescent="0.25">
      <c r="A22773" t="s">
        <v>23200</v>
      </c>
    </row>
    <row r="22774" spans="1:1" x14ac:dyDescent="0.25">
      <c r="A22774" t="s">
        <v>23201</v>
      </c>
    </row>
    <row r="22775" spans="1:1" x14ac:dyDescent="0.25">
      <c r="A22775" t="s">
        <v>23202</v>
      </c>
    </row>
    <row r="22776" spans="1:1" x14ac:dyDescent="0.25">
      <c r="A22776" t="s">
        <v>23203</v>
      </c>
    </row>
    <row r="22777" spans="1:1" x14ac:dyDescent="0.25">
      <c r="A22777" t="s">
        <v>23204</v>
      </c>
    </row>
    <row r="22778" spans="1:1" x14ac:dyDescent="0.25">
      <c r="A22778" t="s">
        <v>23205</v>
      </c>
    </row>
    <row r="22779" spans="1:1" x14ac:dyDescent="0.25">
      <c r="A22779" t="s">
        <v>23206</v>
      </c>
    </row>
    <row r="22780" spans="1:1" x14ac:dyDescent="0.25">
      <c r="A22780" t="s">
        <v>23207</v>
      </c>
    </row>
    <row r="22781" spans="1:1" x14ac:dyDescent="0.25">
      <c r="A22781" t="s">
        <v>23208</v>
      </c>
    </row>
    <row r="22782" spans="1:1" x14ac:dyDescent="0.25">
      <c r="A22782" t="s">
        <v>23209</v>
      </c>
    </row>
    <row r="22783" spans="1:1" x14ac:dyDescent="0.25">
      <c r="A22783" t="s">
        <v>23210</v>
      </c>
    </row>
    <row r="22784" spans="1:1" x14ac:dyDescent="0.25">
      <c r="A22784" t="s">
        <v>23211</v>
      </c>
    </row>
    <row r="22785" spans="1:1" x14ac:dyDescent="0.25">
      <c r="A22785" t="s">
        <v>23212</v>
      </c>
    </row>
    <row r="22786" spans="1:1" x14ac:dyDescent="0.25">
      <c r="A22786" t="s">
        <v>23213</v>
      </c>
    </row>
    <row r="22787" spans="1:1" x14ac:dyDescent="0.25">
      <c r="A22787" t="s">
        <v>23214</v>
      </c>
    </row>
    <row r="22788" spans="1:1" x14ac:dyDescent="0.25">
      <c r="A22788" t="s">
        <v>23215</v>
      </c>
    </row>
    <row r="22789" spans="1:1" x14ac:dyDescent="0.25">
      <c r="A22789" t="s">
        <v>23216</v>
      </c>
    </row>
    <row r="22790" spans="1:1" x14ac:dyDescent="0.25">
      <c r="A22790" t="s">
        <v>23217</v>
      </c>
    </row>
    <row r="22791" spans="1:1" x14ac:dyDescent="0.25">
      <c r="A22791" t="s">
        <v>23218</v>
      </c>
    </row>
    <row r="22792" spans="1:1" x14ac:dyDescent="0.25">
      <c r="A22792" t="s">
        <v>23219</v>
      </c>
    </row>
    <row r="22793" spans="1:1" x14ac:dyDescent="0.25">
      <c r="A22793" t="s">
        <v>23220</v>
      </c>
    </row>
    <row r="22794" spans="1:1" x14ac:dyDescent="0.25">
      <c r="A22794" t="s">
        <v>23221</v>
      </c>
    </row>
    <row r="22795" spans="1:1" x14ac:dyDescent="0.25">
      <c r="A22795" t="s">
        <v>23222</v>
      </c>
    </row>
    <row r="22796" spans="1:1" x14ac:dyDescent="0.25">
      <c r="A22796" t="s">
        <v>23223</v>
      </c>
    </row>
    <row r="22797" spans="1:1" x14ac:dyDescent="0.25">
      <c r="A22797" t="s">
        <v>23224</v>
      </c>
    </row>
    <row r="22798" spans="1:1" x14ac:dyDescent="0.25">
      <c r="A22798" t="s">
        <v>23225</v>
      </c>
    </row>
    <row r="22799" spans="1:1" x14ac:dyDescent="0.25">
      <c r="A22799" t="s">
        <v>23226</v>
      </c>
    </row>
    <row r="22800" spans="1:1" x14ac:dyDescent="0.25">
      <c r="A22800" t="s">
        <v>23227</v>
      </c>
    </row>
    <row r="22801" spans="1:1" x14ac:dyDescent="0.25">
      <c r="A22801" t="s">
        <v>23228</v>
      </c>
    </row>
    <row r="22802" spans="1:1" x14ac:dyDescent="0.25">
      <c r="A22802" t="s">
        <v>23229</v>
      </c>
    </row>
    <row r="22803" spans="1:1" x14ac:dyDescent="0.25">
      <c r="A22803" t="s">
        <v>23230</v>
      </c>
    </row>
    <row r="22804" spans="1:1" x14ac:dyDescent="0.25">
      <c r="A22804" t="s">
        <v>23231</v>
      </c>
    </row>
    <row r="22805" spans="1:1" x14ac:dyDescent="0.25">
      <c r="A22805" t="s">
        <v>23232</v>
      </c>
    </row>
    <row r="22806" spans="1:1" x14ac:dyDescent="0.25">
      <c r="A22806" t="s">
        <v>23233</v>
      </c>
    </row>
    <row r="22807" spans="1:1" x14ac:dyDescent="0.25">
      <c r="A22807" t="s">
        <v>23234</v>
      </c>
    </row>
    <row r="22808" spans="1:1" x14ac:dyDescent="0.25">
      <c r="A22808" t="s">
        <v>23235</v>
      </c>
    </row>
    <row r="22809" spans="1:1" x14ac:dyDescent="0.25">
      <c r="A22809" t="s">
        <v>23236</v>
      </c>
    </row>
    <row r="22810" spans="1:1" x14ac:dyDescent="0.25">
      <c r="A22810" t="s">
        <v>23237</v>
      </c>
    </row>
    <row r="22811" spans="1:1" x14ac:dyDescent="0.25">
      <c r="A22811" t="s">
        <v>23238</v>
      </c>
    </row>
    <row r="22812" spans="1:1" x14ac:dyDescent="0.25">
      <c r="A22812" t="s">
        <v>23239</v>
      </c>
    </row>
    <row r="22813" spans="1:1" x14ac:dyDescent="0.25">
      <c r="A22813" t="s">
        <v>23240</v>
      </c>
    </row>
    <row r="22814" spans="1:1" x14ac:dyDescent="0.25">
      <c r="A22814" t="s">
        <v>23241</v>
      </c>
    </row>
    <row r="22815" spans="1:1" x14ac:dyDescent="0.25">
      <c r="A22815" t="s">
        <v>23242</v>
      </c>
    </row>
    <row r="22816" spans="1:1" x14ac:dyDescent="0.25">
      <c r="A22816" t="s">
        <v>23243</v>
      </c>
    </row>
    <row r="22817" spans="1:1" x14ac:dyDescent="0.25">
      <c r="A22817" t="s">
        <v>23244</v>
      </c>
    </row>
    <row r="22818" spans="1:1" x14ac:dyDescent="0.25">
      <c r="A22818" t="s">
        <v>23245</v>
      </c>
    </row>
    <row r="22819" spans="1:1" x14ac:dyDescent="0.25">
      <c r="A22819" t="s">
        <v>23246</v>
      </c>
    </row>
    <row r="22820" spans="1:1" x14ac:dyDescent="0.25">
      <c r="A22820" t="s">
        <v>23247</v>
      </c>
    </row>
    <row r="22821" spans="1:1" x14ac:dyDescent="0.25">
      <c r="A22821" t="s">
        <v>23248</v>
      </c>
    </row>
    <row r="22822" spans="1:1" x14ac:dyDescent="0.25">
      <c r="A22822" t="s">
        <v>23249</v>
      </c>
    </row>
    <row r="22823" spans="1:1" x14ac:dyDescent="0.25">
      <c r="A22823" t="s">
        <v>23250</v>
      </c>
    </row>
    <row r="22824" spans="1:1" x14ac:dyDescent="0.25">
      <c r="A22824" t="s">
        <v>23251</v>
      </c>
    </row>
    <row r="22825" spans="1:1" x14ac:dyDescent="0.25">
      <c r="A22825" t="s">
        <v>23252</v>
      </c>
    </row>
    <row r="22826" spans="1:1" x14ac:dyDescent="0.25">
      <c r="A22826" t="s">
        <v>23253</v>
      </c>
    </row>
    <row r="22827" spans="1:1" x14ac:dyDescent="0.25">
      <c r="A22827" t="s">
        <v>23254</v>
      </c>
    </row>
    <row r="22828" spans="1:1" x14ac:dyDescent="0.25">
      <c r="A22828" t="s">
        <v>23255</v>
      </c>
    </row>
    <row r="22829" spans="1:1" x14ac:dyDescent="0.25">
      <c r="A22829" t="s">
        <v>23256</v>
      </c>
    </row>
    <row r="22830" spans="1:1" x14ac:dyDescent="0.25">
      <c r="A22830" t="s">
        <v>23257</v>
      </c>
    </row>
    <row r="22831" spans="1:1" x14ac:dyDescent="0.25">
      <c r="A22831" t="s">
        <v>23258</v>
      </c>
    </row>
    <row r="22832" spans="1:1" x14ac:dyDescent="0.25">
      <c r="A22832" t="s">
        <v>23259</v>
      </c>
    </row>
    <row r="22833" spans="1:1" x14ac:dyDescent="0.25">
      <c r="A22833" t="s">
        <v>23260</v>
      </c>
    </row>
    <row r="22834" spans="1:1" x14ac:dyDescent="0.25">
      <c r="A22834" t="s">
        <v>23261</v>
      </c>
    </row>
    <row r="22835" spans="1:1" x14ac:dyDescent="0.25">
      <c r="A22835" t="s">
        <v>23262</v>
      </c>
    </row>
    <row r="22836" spans="1:1" x14ac:dyDescent="0.25">
      <c r="A22836" t="s">
        <v>23263</v>
      </c>
    </row>
    <row r="22837" spans="1:1" x14ac:dyDescent="0.25">
      <c r="A22837" t="s">
        <v>23264</v>
      </c>
    </row>
    <row r="22838" spans="1:1" x14ac:dyDescent="0.25">
      <c r="A22838" t="s">
        <v>23265</v>
      </c>
    </row>
    <row r="22839" spans="1:1" x14ac:dyDescent="0.25">
      <c r="A22839" t="s">
        <v>23266</v>
      </c>
    </row>
    <row r="22840" spans="1:1" x14ac:dyDescent="0.25">
      <c r="A22840" t="s">
        <v>23267</v>
      </c>
    </row>
    <row r="22841" spans="1:1" x14ac:dyDescent="0.25">
      <c r="A22841" t="s">
        <v>23268</v>
      </c>
    </row>
    <row r="22842" spans="1:1" x14ac:dyDescent="0.25">
      <c r="A22842" t="s">
        <v>23269</v>
      </c>
    </row>
    <row r="22843" spans="1:1" x14ac:dyDescent="0.25">
      <c r="A22843" t="s">
        <v>23270</v>
      </c>
    </row>
    <row r="22844" spans="1:1" x14ac:dyDescent="0.25">
      <c r="A22844" t="s">
        <v>23271</v>
      </c>
    </row>
    <row r="22845" spans="1:1" x14ac:dyDescent="0.25">
      <c r="A22845" t="s">
        <v>23272</v>
      </c>
    </row>
    <row r="22846" spans="1:1" x14ac:dyDescent="0.25">
      <c r="A22846" t="s">
        <v>23273</v>
      </c>
    </row>
    <row r="22847" spans="1:1" x14ac:dyDescent="0.25">
      <c r="A22847" t="s">
        <v>23274</v>
      </c>
    </row>
    <row r="22848" spans="1:1" x14ac:dyDescent="0.25">
      <c r="A22848" t="s">
        <v>23275</v>
      </c>
    </row>
    <row r="22849" spans="1:1" x14ac:dyDescent="0.25">
      <c r="A22849" t="s">
        <v>23276</v>
      </c>
    </row>
    <row r="22850" spans="1:1" x14ac:dyDescent="0.25">
      <c r="A22850" t="s">
        <v>23277</v>
      </c>
    </row>
    <row r="22851" spans="1:1" x14ac:dyDescent="0.25">
      <c r="A22851" t="s">
        <v>23278</v>
      </c>
    </row>
    <row r="22852" spans="1:1" x14ac:dyDescent="0.25">
      <c r="A22852" t="s">
        <v>23279</v>
      </c>
    </row>
    <row r="22853" spans="1:1" x14ac:dyDescent="0.25">
      <c r="A22853" t="s">
        <v>23280</v>
      </c>
    </row>
    <row r="22854" spans="1:1" x14ac:dyDescent="0.25">
      <c r="A22854" t="s">
        <v>23281</v>
      </c>
    </row>
    <row r="22855" spans="1:1" x14ac:dyDescent="0.25">
      <c r="A22855" t="s">
        <v>23282</v>
      </c>
    </row>
    <row r="22856" spans="1:1" x14ac:dyDescent="0.25">
      <c r="A22856" t="s">
        <v>23283</v>
      </c>
    </row>
    <row r="22857" spans="1:1" x14ac:dyDescent="0.25">
      <c r="A22857" t="s">
        <v>23284</v>
      </c>
    </row>
    <row r="22858" spans="1:1" x14ac:dyDescent="0.25">
      <c r="A22858" t="s">
        <v>23285</v>
      </c>
    </row>
    <row r="22859" spans="1:1" x14ac:dyDescent="0.25">
      <c r="A22859" t="s">
        <v>23286</v>
      </c>
    </row>
    <row r="22860" spans="1:1" x14ac:dyDescent="0.25">
      <c r="A22860" t="s">
        <v>23287</v>
      </c>
    </row>
    <row r="22861" spans="1:1" x14ac:dyDescent="0.25">
      <c r="A22861" t="s">
        <v>23288</v>
      </c>
    </row>
    <row r="22862" spans="1:1" x14ac:dyDescent="0.25">
      <c r="A22862" t="s">
        <v>23289</v>
      </c>
    </row>
    <row r="22863" spans="1:1" x14ac:dyDescent="0.25">
      <c r="A22863" t="s">
        <v>23290</v>
      </c>
    </row>
    <row r="22864" spans="1:1" x14ac:dyDescent="0.25">
      <c r="A22864" t="s">
        <v>23291</v>
      </c>
    </row>
    <row r="22865" spans="1:1" x14ac:dyDescent="0.25">
      <c r="A22865" t="s">
        <v>23292</v>
      </c>
    </row>
    <row r="22866" spans="1:1" x14ac:dyDescent="0.25">
      <c r="A22866" t="s">
        <v>23293</v>
      </c>
    </row>
    <row r="22867" spans="1:1" x14ac:dyDescent="0.25">
      <c r="A22867" t="s">
        <v>23294</v>
      </c>
    </row>
    <row r="22868" spans="1:1" x14ac:dyDescent="0.25">
      <c r="A22868" t="s">
        <v>23295</v>
      </c>
    </row>
    <row r="22869" spans="1:1" x14ac:dyDescent="0.25">
      <c r="A22869" t="s">
        <v>23296</v>
      </c>
    </row>
    <row r="22870" spans="1:1" x14ac:dyDescent="0.25">
      <c r="A22870" t="s">
        <v>23297</v>
      </c>
    </row>
    <row r="22871" spans="1:1" x14ac:dyDescent="0.25">
      <c r="A22871" t="s">
        <v>23298</v>
      </c>
    </row>
    <row r="22872" spans="1:1" x14ac:dyDescent="0.25">
      <c r="A22872" t="s">
        <v>23299</v>
      </c>
    </row>
    <row r="22873" spans="1:1" x14ac:dyDescent="0.25">
      <c r="A22873" t="s">
        <v>23300</v>
      </c>
    </row>
    <row r="22874" spans="1:1" x14ac:dyDescent="0.25">
      <c r="A22874" t="s">
        <v>23301</v>
      </c>
    </row>
    <row r="22875" spans="1:1" x14ac:dyDescent="0.25">
      <c r="A22875" t="s">
        <v>23302</v>
      </c>
    </row>
    <row r="22876" spans="1:1" x14ac:dyDescent="0.25">
      <c r="A22876" t="s">
        <v>23303</v>
      </c>
    </row>
    <row r="22877" spans="1:1" x14ac:dyDescent="0.25">
      <c r="A22877" t="s">
        <v>23304</v>
      </c>
    </row>
    <row r="22878" spans="1:1" x14ac:dyDescent="0.25">
      <c r="A22878" t="s">
        <v>23305</v>
      </c>
    </row>
    <row r="22879" spans="1:1" x14ac:dyDescent="0.25">
      <c r="A22879" t="s">
        <v>23306</v>
      </c>
    </row>
    <row r="22880" spans="1:1" x14ac:dyDescent="0.25">
      <c r="A22880" t="s">
        <v>23307</v>
      </c>
    </row>
    <row r="22881" spans="1:1" x14ac:dyDescent="0.25">
      <c r="A22881" t="s">
        <v>23308</v>
      </c>
    </row>
    <row r="22882" spans="1:1" x14ac:dyDescent="0.25">
      <c r="A22882" t="s">
        <v>23309</v>
      </c>
    </row>
    <row r="22883" spans="1:1" x14ac:dyDescent="0.25">
      <c r="A22883" t="s">
        <v>23310</v>
      </c>
    </row>
    <row r="22884" spans="1:1" x14ac:dyDescent="0.25">
      <c r="A22884" t="s">
        <v>23311</v>
      </c>
    </row>
    <row r="22885" spans="1:1" x14ac:dyDescent="0.25">
      <c r="A22885" t="s">
        <v>23312</v>
      </c>
    </row>
    <row r="22886" spans="1:1" x14ac:dyDescent="0.25">
      <c r="A22886" t="s">
        <v>23313</v>
      </c>
    </row>
    <row r="22887" spans="1:1" x14ac:dyDescent="0.25">
      <c r="A22887" t="s">
        <v>23314</v>
      </c>
    </row>
    <row r="22888" spans="1:1" x14ac:dyDescent="0.25">
      <c r="A22888" t="s">
        <v>23315</v>
      </c>
    </row>
    <row r="22889" spans="1:1" x14ac:dyDescent="0.25">
      <c r="A22889" t="s">
        <v>23316</v>
      </c>
    </row>
    <row r="22890" spans="1:1" x14ac:dyDescent="0.25">
      <c r="A22890" t="s">
        <v>23317</v>
      </c>
    </row>
    <row r="22891" spans="1:1" x14ac:dyDescent="0.25">
      <c r="A22891" t="s">
        <v>23318</v>
      </c>
    </row>
    <row r="22892" spans="1:1" x14ac:dyDescent="0.25">
      <c r="A22892" t="s">
        <v>23319</v>
      </c>
    </row>
    <row r="22893" spans="1:1" x14ac:dyDescent="0.25">
      <c r="A22893" t="s">
        <v>23320</v>
      </c>
    </row>
    <row r="22894" spans="1:1" x14ac:dyDescent="0.25">
      <c r="A22894" t="s">
        <v>23321</v>
      </c>
    </row>
    <row r="22895" spans="1:1" x14ac:dyDescent="0.25">
      <c r="A22895" t="s">
        <v>23322</v>
      </c>
    </row>
    <row r="22896" spans="1:1" x14ac:dyDescent="0.25">
      <c r="A22896" t="s">
        <v>23323</v>
      </c>
    </row>
    <row r="22897" spans="1:1" x14ac:dyDescent="0.25">
      <c r="A22897" t="s">
        <v>23324</v>
      </c>
    </row>
    <row r="22898" spans="1:1" x14ac:dyDescent="0.25">
      <c r="A22898" t="s">
        <v>23325</v>
      </c>
    </row>
    <row r="22899" spans="1:1" x14ac:dyDescent="0.25">
      <c r="A22899" t="s">
        <v>23326</v>
      </c>
    </row>
    <row r="22900" spans="1:1" x14ac:dyDescent="0.25">
      <c r="A22900" t="s">
        <v>23327</v>
      </c>
    </row>
    <row r="22901" spans="1:1" x14ac:dyDescent="0.25">
      <c r="A22901" t="s">
        <v>23328</v>
      </c>
    </row>
    <row r="22902" spans="1:1" x14ac:dyDescent="0.25">
      <c r="A22902" t="s">
        <v>23329</v>
      </c>
    </row>
    <row r="22903" spans="1:1" x14ac:dyDescent="0.25">
      <c r="A22903" t="s">
        <v>23330</v>
      </c>
    </row>
    <row r="22904" spans="1:1" x14ac:dyDescent="0.25">
      <c r="A22904" t="s">
        <v>23331</v>
      </c>
    </row>
    <row r="22905" spans="1:1" x14ac:dyDescent="0.25">
      <c r="A22905" t="s">
        <v>23332</v>
      </c>
    </row>
    <row r="22906" spans="1:1" x14ac:dyDescent="0.25">
      <c r="A22906" t="s">
        <v>23333</v>
      </c>
    </row>
    <row r="22907" spans="1:1" x14ac:dyDescent="0.25">
      <c r="A22907" t="s">
        <v>23334</v>
      </c>
    </row>
    <row r="22908" spans="1:1" x14ac:dyDescent="0.25">
      <c r="A22908" t="s">
        <v>23335</v>
      </c>
    </row>
    <row r="22909" spans="1:1" x14ac:dyDescent="0.25">
      <c r="A22909" t="s">
        <v>23336</v>
      </c>
    </row>
    <row r="22910" spans="1:1" x14ac:dyDescent="0.25">
      <c r="A22910" t="s">
        <v>23337</v>
      </c>
    </row>
    <row r="22911" spans="1:1" x14ac:dyDescent="0.25">
      <c r="A22911" t="s">
        <v>23338</v>
      </c>
    </row>
    <row r="22912" spans="1:1" x14ac:dyDescent="0.25">
      <c r="A22912" t="s">
        <v>23339</v>
      </c>
    </row>
    <row r="22913" spans="1:1" x14ac:dyDescent="0.25">
      <c r="A22913" t="s">
        <v>23340</v>
      </c>
    </row>
    <row r="22914" spans="1:1" x14ac:dyDescent="0.25">
      <c r="A22914" t="s">
        <v>23341</v>
      </c>
    </row>
    <row r="22915" spans="1:1" x14ac:dyDescent="0.25">
      <c r="A22915" t="s">
        <v>23342</v>
      </c>
    </row>
    <row r="22916" spans="1:1" x14ac:dyDescent="0.25">
      <c r="A22916" t="s">
        <v>23343</v>
      </c>
    </row>
    <row r="22917" spans="1:1" x14ac:dyDescent="0.25">
      <c r="A22917" t="s">
        <v>23344</v>
      </c>
    </row>
    <row r="22918" spans="1:1" x14ac:dyDescent="0.25">
      <c r="A22918" t="s">
        <v>23345</v>
      </c>
    </row>
    <row r="22919" spans="1:1" x14ac:dyDescent="0.25">
      <c r="A22919" t="s">
        <v>23346</v>
      </c>
    </row>
    <row r="22920" spans="1:1" x14ac:dyDescent="0.25">
      <c r="A22920" t="s">
        <v>23347</v>
      </c>
    </row>
    <row r="22921" spans="1:1" x14ac:dyDescent="0.25">
      <c r="A22921" t="s">
        <v>23348</v>
      </c>
    </row>
    <row r="22922" spans="1:1" x14ac:dyDescent="0.25">
      <c r="A22922" t="s">
        <v>23349</v>
      </c>
    </row>
    <row r="22923" spans="1:1" x14ac:dyDescent="0.25">
      <c r="A22923" t="s">
        <v>23350</v>
      </c>
    </row>
    <row r="22924" spans="1:1" x14ac:dyDescent="0.25">
      <c r="A22924" t="s">
        <v>23351</v>
      </c>
    </row>
    <row r="22925" spans="1:1" x14ac:dyDescent="0.25">
      <c r="A22925" t="s">
        <v>23352</v>
      </c>
    </row>
    <row r="22926" spans="1:1" x14ac:dyDescent="0.25">
      <c r="A22926" t="s">
        <v>23353</v>
      </c>
    </row>
    <row r="22927" spans="1:1" x14ac:dyDescent="0.25">
      <c r="A22927" t="s">
        <v>23354</v>
      </c>
    </row>
    <row r="22928" spans="1:1" x14ac:dyDescent="0.25">
      <c r="A22928" t="s">
        <v>23355</v>
      </c>
    </row>
    <row r="22929" spans="1:1" x14ac:dyDescent="0.25">
      <c r="A22929" t="s">
        <v>23356</v>
      </c>
    </row>
    <row r="22930" spans="1:1" x14ac:dyDescent="0.25">
      <c r="A22930" t="s">
        <v>23357</v>
      </c>
    </row>
    <row r="22931" spans="1:1" x14ac:dyDescent="0.25">
      <c r="A22931" t="s">
        <v>23358</v>
      </c>
    </row>
    <row r="22932" spans="1:1" x14ac:dyDescent="0.25">
      <c r="A22932" t="s">
        <v>23359</v>
      </c>
    </row>
    <row r="22933" spans="1:1" x14ac:dyDescent="0.25">
      <c r="A22933" t="s">
        <v>23360</v>
      </c>
    </row>
    <row r="22934" spans="1:1" x14ac:dyDescent="0.25">
      <c r="A22934" t="s">
        <v>23361</v>
      </c>
    </row>
    <row r="22935" spans="1:1" x14ac:dyDescent="0.25">
      <c r="A22935" t="s">
        <v>23362</v>
      </c>
    </row>
    <row r="22936" spans="1:1" x14ac:dyDescent="0.25">
      <c r="A22936" t="s">
        <v>23363</v>
      </c>
    </row>
    <row r="22937" spans="1:1" x14ac:dyDescent="0.25">
      <c r="A22937" t="s">
        <v>23364</v>
      </c>
    </row>
    <row r="22938" spans="1:1" x14ac:dyDescent="0.25">
      <c r="A22938" t="s">
        <v>23365</v>
      </c>
    </row>
    <row r="22939" spans="1:1" x14ac:dyDescent="0.25">
      <c r="A22939" t="s">
        <v>23366</v>
      </c>
    </row>
    <row r="22940" spans="1:1" x14ac:dyDescent="0.25">
      <c r="A22940" t="s">
        <v>23367</v>
      </c>
    </row>
    <row r="22941" spans="1:1" x14ac:dyDescent="0.25">
      <c r="A22941" t="s">
        <v>23368</v>
      </c>
    </row>
    <row r="22942" spans="1:1" x14ac:dyDescent="0.25">
      <c r="A22942" t="s">
        <v>23369</v>
      </c>
    </row>
    <row r="22943" spans="1:1" x14ac:dyDescent="0.25">
      <c r="A22943" t="s">
        <v>23370</v>
      </c>
    </row>
    <row r="22944" spans="1:1" x14ac:dyDescent="0.25">
      <c r="A22944" t="s">
        <v>23371</v>
      </c>
    </row>
    <row r="22945" spans="1:1" x14ac:dyDescent="0.25">
      <c r="A22945" t="s">
        <v>23372</v>
      </c>
    </row>
    <row r="22946" spans="1:1" x14ac:dyDescent="0.25">
      <c r="A22946" t="s">
        <v>23373</v>
      </c>
    </row>
    <row r="22947" spans="1:1" x14ac:dyDescent="0.25">
      <c r="A22947" t="s">
        <v>23374</v>
      </c>
    </row>
    <row r="22948" spans="1:1" x14ac:dyDescent="0.25">
      <c r="A22948" t="s">
        <v>23375</v>
      </c>
    </row>
    <row r="22949" spans="1:1" x14ac:dyDescent="0.25">
      <c r="A22949" t="s">
        <v>23376</v>
      </c>
    </row>
    <row r="22950" spans="1:1" x14ac:dyDescent="0.25">
      <c r="A22950" t="s">
        <v>23377</v>
      </c>
    </row>
    <row r="22951" spans="1:1" x14ac:dyDescent="0.25">
      <c r="A22951" t="s">
        <v>23378</v>
      </c>
    </row>
    <row r="22952" spans="1:1" x14ac:dyDescent="0.25">
      <c r="A22952" t="s">
        <v>23379</v>
      </c>
    </row>
    <row r="22953" spans="1:1" x14ac:dyDescent="0.25">
      <c r="A22953" t="s">
        <v>23380</v>
      </c>
    </row>
    <row r="22954" spans="1:1" x14ac:dyDescent="0.25">
      <c r="A22954" t="s">
        <v>23381</v>
      </c>
    </row>
    <row r="22955" spans="1:1" x14ac:dyDescent="0.25">
      <c r="A22955" t="s">
        <v>23382</v>
      </c>
    </row>
    <row r="22956" spans="1:1" x14ac:dyDescent="0.25">
      <c r="A22956" t="s">
        <v>23383</v>
      </c>
    </row>
    <row r="22957" spans="1:1" x14ac:dyDescent="0.25">
      <c r="A22957" t="s">
        <v>23384</v>
      </c>
    </row>
    <row r="22958" spans="1:1" x14ac:dyDescent="0.25">
      <c r="A22958" t="s">
        <v>23385</v>
      </c>
    </row>
    <row r="22959" spans="1:1" x14ac:dyDescent="0.25">
      <c r="A22959" t="s">
        <v>23386</v>
      </c>
    </row>
    <row r="22960" spans="1:1" x14ac:dyDescent="0.25">
      <c r="A22960" t="s">
        <v>23387</v>
      </c>
    </row>
    <row r="22961" spans="1:1" x14ac:dyDescent="0.25">
      <c r="A22961" t="s">
        <v>23388</v>
      </c>
    </row>
    <row r="22962" spans="1:1" x14ac:dyDescent="0.25">
      <c r="A22962" t="s">
        <v>23389</v>
      </c>
    </row>
    <row r="22963" spans="1:1" x14ac:dyDescent="0.25">
      <c r="A22963" t="s">
        <v>23390</v>
      </c>
    </row>
    <row r="22964" spans="1:1" x14ac:dyDescent="0.25">
      <c r="A22964" t="s">
        <v>23391</v>
      </c>
    </row>
    <row r="22965" spans="1:1" x14ac:dyDescent="0.25">
      <c r="A22965" t="s">
        <v>23392</v>
      </c>
    </row>
    <row r="22966" spans="1:1" x14ac:dyDescent="0.25">
      <c r="A22966" t="s">
        <v>23393</v>
      </c>
    </row>
    <row r="22967" spans="1:1" x14ac:dyDescent="0.25">
      <c r="A22967" t="s">
        <v>23394</v>
      </c>
    </row>
    <row r="22968" spans="1:1" x14ac:dyDescent="0.25">
      <c r="A22968" t="s">
        <v>23395</v>
      </c>
    </row>
    <row r="22969" spans="1:1" x14ac:dyDescent="0.25">
      <c r="A22969" t="s">
        <v>23396</v>
      </c>
    </row>
    <row r="22970" spans="1:1" x14ac:dyDescent="0.25">
      <c r="A22970" t="s">
        <v>23397</v>
      </c>
    </row>
    <row r="22971" spans="1:1" x14ac:dyDescent="0.25">
      <c r="A22971" t="s">
        <v>23398</v>
      </c>
    </row>
    <row r="22972" spans="1:1" x14ac:dyDescent="0.25">
      <c r="A22972" t="s">
        <v>23399</v>
      </c>
    </row>
    <row r="22973" spans="1:1" x14ac:dyDescent="0.25">
      <c r="A22973" t="s">
        <v>23400</v>
      </c>
    </row>
    <row r="22974" spans="1:1" x14ac:dyDescent="0.25">
      <c r="A22974" t="s">
        <v>23401</v>
      </c>
    </row>
    <row r="22975" spans="1:1" x14ac:dyDescent="0.25">
      <c r="A22975" t="s">
        <v>23402</v>
      </c>
    </row>
    <row r="22976" spans="1:1" x14ac:dyDescent="0.25">
      <c r="A22976" t="s">
        <v>23403</v>
      </c>
    </row>
    <row r="22977" spans="1:1" x14ac:dyDescent="0.25">
      <c r="A22977" t="s">
        <v>23404</v>
      </c>
    </row>
    <row r="22978" spans="1:1" x14ac:dyDescent="0.25">
      <c r="A22978" t="s">
        <v>23405</v>
      </c>
    </row>
    <row r="22979" spans="1:1" x14ac:dyDescent="0.25">
      <c r="A22979" t="s">
        <v>23406</v>
      </c>
    </row>
    <row r="22980" spans="1:1" x14ac:dyDescent="0.25">
      <c r="A22980" t="s">
        <v>23407</v>
      </c>
    </row>
    <row r="22981" spans="1:1" x14ac:dyDescent="0.25">
      <c r="A22981" t="s">
        <v>23408</v>
      </c>
    </row>
    <row r="22982" spans="1:1" x14ac:dyDescent="0.25">
      <c r="A22982" t="s">
        <v>23409</v>
      </c>
    </row>
    <row r="22983" spans="1:1" x14ac:dyDescent="0.25">
      <c r="A22983" t="s">
        <v>23410</v>
      </c>
    </row>
    <row r="22984" spans="1:1" x14ac:dyDescent="0.25">
      <c r="A22984" t="s">
        <v>23411</v>
      </c>
    </row>
    <row r="22985" spans="1:1" x14ac:dyDescent="0.25">
      <c r="A22985" t="s">
        <v>23412</v>
      </c>
    </row>
    <row r="22986" spans="1:1" x14ac:dyDescent="0.25">
      <c r="A22986" t="s">
        <v>23413</v>
      </c>
    </row>
    <row r="22987" spans="1:1" x14ac:dyDescent="0.25">
      <c r="A22987" t="s">
        <v>23414</v>
      </c>
    </row>
    <row r="22988" spans="1:1" x14ac:dyDescent="0.25">
      <c r="A22988" t="s">
        <v>23415</v>
      </c>
    </row>
    <row r="22989" spans="1:1" x14ac:dyDescent="0.25">
      <c r="A22989" t="s">
        <v>23416</v>
      </c>
    </row>
    <row r="22990" spans="1:1" x14ac:dyDescent="0.25">
      <c r="A22990" t="s">
        <v>23417</v>
      </c>
    </row>
    <row r="22991" spans="1:1" x14ac:dyDescent="0.25">
      <c r="A22991" t="s">
        <v>23418</v>
      </c>
    </row>
    <row r="22992" spans="1:1" x14ac:dyDescent="0.25">
      <c r="A22992" t="s">
        <v>23419</v>
      </c>
    </row>
    <row r="22993" spans="1:1" x14ac:dyDescent="0.25">
      <c r="A22993" t="s">
        <v>23420</v>
      </c>
    </row>
    <row r="22994" spans="1:1" x14ac:dyDescent="0.25">
      <c r="A22994" t="s">
        <v>23421</v>
      </c>
    </row>
    <row r="22995" spans="1:1" x14ac:dyDescent="0.25">
      <c r="A22995" t="s">
        <v>23422</v>
      </c>
    </row>
    <row r="22996" spans="1:1" x14ac:dyDescent="0.25">
      <c r="A22996" t="s">
        <v>23423</v>
      </c>
    </row>
    <row r="22997" spans="1:1" x14ac:dyDescent="0.25">
      <c r="A22997" t="s">
        <v>23424</v>
      </c>
    </row>
    <row r="22998" spans="1:1" x14ac:dyDescent="0.25">
      <c r="A22998" t="s">
        <v>23425</v>
      </c>
    </row>
    <row r="22999" spans="1:1" x14ac:dyDescent="0.25">
      <c r="A22999" t="s">
        <v>23426</v>
      </c>
    </row>
    <row r="23000" spans="1:1" x14ac:dyDescent="0.25">
      <c r="A23000" t="s">
        <v>23427</v>
      </c>
    </row>
    <row r="23001" spans="1:1" x14ac:dyDescent="0.25">
      <c r="A23001" t="s">
        <v>23428</v>
      </c>
    </row>
    <row r="23002" spans="1:1" x14ac:dyDescent="0.25">
      <c r="A23002" t="s">
        <v>23429</v>
      </c>
    </row>
    <row r="23003" spans="1:1" x14ac:dyDescent="0.25">
      <c r="A23003" t="s">
        <v>23430</v>
      </c>
    </row>
    <row r="23004" spans="1:1" x14ac:dyDescent="0.25">
      <c r="A23004" t="s">
        <v>23431</v>
      </c>
    </row>
    <row r="23005" spans="1:1" x14ac:dyDescent="0.25">
      <c r="A23005" t="s">
        <v>23432</v>
      </c>
    </row>
    <row r="23006" spans="1:1" x14ac:dyDescent="0.25">
      <c r="A23006" t="s">
        <v>23433</v>
      </c>
    </row>
    <row r="23007" spans="1:1" x14ac:dyDescent="0.25">
      <c r="A23007" t="s">
        <v>23434</v>
      </c>
    </row>
    <row r="23008" spans="1:1" x14ac:dyDescent="0.25">
      <c r="A23008" t="s">
        <v>23435</v>
      </c>
    </row>
    <row r="23009" spans="1:1" x14ac:dyDescent="0.25">
      <c r="A23009" t="s">
        <v>23436</v>
      </c>
    </row>
    <row r="23010" spans="1:1" x14ac:dyDescent="0.25">
      <c r="A23010" t="s">
        <v>23437</v>
      </c>
    </row>
    <row r="23011" spans="1:1" x14ac:dyDescent="0.25">
      <c r="A23011" t="s">
        <v>23438</v>
      </c>
    </row>
    <row r="23012" spans="1:1" x14ac:dyDescent="0.25">
      <c r="A23012" t="s">
        <v>23439</v>
      </c>
    </row>
    <row r="23013" spans="1:1" x14ac:dyDescent="0.25">
      <c r="A23013" t="s">
        <v>23440</v>
      </c>
    </row>
    <row r="23014" spans="1:1" x14ac:dyDescent="0.25">
      <c r="A23014" t="s">
        <v>23441</v>
      </c>
    </row>
    <row r="23015" spans="1:1" x14ac:dyDescent="0.25">
      <c r="A23015" t="s">
        <v>23442</v>
      </c>
    </row>
    <row r="23016" spans="1:1" x14ac:dyDescent="0.25">
      <c r="A23016" t="s">
        <v>23443</v>
      </c>
    </row>
    <row r="23017" spans="1:1" x14ac:dyDescent="0.25">
      <c r="A23017" t="s">
        <v>23444</v>
      </c>
    </row>
    <row r="23018" spans="1:1" x14ac:dyDescent="0.25">
      <c r="A23018" t="s">
        <v>23445</v>
      </c>
    </row>
    <row r="23019" spans="1:1" x14ac:dyDescent="0.25">
      <c r="A23019" t="s">
        <v>23446</v>
      </c>
    </row>
    <row r="23020" spans="1:1" x14ac:dyDescent="0.25">
      <c r="A23020" t="s">
        <v>23447</v>
      </c>
    </row>
    <row r="23021" spans="1:1" x14ac:dyDescent="0.25">
      <c r="A23021" t="s">
        <v>23448</v>
      </c>
    </row>
    <row r="23022" spans="1:1" x14ac:dyDescent="0.25">
      <c r="A23022" t="s">
        <v>23449</v>
      </c>
    </row>
    <row r="23023" spans="1:1" x14ac:dyDescent="0.25">
      <c r="A23023" t="s">
        <v>23450</v>
      </c>
    </row>
    <row r="23024" spans="1:1" x14ac:dyDescent="0.25">
      <c r="A23024" t="s">
        <v>23451</v>
      </c>
    </row>
    <row r="23025" spans="1:1" x14ac:dyDescent="0.25">
      <c r="A23025" t="s">
        <v>23452</v>
      </c>
    </row>
    <row r="23026" spans="1:1" x14ac:dyDescent="0.25">
      <c r="A23026" t="s">
        <v>23453</v>
      </c>
    </row>
    <row r="23027" spans="1:1" x14ac:dyDescent="0.25">
      <c r="A23027" t="s">
        <v>23454</v>
      </c>
    </row>
    <row r="23028" spans="1:1" x14ac:dyDescent="0.25">
      <c r="A23028" t="s">
        <v>23455</v>
      </c>
    </row>
    <row r="23029" spans="1:1" x14ac:dyDescent="0.25">
      <c r="A23029" t="s">
        <v>23456</v>
      </c>
    </row>
    <row r="23030" spans="1:1" x14ac:dyDescent="0.25">
      <c r="A23030" t="s">
        <v>23457</v>
      </c>
    </row>
    <row r="23031" spans="1:1" x14ac:dyDescent="0.25">
      <c r="A23031" t="s">
        <v>23458</v>
      </c>
    </row>
    <row r="23032" spans="1:1" x14ac:dyDescent="0.25">
      <c r="A23032" t="s">
        <v>23459</v>
      </c>
    </row>
    <row r="23033" spans="1:1" x14ac:dyDescent="0.25">
      <c r="A23033" t="s">
        <v>23460</v>
      </c>
    </row>
    <row r="23034" spans="1:1" x14ac:dyDescent="0.25">
      <c r="A23034" t="s">
        <v>23461</v>
      </c>
    </row>
    <row r="23035" spans="1:1" x14ac:dyDescent="0.25">
      <c r="A23035" t="s">
        <v>23462</v>
      </c>
    </row>
    <row r="23036" spans="1:1" x14ac:dyDescent="0.25">
      <c r="A23036" t="s">
        <v>23463</v>
      </c>
    </row>
    <row r="23037" spans="1:1" x14ac:dyDescent="0.25">
      <c r="A23037" t="s">
        <v>23464</v>
      </c>
    </row>
    <row r="23038" spans="1:1" x14ac:dyDescent="0.25">
      <c r="A23038" t="s">
        <v>23465</v>
      </c>
    </row>
    <row r="23039" spans="1:1" x14ac:dyDescent="0.25">
      <c r="A23039" t="s">
        <v>23466</v>
      </c>
    </row>
    <row r="23040" spans="1:1" x14ac:dyDescent="0.25">
      <c r="A23040" t="s">
        <v>23467</v>
      </c>
    </row>
    <row r="23041" spans="1:1" x14ac:dyDescent="0.25">
      <c r="A23041" t="s">
        <v>23468</v>
      </c>
    </row>
    <row r="23042" spans="1:1" x14ac:dyDescent="0.25">
      <c r="A23042" t="s">
        <v>23469</v>
      </c>
    </row>
    <row r="23043" spans="1:1" x14ac:dyDescent="0.25">
      <c r="A23043" t="s">
        <v>23470</v>
      </c>
    </row>
    <row r="23044" spans="1:1" x14ac:dyDescent="0.25">
      <c r="A23044" t="s">
        <v>23471</v>
      </c>
    </row>
    <row r="23045" spans="1:1" x14ac:dyDescent="0.25">
      <c r="A23045" t="s">
        <v>23472</v>
      </c>
    </row>
    <row r="23046" spans="1:1" x14ac:dyDescent="0.25">
      <c r="A23046" t="s">
        <v>23473</v>
      </c>
    </row>
    <row r="23047" spans="1:1" x14ac:dyDescent="0.25">
      <c r="A23047" t="s">
        <v>23474</v>
      </c>
    </row>
    <row r="23048" spans="1:1" x14ac:dyDescent="0.25">
      <c r="A23048" t="s">
        <v>23475</v>
      </c>
    </row>
    <row r="23049" spans="1:1" x14ac:dyDescent="0.25">
      <c r="A23049" t="s">
        <v>23476</v>
      </c>
    </row>
    <row r="23050" spans="1:1" x14ac:dyDescent="0.25">
      <c r="A23050" t="s">
        <v>23477</v>
      </c>
    </row>
    <row r="23051" spans="1:1" x14ac:dyDescent="0.25">
      <c r="A23051" t="s">
        <v>23478</v>
      </c>
    </row>
    <row r="23052" spans="1:1" x14ac:dyDescent="0.25">
      <c r="A23052" t="s">
        <v>23479</v>
      </c>
    </row>
    <row r="23053" spans="1:1" x14ac:dyDescent="0.25">
      <c r="A23053" t="s">
        <v>23480</v>
      </c>
    </row>
    <row r="23054" spans="1:1" x14ac:dyDescent="0.25">
      <c r="A23054" t="s">
        <v>23481</v>
      </c>
    </row>
    <row r="23055" spans="1:1" x14ac:dyDescent="0.25">
      <c r="A23055" t="s">
        <v>23482</v>
      </c>
    </row>
    <row r="23056" spans="1:1" x14ac:dyDescent="0.25">
      <c r="A23056" t="s">
        <v>23483</v>
      </c>
    </row>
    <row r="23057" spans="1:1" x14ac:dyDescent="0.25">
      <c r="A23057" t="s">
        <v>23484</v>
      </c>
    </row>
    <row r="23058" spans="1:1" x14ac:dyDescent="0.25">
      <c r="A23058" t="s">
        <v>23485</v>
      </c>
    </row>
    <row r="23059" spans="1:1" x14ac:dyDescent="0.25">
      <c r="A23059" t="s">
        <v>23486</v>
      </c>
    </row>
    <row r="23060" spans="1:1" x14ac:dyDescent="0.25">
      <c r="A23060" t="s">
        <v>23487</v>
      </c>
    </row>
    <row r="23061" spans="1:1" x14ac:dyDescent="0.25">
      <c r="A23061" t="s">
        <v>23488</v>
      </c>
    </row>
    <row r="23062" spans="1:1" x14ac:dyDescent="0.25">
      <c r="A23062" t="s">
        <v>23489</v>
      </c>
    </row>
    <row r="23063" spans="1:1" x14ac:dyDescent="0.25">
      <c r="A23063" t="s">
        <v>23490</v>
      </c>
    </row>
    <row r="23064" spans="1:1" x14ac:dyDescent="0.25">
      <c r="A23064" t="s">
        <v>23491</v>
      </c>
    </row>
    <row r="23065" spans="1:1" x14ac:dyDescent="0.25">
      <c r="A23065" t="s">
        <v>23492</v>
      </c>
    </row>
    <row r="23066" spans="1:1" x14ac:dyDescent="0.25">
      <c r="A23066" t="s">
        <v>23493</v>
      </c>
    </row>
    <row r="23067" spans="1:1" x14ac:dyDescent="0.25">
      <c r="A23067" t="s">
        <v>23494</v>
      </c>
    </row>
    <row r="23068" spans="1:1" x14ac:dyDescent="0.25">
      <c r="A23068" t="s">
        <v>23495</v>
      </c>
    </row>
    <row r="23069" spans="1:1" x14ac:dyDescent="0.25">
      <c r="A23069" t="s">
        <v>23496</v>
      </c>
    </row>
    <row r="23070" spans="1:1" x14ac:dyDescent="0.25">
      <c r="A23070" t="s">
        <v>23497</v>
      </c>
    </row>
    <row r="23071" spans="1:1" x14ac:dyDescent="0.25">
      <c r="A23071" t="s">
        <v>23498</v>
      </c>
    </row>
    <row r="23072" spans="1:1" x14ac:dyDescent="0.25">
      <c r="A23072" t="s">
        <v>23499</v>
      </c>
    </row>
    <row r="23073" spans="1:1" x14ac:dyDescent="0.25">
      <c r="A23073" t="s">
        <v>23500</v>
      </c>
    </row>
    <row r="23074" spans="1:1" x14ac:dyDescent="0.25">
      <c r="A23074" t="s">
        <v>23501</v>
      </c>
    </row>
    <row r="23075" spans="1:1" x14ac:dyDescent="0.25">
      <c r="A23075" t="s">
        <v>23502</v>
      </c>
    </row>
    <row r="23076" spans="1:1" x14ac:dyDescent="0.25">
      <c r="A23076" t="s">
        <v>23503</v>
      </c>
    </row>
    <row r="23077" spans="1:1" x14ac:dyDescent="0.25">
      <c r="A23077" t="s">
        <v>23504</v>
      </c>
    </row>
    <row r="23078" spans="1:1" x14ac:dyDescent="0.25">
      <c r="A23078" t="s">
        <v>23505</v>
      </c>
    </row>
    <row r="23079" spans="1:1" x14ac:dyDescent="0.25">
      <c r="A23079" t="s">
        <v>23506</v>
      </c>
    </row>
    <row r="23080" spans="1:1" x14ac:dyDescent="0.25">
      <c r="A23080" t="s">
        <v>23507</v>
      </c>
    </row>
    <row r="23081" spans="1:1" x14ac:dyDescent="0.25">
      <c r="A23081" t="s">
        <v>23508</v>
      </c>
    </row>
    <row r="23082" spans="1:1" x14ac:dyDescent="0.25">
      <c r="A23082" t="s">
        <v>23509</v>
      </c>
    </row>
    <row r="23083" spans="1:1" x14ac:dyDescent="0.25">
      <c r="A23083" t="s">
        <v>23510</v>
      </c>
    </row>
    <row r="23084" spans="1:1" x14ac:dyDescent="0.25">
      <c r="A23084" t="s">
        <v>23511</v>
      </c>
    </row>
    <row r="23085" spans="1:1" x14ac:dyDescent="0.25">
      <c r="A23085" t="s">
        <v>23512</v>
      </c>
    </row>
    <row r="23086" spans="1:1" x14ac:dyDescent="0.25">
      <c r="A23086" t="s">
        <v>23513</v>
      </c>
    </row>
    <row r="23087" spans="1:1" x14ac:dyDescent="0.25">
      <c r="A23087" t="s">
        <v>23514</v>
      </c>
    </row>
    <row r="23088" spans="1:1" x14ac:dyDescent="0.25">
      <c r="A23088" t="s">
        <v>23515</v>
      </c>
    </row>
    <row r="23089" spans="1:1" x14ac:dyDescent="0.25">
      <c r="A23089" t="s">
        <v>23516</v>
      </c>
    </row>
    <row r="23090" spans="1:1" x14ac:dyDescent="0.25">
      <c r="A23090" t="s">
        <v>23517</v>
      </c>
    </row>
    <row r="23091" spans="1:1" x14ac:dyDescent="0.25">
      <c r="A23091" t="s">
        <v>23518</v>
      </c>
    </row>
    <row r="23092" spans="1:1" x14ac:dyDescent="0.25">
      <c r="A23092" t="s">
        <v>23519</v>
      </c>
    </row>
    <row r="23093" spans="1:1" x14ac:dyDescent="0.25">
      <c r="A23093" t="s">
        <v>23520</v>
      </c>
    </row>
    <row r="23094" spans="1:1" x14ac:dyDescent="0.25">
      <c r="A23094" t="s">
        <v>23521</v>
      </c>
    </row>
    <row r="23095" spans="1:1" x14ac:dyDescent="0.25">
      <c r="A23095" t="s">
        <v>23522</v>
      </c>
    </row>
    <row r="23096" spans="1:1" x14ac:dyDescent="0.25">
      <c r="A23096" t="s">
        <v>23523</v>
      </c>
    </row>
    <row r="23097" spans="1:1" x14ac:dyDescent="0.25">
      <c r="A23097" t="s">
        <v>23524</v>
      </c>
    </row>
    <row r="23098" spans="1:1" x14ac:dyDescent="0.25">
      <c r="A23098" t="s">
        <v>23525</v>
      </c>
    </row>
    <row r="23099" spans="1:1" x14ac:dyDescent="0.25">
      <c r="A23099" t="s">
        <v>23526</v>
      </c>
    </row>
    <row r="23100" spans="1:1" x14ac:dyDescent="0.25">
      <c r="A23100" t="s">
        <v>23527</v>
      </c>
    </row>
    <row r="23101" spans="1:1" x14ac:dyDescent="0.25">
      <c r="A23101" t="s">
        <v>23528</v>
      </c>
    </row>
    <row r="23102" spans="1:1" x14ac:dyDescent="0.25">
      <c r="A23102" t="s">
        <v>23529</v>
      </c>
    </row>
    <row r="23103" spans="1:1" x14ac:dyDescent="0.25">
      <c r="A23103" t="s">
        <v>23530</v>
      </c>
    </row>
    <row r="23104" spans="1:1" x14ac:dyDescent="0.25">
      <c r="A23104" t="s">
        <v>23531</v>
      </c>
    </row>
    <row r="23105" spans="1:1" x14ac:dyDescent="0.25">
      <c r="A23105" t="s">
        <v>23532</v>
      </c>
    </row>
    <row r="23106" spans="1:1" x14ac:dyDescent="0.25">
      <c r="A23106" t="s">
        <v>23533</v>
      </c>
    </row>
    <row r="23107" spans="1:1" x14ac:dyDescent="0.25">
      <c r="A23107" t="s">
        <v>23534</v>
      </c>
    </row>
    <row r="23108" spans="1:1" x14ac:dyDescent="0.25">
      <c r="A23108" t="s">
        <v>23535</v>
      </c>
    </row>
    <row r="23109" spans="1:1" x14ac:dyDescent="0.25">
      <c r="A23109" t="s">
        <v>23536</v>
      </c>
    </row>
    <row r="23110" spans="1:1" x14ac:dyDescent="0.25">
      <c r="A23110" t="s">
        <v>23537</v>
      </c>
    </row>
    <row r="23111" spans="1:1" x14ac:dyDescent="0.25">
      <c r="A23111" t="s">
        <v>23538</v>
      </c>
    </row>
    <row r="23112" spans="1:1" x14ac:dyDescent="0.25">
      <c r="A23112" t="s">
        <v>23539</v>
      </c>
    </row>
    <row r="23113" spans="1:1" x14ac:dyDescent="0.25">
      <c r="A23113" t="s">
        <v>23540</v>
      </c>
    </row>
    <row r="23114" spans="1:1" x14ac:dyDescent="0.25">
      <c r="A23114" t="s">
        <v>23541</v>
      </c>
    </row>
    <row r="23115" spans="1:1" x14ac:dyDescent="0.25">
      <c r="A23115" t="s">
        <v>23542</v>
      </c>
    </row>
    <row r="23116" spans="1:1" x14ac:dyDescent="0.25">
      <c r="A23116" t="s">
        <v>23543</v>
      </c>
    </row>
    <row r="23117" spans="1:1" x14ac:dyDescent="0.25">
      <c r="A23117" t="s">
        <v>23544</v>
      </c>
    </row>
    <row r="23118" spans="1:1" x14ac:dyDescent="0.25">
      <c r="A23118" t="s">
        <v>23545</v>
      </c>
    </row>
    <row r="23119" spans="1:1" x14ac:dyDescent="0.25">
      <c r="A23119" t="s">
        <v>23546</v>
      </c>
    </row>
    <row r="23120" spans="1:1" x14ac:dyDescent="0.25">
      <c r="A23120" t="s">
        <v>23547</v>
      </c>
    </row>
    <row r="23121" spans="1:1" x14ac:dyDescent="0.25">
      <c r="A23121" t="s">
        <v>23548</v>
      </c>
    </row>
    <row r="23122" spans="1:1" x14ac:dyDescent="0.25">
      <c r="A23122" t="s">
        <v>23549</v>
      </c>
    </row>
    <row r="23123" spans="1:1" x14ac:dyDescent="0.25">
      <c r="A23123" t="s">
        <v>23550</v>
      </c>
    </row>
    <row r="23124" spans="1:1" x14ac:dyDescent="0.25">
      <c r="A23124" t="s">
        <v>23551</v>
      </c>
    </row>
    <row r="23125" spans="1:1" x14ac:dyDescent="0.25">
      <c r="A23125" t="s">
        <v>23552</v>
      </c>
    </row>
    <row r="23126" spans="1:1" x14ac:dyDescent="0.25">
      <c r="A23126" t="s">
        <v>23553</v>
      </c>
    </row>
    <row r="23127" spans="1:1" x14ac:dyDescent="0.25">
      <c r="A23127" t="s">
        <v>23554</v>
      </c>
    </row>
    <row r="23128" spans="1:1" x14ac:dyDescent="0.25">
      <c r="A23128" t="s">
        <v>23555</v>
      </c>
    </row>
    <row r="23129" spans="1:1" x14ac:dyDescent="0.25">
      <c r="A23129" t="s">
        <v>23556</v>
      </c>
    </row>
    <row r="23130" spans="1:1" x14ac:dyDescent="0.25">
      <c r="A23130" t="s">
        <v>23557</v>
      </c>
    </row>
    <row r="23131" spans="1:1" x14ac:dyDescent="0.25">
      <c r="A23131" t="s">
        <v>23558</v>
      </c>
    </row>
    <row r="23132" spans="1:1" x14ac:dyDescent="0.25">
      <c r="A23132" t="s">
        <v>23559</v>
      </c>
    </row>
    <row r="23133" spans="1:1" x14ac:dyDescent="0.25">
      <c r="A23133" t="s">
        <v>23560</v>
      </c>
    </row>
    <row r="23134" spans="1:1" x14ac:dyDescent="0.25">
      <c r="A23134" t="s">
        <v>23561</v>
      </c>
    </row>
    <row r="23135" spans="1:1" x14ac:dyDescent="0.25">
      <c r="A23135" t="s">
        <v>23562</v>
      </c>
    </row>
    <row r="23136" spans="1:1" x14ac:dyDescent="0.25">
      <c r="A23136" t="s">
        <v>23563</v>
      </c>
    </row>
    <row r="23137" spans="1:1" x14ac:dyDescent="0.25">
      <c r="A23137" t="s">
        <v>23564</v>
      </c>
    </row>
    <row r="23138" spans="1:1" x14ac:dyDescent="0.25">
      <c r="A23138" t="s">
        <v>23565</v>
      </c>
    </row>
    <row r="23139" spans="1:1" x14ac:dyDescent="0.25">
      <c r="A23139" t="s">
        <v>23566</v>
      </c>
    </row>
    <row r="23140" spans="1:1" x14ac:dyDescent="0.25">
      <c r="A23140" t="s">
        <v>23567</v>
      </c>
    </row>
    <row r="23141" spans="1:1" x14ac:dyDescent="0.25">
      <c r="A23141" t="s">
        <v>23568</v>
      </c>
    </row>
    <row r="23142" spans="1:1" x14ac:dyDescent="0.25">
      <c r="A23142" t="s">
        <v>23569</v>
      </c>
    </row>
    <row r="23143" spans="1:1" x14ac:dyDescent="0.25">
      <c r="A23143" t="s">
        <v>23570</v>
      </c>
    </row>
    <row r="23144" spans="1:1" x14ac:dyDescent="0.25">
      <c r="A23144" t="s">
        <v>23571</v>
      </c>
    </row>
    <row r="23145" spans="1:1" x14ac:dyDescent="0.25">
      <c r="A23145" t="s">
        <v>23572</v>
      </c>
    </row>
    <row r="23146" spans="1:1" x14ac:dyDescent="0.25">
      <c r="A23146" t="s">
        <v>23573</v>
      </c>
    </row>
    <row r="23147" spans="1:1" x14ac:dyDescent="0.25">
      <c r="A23147" t="s">
        <v>23574</v>
      </c>
    </row>
    <row r="23148" spans="1:1" x14ac:dyDescent="0.25">
      <c r="A23148" t="s">
        <v>23575</v>
      </c>
    </row>
    <row r="23149" spans="1:1" x14ac:dyDescent="0.25">
      <c r="A23149" t="s">
        <v>23576</v>
      </c>
    </row>
    <row r="23150" spans="1:1" x14ac:dyDescent="0.25">
      <c r="A23150" t="s">
        <v>23577</v>
      </c>
    </row>
    <row r="23151" spans="1:1" x14ac:dyDescent="0.25">
      <c r="A23151" t="s">
        <v>23578</v>
      </c>
    </row>
    <row r="23152" spans="1:1" x14ac:dyDescent="0.25">
      <c r="A23152" t="s">
        <v>23579</v>
      </c>
    </row>
    <row r="23153" spans="1:1" x14ac:dyDescent="0.25">
      <c r="A23153" t="s">
        <v>23580</v>
      </c>
    </row>
    <row r="23154" spans="1:1" x14ac:dyDescent="0.25">
      <c r="A23154" t="s">
        <v>23581</v>
      </c>
    </row>
    <row r="23155" spans="1:1" x14ac:dyDescent="0.25">
      <c r="A23155" t="s">
        <v>23582</v>
      </c>
    </row>
    <row r="23156" spans="1:1" x14ac:dyDescent="0.25">
      <c r="A23156" t="s">
        <v>23583</v>
      </c>
    </row>
    <row r="23157" spans="1:1" x14ac:dyDescent="0.25">
      <c r="A23157" t="s">
        <v>23584</v>
      </c>
    </row>
    <row r="23158" spans="1:1" x14ac:dyDescent="0.25">
      <c r="A23158" t="s">
        <v>23585</v>
      </c>
    </row>
    <row r="23159" spans="1:1" x14ac:dyDescent="0.25">
      <c r="A23159" t="s">
        <v>23586</v>
      </c>
    </row>
    <row r="23160" spans="1:1" x14ac:dyDescent="0.25">
      <c r="A23160" t="s">
        <v>23587</v>
      </c>
    </row>
    <row r="23161" spans="1:1" x14ac:dyDescent="0.25">
      <c r="A23161" t="s">
        <v>23588</v>
      </c>
    </row>
    <row r="23162" spans="1:1" x14ac:dyDescent="0.25">
      <c r="A23162" t="s">
        <v>23589</v>
      </c>
    </row>
    <row r="23163" spans="1:1" x14ac:dyDescent="0.25">
      <c r="A23163" t="s">
        <v>23590</v>
      </c>
    </row>
    <row r="23164" spans="1:1" x14ac:dyDescent="0.25">
      <c r="A23164" t="s">
        <v>23591</v>
      </c>
    </row>
    <row r="23165" spans="1:1" x14ac:dyDescent="0.25">
      <c r="A23165" t="s">
        <v>23592</v>
      </c>
    </row>
    <row r="23166" spans="1:1" x14ac:dyDescent="0.25">
      <c r="A23166" t="s">
        <v>23593</v>
      </c>
    </row>
    <row r="23167" spans="1:1" x14ac:dyDescent="0.25">
      <c r="A23167" t="s">
        <v>23594</v>
      </c>
    </row>
    <row r="23168" spans="1:1" x14ac:dyDescent="0.25">
      <c r="A23168" t="s">
        <v>23595</v>
      </c>
    </row>
    <row r="23169" spans="1:1" x14ac:dyDescent="0.25">
      <c r="A23169" t="s">
        <v>23596</v>
      </c>
    </row>
    <row r="23170" spans="1:1" x14ac:dyDescent="0.25">
      <c r="A23170" t="s">
        <v>23597</v>
      </c>
    </row>
    <row r="23171" spans="1:1" x14ac:dyDescent="0.25">
      <c r="A23171" t="s">
        <v>23598</v>
      </c>
    </row>
    <row r="23172" spans="1:1" x14ac:dyDescent="0.25">
      <c r="A23172" t="s">
        <v>23599</v>
      </c>
    </row>
    <row r="23173" spans="1:1" x14ac:dyDescent="0.25">
      <c r="A23173" t="s">
        <v>23600</v>
      </c>
    </row>
    <row r="23174" spans="1:1" x14ac:dyDescent="0.25">
      <c r="A23174" t="s">
        <v>23601</v>
      </c>
    </row>
    <row r="23175" spans="1:1" x14ac:dyDescent="0.25">
      <c r="A23175" t="s">
        <v>23602</v>
      </c>
    </row>
    <row r="23176" spans="1:1" x14ac:dyDescent="0.25">
      <c r="A23176" t="s">
        <v>23603</v>
      </c>
    </row>
    <row r="23177" spans="1:1" x14ac:dyDescent="0.25">
      <c r="A23177" t="s">
        <v>23604</v>
      </c>
    </row>
    <row r="23178" spans="1:1" x14ac:dyDescent="0.25">
      <c r="A23178" t="s">
        <v>23605</v>
      </c>
    </row>
    <row r="23179" spans="1:1" x14ac:dyDescent="0.25">
      <c r="A23179" t="s">
        <v>23606</v>
      </c>
    </row>
    <row r="23180" spans="1:1" x14ac:dyDescent="0.25">
      <c r="A23180" t="s">
        <v>23607</v>
      </c>
    </row>
    <row r="23181" spans="1:1" x14ac:dyDescent="0.25">
      <c r="A23181" t="s">
        <v>23608</v>
      </c>
    </row>
    <row r="23182" spans="1:1" x14ac:dyDescent="0.25">
      <c r="A23182" t="s">
        <v>23609</v>
      </c>
    </row>
    <row r="23183" spans="1:1" x14ac:dyDescent="0.25">
      <c r="A23183" t="s">
        <v>23610</v>
      </c>
    </row>
    <row r="23184" spans="1:1" x14ac:dyDescent="0.25">
      <c r="A23184" t="s">
        <v>23611</v>
      </c>
    </row>
    <row r="23185" spans="1:1" x14ac:dyDescent="0.25">
      <c r="A23185" t="s">
        <v>23612</v>
      </c>
    </row>
    <row r="23186" spans="1:1" x14ac:dyDescent="0.25">
      <c r="A23186" t="s">
        <v>23613</v>
      </c>
    </row>
    <row r="23187" spans="1:1" x14ac:dyDescent="0.25">
      <c r="A23187" t="s">
        <v>23614</v>
      </c>
    </row>
    <row r="23188" spans="1:1" x14ac:dyDescent="0.25">
      <c r="A23188" t="s">
        <v>23615</v>
      </c>
    </row>
    <row r="23189" spans="1:1" x14ac:dyDescent="0.25">
      <c r="A23189" t="s">
        <v>23616</v>
      </c>
    </row>
    <row r="23190" spans="1:1" x14ac:dyDescent="0.25">
      <c r="A23190" t="s">
        <v>23617</v>
      </c>
    </row>
    <row r="23191" spans="1:1" x14ac:dyDescent="0.25">
      <c r="A23191" t="s">
        <v>23618</v>
      </c>
    </row>
    <row r="23192" spans="1:1" x14ac:dyDescent="0.25">
      <c r="A23192" t="s">
        <v>23619</v>
      </c>
    </row>
    <row r="23193" spans="1:1" x14ac:dyDescent="0.25">
      <c r="A23193" t="s">
        <v>23620</v>
      </c>
    </row>
    <row r="23194" spans="1:1" x14ac:dyDescent="0.25">
      <c r="A23194" t="s">
        <v>23621</v>
      </c>
    </row>
    <row r="23195" spans="1:1" x14ac:dyDescent="0.25">
      <c r="A23195" t="s">
        <v>23622</v>
      </c>
    </row>
    <row r="23196" spans="1:1" x14ac:dyDescent="0.25">
      <c r="A23196" t="s">
        <v>23623</v>
      </c>
    </row>
    <row r="23197" spans="1:1" x14ac:dyDescent="0.25">
      <c r="A23197" t="s">
        <v>23624</v>
      </c>
    </row>
    <row r="23198" spans="1:1" x14ac:dyDescent="0.25">
      <c r="A23198" t="s">
        <v>23625</v>
      </c>
    </row>
    <row r="23199" spans="1:1" x14ac:dyDescent="0.25">
      <c r="A23199" t="s">
        <v>23626</v>
      </c>
    </row>
    <row r="23200" spans="1:1" x14ac:dyDescent="0.25">
      <c r="A23200" t="s">
        <v>23627</v>
      </c>
    </row>
    <row r="23201" spans="1:1" x14ac:dyDescent="0.25">
      <c r="A23201" t="s">
        <v>23628</v>
      </c>
    </row>
    <row r="23202" spans="1:1" x14ac:dyDescent="0.25">
      <c r="A23202" t="s">
        <v>23629</v>
      </c>
    </row>
    <row r="23203" spans="1:1" x14ac:dyDescent="0.25">
      <c r="A23203" t="s">
        <v>23630</v>
      </c>
    </row>
    <row r="23204" spans="1:1" x14ac:dyDescent="0.25">
      <c r="A23204" t="s">
        <v>23631</v>
      </c>
    </row>
    <row r="23205" spans="1:1" x14ac:dyDescent="0.25">
      <c r="A23205" t="s">
        <v>23632</v>
      </c>
    </row>
    <row r="23206" spans="1:1" x14ac:dyDescent="0.25">
      <c r="A23206" t="s">
        <v>23633</v>
      </c>
    </row>
    <row r="23207" spans="1:1" x14ac:dyDescent="0.25">
      <c r="A23207" t="s">
        <v>23634</v>
      </c>
    </row>
    <row r="23208" spans="1:1" x14ac:dyDescent="0.25">
      <c r="A23208" t="s">
        <v>23635</v>
      </c>
    </row>
    <row r="23209" spans="1:1" x14ac:dyDescent="0.25">
      <c r="A23209" t="s">
        <v>23636</v>
      </c>
    </row>
    <row r="23210" spans="1:1" x14ac:dyDescent="0.25">
      <c r="A23210" t="s">
        <v>23637</v>
      </c>
    </row>
    <row r="23211" spans="1:1" x14ac:dyDescent="0.25">
      <c r="A23211" t="s">
        <v>23638</v>
      </c>
    </row>
    <row r="23212" spans="1:1" x14ac:dyDescent="0.25">
      <c r="A23212" t="s">
        <v>23639</v>
      </c>
    </row>
    <row r="23213" spans="1:1" x14ac:dyDescent="0.25">
      <c r="A23213" t="s">
        <v>23640</v>
      </c>
    </row>
    <row r="23214" spans="1:1" x14ac:dyDescent="0.25">
      <c r="A23214" t="s">
        <v>23641</v>
      </c>
    </row>
    <row r="23215" spans="1:1" x14ac:dyDescent="0.25">
      <c r="A23215" t="s">
        <v>23642</v>
      </c>
    </row>
    <row r="23216" spans="1:1" x14ac:dyDescent="0.25">
      <c r="A23216" t="s">
        <v>23643</v>
      </c>
    </row>
    <row r="23217" spans="1:1" x14ac:dyDescent="0.25">
      <c r="A23217" t="s">
        <v>23644</v>
      </c>
    </row>
    <row r="23218" spans="1:1" x14ac:dyDescent="0.25">
      <c r="A23218" t="s">
        <v>23645</v>
      </c>
    </row>
    <row r="23219" spans="1:1" x14ac:dyDescent="0.25">
      <c r="A23219" t="s">
        <v>23646</v>
      </c>
    </row>
    <row r="23220" spans="1:1" x14ac:dyDescent="0.25">
      <c r="A23220" t="s">
        <v>23647</v>
      </c>
    </row>
    <row r="23221" spans="1:1" x14ac:dyDescent="0.25">
      <c r="A23221" t="s">
        <v>23648</v>
      </c>
    </row>
    <row r="23222" spans="1:1" x14ac:dyDescent="0.25">
      <c r="A23222" t="s">
        <v>23649</v>
      </c>
    </row>
    <row r="23223" spans="1:1" x14ac:dyDescent="0.25">
      <c r="A23223" t="s">
        <v>23650</v>
      </c>
    </row>
    <row r="23224" spans="1:1" x14ac:dyDescent="0.25">
      <c r="A23224" t="s">
        <v>23651</v>
      </c>
    </row>
    <row r="23225" spans="1:1" x14ac:dyDescent="0.25">
      <c r="A23225" t="s">
        <v>23652</v>
      </c>
    </row>
    <row r="23226" spans="1:1" x14ac:dyDescent="0.25">
      <c r="A23226" t="s">
        <v>23653</v>
      </c>
    </row>
    <row r="23227" spans="1:1" x14ac:dyDescent="0.25">
      <c r="A23227" t="s">
        <v>23654</v>
      </c>
    </row>
    <row r="23228" spans="1:1" x14ac:dyDescent="0.25">
      <c r="A23228" t="s">
        <v>23655</v>
      </c>
    </row>
    <row r="23229" spans="1:1" x14ac:dyDescent="0.25">
      <c r="A23229" t="s">
        <v>23656</v>
      </c>
    </row>
    <row r="23230" spans="1:1" x14ac:dyDescent="0.25">
      <c r="A23230" t="s">
        <v>23657</v>
      </c>
    </row>
    <row r="23231" spans="1:1" x14ac:dyDescent="0.25">
      <c r="A23231" t="s">
        <v>23658</v>
      </c>
    </row>
    <row r="23232" spans="1:1" x14ac:dyDescent="0.25">
      <c r="A23232" t="s">
        <v>23659</v>
      </c>
    </row>
    <row r="23233" spans="1:1" x14ac:dyDescent="0.25">
      <c r="A23233" t="s">
        <v>23660</v>
      </c>
    </row>
    <row r="23234" spans="1:1" x14ac:dyDescent="0.25">
      <c r="A23234" t="s">
        <v>23661</v>
      </c>
    </row>
    <row r="23235" spans="1:1" x14ac:dyDescent="0.25">
      <c r="A23235" t="s">
        <v>23662</v>
      </c>
    </row>
    <row r="23236" spans="1:1" x14ac:dyDescent="0.25">
      <c r="A23236" t="s">
        <v>23663</v>
      </c>
    </row>
    <row r="23237" spans="1:1" x14ac:dyDescent="0.25">
      <c r="A23237" t="s">
        <v>23664</v>
      </c>
    </row>
    <row r="23238" spans="1:1" x14ac:dyDescent="0.25">
      <c r="A23238" t="s">
        <v>23665</v>
      </c>
    </row>
    <row r="23239" spans="1:1" x14ac:dyDescent="0.25">
      <c r="A23239" t="s">
        <v>23666</v>
      </c>
    </row>
    <row r="23240" spans="1:1" x14ac:dyDescent="0.25">
      <c r="A23240" t="s">
        <v>23667</v>
      </c>
    </row>
    <row r="23241" spans="1:1" x14ac:dyDescent="0.25">
      <c r="A23241" t="s">
        <v>23668</v>
      </c>
    </row>
    <row r="23242" spans="1:1" x14ac:dyDescent="0.25">
      <c r="A23242" t="s">
        <v>23669</v>
      </c>
    </row>
    <row r="23243" spans="1:1" x14ac:dyDescent="0.25">
      <c r="A23243" t="s">
        <v>23670</v>
      </c>
    </row>
    <row r="23244" spans="1:1" x14ac:dyDescent="0.25">
      <c r="A23244" t="s">
        <v>23671</v>
      </c>
    </row>
    <row r="23245" spans="1:1" x14ac:dyDescent="0.25">
      <c r="A23245" t="s">
        <v>23672</v>
      </c>
    </row>
    <row r="23246" spans="1:1" x14ac:dyDescent="0.25">
      <c r="A23246" t="s">
        <v>23673</v>
      </c>
    </row>
    <row r="23247" spans="1:1" x14ac:dyDescent="0.25">
      <c r="A23247" t="s">
        <v>23674</v>
      </c>
    </row>
    <row r="23248" spans="1:1" x14ac:dyDescent="0.25">
      <c r="A23248" t="s">
        <v>23675</v>
      </c>
    </row>
    <row r="23249" spans="1:1" x14ac:dyDescent="0.25">
      <c r="A23249" t="s">
        <v>23676</v>
      </c>
    </row>
    <row r="23250" spans="1:1" x14ac:dyDescent="0.25">
      <c r="A23250" t="s">
        <v>23677</v>
      </c>
    </row>
    <row r="23251" spans="1:1" x14ac:dyDescent="0.25">
      <c r="A23251" t="s">
        <v>23678</v>
      </c>
    </row>
    <row r="23252" spans="1:1" x14ac:dyDescent="0.25">
      <c r="A23252" t="s">
        <v>23679</v>
      </c>
    </row>
    <row r="23253" spans="1:1" x14ac:dyDescent="0.25">
      <c r="A23253" t="s">
        <v>23680</v>
      </c>
    </row>
    <row r="23254" spans="1:1" x14ac:dyDescent="0.25">
      <c r="A23254" t="s">
        <v>23681</v>
      </c>
    </row>
    <row r="23255" spans="1:1" x14ac:dyDescent="0.25">
      <c r="A23255" t="s">
        <v>23682</v>
      </c>
    </row>
    <row r="23256" spans="1:1" x14ac:dyDescent="0.25">
      <c r="A23256" t="s">
        <v>23683</v>
      </c>
    </row>
    <row r="23257" spans="1:1" x14ac:dyDescent="0.25">
      <c r="A23257" t="s">
        <v>23684</v>
      </c>
    </row>
    <row r="23258" spans="1:1" x14ac:dyDescent="0.25">
      <c r="A23258" t="s">
        <v>23685</v>
      </c>
    </row>
    <row r="23259" spans="1:1" x14ac:dyDescent="0.25">
      <c r="A23259" t="s">
        <v>23686</v>
      </c>
    </row>
    <row r="23260" spans="1:1" x14ac:dyDescent="0.25">
      <c r="A23260" t="s">
        <v>23687</v>
      </c>
    </row>
    <row r="23261" spans="1:1" x14ac:dyDescent="0.25">
      <c r="A23261" t="s">
        <v>23688</v>
      </c>
    </row>
    <row r="23262" spans="1:1" x14ac:dyDescent="0.25">
      <c r="A23262" t="s">
        <v>23689</v>
      </c>
    </row>
    <row r="23263" spans="1:1" x14ac:dyDescent="0.25">
      <c r="A23263" t="s">
        <v>23690</v>
      </c>
    </row>
    <row r="23264" spans="1:1" x14ac:dyDescent="0.25">
      <c r="A23264" t="s">
        <v>23691</v>
      </c>
    </row>
    <row r="23265" spans="1:1" x14ac:dyDescent="0.25">
      <c r="A23265" t="s">
        <v>23692</v>
      </c>
    </row>
    <row r="23266" spans="1:1" x14ac:dyDescent="0.25">
      <c r="A23266" t="s">
        <v>23693</v>
      </c>
    </row>
    <row r="23267" spans="1:1" x14ac:dyDescent="0.25">
      <c r="A23267" t="s">
        <v>23694</v>
      </c>
    </row>
    <row r="23268" spans="1:1" x14ac:dyDescent="0.25">
      <c r="A23268" t="s">
        <v>23695</v>
      </c>
    </row>
    <row r="23269" spans="1:1" x14ac:dyDescent="0.25">
      <c r="A23269" t="s">
        <v>23696</v>
      </c>
    </row>
    <row r="23270" spans="1:1" x14ac:dyDescent="0.25">
      <c r="A23270" t="s">
        <v>23697</v>
      </c>
    </row>
    <row r="23271" spans="1:1" x14ac:dyDescent="0.25">
      <c r="A23271" t="s">
        <v>23698</v>
      </c>
    </row>
    <row r="23272" spans="1:1" x14ac:dyDescent="0.25">
      <c r="A23272" t="s">
        <v>23699</v>
      </c>
    </row>
    <row r="23273" spans="1:1" x14ac:dyDescent="0.25">
      <c r="A23273" t="s">
        <v>23700</v>
      </c>
    </row>
    <row r="23274" spans="1:1" x14ac:dyDescent="0.25">
      <c r="A23274" t="s">
        <v>23701</v>
      </c>
    </row>
    <row r="23275" spans="1:1" x14ac:dyDescent="0.25">
      <c r="A23275" t="s">
        <v>23702</v>
      </c>
    </row>
    <row r="23276" spans="1:1" x14ac:dyDescent="0.25">
      <c r="A23276" t="s">
        <v>23703</v>
      </c>
    </row>
    <row r="23277" spans="1:1" x14ac:dyDescent="0.25">
      <c r="A23277" t="s">
        <v>23704</v>
      </c>
    </row>
    <row r="23278" spans="1:1" x14ac:dyDescent="0.25">
      <c r="A23278" t="s">
        <v>23705</v>
      </c>
    </row>
    <row r="23279" spans="1:1" x14ac:dyDescent="0.25">
      <c r="A23279" t="s">
        <v>23706</v>
      </c>
    </row>
    <row r="23280" spans="1:1" x14ac:dyDescent="0.25">
      <c r="A23280" t="s">
        <v>23707</v>
      </c>
    </row>
    <row r="23281" spans="1:1" x14ac:dyDescent="0.25">
      <c r="A23281" t="s">
        <v>23708</v>
      </c>
    </row>
    <row r="23282" spans="1:1" x14ac:dyDescent="0.25">
      <c r="A23282" t="s">
        <v>23709</v>
      </c>
    </row>
    <row r="23283" spans="1:1" x14ac:dyDescent="0.25">
      <c r="A23283" t="s">
        <v>23710</v>
      </c>
    </row>
    <row r="23284" spans="1:1" x14ac:dyDescent="0.25">
      <c r="A23284" t="s">
        <v>23711</v>
      </c>
    </row>
    <row r="23285" spans="1:1" x14ac:dyDescent="0.25">
      <c r="A23285" t="s">
        <v>23712</v>
      </c>
    </row>
    <row r="23286" spans="1:1" x14ac:dyDescent="0.25">
      <c r="A23286" t="s">
        <v>23713</v>
      </c>
    </row>
    <row r="23287" spans="1:1" x14ac:dyDescent="0.25">
      <c r="A23287" t="s">
        <v>23714</v>
      </c>
    </row>
    <row r="23288" spans="1:1" x14ac:dyDescent="0.25">
      <c r="A23288" t="s">
        <v>23715</v>
      </c>
    </row>
    <row r="23289" spans="1:1" x14ac:dyDescent="0.25">
      <c r="A23289" t="s">
        <v>23716</v>
      </c>
    </row>
    <row r="23290" spans="1:1" x14ac:dyDescent="0.25">
      <c r="A23290" t="s">
        <v>23717</v>
      </c>
    </row>
    <row r="23291" spans="1:1" x14ac:dyDescent="0.25">
      <c r="A23291" t="s">
        <v>23718</v>
      </c>
    </row>
    <row r="23292" spans="1:1" x14ac:dyDescent="0.25">
      <c r="A23292" t="s">
        <v>23719</v>
      </c>
    </row>
    <row r="23293" spans="1:1" x14ac:dyDescent="0.25">
      <c r="A23293" t="s">
        <v>23720</v>
      </c>
    </row>
    <row r="23294" spans="1:1" x14ac:dyDescent="0.25">
      <c r="A23294" t="s">
        <v>23721</v>
      </c>
    </row>
    <row r="23295" spans="1:1" x14ac:dyDescent="0.25">
      <c r="A23295" t="s">
        <v>23722</v>
      </c>
    </row>
    <row r="23296" spans="1:1" x14ac:dyDescent="0.25">
      <c r="A23296" t="s">
        <v>23723</v>
      </c>
    </row>
    <row r="23297" spans="1:1" x14ac:dyDescent="0.25">
      <c r="A23297" t="s">
        <v>23724</v>
      </c>
    </row>
    <row r="23298" spans="1:1" x14ac:dyDescent="0.25">
      <c r="A23298" t="s">
        <v>23725</v>
      </c>
    </row>
    <row r="23299" spans="1:1" x14ac:dyDescent="0.25">
      <c r="A23299" t="s">
        <v>23726</v>
      </c>
    </row>
    <row r="23300" spans="1:1" x14ac:dyDescent="0.25">
      <c r="A23300" t="s">
        <v>23727</v>
      </c>
    </row>
    <row r="23301" spans="1:1" x14ac:dyDescent="0.25">
      <c r="A23301" t="s">
        <v>23728</v>
      </c>
    </row>
    <row r="23302" spans="1:1" x14ac:dyDescent="0.25">
      <c r="A23302" t="s">
        <v>23729</v>
      </c>
    </row>
    <row r="23303" spans="1:1" x14ac:dyDescent="0.25">
      <c r="A23303" t="s">
        <v>23730</v>
      </c>
    </row>
    <row r="23304" spans="1:1" x14ac:dyDescent="0.25">
      <c r="A23304" t="s">
        <v>23731</v>
      </c>
    </row>
    <row r="23305" spans="1:1" x14ac:dyDescent="0.25">
      <c r="A23305" t="s">
        <v>23732</v>
      </c>
    </row>
    <row r="23306" spans="1:1" x14ac:dyDescent="0.25">
      <c r="A23306" t="s">
        <v>23733</v>
      </c>
    </row>
    <row r="23307" spans="1:1" x14ac:dyDescent="0.25">
      <c r="A23307" t="s">
        <v>23734</v>
      </c>
    </row>
    <row r="23308" spans="1:1" x14ac:dyDescent="0.25">
      <c r="A23308" t="s">
        <v>23735</v>
      </c>
    </row>
    <row r="23309" spans="1:1" x14ac:dyDescent="0.25">
      <c r="A23309" t="s">
        <v>23736</v>
      </c>
    </row>
    <row r="23310" spans="1:1" x14ac:dyDescent="0.25">
      <c r="A23310" t="s">
        <v>23737</v>
      </c>
    </row>
    <row r="23311" spans="1:1" x14ac:dyDescent="0.25">
      <c r="A23311" t="s">
        <v>23738</v>
      </c>
    </row>
    <row r="23312" spans="1:1" x14ac:dyDescent="0.25">
      <c r="A23312" t="s">
        <v>23739</v>
      </c>
    </row>
    <row r="23313" spans="1:1" x14ac:dyDescent="0.25">
      <c r="A23313" t="s">
        <v>23740</v>
      </c>
    </row>
    <row r="23314" spans="1:1" x14ac:dyDescent="0.25">
      <c r="A23314" t="s">
        <v>23741</v>
      </c>
    </row>
    <row r="23315" spans="1:1" x14ac:dyDescent="0.25">
      <c r="A23315" t="s">
        <v>23742</v>
      </c>
    </row>
    <row r="23316" spans="1:1" x14ac:dyDescent="0.25">
      <c r="A23316" t="s">
        <v>23743</v>
      </c>
    </row>
    <row r="23317" spans="1:1" x14ac:dyDescent="0.25">
      <c r="A23317" t="s">
        <v>23744</v>
      </c>
    </row>
    <row r="23318" spans="1:1" x14ac:dyDescent="0.25">
      <c r="A23318" t="s">
        <v>23745</v>
      </c>
    </row>
    <row r="23319" spans="1:1" x14ac:dyDescent="0.25">
      <c r="A23319" t="s">
        <v>23746</v>
      </c>
    </row>
    <row r="23320" spans="1:1" x14ac:dyDescent="0.25">
      <c r="A23320" t="s">
        <v>23747</v>
      </c>
    </row>
    <row r="23321" spans="1:1" x14ac:dyDescent="0.25">
      <c r="A23321" t="s">
        <v>23748</v>
      </c>
    </row>
    <row r="23322" spans="1:1" x14ac:dyDescent="0.25">
      <c r="A23322" t="s">
        <v>23749</v>
      </c>
    </row>
    <row r="23323" spans="1:1" x14ac:dyDescent="0.25">
      <c r="A23323" t="s">
        <v>23750</v>
      </c>
    </row>
    <row r="23324" spans="1:1" x14ac:dyDescent="0.25">
      <c r="A23324" t="s">
        <v>23751</v>
      </c>
    </row>
    <row r="23325" spans="1:1" x14ac:dyDescent="0.25">
      <c r="A23325" t="s">
        <v>23752</v>
      </c>
    </row>
    <row r="23326" spans="1:1" x14ac:dyDescent="0.25">
      <c r="A23326" t="s">
        <v>23753</v>
      </c>
    </row>
    <row r="23327" spans="1:1" x14ac:dyDescent="0.25">
      <c r="A23327" t="s">
        <v>23754</v>
      </c>
    </row>
    <row r="23328" spans="1:1" x14ac:dyDescent="0.25">
      <c r="A23328" t="s">
        <v>23755</v>
      </c>
    </row>
    <row r="23329" spans="1:1" x14ac:dyDescent="0.25">
      <c r="A23329" t="s">
        <v>23756</v>
      </c>
    </row>
    <row r="23330" spans="1:1" x14ac:dyDescent="0.25">
      <c r="A23330" t="s">
        <v>23757</v>
      </c>
    </row>
    <row r="23331" spans="1:1" x14ac:dyDescent="0.25">
      <c r="A23331" t="s">
        <v>23758</v>
      </c>
    </row>
    <row r="23332" spans="1:1" x14ac:dyDescent="0.25">
      <c r="A23332" t="s">
        <v>23759</v>
      </c>
    </row>
    <row r="23333" spans="1:1" x14ac:dyDescent="0.25">
      <c r="A23333" t="s">
        <v>23760</v>
      </c>
    </row>
    <row r="23334" spans="1:1" x14ac:dyDescent="0.25">
      <c r="A23334" t="s">
        <v>23761</v>
      </c>
    </row>
    <row r="23335" spans="1:1" x14ac:dyDescent="0.25">
      <c r="A23335" t="s">
        <v>23762</v>
      </c>
    </row>
    <row r="23336" spans="1:1" x14ac:dyDescent="0.25">
      <c r="A23336" t="s">
        <v>23763</v>
      </c>
    </row>
    <row r="23337" spans="1:1" x14ac:dyDescent="0.25">
      <c r="A23337" t="s">
        <v>23764</v>
      </c>
    </row>
    <row r="23338" spans="1:1" x14ac:dyDescent="0.25">
      <c r="A23338" t="s">
        <v>23765</v>
      </c>
    </row>
    <row r="23339" spans="1:1" x14ac:dyDescent="0.25">
      <c r="A23339" t="s">
        <v>23766</v>
      </c>
    </row>
    <row r="23340" spans="1:1" x14ac:dyDescent="0.25">
      <c r="A23340" t="s">
        <v>23767</v>
      </c>
    </row>
    <row r="23341" spans="1:1" x14ac:dyDescent="0.25">
      <c r="A23341" t="s">
        <v>23768</v>
      </c>
    </row>
    <row r="23342" spans="1:1" x14ac:dyDescent="0.25">
      <c r="A23342" t="s">
        <v>23769</v>
      </c>
    </row>
    <row r="23343" spans="1:1" x14ac:dyDescent="0.25">
      <c r="A23343" t="s">
        <v>23770</v>
      </c>
    </row>
    <row r="23344" spans="1:1" x14ac:dyDescent="0.25">
      <c r="A23344" t="s">
        <v>23771</v>
      </c>
    </row>
    <row r="23345" spans="1:1" x14ac:dyDescent="0.25">
      <c r="A23345" t="s">
        <v>23772</v>
      </c>
    </row>
    <row r="23346" spans="1:1" x14ac:dyDescent="0.25">
      <c r="A23346" t="s">
        <v>23773</v>
      </c>
    </row>
    <row r="23347" spans="1:1" x14ac:dyDescent="0.25">
      <c r="A23347" t="s">
        <v>23774</v>
      </c>
    </row>
    <row r="23348" spans="1:1" x14ac:dyDescent="0.25">
      <c r="A23348" t="s">
        <v>23775</v>
      </c>
    </row>
    <row r="23349" spans="1:1" x14ac:dyDescent="0.25">
      <c r="A23349" t="s">
        <v>23776</v>
      </c>
    </row>
    <row r="23350" spans="1:1" x14ac:dyDescent="0.25">
      <c r="A23350" t="s">
        <v>23777</v>
      </c>
    </row>
    <row r="23351" spans="1:1" x14ac:dyDescent="0.25">
      <c r="A23351" t="s">
        <v>23778</v>
      </c>
    </row>
    <row r="23352" spans="1:1" x14ac:dyDescent="0.25">
      <c r="A23352" t="s">
        <v>23779</v>
      </c>
    </row>
    <row r="23353" spans="1:1" x14ac:dyDescent="0.25">
      <c r="A23353" t="s">
        <v>23780</v>
      </c>
    </row>
    <row r="23354" spans="1:1" x14ac:dyDescent="0.25">
      <c r="A23354" t="s">
        <v>23781</v>
      </c>
    </row>
    <row r="23355" spans="1:1" x14ac:dyDescent="0.25">
      <c r="A23355" t="s">
        <v>23782</v>
      </c>
    </row>
    <row r="23356" spans="1:1" x14ac:dyDescent="0.25">
      <c r="A23356" t="s">
        <v>23783</v>
      </c>
    </row>
    <row r="23357" spans="1:1" x14ac:dyDescent="0.25">
      <c r="A23357" t="s">
        <v>23784</v>
      </c>
    </row>
    <row r="23358" spans="1:1" x14ac:dyDescent="0.25">
      <c r="A23358" t="s">
        <v>23785</v>
      </c>
    </row>
    <row r="23359" spans="1:1" x14ac:dyDescent="0.25">
      <c r="A23359" t="s">
        <v>23786</v>
      </c>
    </row>
    <row r="23360" spans="1:1" x14ac:dyDescent="0.25">
      <c r="A23360" t="s">
        <v>23787</v>
      </c>
    </row>
    <row r="23361" spans="1:1" x14ac:dyDescent="0.25">
      <c r="A23361" t="s">
        <v>23788</v>
      </c>
    </row>
    <row r="23362" spans="1:1" x14ac:dyDescent="0.25">
      <c r="A23362" t="s">
        <v>23789</v>
      </c>
    </row>
    <row r="23363" spans="1:1" x14ac:dyDescent="0.25">
      <c r="A23363" t="s">
        <v>23790</v>
      </c>
    </row>
    <row r="23364" spans="1:1" x14ac:dyDescent="0.25">
      <c r="A23364" t="s">
        <v>23791</v>
      </c>
    </row>
    <row r="23365" spans="1:1" x14ac:dyDescent="0.25">
      <c r="A23365" t="s">
        <v>23792</v>
      </c>
    </row>
    <row r="23366" spans="1:1" x14ac:dyDescent="0.25">
      <c r="A23366" t="s">
        <v>23793</v>
      </c>
    </row>
    <row r="23367" spans="1:1" x14ac:dyDescent="0.25">
      <c r="A23367" t="s">
        <v>23794</v>
      </c>
    </row>
    <row r="23368" spans="1:1" x14ac:dyDescent="0.25">
      <c r="A23368" t="s">
        <v>23795</v>
      </c>
    </row>
    <row r="23369" spans="1:1" x14ac:dyDescent="0.25">
      <c r="A23369" t="s">
        <v>23796</v>
      </c>
    </row>
    <row r="23370" spans="1:1" x14ac:dyDescent="0.25">
      <c r="A23370" t="s">
        <v>23797</v>
      </c>
    </row>
    <row r="23371" spans="1:1" x14ac:dyDescent="0.25">
      <c r="A23371" t="s">
        <v>23798</v>
      </c>
    </row>
    <row r="23372" spans="1:1" x14ac:dyDescent="0.25">
      <c r="A23372" t="s">
        <v>23799</v>
      </c>
    </row>
    <row r="23373" spans="1:1" x14ac:dyDescent="0.25">
      <c r="A23373" t="s">
        <v>23800</v>
      </c>
    </row>
    <row r="23374" spans="1:1" x14ac:dyDescent="0.25">
      <c r="A23374" t="s">
        <v>23801</v>
      </c>
    </row>
    <row r="23375" spans="1:1" x14ac:dyDescent="0.25">
      <c r="A23375" t="s">
        <v>23802</v>
      </c>
    </row>
    <row r="23376" spans="1:1" x14ac:dyDescent="0.25">
      <c r="A23376" t="s">
        <v>23803</v>
      </c>
    </row>
    <row r="23377" spans="1:1" x14ac:dyDescent="0.25">
      <c r="A23377" t="s">
        <v>23804</v>
      </c>
    </row>
    <row r="23378" spans="1:1" x14ac:dyDescent="0.25">
      <c r="A23378" t="s">
        <v>23805</v>
      </c>
    </row>
    <row r="23379" spans="1:1" x14ac:dyDescent="0.25">
      <c r="A23379" t="s">
        <v>23806</v>
      </c>
    </row>
    <row r="23380" spans="1:1" x14ac:dyDescent="0.25">
      <c r="A23380" t="s">
        <v>23807</v>
      </c>
    </row>
    <row r="23381" spans="1:1" x14ac:dyDescent="0.25">
      <c r="A23381" t="s">
        <v>23808</v>
      </c>
    </row>
    <row r="23382" spans="1:1" x14ac:dyDescent="0.25">
      <c r="A23382" t="s">
        <v>23809</v>
      </c>
    </row>
    <row r="23383" spans="1:1" x14ac:dyDescent="0.25">
      <c r="A23383" t="s">
        <v>23810</v>
      </c>
    </row>
    <row r="23384" spans="1:1" x14ac:dyDescent="0.25">
      <c r="A23384" t="s">
        <v>23811</v>
      </c>
    </row>
    <row r="23385" spans="1:1" x14ac:dyDescent="0.25">
      <c r="A23385" t="s">
        <v>23812</v>
      </c>
    </row>
    <row r="23386" spans="1:1" x14ac:dyDescent="0.25">
      <c r="A23386" t="s">
        <v>23813</v>
      </c>
    </row>
    <row r="23387" spans="1:1" x14ac:dyDescent="0.25">
      <c r="A23387" t="s">
        <v>23814</v>
      </c>
    </row>
    <row r="23388" spans="1:1" x14ac:dyDescent="0.25">
      <c r="A23388" t="s">
        <v>23815</v>
      </c>
    </row>
    <row r="23389" spans="1:1" x14ac:dyDescent="0.25">
      <c r="A23389" t="s">
        <v>23816</v>
      </c>
    </row>
    <row r="23390" spans="1:1" x14ac:dyDescent="0.25">
      <c r="A23390" t="s">
        <v>23817</v>
      </c>
    </row>
    <row r="23391" spans="1:1" x14ac:dyDescent="0.25">
      <c r="A23391" t="s">
        <v>23818</v>
      </c>
    </row>
    <row r="23392" spans="1:1" x14ac:dyDescent="0.25">
      <c r="A23392" t="s">
        <v>23819</v>
      </c>
    </row>
    <row r="23393" spans="1:1" x14ac:dyDescent="0.25">
      <c r="A23393" t="s">
        <v>23820</v>
      </c>
    </row>
    <row r="23394" spans="1:1" x14ac:dyDescent="0.25">
      <c r="A23394" t="s">
        <v>23821</v>
      </c>
    </row>
    <row r="23395" spans="1:1" x14ac:dyDescent="0.25">
      <c r="A23395" t="s">
        <v>23822</v>
      </c>
    </row>
    <row r="23396" spans="1:1" x14ac:dyDescent="0.25">
      <c r="A23396" t="s">
        <v>23823</v>
      </c>
    </row>
    <row r="23397" spans="1:1" x14ac:dyDescent="0.25">
      <c r="A23397" t="s">
        <v>23824</v>
      </c>
    </row>
    <row r="23398" spans="1:1" x14ac:dyDescent="0.25">
      <c r="A23398" t="s">
        <v>23825</v>
      </c>
    </row>
    <row r="23399" spans="1:1" x14ac:dyDescent="0.25">
      <c r="A23399" t="s">
        <v>23826</v>
      </c>
    </row>
    <row r="23400" spans="1:1" x14ac:dyDescent="0.25">
      <c r="A23400" t="s">
        <v>23827</v>
      </c>
    </row>
    <row r="23401" spans="1:1" x14ac:dyDescent="0.25">
      <c r="A23401" t="s">
        <v>23828</v>
      </c>
    </row>
    <row r="23402" spans="1:1" x14ac:dyDescent="0.25">
      <c r="A23402" t="s">
        <v>23829</v>
      </c>
    </row>
    <row r="23403" spans="1:1" x14ac:dyDescent="0.25">
      <c r="A23403" t="s">
        <v>23830</v>
      </c>
    </row>
    <row r="23404" spans="1:1" x14ac:dyDescent="0.25">
      <c r="A23404" t="s">
        <v>23831</v>
      </c>
    </row>
    <row r="23405" spans="1:1" x14ac:dyDescent="0.25">
      <c r="A23405" t="s">
        <v>23832</v>
      </c>
    </row>
    <row r="23406" spans="1:1" x14ac:dyDescent="0.25">
      <c r="A23406" t="s">
        <v>23833</v>
      </c>
    </row>
    <row r="23407" spans="1:1" x14ac:dyDescent="0.25">
      <c r="A23407" t="s">
        <v>23834</v>
      </c>
    </row>
    <row r="23408" spans="1:1" x14ac:dyDescent="0.25">
      <c r="A23408" t="s">
        <v>23835</v>
      </c>
    </row>
    <row r="23409" spans="1:1" x14ac:dyDescent="0.25">
      <c r="A23409" t="s">
        <v>23836</v>
      </c>
    </row>
    <row r="23410" spans="1:1" x14ac:dyDescent="0.25">
      <c r="A23410" t="s">
        <v>23837</v>
      </c>
    </row>
    <row r="23411" spans="1:1" x14ac:dyDescent="0.25">
      <c r="A23411" t="s">
        <v>23838</v>
      </c>
    </row>
    <row r="23412" spans="1:1" x14ac:dyDescent="0.25">
      <c r="A23412" t="s">
        <v>23839</v>
      </c>
    </row>
    <row r="23413" spans="1:1" x14ac:dyDescent="0.25">
      <c r="A23413" t="s">
        <v>23840</v>
      </c>
    </row>
    <row r="23414" spans="1:1" x14ac:dyDescent="0.25">
      <c r="A23414" t="s">
        <v>23841</v>
      </c>
    </row>
    <row r="23415" spans="1:1" x14ac:dyDescent="0.25">
      <c r="A23415" t="s">
        <v>23842</v>
      </c>
    </row>
    <row r="23416" spans="1:1" x14ac:dyDescent="0.25">
      <c r="A23416" t="s">
        <v>23843</v>
      </c>
    </row>
    <row r="23417" spans="1:1" x14ac:dyDescent="0.25">
      <c r="A23417" t="s">
        <v>23844</v>
      </c>
    </row>
    <row r="23418" spans="1:1" x14ac:dyDescent="0.25">
      <c r="A23418" t="s">
        <v>23845</v>
      </c>
    </row>
    <row r="23419" spans="1:1" x14ac:dyDescent="0.25">
      <c r="A23419" t="s">
        <v>23846</v>
      </c>
    </row>
    <row r="23420" spans="1:1" x14ac:dyDescent="0.25">
      <c r="A23420" t="s">
        <v>23847</v>
      </c>
    </row>
    <row r="23421" spans="1:1" x14ac:dyDescent="0.25">
      <c r="A23421" t="s">
        <v>23848</v>
      </c>
    </row>
    <row r="23422" spans="1:1" x14ac:dyDescent="0.25">
      <c r="A23422" t="s">
        <v>23849</v>
      </c>
    </row>
    <row r="23423" spans="1:1" x14ac:dyDescent="0.25">
      <c r="A23423" t="s">
        <v>23850</v>
      </c>
    </row>
    <row r="23424" spans="1:1" x14ac:dyDescent="0.25">
      <c r="A23424" t="s">
        <v>23851</v>
      </c>
    </row>
    <row r="23425" spans="1:1" x14ac:dyDescent="0.25">
      <c r="A23425" t="s">
        <v>23852</v>
      </c>
    </row>
    <row r="23426" spans="1:1" x14ac:dyDescent="0.25">
      <c r="A23426" t="s">
        <v>23853</v>
      </c>
    </row>
    <row r="23427" spans="1:1" x14ac:dyDescent="0.25">
      <c r="A23427" t="s">
        <v>23854</v>
      </c>
    </row>
    <row r="23428" spans="1:1" x14ac:dyDescent="0.25">
      <c r="A23428" t="s">
        <v>23855</v>
      </c>
    </row>
    <row r="23429" spans="1:1" x14ac:dyDescent="0.25">
      <c r="A23429" t="s">
        <v>23856</v>
      </c>
    </row>
    <row r="23430" spans="1:1" x14ac:dyDescent="0.25">
      <c r="A23430" t="s">
        <v>23857</v>
      </c>
    </row>
    <row r="23431" spans="1:1" x14ac:dyDescent="0.25">
      <c r="A23431" t="s">
        <v>23858</v>
      </c>
    </row>
    <row r="23432" spans="1:1" x14ac:dyDescent="0.25">
      <c r="A23432" t="s">
        <v>23859</v>
      </c>
    </row>
    <row r="23433" spans="1:1" x14ac:dyDescent="0.25">
      <c r="A23433" t="s">
        <v>23860</v>
      </c>
    </row>
    <row r="23434" spans="1:1" x14ac:dyDescent="0.25">
      <c r="A23434" t="s">
        <v>23861</v>
      </c>
    </row>
    <row r="23435" spans="1:1" x14ac:dyDescent="0.25">
      <c r="A23435" t="s">
        <v>23862</v>
      </c>
    </row>
    <row r="23436" spans="1:1" x14ac:dyDescent="0.25">
      <c r="A23436" t="s">
        <v>23863</v>
      </c>
    </row>
    <row r="23437" spans="1:1" x14ac:dyDescent="0.25">
      <c r="A23437" t="s">
        <v>23864</v>
      </c>
    </row>
    <row r="23438" spans="1:1" x14ac:dyDescent="0.25">
      <c r="A23438" t="s">
        <v>23865</v>
      </c>
    </row>
    <row r="23439" spans="1:1" x14ac:dyDescent="0.25">
      <c r="A23439" t="s">
        <v>23866</v>
      </c>
    </row>
    <row r="23440" spans="1:1" x14ac:dyDescent="0.25">
      <c r="A23440" t="s">
        <v>23867</v>
      </c>
    </row>
    <row r="23441" spans="1:1" x14ac:dyDescent="0.25">
      <c r="A23441" t="s">
        <v>23868</v>
      </c>
    </row>
    <row r="23442" spans="1:1" x14ac:dyDescent="0.25">
      <c r="A23442" t="s">
        <v>23869</v>
      </c>
    </row>
    <row r="23443" spans="1:1" x14ac:dyDescent="0.25">
      <c r="A23443" t="s">
        <v>23870</v>
      </c>
    </row>
    <row r="23444" spans="1:1" x14ac:dyDescent="0.25">
      <c r="A23444" t="s">
        <v>23871</v>
      </c>
    </row>
    <row r="23445" spans="1:1" x14ac:dyDescent="0.25">
      <c r="A23445" t="s">
        <v>23872</v>
      </c>
    </row>
    <row r="23446" spans="1:1" x14ac:dyDescent="0.25">
      <c r="A23446" t="s">
        <v>23873</v>
      </c>
    </row>
    <row r="23447" spans="1:1" x14ac:dyDescent="0.25">
      <c r="A23447" t="s">
        <v>23874</v>
      </c>
    </row>
    <row r="23448" spans="1:1" x14ac:dyDescent="0.25">
      <c r="A23448" t="s">
        <v>23875</v>
      </c>
    </row>
    <row r="23449" spans="1:1" x14ac:dyDescent="0.25">
      <c r="A23449" t="s">
        <v>23876</v>
      </c>
    </row>
    <row r="23450" spans="1:1" x14ac:dyDescent="0.25">
      <c r="A23450" t="s">
        <v>23877</v>
      </c>
    </row>
    <row r="23451" spans="1:1" x14ac:dyDescent="0.25">
      <c r="A23451" t="s">
        <v>23878</v>
      </c>
    </row>
    <row r="23452" spans="1:1" x14ac:dyDescent="0.25">
      <c r="A23452" t="s">
        <v>23879</v>
      </c>
    </row>
    <row r="23453" spans="1:1" x14ac:dyDescent="0.25">
      <c r="A23453" t="s">
        <v>23880</v>
      </c>
    </row>
    <row r="23454" spans="1:1" x14ac:dyDescent="0.25">
      <c r="A23454" t="s">
        <v>23881</v>
      </c>
    </row>
    <row r="23455" spans="1:1" x14ac:dyDescent="0.25">
      <c r="A23455" t="s">
        <v>23882</v>
      </c>
    </row>
    <row r="23456" spans="1:1" x14ac:dyDescent="0.25">
      <c r="A23456" t="s">
        <v>23883</v>
      </c>
    </row>
    <row r="23457" spans="1:1" x14ac:dyDescent="0.25">
      <c r="A23457" t="s">
        <v>23884</v>
      </c>
    </row>
    <row r="23458" spans="1:1" x14ac:dyDescent="0.25">
      <c r="A23458" t="s">
        <v>23885</v>
      </c>
    </row>
    <row r="23459" spans="1:1" x14ac:dyDescent="0.25">
      <c r="A23459" t="s">
        <v>23886</v>
      </c>
    </row>
    <row r="23460" spans="1:1" x14ac:dyDescent="0.25">
      <c r="A23460" t="s">
        <v>23887</v>
      </c>
    </row>
    <row r="23461" spans="1:1" x14ac:dyDescent="0.25">
      <c r="A23461" t="s">
        <v>23888</v>
      </c>
    </row>
    <row r="23462" spans="1:1" x14ac:dyDescent="0.25">
      <c r="A23462" t="s">
        <v>23889</v>
      </c>
    </row>
    <row r="23463" spans="1:1" x14ac:dyDescent="0.25">
      <c r="A23463" t="s">
        <v>23890</v>
      </c>
    </row>
    <row r="23464" spans="1:1" x14ac:dyDescent="0.25">
      <c r="A23464" t="s">
        <v>23891</v>
      </c>
    </row>
    <row r="23465" spans="1:1" x14ac:dyDescent="0.25">
      <c r="A23465" t="s">
        <v>23892</v>
      </c>
    </row>
    <row r="23466" spans="1:1" x14ac:dyDescent="0.25">
      <c r="A23466" t="s">
        <v>23893</v>
      </c>
    </row>
    <row r="23467" spans="1:1" x14ac:dyDescent="0.25">
      <c r="A23467" t="s">
        <v>23894</v>
      </c>
    </row>
    <row r="23468" spans="1:1" x14ac:dyDescent="0.25">
      <c r="A23468" t="s">
        <v>23895</v>
      </c>
    </row>
    <row r="23469" spans="1:1" x14ac:dyDescent="0.25">
      <c r="A23469" t="s">
        <v>23896</v>
      </c>
    </row>
    <row r="23470" spans="1:1" x14ac:dyDescent="0.25">
      <c r="A23470" t="s">
        <v>23897</v>
      </c>
    </row>
    <row r="23471" spans="1:1" x14ac:dyDescent="0.25">
      <c r="A23471" t="s">
        <v>23898</v>
      </c>
    </row>
    <row r="23472" spans="1:1" x14ac:dyDescent="0.25">
      <c r="A23472" t="s">
        <v>23899</v>
      </c>
    </row>
    <row r="23473" spans="1:1" x14ac:dyDescent="0.25">
      <c r="A23473" t="s">
        <v>23900</v>
      </c>
    </row>
    <row r="23474" spans="1:1" x14ac:dyDescent="0.25">
      <c r="A23474" t="s">
        <v>23901</v>
      </c>
    </row>
    <row r="23475" spans="1:1" x14ac:dyDescent="0.25">
      <c r="A23475" t="s">
        <v>23902</v>
      </c>
    </row>
    <row r="23476" spans="1:1" x14ac:dyDescent="0.25">
      <c r="A23476" t="s">
        <v>23903</v>
      </c>
    </row>
    <row r="23477" spans="1:1" x14ac:dyDescent="0.25">
      <c r="A23477" t="s">
        <v>23904</v>
      </c>
    </row>
    <row r="23478" spans="1:1" x14ac:dyDescent="0.25">
      <c r="A23478" t="s">
        <v>23905</v>
      </c>
    </row>
    <row r="23479" spans="1:1" x14ac:dyDescent="0.25">
      <c r="A23479" t="s">
        <v>23906</v>
      </c>
    </row>
    <row r="23480" spans="1:1" x14ac:dyDescent="0.25">
      <c r="A23480" t="s">
        <v>23907</v>
      </c>
    </row>
    <row r="23481" spans="1:1" x14ac:dyDescent="0.25">
      <c r="A23481" t="s">
        <v>23908</v>
      </c>
    </row>
    <row r="23482" spans="1:1" x14ac:dyDescent="0.25">
      <c r="A23482" t="s">
        <v>23909</v>
      </c>
    </row>
    <row r="23483" spans="1:1" x14ac:dyDescent="0.25">
      <c r="A23483" t="s">
        <v>23910</v>
      </c>
    </row>
    <row r="23484" spans="1:1" x14ac:dyDescent="0.25">
      <c r="A23484" t="s">
        <v>23911</v>
      </c>
    </row>
    <row r="23485" spans="1:1" x14ac:dyDescent="0.25">
      <c r="A23485" t="s">
        <v>23912</v>
      </c>
    </row>
    <row r="23486" spans="1:1" x14ac:dyDescent="0.25">
      <c r="A23486" t="s">
        <v>23913</v>
      </c>
    </row>
    <row r="23487" spans="1:1" x14ac:dyDescent="0.25">
      <c r="A23487" t="s">
        <v>23914</v>
      </c>
    </row>
    <row r="23488" spans="1:1" x14ac:dyDescent="0.25">
      <c r="A23488" t="s">
        <v>23915</v>
      </c>
    </row>
    <row r="23489" spans="1:1" x14ac:dyDescent="0.25">
      <c r="A23489" t="s">
        <v>23916</v>
      </c>
    </row>
    <row r="23490" spans="1:1" x14ac:dyDescent="0.25">
      <c r="A23490" t="s">
        <v>23917</v>
      </c>
    </row>
    <row r="23491" spans="1:1" x14ac:dyDescent="0.25">
      <c r="A23491" t="s">
        <v>23918</v>
      </c>
    </row>
    <row r="23492" spans="1:1" x14ac:dyDescent="0.25">
      <c r="A23492" t="s">
        <v>23919</v>
      </c>
    </row>
    <row r="23493" spans="1:1" x14ac:dyDescent="0.25">
      <c r="A23493" t="s">
        <v>23920</v>
      </c>
    </row>
    <row r="23494" spans="1:1" x14ac:dyDescent="0.25">
      <c r="A23494" t="s">
        <v>23921</v>
      </c>
    </row>
    <row r="23495" spans="1:1" x14ac:dyDescent="0.25">
      <c r="A23495" t="s">
        <v>23922</v>
      </c>
    </row>
    <row r="23496" spans="1:1" x14ac:dyDescent="0.25">
      <c r="A23496" t="s">
        <v>23923</v>
      </c>
    </row>
    <row r="23497" spans="1:1" x14ac:dyDescent="0.25">
      <c r="A23497" t="s">
        <v>23924</v>
      </c>
    </row>
    <row r="23498" spans="1:1" x14ac:dyDescent="0.25">
      <c r="A23498" t="s">
        <v>23925</v>
      </c>
    </row>
    <row r="23499" spans="1:1" x14ac:dyDescent="0.25">
      <c r="A23499" t="s">
        <v>23926</v>
      </c>
    </row>
    <row r="23500" spans="1:1" x14ac:dyDescent="0.25">
      <c r="A23500" t="s">
        <v>23927</v>
      </c>
    </row>
    <row r="23501" spans="1:1" x14ac:dyDescent="0.25">
      <c r="A23501" t="s">
        <v>23928</v>
      </c>
    </row>
    <row r="23502" spans="1:1" x14ac:dyDescent="0.25">
      <c r="A23502" t="s">
        <v>23929</v>
      </c>
    </row>
    <row r="23503" spans="1:1" x14ac:dyDescent="0.25">
      <c r="A23503" t="s">
        <v>23930</v>
      </c>
    </row>
    <row r="23504" spans="1:1" x14ac:dyDescent="0.25">
      <c r="A23504" t="s">
        <v>23931</v>
      </c>
    </row>
    <row r="23505" spans="1:1" x14ac:dyDescent="0.25">
      <c r="A23505" t="s">
        <v>23932</v>
      </c>
    </row>
    <row r="23506" spans="1:1" x14ac:dyDescent="0.25">
      <c r="A23506" t="s">
        <v>23933</v>
      </c>
    </row>
    <row r="23507" spans="1:1" x14ac:dyDescent="0.25">
      <c r="A23507" t="s">
        <v>23934</v>
      </c>
    </row>
    <row r="23508" spans="1:1" x14ac:dyDescent="0.25">
      <c r="A23508" t="s">
        <v>23935</v>
      </c>
    </row>
    <row r="23509" spans="1:1" x14ac:dyDescent="0.25">
      <c r="A23509" t="s">
        <v>23936</v>
      </c>
    </row>
    <row r="23510" spans="1:1" x14ac:dyDescent="0.25">
      <c r="A23510" t="s">
        <v>23937</v>
      </c>
    </row>
    <row r="23511" spans="1:1" x14ac:dyDescent="0.25">
      <c r="A23511" t="s">
        <v>23938</v>
      </c>
    </row>
    <row r="23512" spans="1:1" x14ac:dyDescent="0.25">
      <c r="A23512" t="s">
        <v>23939</v>
      </c>
    </row>
    <row r="23513" spans="1:1" x14ac:dyDescent="0.25">
      <c r="A23513" t="s">
        <v>23940</v>
      </c>
    </row>
    <row r="23514" spans="1:1" x14ac:dyDescent="0.25">
      <c r="A23514" t="s">
        <v>23941</v>
      </c>
    </row>
    <row r="23515" spans="1:1" x14ac:dyDescent="0.25">
      <c r="A23515" t="s">
        <v>23942</v>
      </c>
    </row>
    <row r="23516" spans="1:1" x14ac:dyDescent="0.25">
      <c r="A23516" t="s">
        <v>23943</v>
      </c>
    </row>
    <row r="23517" spans="1:1" x14ac:dyDescent="0.25">
      <c r="A23517" t="s">
        <v>23944</v>
      </c>
    </row>
    <row r="23518" spans="1:1" x14ac:dyDescent="0.25">
      <c r="A23518" t="s">
        <v>23945</v>
      </c>
    </row>
    <row r="23519" spans="1:1" x14ac:dyDescent="0.25">
      <c r="A23519" t="s">
        <v>23946</v>
      </c>
    </row>
    <row r="23520" spans="1:1" x14ac:dyDescent="0.25">
      <c r="A23520" t="s">
        <v>23947</v>
      </c>
    </row>
    <row r="23521" spans="1:1" x14ac:dyDescent="0.25">
      <c r="A23521" t="s">
        <v>23948</v>
      </c>
    </row>
    <row r="23522" spans="1:1" x14ac:dyDescent="0.25">
      <c r="A23522" t="s">
        <v>23949</v>
      </c>
    </row>
    <row r="23523" spans="1:1" x14ac:dyDescent="0.25">
      <c r="A23523" t="s">
        <v>23950</v>
      </c>
    </row>
    <row r="23524" spans="1:1" x14ac:dyDescent="0.25">
      <c r="A23524" t="s">
        <v>23951</v>
      </c>
    </row>
    <row r="23525" spans="1:1" x14ac:dyDescent="0.25">
      <c r="A23525" t="s">
        <v>23952</v>
      </c>
    </row>
    <row r="23526" spans="1:1" x14ac:dyDescent="0.25">
      <c r="A23526" t="s">
        <v>23953</v>
      </c>
    </row>
    <row r="23527" spans="1:1" x14ac:dyDescent="0.25">
      <c r="A23527" t="s">
        <v>23954</v>
      </c>
    </row>
    <row r="23528" spans="1:1" x14ac:dyDescent="0.25">
      <c r="A23528" t="s">
        <v>23955</v>
      </c>
    </row>
    <row r="23529" spans="1:1" x14ac:dyDescent="0.25">
      <c r="A23529" t="s">
        <v>23956</v>
      </c>
    </row>
    <row r="23530" spans="1:1" x14ac:dyDescent="0.25">
      <c r="A23530" t="s">
        <v>23957</v>
      </c>
    </row>
    <row r="23531" spans="1:1" x14ac:dyDescent="0.25">
      <c r="A23531" t="s">
        <v>23958</v>
      </c>
    </row>
    <row r="23532" spans="1:1" x14ac:dyDescent="0.25">
      <c r="A23532" t="s">
        <v>23959</v>
      </c>
    </row>
    <row r="23533" spans="1:1" x14ac:dyDescent="0.25">
      <c r="A23533" t="s">
        <v>23960</v>
      </c>
    </row>
    <row r="23534" spans="1:1" x14ac:dyDescent="0.25">
      <c r="A23534" t="s">
        <v>23961</v>
      </c>
    </row>
    <row r="23535" spans="1:1" x14ac:dyDescent="0.25">
      <c r="A23535" t="s">
        <v>23962</v>
      </c>
    </row>
    <row r="23536" spans="1:1" x14ac:dyDescent="0.25">
      <c r="A23536" t="s">
        <v>23963</v>
      </c>
    </row>
    <row r="23537" spans="1:1" x14ac:dyDescent="0.25">
      <c r="A23537" t="s">
        <v>23964</v>
      </c>
    </row>
    <row r="23538" spans="1:1" x14ac:dyDescent="0.25">
      <c r="A23538" t="s">
        <v>23965</v>
      </c>
    </row>
    <row r="23539" spans="1:1" x14ac:dyDescent="0.25">
      <c r="A23539" t="s">
        <v>23966</v>
      </c>
    </row>
    <row r="23540" spans="1:1" x14ac:dyDescent="0.25">
      <c r="A23540" t="s">
        <v>23967</v>
      </c>
    </row>
    <row r="23541" spans="1:1" x14ac:dyDescent="0.25">
      <c r="A23541" t="s">
        <v>23968</v>
      </c>
    </row>
    <row r="23542" spans="1:1" x14ac:dyDescent="0.25">
      <c r="A23542" t="s">
        <v>23969</v>
      </c>
    </row>
    <row r="23543" spans="1:1" x14ac:dyDescent="0.25">
      <c r="A23543" t="s">
        <v>23970</v>
      </c>
    </row>
    <row r="23544" spans="1:1" x14ac:dyDescent="0.25">
      <c r="A23544" t="s">
        <v>23971</v>
      </c>
    </row>
    <row r="23545" spans="1:1" x14ac:dyDescent="0.25">
      <c r="A23545" t="s">
        <v>23972</v>
      </c>
    </row>
    <row r="23546" spans="1:1" x14ac:dyDescent="0.25">
      <c r="A23546" t="s">
        <v>23973</v>
      </c>
    </row>
    <row r="23547" spans="1:1" x14ac:dyDescent="0.25">
      <c r="A23547" t="s">
        <v>23974</v>
      </c>
    </row>
    <row r="23548" spans="1:1" x14ac:dyDescent="0.25">
      <c r="A23548" t="s">
        <v>23975</v>
      </c>
    </row>
    <row r="23549" spans="1:1" x14ac:dyDescent="0.25">
      <c r="A23549" t="s">
        <v>23976</v>
      </c>
    </row>
    <row r="23550" spans="1:1" x14ac:dyDescent="0.25">
      <c r="A23550" t="s">
        <v>23977</v>
      </c>
    </row>
    <row r="23551" spans="1:1" x14ac:dyDescent="0.25">
      <c r="A23551" t="s">
        <v>23978</v>
      </c>
    </row>
    <row r="23552" spans="1:1" x14ac:dyDescent="0.25">
      <c r="A23552" t="s">
        <v>23979</v>
      </c>
    </row>
    <row r="23553" spans="1:1" x14ac:dyDescent="0.25">
      <c r="A23553" t="s">
        <v>23980</v>
      </c>
    </row>
    <row r="23554" spans="1:1" x14ac:dyDescent="0.25">
      <c r="A23554" t="s">
        <v>23981</v>
      </c>
    </row>
    <row r="23555" spans="1:1" x14ac:dyDescent="0.25">
      <c r="A23555" t="s">
        <v>23982</v>
      </c>
    </row>
    <row r="23556" spans="1:1" x14ac:dyDescent="0.25">
      <c r="A23556" t="s">
        <v>23983</v>
      </c>
    </row>
    <row r="23557" spans="1:1" x14ac:dyDescent="0.25">
      <c r="A23557" t="s">
        <v>23984</v>
      </c>
    </row>
    <row r="23558" spans="1:1" x14ac:dyDescent="0.25">
      <c r="A23558" t="s">
        <v>23985</v>
      </c>
    </row>
    <row r="23559" spans="1:1" x14ac:dyDescent="0.25">
      <c r="A23559" t="s">
        <v>23986</v>
      </c>
    </row>
    <row r="23560" spans="1:1" x14ac:dyDescent="0.25">
      <c r="A23560" t="s">
        <v>23987</v>
      </c>
    </row>
    <row r="23561" spans="1:1" x14ac:dyDescent="0.25">
      <c r="A23561" t="s">
        <v>23988</v>
      </c>
    </row>
    <row r="23562" spans="1:1" x14ac:dyDescent="0.25">
      <c r="A23562" t="s">
        <v>23989</v>
      </c>
    </row>
    <row r="23563" spans="1:1" x14ac:dyDescent="0.25">
      <c r="A23563" t="s">
        <v>23990</v>
      </c>
    </row>
    <row r="23564" spans="1:1" x14ac:dyDescent="0.25">
      <c r="A23564" t="s">
        <v>23991</v>
      </c>
    </row>
    <row r="23565" spans="1:1" x14ac:dyDescent="0.25">
      <c r="A23565" t="s">
        <v>23992</v>
      </c>
    </row>
    <row r="23566" spans="1:1" x14ac:dyDescent="0.25">
      <c r="A23566" t="s">
        <v>23993</v>
      </c>
    </row>
    <row r="23567" spans="1:1" x14ac:dyDescent="0.25">
      <c r="A23567" t="s">
        <v>23994</v>
      </c>
    </row>
    <row r="23568" spans="1:1" x14ac:dyDescent="0.25">
      <c r="A23568" t="s">
        <v>23995</v>
      </c>
    </row>
    <row r="23569" spans="1:1" x14ac:dyDescent="0.25">
      <c r="A23569" t="s">
        <v>23996</v>
      </c>
    </row>
    <row r="23570" spans="1:1" x14ac:dyDescent="0.25">
      <c r="A23570" t="s">
        <v>23997</v>
      </c>
    </row>
    <row r="23571" spans="1:1" x14ac:dyDescent="0.25">
      <c r="A23571" t="s">
        <v>23998</v>
      </c>
    </row>
    <row r="23572" spans="1:1" x14ac:dyDescent="0.25">
      <c r="A23572" t="s">
        <v>23999</v>
      </c>
    </row>
    <row r="23573" spans="1:1" x14ac:dyDescent="0.25">
      <c r="A23573" t="s">
        <v>24000</v>
      </c>
    </row>
    <row r="23574" spans="1:1" x14ac:dyDescent="0.25">
      <c r="A23574" t="s">
        <v>24001</v>
      </c>
    </row>
    <row r="23575" spans="1:1" x14ac:dyDescent="0.25">
      <c r="A23575" t="s">
        <v>24002</v>
      </c>
    </row>
    <row r="23576" spans="1:1" x14ac:dyDescent="0.25">
      <c r="A23576" t="s">
        <v>24003</v>
      </c>
    </row>
    <row r="23577" spans="1:1" x14ac:dyDescent="0.25">
      <c r="A23577" t="s">
        <v>24004</v>
      </c>
    </row>
    <row r="23578" spans="1:1" x14ac:dyDescent="0.25">
      <c r="A23578" t="s">
        <v>24005</v>
      </c>
    </row>
    <row r="23579" spans="1:1" x14ac:dyDescent="0.25">
      <c r="A23579" t="s">
        <v>24006</v>
      </c>
    </row>
    <row r="23580" spans="1:1" x14ac:dyDescent="0.25">
      <c r="A23580" t="s">
        <v>24007</v>
      </c>
    </row>
    <row r="23581" spans="1:1" x14ac:dyDescent="0.25">
      <c r="A23581" t="s">
        <v>24008</v>
      </c>
    </row>
    <row r="23582" spans="1:1" x14ac:dyDescent="0.25">
      <c r="A23582" t="s">
        <v>24009</v>
      </c>
    </row>
    <row r="23583" spans="1:1" x14ac:dyDescent="0.25">
      <c r="A23583" t="s">
        <v>24010</v>
      </c>
    </row>
    <row r="23584" spans="1:1" x14ac:dyDescent="0.25">
      <c r="A23584" t="s">
        <v>24011</v>
      </c>
    </row>
    <row r="23585" spans="1:1" x14ac:dyDescent="0.25">
      <c r="A23585" t="s">
        <v>24012</v>
      </c>
    </row>
    <row r="23586" spans="1:1" x14ac:dyDescent="0.25">
      <c r="A23586" t="s">
        <v>24013</v>
      </c>
    </row>
    <row r="23587" spans="1:1" x14ac:dyDescent="0.25">
      <c r="A23587" t="s">
        <v>24014</v>
      </c>
    </row>
    <row r="23588" spans="1:1" x14ac:dyDescent="0.25">
      <c r="A23588" t="s">
        <v>24015</v>
      </c>
    </row>
    <row r="23589" spans="1:1" x14ac:dyDescent="0.25">
      <c r="A23589" t="s">
        <v>24016</v>
      </c>
    </row>
    <row r="23590" spans="1:1" x14ac:dyDescent="0.25">
      <c r="A23590" t="s">
        <v>24017</v>
      </c>
    </row>
    <row r="23591" spans="1:1" x14ac:dyDescent="0.25">
      <c r="A23591" t="s">
        <v>24018</v>
      </c>
    </row>
    <row r="23592" spans="1:1" x14ac:dyDescent="0.25">
      <c r="A23592" t="s">
        <v>24019</v>
      </c>
    </row>
    <row r="23593" spans="1:1" x14ac:dyDescent="0.25">
      <c r="A23593" t="s">
        <v>24020</v>
      </c>
    </row>
    <row r="23594" spans="1:1" x14ac:dyDescent="0.25">
      <c r="A23594" t="s">
        <v>24021</v>
      </c>
    </row>
    <row r="23595" spans="1:1" x14ac:dyDescent="0.25">
      <c r="A23595" t="s">
        <v>24022</v>
      </c>
    </row>
    <row r="23596" spans="1:1" x14ac:dyDescent="0.25">
      <c r="A23596" t="s">
        <v>24023</v>
      </c>
    </row>
    <row r="23597" spans="1:1" x14ac:dyDescent="0.25">
      <c r="A23597" t="s">
        <v>24024</v>
      </c>
    </row>
    <row r="23598" spans="1:1" x14ac:dyDescent="0.25">
      <c r="A23598" t="s">
        <v>24025</v>
      </c>
    </row>
    <row r="23599" spans="1:1" x14ac:dyDescent="0.25">
      <c r="A23599" t="s">
        <v>24026</v>
      </c>
    </row>
    <row r="23600" spans="1:1" x14ac:dyDescent="0.25">
      <c r="A23600" t="s">
        <v>24027</v>
      </c>
    </row>
    <row r="23601" spans="1:1" x14ac:dyDescent="0.25">
      <c r="A23601" t="s">
        <v>24028</v>
      </c>
    </row>
    <row r="23602" spans="1:1" x14ac:dyDescent="0.25">
      <c r="A23602" t="s">
        <v>24029</v>
      </c>
    </row>
    <row r="23603" spans="1:1" x14ac:dyDescent="0.25">
      <c r="A23603" t="s">
        <v>24030</v>
      </c>
    </row>
    <row r="23604" spans="1:1" x14ac:dyDescent="0.25">
      <c r="A23604" t="s">
        <v>24031</v>
      </c>
    </row>
    <row r="23605" spans="1:1" x14ac:dyDescent="0.25">
      <c r="A23605" t="s">
        <v>24032</v>
      </c>
    </row>
    <row r="23606" spans="1:1" x14ac:dyDescent="0.25">
      <c r="A23606" t="s">
        <v>24033</v>
      </c>
    </row>
    <row r="23607" spans="1:1" x14ac:dyDescent="0.25">
      <c r="A23607" t="s">
        <v>24034</v>
      </c>
    </row>
    <row r="23608" spans="1:1" x14ac:dyDescent="0.25">
      <c r="A23608" t="s">
        <v>24035</v>
      </c>
    </row>
    <row r="23609" spans="1:1" x14ac:dyDescent="0.25">
      <c r="A23609" t="s">
        <v>24036</v>
      </c>
    </row>
    <row r="23610" spans="1:1" x14ac:dyDescent="0.25">
      <c r="A23610" t="s">
        <v>24037</v>
      </c>
    </row>
    <row r="23611" spans="1:1" x14ac:dyDescent="0.25">
      <c r="A23611" t="s">
        <v>24038</v>
      </c>
    </row>
    <row r="23612" spans="1:1" x14ac:dyDescent="0.25">
      <c r="A23612" t="s">
        <v>24039</v>
      </c>
    </row>
    <row r="23613" spans="1:1" x14ac:dyDescent="0.25">
      <c r="A23613" t="s">
        <v>24040</v>
      </c>
    </row>
    <row r="23614" spans="1:1" x14ac:dyDescent="0.25">
      <c r="A23614" t="s">
        <v>24041</v>
      </c>
    </row>
    <row r="23615" spans="1:1" x14ac:dyDescent="0.25">
      <c r="A23615" t="s">
        <v>24042</v>
      </c>
    </row>
    <row r="23616" spans="1:1" x14ac:dyDescent="0.25">
      <c r="A23616" t="s">
        <v>24043</v>
      </c>
    </row>
    <row r="23617" spans="1:1" x14ac:dyDescent="0.25">
      <c r="A23617" t="s">
        <v>24044</v>
      </c>
    </row>
    <row r="23618" spans="1:1" x14ac:dyDescent="0.25">
      <c r="A23618" t="s">
        <v>24045</v>
      </c>
    </row>
    <row r="23619" spans="1:1" x14ac:dyDescent="0.25">
      <c r="A23619" t="s">
        <v>24046</v>
      </c>
    </row>
    <row r="23620" spans="1:1" x14ac:dyDescent="0.25">
      <c r="A23620" t="s">
        <v>24047</v>
      </c>
    </row>
    <row r="23621" spans="1:1" x14ac:dyDescent="0.25">
      <c r="A23621" t="s">
        <v>24048</v>
      </c>
    </row>
    <row r="23622" spans="1:1" x14ac:dyDescent="0.25">
      <c r="A23622" t="s">
        <v>24049</v>
      </c>
    </row>
    <row r="23623" spans="1:1" x14ac:dyDescent="0.25">
      <c r="A23623" t="s">
        <v>24050</v>
      </c>
    </row>
    <row r="23624" spans="1:1" x14ac:dyDescent="0.25">
      <c r="A23624" t="s">
        <v>24051</v>
      </c>
    </row>
    <row r="23625" spans="1:1" x14ac:dyDescent="0.25">
      <c r="A23625" t="s">
        <v>24052</v>
      </c>
    </row>
    <row r="23626" spans="1:1" x14ac:dyDescent="0.25">
      <c r="A23626" t="s">
        <v>24053</v>
      </c>
    </row>
    <row r="23627" spans="1:1" x14ac:dyDescent="0.25">
      <c r="A23627" t="s">
        <v>24054</v>
      </c>
    </row>
    <row r="23628" spans="1:1" x14ac:dyDescent="0.25">
      <c r="A23628" t="s">
        <v>24055</v>
      </c>
    </row>
    <row r="23629" spans="1:1" x14ac:dyDescent="0.25">
      <c r="A23629" t="s">
        <v>24056</v>
      </c>
    </row>
    <row r="23630" spans="1:1" x14ac:dyDescent="0.25">
      <c r="A23630" t="s">
        <v>24057</v>
      </c>
    </row>
    <row r="23631" spans="1:1" x14ac:dyDescent="0.25">
      <c r="A23631" t="s">
        <v>24058</v>
      </c>
    </row>
    <row r="23632" spans="1:1" x14ac:dyDescent="0.25">
      <c r="A23632" t="s">
        <v>24059</v>
      </c>
    </row>
    <row r="23633" spans="1:1" x14ac:dyDescent="0.25">
      <c r="A23633" t="s">
        <v>24060</v>
      </c>
    </row>
    <row r="23634" spans="1:1" x14ac:dyDescent="0.25">
      <c r="A23634" t="s">
        <v>24061</v>
      </c>
    </row>
    <row r="23635" spans="1:1" x14ac:dyDescent="0.25">
      <c r="A23635" t="s">
        <v>24062</v>
      </c>
    </row>
    <row r="23636" spans="1:1" x14ac:dyDescent="0.25">
      <c r="A23636" t="s">
        <v>24063</v>
      </c>
    </row>
    <row r="23637" spans="1:1" x14ac:dyDescent="0.25">
      <c r="A23637" t="s">
        <v>24064</v>
      </c>
    </row>
    <row r="23638" spans="1:1" x14ac:dyDescent="0.25">
      <c r="A23638" t="s">
        <v>24065</v>
      </c>
    </row>
    <row r="23639" spans="1:1" x14ac:dyDescent="0.25">
      <c r="A23639" t="s">
        <v>24066</v>
      </c>
    </row>
    <row r="23640" spans="1:1" x14ac:dyDescent="0.25">
      <c r="A23640" t="s">
        <v>24067</v>
      </c>
    </row>
    <row r="23641" spans="1:1" x14ac:dyDescent="0.25">
      <c r="A23641" t="s">
        <v>24068</v>
      </c>
    </row>
    <row r="23642" spans="1:1" x14ac:dyDescent="0.25">
      <c r="A23642" t="s">
        <v>24069</v>
      </c>
    </row>
    <row r="23643" spans="1:1" x14ac:dyDescent="0.25">
      <c r="A23643" t="s">
        <v>24070</v>
      </c>
    </row>
    <row r="23644" spans="1:1" x14ac:dyDescent="0.25">
      <c r="A23644" t="s">
        <v>24071</v>
      </c>
    </row>
    <row r="23645" spans="1:1" x14ac:dyDescent="0.25">
      <c r="A23645" t="s">
        <v>24072</v>
      </c>
    </row>
    <row r="23646" spans="1:1" x14ac:dyDescent="0.25">
      <c r="A23646" t="s">
        <v>24073</v>
      </c>
    </row>
    <row r="23647" spans="1:1" x14ac:dyDescent="0.25">
      <c r="A23647" t="s">
        <v>24074</v>
      </c>
    </row>
    <row r="23648" spans="1:1" x14ac:dyDescent="0.25">
      <c r="A23648" t="s">
        <v>24075</v>
      </c>
    </row>
    <row r="23649" spans="1:1" x14ac:dyDescent="0.25">
      <c r="A23649" t="s">
        <v>24076</v>
      </c>
    </row>
    <row r="23650" spans="1:1" x14ac:dyDescent="0.25">
      <c r="A23650" t="s">
        <v>24077</v>
      </c>
    </row>
    <row r="23651" spans="1:1" x14ac:dyDescent="0.25">
      <c r="A23651" t="s">
        <v>24078</v>
      </c>
    </row>
    <row r="23652" spans="1:1" x14ac:dyDescent="0.25">
      <c r="A23652" t="s">
        <v>24079</v>
      </c>
    </row>
    <row r="23653" spans="1:1" x14ac:dyDescent="0.25">
      <c r="A23653" t="s">
        <v>24080</v>
      </c>
    </row>
    <row r="23654" spans="1:1" x14ac:dyDescent="0.25">
      <c r="A23654" t="s">
        <v>24081</v>
      </c>
    </row>
    <row r="23655" spans="1:1" x14ac:dyDescent="0.25">
      <c r="A23655" t="s">
        <v>24082</v>
      </c>
    </row>
    <row r="23656" spans="1:1" x14ac:dyDescent="0.25">
      <c r="A23656" t="s">
        <v>24083</v>
      </c>
    </row>
    <row r="23657" spans="1:1" x14ac:dyDescent="0.25">
      <c r="A23657" t="s">
        <v>24084</v>
      </c>
    </row>
    <row r="23658" spans="1:1" x14ac:dyDescent="0.25">
      <c r="A23658" t="s">
        <v>24085</v>
      </c>
    </row>
    <row r="23659" spans="1:1" x14ac:dyDescent="0.25">
      <c r="A23659" t="s">
        <v>24086</v>
      </c>
    </row>
    <row r="23660" spans="1:1" x14ac:dyDescent="0.25">
      <c r="A23660" t="s">
        <v>24087</v>
      </c>
    </row>
    <row r="23661" spans="1:1" x14ac:dyDescent="0.25">
      <c r="A23661" t="s">
        <v>24088</v>
      </c>
    </row>
    <row r="23662" spans="1:1" x14ac:dyDescent="0.25">
      <c r="A23662" t="s">
        <v>24089</v>
      </c>
    </row>
    <row r="23663" spans="1:1" x14ac:dyDescent="0.25">
      <c r="A23663" t="s">
        <v>24090</v>
      </c>
    </row>
    <row r="23664" spans="1:1" x14ac:dyDescent="0.25">
      <c r="A23664" t="s">
        <v>24091</v>
      </c>
    </row>
    <row r="23665" spans="1:1" x14ac:dyDescent="0.25">
      <c r="A23665" t="s">
        <v>24092</v>
      </c>
    </row>
    <row r="23666" spans="1:1" x14ac:dyDescent="0.25">
      <c r="A23666" t="s">
        <v>24093</v>
      </c>
    </row>
    <row r="23667" spans="1:1" x14ac:dyDescent="0.25">
      <c r="A23667" t="s">
        <v>24094</v>
      </c>
    </row>
    <row r="23668" spans="1:1" x14ac:dyDescent="0.25">
      <c r="A23668" t="s">
        <v>24095</v>
      </c>
    </row>
    <row r="23669" spans="1:1" x14ac:dyDescent="0.25">
      <c r="A23669" t="s">
        <v>24096</v>
      </c>
    </row>
    <row r="23670" spans="1:1" x14ac:dyDescent="0.25">
      <c r="A23670" t="s">
        <v>24097</v>
      </c>
    </row>
    <row r="23671" spans="1:1" x14ac:dyDescent="0.25">
      <c r="A23671" t="s">
        <v>24098</v>
      </c>
    </row>
    <row r="23672" spans="1:1" x14ac:dyDescent="0.25">
      <c r="A23672" t="s">
        <v>24099</v>
      </c>
    </row>
    <row r="23673" spans="1:1" x14ac:dyDescent="0.25">
      <c r="A23673" t="s">
        <v>24100</v>
      </c>
    </row>
    <row r="23674" spans="1:1" x14ac:dyDescent="0.25">
      <c r="A23674" t="s">
        <v>24101</v>
      </c>
    </row>
    <row r="23675" spans="1:1" x14ac:dyDescent="0.25">
      <c r="A23675" t="s">
        <v>24102</v>
      </c>
    </row>
    <row r="23676" spans="1:1" x14ac:dyDescent="0.25">
      <c r="A23676" t="s">
        <v>24103</v>
      </c>
    </row>
    <row r="23677" spans="1:1" x14ac:dyDescent="0.25">
      <c r="A23677" t="s">
        <v>24104</v>
      </c>
    </row>
    <row r="23678" spans="1:1" x14ac:dyDescent="0.25">
      <c r="A23678" t="s">
        <v>24105</v>
      </c>
    </row>
    <row r="23679" spans="1:1" x14ac:dyDescent="0.25">
      <c r="A23679" t="s">
        <v>24106</v>
      </c>
    </row>
    <row r="23680" spans="1:1" x14ac:dyDescent="0.25">
      <c r="A23680" t="s">
        <v>24107</v>
      </c>
    </row>
    <row r="23681" spans="1:1" x14ac:dyDescent="0.25">
      <c r="A23681" t="s">
        <v>24108</v>
      </c>
    </row>
    <row r="23682" spans="1:1" x14ac:dyDescent="0.25">
      <c r="A23682" t="s">
        <v>24109</v>
      </c>
    </row>
    <row r="23683" spans="1:1" x14ac:dyDescent="0.25">
      <c r="A23683" t="s">
        <v>24110</v>
      </c>
    </row>
    <row r="23684" spans="1:1" x14ac:dyDescent="0.25">
      <c r="A23684" t="s">
        <v>24111</v>
      </c>
    </row>
    <row r="23685" spans="1:1" x14ac:dyDescent="0.25">
      <c r="A23685" t="s">
        <v>24112</v>
      </c>
    </row>
    <row r="23686" spans="1:1" x14ac:dyDescent="0.25">
      <c r="A23686" t="s">
        <v>24113</v>
      </c>
    </row>
    <row r="23687" spans="1:1" x14ac:dyDescent="0.25">
      <c r="A23687" t="s">
        <v>24114</v>
      </c>
    </row>
    <row r="23688" spans="1:1" x14ac:dyDescent="0.25">
      <c r="A23688" t="s">
        <v>24115</v>
      </c>
    </row>
    <row r="23689" spans="1:1" x14ac:dyDescent="0.25">
      <c r="A23689" t="s">
        <v>24116</v>
      </c>
    </row>
    <row r="23690" spans="1:1" x14ac:dyDescent="0.25">
      <c r="A23690" t="s">
        <v>24117</v>
      </c>
    </row>
    <row r="23691" spans="1:1" x14ac:dyDescent="0.25">
      <c r="A23691" t="s">
        <v>24118</v>
      </c>
    </row>
    <row r="23692" spans="1:1" x14ac:dyDescent="0.25">
      <c r="A23692" t="s">
        <v>24119</v>
      </c>
    </row>
    <row r="23693" spans="1:1" x14ac:dyDescent="0.25">
      <c r="A23693" t="s">
        <v>24120</v>
      </c>
    </row>
    <row r="23694" spans="1:1" x14ac:dyDescent="0.25">
      <c r="A23694" t="s">
        <v>24121</v>
      </c>
    </row>
    <row r="23695" spans="1:1" x14ac:dyDescent="0.25">
      <c r="A23695" t="s">
        <v>24122</v>
      </c>
    </row>
    <row r="23696" spans="1:1" x14ac:dyDescent="0.25">
      <c r="A23696" t="s">
        <v>24123</v>
      </c>
    </row>
    <row r="23697" spans="1:1" x14ac:dyDescent="0.25">
      <c r="A23697" t="s">
        <v>24124</v>
      </c>
    </row>
    <row r="23698" spans="1:1" x14ac:dyDescent="0.25">
      <c r="A23698" t="s">
        <v>24125</v>
      </c>
    </row>
    <row r="23699" spans="1:1" x14ac:dyDescent="0.25">
      <c r="A23699" t="s">
        <v>24126</v>
      </c>
    </row>
    <row r="23700" spans="1:1" x14ac:dyDescent="0.25">
      <c r="A23700" t="s">
        <v>24127</v>
      </c>
    </row>
    <row r="23701" spans="1:1" x14ac:dyDescent="0.25">
      <c r="A23701" t="s">
        <v>24128</v>
      </c>
    </row>
    <row r="23702" spans="1:1" x14ac:dyDescent="0.25">
      <c r="A23702" t="s">
        <v>24129</v>
      </c>
    </row>
    <row r="23703" spans="1:1" x14ac:dyDescent="0.25">
      <c r="A23703" t="s">
        <v>24130</v>
      </c>
    </row>
    <row r="23704" spans="1:1" x14ac:dyDescent="0.25">
      <c r="A23704" t="s">
        <v>24131</v>
      </c>
    </row>
    <row r="23705" spans="1:1" x14ac:dyDescent="0.25">
      <c r="A23705" t="s">
        <v>24132</v>
      </c>
    </row>
    <row r="23706" spans="1:1" x14ac:dyDescent="0.25">
      <c r="A23706" t="s">
        <v>24133</v>
      </c>
    </row>
    <row r="23707" spans="1:1" x14ac:dyDescent="0.25">
      <c r="A23707" t="s">
        <v>24134</v>
      </c>
    </row>
    <row r="23708" spans="1:1" x14ac:dyDescent="0.25">
      <c r="A23708" t="s">
        <v>24135</v>
      </c>
    </row>
    <row r="23709" spans="1:1" x14ac:dyDescent="0.25">
      <c r="A23709" t="s">
        <v>24136</v>
      </c>
    </row>
    <row r="23710" spans="1:1" x14ac:dyDescent="0.25">
      <c r="A23710" t="s">
        <v>24137</v>
      </c>
    </row>
    <row r="23711" spans="1:1" x14ac:dyDescent="0.25">
      <c r="A23711" t="s">
        <v>24138</v>
      </c>
    </row>
    <row r="23712" spans="1:1" x14ac:dyDescent="0.25">
      <c r="A23712" t="s">
        <v>24139</v>
      </c>
    </row>
    <row r="23713" spans="1:1" x14ac:dyDescent="0.25">
      <c r="A23713" t="s">
        <v>24140</v>
      </c>
    </row>
    <row r="23714" spans="1:1" x14ac:dyDescent="0.25">
      <c r="A23714" t="s">
        <v>24141</v>
      </c>
    </row>
    <row r="23715" spans="1:1" x14ac:dyDescent="0.25">
      <c r="A23715" t="s">
        <v>24142</v>
      </c>
    </row>
    <row r="23716" spans="1:1" x14ac:dyDescent="0.25">
      <c r="A23716" t="s">
        <v>24143</v>
      </c>
    </row>
    <row r="23717" spans="1:1" x14ac:dyDescent="0.25">
      <c r="A23717" t="s">
        <v>24144</v>
      </c>
    </row>
    <row r="23718" spans="1:1" x14ac:dyDescent="0.25">
      <c r="A23718" t="s">
        <v>24145</v>
      </c>
    </row>
    <row r="23719" spans="1:1" x14ac:dyDescent="0.25">
      <c r="A23719" t="s">
        <v>24146</v>
      </c>
    </row>
    <row r="23720" spans="1:1" x14ac:dyDescent="0.25">
      <c r="A23720" t="s">
        <v>24147</v>
      </c>
    </row>
    <row r="23721" spans="1:1" x14ac:dyDescent="0.25">
      <c r="A23721" t="s">
        <v>24148</v>
      </c>
    </row>
    <row r="23722" spans="1:1" x14ac:dyDescent="0.25">
      <c r="A23722" t="s">
        <v>24149</v>
      </c>
    </row>
    <row r="23723" spans="1:1" x14ac:dyDescent="0.25">
      <c r="A23723" t="s">
        <v>24150</v>
      </c>
    </row>
    <row r="23724" spans="1:1" x14ac:dyDescent="0.25">
      <c r="A23724" t="s">
        <v>24151</v>
      </c>
    </row>
    <row r="23725" spans="1:1" x14ac:dyDescent="0.25">
      <c r="A23725" t="s">
        <v>24152</v>
      </c>
    </row>
    <row r="23726" spans="1:1" x14ac:dyDescent="0.25">
      <c r="A23726" t="s">
        <v>24153</v>
      </c>
    </row>
    <row r="23727" spans="1:1" x14ac:dyDescent="0.25">
      <c r="A23727" t="s">
        <v>24154</v>
      </c>
    </row>
    <row r="23728" spans="1:1" x14ac:dyDescent="0.25">
      <c r="A23728" t="s">
        <v>24155</v>
      </c>
    </row>
    <row r="23729" spans="1:1" x14ac:dyDescent="0.25">
      <c r="A23729" t="s">
        <v>24156</v>
      </c>
    </row>
    <row r="23730" spans="1:1" x14ac:dyDescent="0.25">
      <c r="A23730" t="s">
        <v>24157</v>
      </c>
    </row>
    <row r="23731" spans="1:1" x14ac:dyDescent="0.25">
      <c r="A23731" t="s">
        <v>24158</v>
      </c>
    </row>
    <row r="23732" spans="1:1" x14ac:dyDescent="0.25">
      <c r="A23732" t="s">
        <v>24159</v>
      </c>
    </row>
    <row r="23733" spans="1:1" x14ac:dyDescent="0.25">
      <c r="A23733" t="s">
        <v>24160</v>
      </c>
    </row>
    <row r="23734" spans="1:1" x14ac:dyDescent="0.25">
      <c r="A23734" t="s">
        <v>24161</v>
      </c>
    </row>
    <row r="23735" spans="1:1" x14ac:dyDescent="0.25">
      <c r="A23735" t="s">
        <v>24162</v>
      </c>
    </row>
    <row r="23736" spans="1:1" x14ac:dyDescent="0.25">
      <c r="A23736" t="s">
        <v>24163</v>
      </c>
    </row>
    <row r="23737" spans="1:1" x14ac:dyDescent="0.25">
      <c r="A23737" t="s">
        <v>24164</v>
      </c>
    </row>
    <row r="23738" spans="1:1" x14ac:dyDescent="0.25">
      <c r="A23738" t="s">
        <v>24165</v>
      </c>
    </row>
    <row r="23739" spans="1:1" x14ac:dyDescent="0.25">
      <c r="A23739" t="s">
        <v>24166</v>
      </c>
    </row>
    <row r="23740" spans="1:1" x14ac:dyDescent="0.25">
      <c r="A23740" t="s">
        <v>24167</v>
      </c>
    </row>
    <row r="23741" spans="1:1" x14ac:dyDescent="0.25">
      <c r="A23741" t="s">
        <v>24168</v>
      </c>
    </row>
    <row r="23742" spans="1:1" x14ac:dyDescent="0.25">
      <c r="A23742" t="s">
        <v>24169</v>
      </c>
    </row>
    <row r="23743" spans="1:1" x14ac:dyDescent="0.25">
      <c r="A23743" t="s">
        <v>24170</v>
      </c>
    </row>
    <row r="23744" spans="1:1" x14ac:dyDescent="0.25">
      <c r="A23744" t="s">
        <v>24171</v>
      </c>
    </row>
    <row r="23745" spans="1:1" x14ac:dyDescent="0.25">
      <c r="A23745" t="s">
        <v>24172</v>
      </c>
    </row>
    <row r="23746" spans="1:1" x14ac:dyDescent="0.25">
      <c r="A23746" t="s">
        <v>24173</v>
      </c>
    </row>
    <row r="23747" spans="1:1" x14ac:dyDescent="0.25">
      <c r="A23747" t="s">
        <v>24174</v>
      </c>
    </row>
    <row r="23748" spans="1:1" x14ac:dyDescent="0.25">
      <c r="A23748" t="s">
        <v>24175</v>
      </c>
    </row>
    <row r="23749" spans="1:1" x14ac:dyDescent="0.25">
      <c r="A23749" t="s">
        <v>24176</v>
      </c>
    </row>
    <row r="23750" spans="1:1" x14ac:dyDescent="0.25">
      <c r="A23750" t="s">
        <v>24177</v>
      </c>
    </row>
    <row r="23751" spans="1:1" x14ac:dyDescent="0.25">
      <c r="A23751" t="s">
        <v>24178</v>
      </c>
    </row>
    <row r="23752" spans="1:1" x14ac:dyDescent="0.25">
      <c r="A23752" t="s">
        <v>24179</v>
      </c>
    </row>
    <row r="23753" spans="1:1" x14ac:dyDescent="0.25">
      <c r="A23753" t="s">
        <v>24180</v>
      </c>
    </row>
    <row r="23754" spans="1:1" x14ac:dyDescent="0.25">
      <c r="A23754" t="s">
        <v>24181</v>
      </c>
    </row>
    <row r="23755" spans="1:1" x14ac:dyDescent="0.25">
      <c r="A23755" t="s">
        <v>24182</v>
      </c>
    </row>
    <row r="23756" spans="1:1" x14ac:dyDescent="0.25">
      <c r="A23756" t="s">
        <v>24183</v>
      </c>
    </row>
    <row r="23757" spans="1:1" x14ac:dyDescent="0.25">
      <c r="A23757" t="s">
        <v>24184</v>
      </c>
    </row>
    <row r="23758" spans="1:1" x14ac:dyDescent="0.25">
      <c r="A23758" t="s">
        <v>24185</v>
      </c>
    </row>
    <row r="23759" spans="1:1" x14ac:dyDescent="0.25">
      <c r="A23759" t="s">
        <v>24186</v>
      </c>
    </row>
    <row r="23760" spans="1:1" x14ac:dyDescent="0.25">
      <c r="A23760" t="s">
        <v>24187</v>
      </c>
    </row>
    <row r="23761" spans="1:1" x14ac:dyDescent="0.25">
      <c r="A23761" t="s">
        <v>24188</v>
      </c>
    </row>
    <row r="23762" spans="1:1" x14ac:dyDescent="0.25">
      <c r="A23762" t="s">
        <v>24189</v>
      </c>
    </row>
    <row r="23763" spans="1:1" x14ac:dyDescent="0.25">
      <c r="A23763" t="s">
        <v>24190</v>
      </c>
    </row>
    <row r="23764" spans="1:1" x14ac:dyDescent="0.25">
      <c r="A23764" t="s">
        <v>24191</v>
      </c>
    </row>
    <row r="23765" spans="1:1" x14ac:dyDescent="0.25">
      <c r="A23765" t="s">
        <v>24192</v>
      </c>
    </row>
    <row r="23766" spans="1:1" x14ac:dyDescent="0.25">
      <c r="A23766" t="s">
        <v>24193</v>
      </c>
    </row>
    <row r="23767" spans="1:1" x14ac:dyDescent="0.25">
      <c r="A23767" t="s">
        <v>24194</v>
      </c>
    </row>
    <row r="23768" spans="1:1" x14ac:dyDescent="0.25">
      <c r="A23768" t="s">
        <v>24195</v>
      </c>
    </row>
    <row r="23769" spans="1:1" x14ac:dyDescent="0.25">
      <c r="A23769" t="s">
        <v>24196</v>
      </c>
    </row>
    <row r="23770" spans="1:1" x14ac:dyDescent="0.25">
      <c r="A23770" t="s">
        <v>24197</v>
      </c>
    </row>
    <row r="23771" spans="1:1" x14ac:dyDescent="0.25">
      <c r="A23771" t="s">
        <v>24198</v>
      </c>
    </row>
    <row r="23772" spans="1:1" x14ac:dyDescent="0.25">
      <c r="A23772" t="s">
        <v>24199</v>
      </c>
    </row>
    <row r="23773" spans="1:1" x14ac:dyDescent="0.25">
      <c r="A23773" t="s">
        <v>24200</v>
      </c>
    </row>
    <row r="23774" spans="1:1" x14ac:dyDescent="0.25">
      <c r="A23774" t="s">
        <v>24201</v>
      </c>
    </row>
    <row r="23775" spans="1:1" x14ac:dyDescent="0.25">
      <c r="A23775" t="s">
        <v>24202</v>
      </c>
    </row>
    <row r="23776" spans="1:1" x14ac:dyDescent="0.25">
      <c r="A23776" t="s">
        <v>24203</v>
      </c>
    </row>
    <row r="23777" spans="1:1" x14ac:dyDescent="0.25">
      <c r="A23777" t="s">
        <v>24204</v>
      </c>
    </row>
    <row r="23778" spans="1:1" x14ac:dyDescent="0.25">
      <c r="A23778" t="s">
        <v>24205</v>
      </c>
    </row>
    <row r="23779" spans="1:1" x14ac:dyDescent="0.25">
      <c r="A23779" t="s">
        <v>24206</v>
      </c>
    </row>
    <row r="23780" spans="1:1" x14ac:dyDescent="0.25">
      <c r="A23780" t="s">
        <v>24207</v>
      </c>
    </row>
    <row r="23781" spans="1:1" x14ac:dyDescent="0.25">
      <c r="A23781" t="s">
        <v>24208</v>
      </c>
    </row>
    <row r="23782" spans="1:1" x14ac:dyDescent="0.25">
      <c r="A23782" t="s">
        <v>24209</v>
      </c>
    </row>
    <row r="23783" spans="1:1" x14ac:dyDescent="0.25">
      <c r="A23783" t="s">
        <v>24210</v>
      </c>
    </row>
    <row r="23784" spans="1:1" x14ac:dyDescent="0.25">
      <c r="A23784" t="s">
        <v>24211</v>
      </c>
    </row>
    <row r="23785" spans="1:1" x14ac:dyDescent="0.25">
      <c r="A23785" t="s">
        <v>24212</v>
      </c>
    </row>
    <row r="23786" spans="1:1" x14ac:dyDescent="0.25">
      <c r="A23786" t="s">
        <v>24213</v>
      </c>
    </row>
    <row r="23787" spans="1:1" x14ac:dyDescent="0.25">
      <c r="A23787" t="s">
        <v>24214</v>
      </c>
    </row>
    <row r="23788" spans="1:1" x14ac:dyDescent="0.25">
      <c r="A23788" t="s">
        <v>24215</v>
      </c>
    </row>
    <row r="23789" spans="1:1" x14ac:dyDescent="0.25">
      <c r="A23789" t="s">
        <v>24216</v>
      </c>
    </row>
    <row r="23790" spans="1:1" x14ac:dyDescent="0.25">
      <c r="A23790" t="s">
        <v>24217</v>
      </c>
    </row>
    <row r="23791" spans="1:1" x14ac:dyDescent="0.25">
      <c r="A23791" t="s">
        <v>24218</v>
      </c>
    </row>
    <row r="23792" spans="1:1" x14ac:dyDescent="0.25">
      <c r="A23792" t="s">
        <v>24219</v>
      </c>
    </row>
    <row r="23793" spans="1:1" x14ac:dyDescent="0.25">
      <c r="A23793" t="s">
        <v>24220</v>
      </c>
    </row>
    <row r="23794" spans="1:1" x14ac:dyDescent="0.25">
      <c r="A23794" t="s">
        <v>24221</v>
      </c>
    </row>
    <row r="23795" spans="1:1" x14ac:dyDescent="0.25">
      <c r="A23795" t="s">
        <v>24222</v>
      </c>
    </row>
    <row r="23796" spans="1:1" x14ac:dyDescent="0.25">
      <c r="A23796" t="s">
        <v>24223</v>
      </c>
    </row>
    <row r="23797" spans="1:1" x14ac:dyDescent="0.25">
      <c r="A23797" t="s">
        <v>24224</v>
      </c>
    </row>
    <row r="23798" spans="1:1" x14ac:dyDescent="0.25">
      <c r="A23798" t="s">
        <v>24225</v>
      </c>
    </row>
    <row r="23799" spans="1:1" x14ac:dyDescent="0.25">
      <c r="A23799" t="s">
        <v>24226</v>
      </c>
    </row>
    <row r="23800" spans="1:1" x14ac:dyDescent="0.25">
      <c r="A23800" t="s">
        <v>24227</v>
      </c>
    </row>
    <row r="23801" spans="1:1" x14ac:dyDescent="0.25">
      <c r="A23801" t="s">
        <v>24228</v>
      </c>
    </row>
    <row r="23802" spans="1:1" x14ac:dyDescent="0.25">
      <c r="A23802" t="s">
        <v>24229</v>
      </c>
    </row>
    <row r="23803" spans="1:1" x14ac:dyDescent="0.25">
      <c r="A23803" t="s">
        <v>24230</v>
      </c>
    </row>
    <row r="23804" spans="1:1" x14ac:dyDescent="0.25">
      <c r="A23804" t="s">
        <v>24231</v>
      </c>
    </row>
    <row r="23805" spans="1:1" x14ac:dyDescent="0.25">
      <c r="A23805" t="s">
        <v>24232</v>
      </c>
    </row>
    <row r="23806" spans="1:1" x14ac:dyDescent="0.25">
      <c r="A23806" t="s">
        <v>24233</v>
      </c>
    </row>
    <row r="23807" spans="1:1" x14ac:dyDescent="0.25">
      <c r="A23807" t="s">
        <v>24234</v>
      </c>
    </row>
    <row r="23808" spans="1:1" x14ac:dyDescent="0.25">
      <c r="A23808" t="s">
        <v>24235</v>
      </c>
    </row>
    <row r="23809" spans="1:1" x14ac:dyDescent="0.25">
      <c r="A23809" t="s">
        <v>24236</v>
      </c>
    </row>
    <row r="23810" spans="1:1" x14ac:dyDescent="0.25">
      <c r="A23810" t="s">
        <v>24237</v>
      </c>
    </row>
    <row r="23811" spans="1:1" x14ac:dyDescent="0.25">
      <c r="A23811" t="s">
        <v>24238</v>
      </c>
    </row>
    <row r="23812" spans="1:1" x14ac:dyDescent="0.25">
      <c r="A23812" t="s">
        <v>24239</v>
      </c>
    </row>
    <row r="23813" spans="1:1" x14ac:dyDescent="0.25">
      <c r="A23813" t="s">
        <v>24240</v>
      </c>
    </row>
    <row r="23814" spans="1:1" x14ac:dyDescent="0.25">
      <c r="A23814" t="s">
        <v>24241</v>
      </c>
    </row>
    <row r="23815" spans="1:1" x14ac:dyDescent="0.25">
      <c r="A23815" t="s">
        <v>24242</v>
      </c>
    </row>
    <row r="23816" spans="1:1" x14ac:dyDescent="0.25">
      <c r="A23816" t="s">
        <v>24243</v>
      </c>
    </row>
    <row r="23817" spans="1:1" x14ac:dyDescent="0.25">
      <c r="A23817" t="s">
        <v>24244</v>
      </c>
    </row>
    <row r="23818" spans="1:1" x14ac:dyDescent="0.25">
      <c r="A23818" t="s">
        <v>24245</v>
      </c>
    </row>
    <row r="23819" spans="1:1" x14ac:dyDescent="0.25">
      <c r="A23819" t="s">
        <v>24246</v>
      </c>
    </row>
    <row r="23820" spans="1:1" x14ac:dyDescent="0.25">
      <c r="A23820" t="s">
        <v>24247</v>
      </c>
    </row>
    <row r="23821" spans="1:1" x14ac:dyDescent="0.25">
      <c r="A23821" t="s">
        <v>24248</v>
      </c>
    </row>
    <row r="23822" spans="1:1" x14ac:dyDescent="0.25">
      <c r="A23822" t="s">
        <v>24249</v>
      </c>
    </row>
    <row r="23823" spans="1:1" x14ac:dyDescent="0.25">
      <c r="A23823" t="s">
        <v>24250</v>
      </c>
    </row>
    <row r="23824" spans="1:1" x14ac:dyDescent="0.25">
      <c r="A23824" t="s">
        <v>24251</v>
      </c>
    </row>
    <row r="23825" spans="1:1" x14ac:dyDescent="0.25">
      <c r="A23825" t="s">
        <v>24252</v>
      </c>
    </row>
    <row r="23826" spans="1:1" x14ac:dyDescent="0.25">
      <c r="A23826" t="s">
        <v>24253</v>
      </c>
    </row>
    <row r="23827" spans="1:1" x14ac:dyDescent="0.25">
      <c r="A23827" t="s">
        <v>24254</v>
      </c>
    </row>
    <row r="23828" spans="1:1" x14ac:dyDescent="0.25">
      <c r="A23828" t="s">
        <v>24255</v>
      </c>
    </row>
    <row r="23829" spans="1:1" x14ac:dyDescent="0.25">
      <c r="A23829" t="s">
        <v>24256</v>
      </c>
    </row>
    <row r="23830" spans="1:1" x14ac:dyDescent="0.25">
      <c r="A23830" t="s">
        <v>24257</v>
      </c>
    </row>
    <row r="23831" spans="1:1" x14ac:dyDescent="0.25">
      <c r="A23831" t="s">
        <v>24258</v>
      </c>
    </row>
    <row r="23832" spans="1:1" x14ac:dyDescent="0.25">
      <c r="A23832" t="s">
        <v>24259</v>
      </c>
    </row>
    <row r="23833" spans="1:1" x14ac:dyDescent="0.25">
      <c r="A23833" t="s">
        <v>24260</v>
      </c>
    </row>
    <row r="23834" spans="1:1" x14ac:dyDescent="0.25">
      <c r="A23834" t="s">
        <v>24261</v>
      </c>
    </row>
    <row r="23835" spans="1:1" x14ac:dyDescent="0.25">
      <c r="A23835" t="s">
        <v>24262</v>
      </c>
    </row>
    <row r="23836" spans="1:1" x14ac:dyDescent="0.25">
      <c r="A23836" t="s">
        <v>24263</v>
      </c>
    </row>
    <row r="23837" spans="1:1" x14ac:dyDescent="0.25">
      <c r="A23837" t="s">
        <v>24264</v>
      </c>
    </row>
    <row r="23838" spans="1:1" x14ac:dyDescent="0.25">
      <c r="A23838" t="s">
        <v>24265</v>
      </c>
    </row>
    <row r="23839" spans="1:1" x14ac:dyDescent="0.25">
      <c r="A23839" t="s">
        <v>24266</v>
      </c>
    </row>
    <row r="23840" spans="1:1" x14ac:dyDescent="0.25">
      <c r="A23840" t="s">
        <v>24267</v>
      </c>
    </row>
    <row r="23841" spans="1:1" x14ac:dyDescent="0.25">
      <c r="A23841" t="s">
        <v>24268</v>
      </c>
    </row>
    <row r="23842" spans="1:1" x14ac:dyDescent="0.25">
      <c r="A23842" t="s">
        <v>24269</v>
      </c>
    </row>
    <row r="23843" spans="1:1" x14ac:dyDescent="0.25">
      <c r="A23843" t="s">
        <v>24270</v>
      </c>
    </row>
    <row r="23844" spans="1:1" x14ac:dyDescent="0.25">
      <c r="A23844" t="s">
        <v>24271</v>
      </c>
    </row>
    <row r="23845" spans="1:1" x14ac:dyDescent="0.25">
      <c r="A23845" t="s">
        <v>24272</v>
      </c>
    </row>
    <row r="23846" spans="1:1" x14ac:dyDescent="0.25">
      <c r="A23846" t="s">
        <v>24273</v>
      </c>
    </row>
    <row r="23847" spans="1:1" x14ac:dyDescent="0.25">
      <c r="A23847" t="s">
        <v>24274</v>
      </c>
    </row>
    <row r="23848" spans="1:1" x14ac:dyDescent="0.25">
      <c r="A23848" t="s">
        <v>24275</v>
      </c>
    </row>
    <row r="23849" spans="1:1" x14ac:dyDescent="0.25">
      <c r="A23849" t="s">
        <v>24276</v>
      </c>
    </row>
    <row r="23850" spans="1:1" x14ac:dyDescent="0.25">
      <c r="A23850" t="s">
        <v>24277</v>
      </c>
    </row>
    <row r="23851" spans="1:1" x14ac:dyDescent="0.25">
      <c r="A23851" t="s">
        <v>24278</v>
      </c>
    </row>
    <row r="23852" spans="1:1" x14ac:dyDescent="0.25">
      <c r="A23852" t="s">
        <v>24279</v>
      </c>
    </row>
    <row r="23853" spans="1:1" x14ac:dyDescent="0.25">
      <c r="A23853" t="s">
        <v>24280</v>
      </c>
    </row>
    <row r="23854" spans="1:1" x14ac:dyDescent="0.25">
      <c r="A23854" t="s">
        <v>24281</v>
      </c>
    </row>
    <row r="23855" spans="1:1" x14ac:dyDescent="0.25">
      <c r="A23855" t="s">
        <v>24282</v>
      </c>
    </row>
    <row r="23856" spans="1:1" x14ac:dyDescent="0.25">
      <c r="A23856" t="s">
        <v>24283</v>
      </c>
    </row>
    <row r="23857" spans="1:1" x14ac:dyDescent="0.25">
      <c r="A23857" t="s">
        <v>24284</v>
      </c>
    </row>
    <row r="23858" spans="1:1" x14ac:dyDescent="0.25">
      <c r="A23858" t="s">
        <v>24285</v>
      </c>
    </row>
    <row r="23859" spans="1:1" x14ac:dyDescent="0.25">
      <c r="A23859" t="s">
        <v>24286</v>
      </c>
    </row>
    <row r="23860" spans="1:1" x14ac:dyDescent="0.25">
      <c r="A23860" t="s">
        <v>24287</v>
      </c>
    </row>
    <row r="23861" spans="1:1" x14ac:dyDescent="0.25">
      <c r="A23861" t="s">
        <v>24288</v>
      </c>
    </row>
    <row r="23862" spans="1:1" x14ac:dyDescent="0.25">
      <c r="A23862" t="s">
        <v>24289</v>
      </c>
    </row>
    <row r="23863" spans="1:1" x14ac:dyDescent="0.25">
      <c r="A23863" t="s">
        <v>24290</v>
      </c>
    </row>
    <row r="23864" spans="1:1" x14ac:dyDescent="0.25">
      <c r="A23864" t="s">
        <v>24291</v>
      </c>
    </row>
    <row r="23865" spans="1:1" x14ac:dyDescent="0.25">
      <c r="A23865" t="s">
        <v>24292</v>
      </c>
    </row>
    <row r="23866" spans="1:1" x14ac:dyDescent="0.25">
      <c r="A23866" t="s">
        <v>24293</v>
      </c>
    </row>
    <row r="23867" spans="1:1" x14ac:dyDescent="0.25">
      <c r="A23867" t="s">
        <v>24294</v>
      </c>
    </row>
    <row r="23868" spans="1:1" x14ac:dyDescent="0.25">
      <c r="A23868" t="s">
        <v>24295</v>
      </c>
    </row>
    <row r="23869" spans="1:1" x14ac:dyDescent="0.25">
      <c r="A23869" t="s">
        <v>24296</v>
      </c>
    </row>
    <row r="23870" spans="1:1" x14ac:dyDescent="0.25">
      <c r="A23870" t="s">
        <v>24297</v>
      </c>
    </row>
    <row r="23871" spans="1:1" x14ac:dyDescent="0.25">
      <c r="A23871" t="s">
        <v>24298</v>
      </c>
    </row>
    <row r="23872" spans="1:1" x14ac:dyDescent="0.25">
      <c r="A23872" t="s">
        <v>24299</v>
      </c>
    </row>
    <row r="23873" spans="1:1" x14ac:dyDescent="0.25">
      <c r="A23873" t="s">
        <v>24300</v>
      </c>
    </row>
    <row r="23874" spans="1:1" x14ac:dyDescent="0.25">
      <c r="A23874" t="s">
        <v>24301</v>
      </c>
    </row>
    <row r="23875" spans="1:1" x14ac:dyDescent="0.25">
      <c r="A23875" t="s">
        <v>24302</v>
      </c>
    </row>
    <row r="23876" spans="1:1" x14ac:dyDescent="0.25">
      <c r="A23876" t="s">
        <v>24303</v>
      </c>
    </row>
    <row r="23877" spans="1:1" x14ac:dyDescent="0.25">
      <c r="A23877" t="s">
        <v>24304</v>
      </c>
    </row>
    <row r="23878" spans="1:1" x14ac:dyDescent="0.25">
      <c r="A23878" t="s">
        <v>24305</v>
      </c>
    </row>
    <row r="23879" spans="1:1" x14ac:dyDescent="0.25">
      <c r="A23879" t="s">
        <v>24306</v>
      </c>
    </row>
    <row r="23880" spans="1:1" x14ac:dyDescent="0.25">
      <c r="A23880" t="s">
        <v>24307</v>
      </c>
    </row>
    <row r="23881" spans="1:1" x14ac:dyDescent="0.25">
      <c r="A23881" t="s">
        <v>24308</v>
      </c>
    </row>
    <row r="23882" spans="1:1" x14ac:dyDescent="0.25">
      <c r="A23882" t="s">
        <v>24309</v>
      </c>
    </row>
    <row r="23883" spans="1:1" x14ac:dyDescent="0.25">
      <c r="A23883" t="s">
        <v>24310</v>
      </c>
    </row>
    <row r="23884" spans="1:1" x14ac:dyDescent="0.25">
      <c r="A23884" t="s">
        <v>24311</v>
      </c>
    </row>
    <row r="23885" spans="1:1" x14ac:dyDescent="0.25">
      <c r="A23885" t="s">
        <v>24312</v>
      </c>
    </row>
    <row r="23886" spans="1:1" x14ac:dyDescent="0.25">
      <c r="A23886" t="s">
        <v>24313</v>
      </c>
    </row>
    <row r="23887" spans="1:1" x14ac:dyDescent="0.25">
      <c r="A23887" t="s">
        <v>24314</v>
      </c>
    </row>
    <row r="23888" spans="1:1" x14ac:dyDescent="0.25">
      <c r="A23888" t="s">
        <v>24315</v>
      </c>
    </row>
    <row r="23889" spans="1:1" x14ac:dyDescent="0.25">
      <c r="A23889" t="s">
        <v>24316</v>
      </c>
    </row>
    <row r="23890" spans="1:1" x14ac:dyDescent="0.25">
      <c r="A23890" t="s">
        <v>24317</v>
      </c>
    </row>
    <row r="23891" spans="1:1" x14ac:dyDescent="0.25">
      <c r="A23891" t="s">
        <v>24318</v>
      </c>
    </row>
    <row r="23892" spans="1:1" x14ac:dyDescent="0.25">
      <c r="A23892" t="s">
        <v>24319</v>
      </c>
    </row>
    <row r="23893" spans="1:1" x14ac:dyDescent="0.25">
      <c r="A23893" t="s">
        <v>24320</v>
      </c>
    </row>
    <row r="23894" spans="1:1" x14ac:dyDescent="0.25">
      <c r="A23894" t="s">
        <v>24321</v>
      </c>
    </row>
    <row r="23895" spans="1:1" x14ac:dyDescent="0.25">
      <c r="A23895" t="s">
        <v>24322</v>
      </c>
    </row>
    <row r="23896" spans="1:1" x14ac:dyDescent="0.25">
      <c r="A23896" t="s">
        <v>24323</v>
      </c>
    </row>
    <row r="23897" spans="1:1" x14ac:dyDescent="0.25">
      <c r="A23897" t="s">
        <v>24324</v>
      </c>
    </row>
    <row r="23898" spans="1:1" x14ac:dyDescent="0.25">
      <c r="A23898" t="s">
        <v>24325</v>
      </c>
    </row>
    <row r="23899" spans="1:1" x14ac:dyDescent="0.25">
      <c r="A23899" t="s">
        <v>24326</v>
      </c>
    </row>
    <row r="23900" spans="1:1" x14ac:dyDescent="0.25">
      <c r="A23900" t="s">
        <v>24327</v>
      </c>
    </row>
    <row r="23901" spans="1:1" x14ac:dyDescent="0.25">
      <c r="A23901" t="s">
        <v>24328</v>
      </c>
    </row>
    <row r="23902" spans="1:1" x14ac:dyDescent="0.25">
      <c r="A23902" t="s">
        <v>24329</v>
      </c>
    </row>
    <row r="23903" spans="1:1" x14ac:dyDescent="0.25">
      <c r="A23903" t="s">
        <v>24330</v>
      </c>
    </row>
    <row r="23904" spans="1:1" x14ac:dyDescent="0.25">
      <c r="A23904" t="s">
        <v>24331</v>
      </c>
    </row>
    <row r="23905" spans="1:1" x14ac:dyDescent="0.25">
      <c r="A23905" t="s">
        <v>24332</v>
      </c>
    </row>
    <row r="23906" spans="1:1" x14ac:dyDescent="0.25">
      <c r="A23906" t="s">
        <v>24333</v>
      </c>
    </row>
    <row r="23907" spans="1:1" x14ac:dyDescent="0.25">
      <c r="A23907" t="s">
        <v>24334</v>
      </c>
    </row>
    <row r="23908" spans="1:1" x14ac:dyDescent="0.25">
      <c r="A23908" t="s">
        <v>24335</v>
      </c>
    </row>
    <row r="23909" spans="1:1" x14ac:dyDescent="0.25">
      <c r="A23909" t="s">
        <v>24336</v>
      </c>
    </row>
    <row r="23910" spans="1:1" x14ac:dyDescent="0.25">
      <c r="A23910" t="s">
        <v>24337</v>
      </c>
    </row>
    <row r="23911" spans="1:1" x14ac:dyDescent="0.25">
      <c r="A23911" t="s">
        <v>24338</v>
      </c>
    </row>
    <row r="23912" spans="1:1" x14ac:dyDescent="0.25">
      <c r="A23912" t="s">
        <v>24339</v>
      </c>
    </row>
    <row r="23913" spans="1:1" x14ac:dyDescent="0.25">
      <c r="A23913" t="s">
        <v>24340</v>
      </c>
    </row>
    <row r="23914" spans="1:1" x14ac:dyDescent="0.25">
      <c r="A23914" t="s">
        <v>24341</v>
      </c>
    </row>
    <row r="23915" spans="1:1" x14ac:dyDescent="0.25">
      <c r="A23915" t="s">
        <v>24342</v>
      </c>
    </row>
    <row r="23916" spans="1:1" x14ac:dyDescent="0.25">
      <c r="A23916" t="s">
        <v>24343</v>
      </c>
    </row>
    <row r="23917" spans="1:1" x14ac:dyDescent="0.25">
      <c r="A23917" t="s">
        <v>24344</v>
      </c>
    </row>
    <row r="23918" spans="1:1" x14ac:dyDescent="0.25">
      <c r="A23918" t="s">
        <v>24345</v>
      </c>
    </row>
    <row r="23919" spans="1:1" x14ac:dyDescent="0.25">
      <c r="A23919" t="s">
        <v>24346</v>
      </c>
    </row>
    <row r="23920" spans="1:1" x14ac:dyDescent="0.25">
      <c r="A23920" t="s">
        <v>24347</v>
      </c>
    </row>
    <row r="23921" spans="1:1" x14ac:dyDescent="0.25">
      <c r="A23921" t="s">
        <v>24348</v>
      </c>
    </row>
    <row r="23922" spans="1:1" x14ac:dyDescent="0.25">
      <c r="A23922" t="s">
        <v>24349</v>
      </c>
    </row>
    <row r="23923" spans="1:1" x14ac:dyDescent="0.25">
      <c r="A23923" t="s">
        <v>24350</v>
      </c>
    </row>
    <row r="23924" spans="1:1" x14ac:dyDescent="0.25">
      <c r="A23924" t="s">
        <v>24351</v>
      </c>
    </row>
    <row r="23925" spans="1:1" x14ac:dyDescent="0.25">
      <c r="A23925" t="s">
        <v>24352</v>
      </c>
    </row>
    <row r="23926" spans="1:1" x14ac:dyDescent="0.25">
      <c r="A23926" t="s">
        <v>24353</v>
      </c>
    </row>
    <row r="23927" spans="1:1" x14ac:dyDescent="0.25">
      <c r="A23927" t="s">
        <v>24354</v>
      </c>
    </row>
    <row r="23928" spans="1:1" x14ac:dyDescent="0.25">
      <c r="A23928" t="s">
        <v>24355</v>
      </c>
    </row>
    <row r="23929" spans="1:1" x14ac:dyDescent="0.25">
      <c r="A23929" t="s">
        <v>24356</v>
      </c>
    </row>
    <row r="23930" spans="1:1" x14ac:dyDescent="0.25">
      <c r="A23930" t="s">
        <v>24357</v>
      </c>
    </row>
    <row r="23931" spans="1:1" x14ac:dyDescent="0.25">
      <c r="A23931" t="s">
        <v>24358</v>
      </c>
    </row>
    <row r="23932" spans="1:1" x14ac:dyDescent="0.25">
      <c r="A23932" t="s">
        <v>24359</v>
      </c>
    </row>
    <row r="23933" spans="1:1" x14ac:dyDescent="0.25">
      <c r="A23933" t="s">
        <v>24360</v>
      </c>
    </row>
    <row r="23934" spans="1:1" x14ac:dyDescent="0.25">
      <c r="A23934" t="s">
        <v>24361</v>
      </c>
    </row>
    <row r="23935" spans="1:1" x14ac:dyDescent="0.25">
      <c r="A23935" t="s">
        <v>24362</v>
      </c>
    </row>
    <row r="23936" spans="1:1" x14ac:dyDescent="0.25">
      <c r="A23936" t="s">
        <v>24363</v>
      </c>
    </row>
    <row r="23937" spans="1:1" x14ac:dyDescent="0.25">
      <c r="A23937" t="s">
        <v>24364</v>
      </c>
    </row>
    <row r="23938" spans="1:1" x14ac:dyDescent="0.25">
      <c r="A23938" t="s">
        <v>24365</v>
      </c>
    </row>
    <row r="23939" spans="1:1" x14ac:dyDescent="0.25">
      <c r="A23939" t="s">
        <v>24366</v>
      </c>
    </row>
    <row r="23940" spans="1:1" x14ac:dyDescent="0.25">
      <c r="A23940" t="s">
        <v>24367</v>
      </c>
    </row>
    <row r="23941" spans="1:1" x14ac:dyDescent="0.25">
      <c r="A23941" t="s">
        <v>24368</v>
      </c>
    </row>
    <row r="23942" spans="1:1" x14ac:dyDescent="0.25">
      <c r="A23942" t="s">
        <v>24369</v>
      </c>
    </row>
    <row r="23943" spans="1:1" x14ac:dyDescent="0.25">
      <c r="A23943" t="s">
        <v>24370</v>
      </c>
    </row>
    <row r="23944" spans="1:1" x14ac:dyDescent="0.25">
      <c r="A23944" t="s">
        <v>24371</v>
      </c>
    </row>
    <row r="23945" spans="1:1" x14ac:dyDescent="0.25">
      <c r="A23945" t="s">
        <v>24372</v>
      </c>
    </row>
    <row r="23946" spans="1:1" x14ac:dyDescent="0.25">
      <c r="A23946" t="s">
        <v>24373</v>
      </c>
    </row>
    <row r="23947" spans="1:1" x14ac:dyDescent="0.25">
      <c r="A23947" t="s">
        <v>24374</v>
      </c>
    </row>
    <row r="23948" spans="1:1" x14ac:dyDescent="0.25">
      <c r="A23948" t="s">
        <v>24375</v>
      </c>
    </row>
    <row r="23949" spans="1:1" x14ac:dyDescent="0.25">
      <c r="A23949" t="s">
        <v>24376</v>
      </c>
    </row>
    <row r="23950" spans="1:1" x14ac:dyDescent="0.25">
      <c r="A23950" t="s">
        <v>24377</v>
      </c>
    </row>
    <row r="23951" spans="1:1" x14ac:dyDescent="0.25">
      <c r="A23951" t="s">
        <v>24378</v>
      </c>
    </row>
    <row r="23952" spans="1:1" x14ac:dyDescent="0.25">
      <c r="A23952" t="s">
        <v>24379</v>
      </c>
    </row>
    <row r="23953" spans="1:1" x14ac:dyDescent="0.25">
      <c r="A23953" t="s">
        <v>24380</v>
      </c>
    </row>
    <row r="23954" spans="1:1" x14ac:dyDescent="0.25">
      <c r="A23954" t="s">
        <v>24381</v>
      </c>
    </row>
    <row r="23955" spans="1:1" x14ac:dyDescent="0.25">
      <c r="A23955" t="s">
        <v>24382</v>
      </c>
    </row>
    <row r="23956" spans="1:1" x14ac:dyDescent="0.25">
      <c r="A23956" t="s">
        <v>24383</v>
      </c>
    </row>
    <row r="23957" spans="1:1" x14ac:dyDescent="0.25">
      <c r="A23957" t="s">
        <v>24384</v>
      </c>
    </row>
    <row r="23958" spans="1:1" x14ac:dyDescent="0.25">
      <c r="A23958" t="s">
        <v>24385</v>
      </c>
    </row>
    <row r="23959" spans="1:1" x14ac:dyDescent="0.25">
      <c r="A23959" t="s">
        <v>24386</v>
      </c>
    </row>
    <row r="23960" spans="1:1" x14ac:dyDescent="0.25">
      <c r="A23960" t="s">
        <v>24387</v>
      </c>
    </row>
    <row r="23961" spans="1:1" x14ac:dyDescent="0.25">
      <c r="A23961" t="s">
        <v>24388</v>
      </c>
    </row>
    <row r="23962" spans="1:1" x14ac:dyDescent="0.25">
      <c r="A23962" t="s">
        <v>24389</v>
      </c>
    </row>
    <row r="23963" spans="1:1" x14ac:dyDescent="0.25">
      <c r="A23963" t="s">
        <v>24390</v>
      </c>
    </row>
    <row r="23964" spans="1:1" x14ac:dyDescent="0.25">
      <c r="A23964" t="s">
        <v>24391</v>
      </c>
    </row>
    <row r="23965" spans="1:1" x14ac:dyDescent="0.25">
      <c r="A23965" t="s">
        <v>24392</v>
      </c>
    </row>
    <row r="23966" spans="1:1" x14ac:dyDescent="0.25">
      <c r="A23966" t="s">
        <v>24393</v>
      </c>
    </row>
    <row r="23967" spans="1:1" x14ac:dyDescent="0.25">
      <c r="A23967" t="s">
        <v>24394</v>
      </c>
    </row>
    <row r="23968" spans="1:1" x14ac:dyDescent="0.25">
      <c r="A23968" t="s">
        <v>24395</v>
      </c>
    </row>
    <row r="23969" spans="1:1" x14ac:dyDescent="0.25">
      <c r="A23969" t="s">
        <v>24396</v>
      </c>
    </row>
    <row r="23970" spans="1:1" x14ac:dyDescent="0.25">
      <c r="A23970" t="s">
        <v>24397</v>
      </c>
    </row>
    <row r="23971" spans="1:1" x14ac:dyDescent="0.25">
      <c r="A23971" t="s">
        <v>24398</v>
      </c>
    </row>
    <row r="23972" spans="1:1" x14ac:dyDescent="0.25">
      <c r="A23972" t="s">
        <v>24399</v>
      </c>
    </row>
    <row r="23973" spans="1:1" x14ac:dyDescent="0.25">
      <c r="A23973" t="s">
        <v>24400</v>
      </c>
    </row>
    <row r="23974" spans="1:1" x14ac:dyDescent="0.25">
      <c r="A23974" t="s">
        <v>24401</v>
      </c>
    </row>
    <row r="23975" spans="1:1" x14ac:dyDescent="0.25">
      <c r="A23975" t="s">
        <v>24402</v>
      </c>
    </row>
    <row r="23976" spans="1:1" x14ac:dyDescent="0.25">
      <c r="A23976" t="s">
        <v>24403</v>
      </c>
    </row>
    <row r="23977" spans="1:1" x14ac:dyDescent="0.25">
      <c r="A23977" t="s">
        <v>24404</v>
      </c>
    </row>
    <row r="23978" spans="1:1" x14ac:dyDescent="0.25">
      <c r="A23978" t="s">
        <v>24405</v>
      </c>
    </row>
    <row r="23979" spans="1:1" x14ac:dyDescent="0.25">
      <c r="A23979" t="s">
        <v>24406</v>
      </c>
    </row>
    <row r="23980" spans="1:1" x14ac:dyDescent="0.25">
      <c r="A23980" t="s">
        <v>24407</v>
      </c>
    </row>
    <row r="23981" spans="1:1" x14ac:dyDescent="0.25">
      <c r="A23981" t="s">
        <v>24408</v>
      </c>
    </row>
    <row r="23982" spans="1:1" x14ac:dyDescent="0.25">
      <c r="A23982" t="s">
        <v>24409</v>
      </c>
    </row>
    <row r="23983" spans="1:1" x14ac:dyDescent="0.25">
      <c r="A23983" t="s">
        <v>24410</v>
      </c>
    </row>
    <row r="23984" spans="1:1" x14ac:dyDescent="0.25">
      <c r="A23984" t="s">
        <v>24411</v>
      </c>
    </row>
    <row r="23985" spans="1:1" x14ac:dyDescent="0.25">
      <c r="A23985" t="s">
        <v>24412</v>
      </c>
    </row>
    <row r="23986" spans="1:1" x14ac:dyDescent="0.25">
      <c r="A23986" t="s">
        <v>24413</v>
      </c>
    </row>
    <row r="23987" spans="1:1" x14ac:dyDescent="0.25">
      <c r="A23987" t="s">
        <v>24414</v>
      </c>
    </row>
    <row r="23988" spans="1:1" x14ac:dyDescent="0.25">
      <c r="A23988" t="s">
        <v>24415</v>
      </c>
    </row>
    <row r="23989" spans="1:1" x14ac:dyDescent="0.25">
      <c r="A23989" t="s">
        <v>24416</v>
      </c>
    </row>
    <row r="23990" spans="1:1" x14ac:dyDescent="0.25">
      <c r="A23990" t="s">
        <v>24417</v>
      </c>
    </row>
    <row r="23991" spans="1:1" x14ac:dyDescent="0.25">
      <c r="A23991" t="s">
        <v>24418</v>
      </c>
    </row>
    <row r="23992" spans="1:1" x14ac:dyDescent="0.25">
      <c r="A23992" t="s">
        <v>24419</v>
      </c>
    </row>
    <row r="23993" spans="1:1" x14ac:dyDescent="0.25">
      <c r="A23993" t="s">
        <v>24420</v>
      </c>
    </row>
    <row r="23994" spans="1:1" x14ac:dyDescent="0.25">
      <c r="A23994" t="s">
        <v>24421</v>
      </c>
    </row>
    <row r="23995" spans="1:1" x14ac:dyDescent="0.25">
      <c r="A23995" t="s">
        <v>24422</v>
      </c>
    </row>
    <row r="23996" spans="1:1" x14ac:dyDescent="0.25">
      <c r="A23996" t="s">
        <v>24423</v>
      </c>
    </row>
    <row r="23997" spans="1:1" x14ac:dyDescent="0.25">
      <c r="A23997" t="s">
        <v>24424</v>
      </c>
    </row>
    <row r="23998" spans="1:1" x14ac:dyDescent="0.25">
      <c r="A23998" t="s">
        <v>24425</v>
      </c>
    </row>
    <row r="23999" spans="1:1" x14ac:dyDescent="0.25">
      <c r="A23999" t="s">
        <v>24426</v>
      </c>
    </row>
    <row r="24000" spans="1:1" x14ac:dyDescent="0.25">
      <c r="A24000" t="s">
        <v>24427</v>
      </c>
    </row>
    <row r="24001" spans="1:1" x14ac:dyDescent="0.25">
      <c r="A24001" t="s">
        <v>24428</v>
      </c>
    </row>
    <row r="24002" spans="1:1" x14ac:dyDescent="0.25">
      <c r="A24002" t="s">
        <v>24429</v>
      </c>
    </row>
    <row r="24003" spans="1:1" x14ac:dyDescent="0.25">
      <c r="A24003" t="s">
        <v>24430</v>
      </c>
    </row>
    <row r="24004" spans="1:1" x14ac:dyDescent="0.25">
      <c r="A24004" t="s">
        <v>24431</v>
      </c>
    </row>
    <row r="24005" spans="1:1" x14ac:dyDescent="0.25">
      <c r="A24005" t="s">
        <v>24432</v>
      </c>
    </row>
    <row r="24006" spans="1:1" x14ac:dyDescent="0.25">
      <c r="A24006" t="s">
        <v>24433</v>
      </c>
    </row>
    <row r="24007" spans="1:1" x14ac:dyDescent="0.25">
      <c r="A24007" t="s">
        <v>24434</v>
      </c>
    </row>
    <row r="24008" spans="1:1" x14ac:dyDescent="0.25">
      <c r="A24008" t="s">
        <v>24435</v>
      </c>
    </row>
    <row r="24009" spans="1:1" x14ac:dyDescent="0.25">
      <c r="A24009" t="s">
        <v>24436</v>
      </c>
    </row>
    <row r="24010" spans="1:1" x14ac:dyDescent="0.25">
      <c r="A24010" t="s">
        <v>24437</v>
      </c>
    </row>
    <row r="24011" spans="1:1" x14ac:dyDescent="0.25">
      <c r="A24011" t="s">
        <v>24438</v>
      </c>
    </row>
    <row r="24012" spans="1:1" x14ac:dyDescent="0.25">
      <c r="A24012" t="s">
        <v>24439</v>
      </c>
    </row>
    <row r="24013" spans="1:1" x14ac:dyDescent="0.25">
      <c r="A24013" t="s">
        <v>24440</v>
      </c>
    </row>
    <row r="24014" spans="1:1" x14ac:dyDescent="0.25">
      <c r="A24014" t="s">
        <v>24441</v>
      </c>
    </row>
    <row r="24015" spans="1:1" x14ac:dyDescent="0.25">
      <c r="A24015" t="s">
        <v>24442</v>
      </c>
    </row>
    <row r="24016" spans="1:1" x14ac:dyDescent="0.25">
      <c r="A24016" t="s">
        <v>24443</v>
      </c>
    </row>
    <row r="24017" spans="1:1" x14ac:dyDescent="0.25">
      <c r="A24017" t="s">
        <v>24444</v>
      </c>
    </row>
    <row r="24018" spans="1:1" x14ac:dyDescent="0.25">
      <c r="A24018" t="s">
        <v>24445</v>
      </c>
    </row>
    <row r="24019" spans="1:1" x14ac:dyDescent="0.25">
      <c r="A24019" t="s">
        <v>24446</v>
      </c>
    </row>
    <row r="24020" spans="1:1" x14ac:dyDescent="0.25">
      <c r="A24020" t="s">
        <v>24447</v>
      </c>
    </row>
    <row r="24021" spans="1:1" x14ac:dyDescent="0.25">
      <c r="A24021" t="s">
        <v>24448</v>
      </c>
    </row>
    <row r="24022" spans="1:1" x14ac:dyDescent="0.25">
      <c r="A24022" t="s">
        <v>24449</v>
      </c>
    </row>
    <row r="24023" spans="1:1" x14ac:dyDescent="0.25">
      <c r="A24023" t="s">
        <v>24450</v>
      </c>
    </row>
    <row r="24024" spans="1:1" x14ac:dyDescent="0.25">
      <c r="A24024" t="s">
        <v>24451</v>
      </c>
    </row>
    <row r="24025" spans="1:1" x14ac:dyDescent="0.25">
      <c r="A24025" t="s">
        <v>24452</v>
      </c>
    </row>
    <row r="24026" spans="1:1" x14ac:dyDescent="0.25">
      <c r="A24026" t="s">
        <v>24453</v>
      </c>
    </row>
    <row r="24027" spans="1:1" x14ac:dyDescent="0.25">
      <c r="A24027" t="s">
        <v>24454</v>
      </c>
    </row>
    <row r="24028" spans="1:1" x14ac:dyDescent="0.25">
      <c r="A24028" t="s">
        <v>24455</v>
      </c>
    </row>
    <row r="24029" spans="1:1" x14ac:dyDescent="0.25">
      <c r="A24029" t="s">
        <v>24456</v>
      </c>
    </row>
    <row r="24030" spans="1:1" x14ac:dyDescent="0.25">
      <c r="A24030" t="s">
        <v>24457</v>
      </c>
    </row>
    <row r="24031" spans="1:1" x14ac:dyDescent="0.25">
      <c r="A24031" t="s">
        <v>24458</v>
      </c>
    </row>
    <row r="24032" spans="1:1" x14ac:dyDescent="0.25">
      <c r="A24032" t="s">
        <v>24459</v>
      </c>
    </row>
    <row r="24033" spans="1:1" x14ac:dyDescent="0.25">
      <c r="A24033" t="s">
        <v>24460</v>
      </c>
    </row>
    <row r="24034" spans="1:1" x14ac:dyDescent="0.25">
      <c r="A24034" t="s">
        <v>24461</v>
      </c>
    </row>
    <row r="24035" spans="1:1" x14ac:dyDescent="0.25">
      <c r="A24035" t="s">
        <v>24462</v>
      </c>
    </row>
    <row r="24036" spans="1:1" x14ac:dyDescent="0.25">
      <c r="A24036" t="s">
        <v>24463</v>
      </c>
    </row>
    <row r="24037" spans="1:1" x14ac:dyDescent="0.25">
      <c r="A24037" t="s">
        <v>24464</v>
      </c>
    </row>
    <row r="24038" spans="1:1" x14ac:dyDescent="0.25">
      <c r="A24038" t="s">
        <v>24465</v>
      </c>
    </row>
    <row r="24039" spans="1:1" x14ac:dyDescent="0.25">
      <c r="A24039" t="s">
        <v>24466</v>
      </c>
    </row>
    <row r="24040" spans="1:1" x14ac:dyDescent="0.25">
      <c r="A24040" t="s">
        <v>24467</v>
      </c>
    </row>
    <row r="24041" spans="1:1" x14ac:dyDescent="0.25">
      <c r="A24041" t="s">
        <v>24468</v>
      </c>
    </row>
    <row r="24042" spans="1:1" x14ac:dyDescent="0.25">
      <c r="A24042" t="s">
        <v>24469</v>
      </c>
    </row>
    <row r="24043" spans="1:1" x14ac:dyDescent="0.25">
      <c r="A24043" t="s">
        <v>24470</v>
      </c>
    </row>
    <row r="24044" spans="1:1" x14ac:dyDescent="0.25">
      <c r="A24044" t="s">
        <v>24471</v>
      </c>
    </row>
    <row r="24045" spans="1:1" x14ac:dyDescent="0.25">
      <c r="A24045" t="s">
        <v>24472</v>
      </c>
    </row>
    <row r="24046" spans="1:1" x14ac:dyDescent="0.25">
      <c r="A24046" t="s">
        <v>24473</v>
      </c>
    </row>
    <row r="24047" spans="1:1" x14ac:dyDescent="0.25">
      <c r="A24047" t="s">
        <v>24474</v>
      </c>
    </row>
    <row r="24048" spans="1:1" x14ac:dyDescent="0.25">
      <c r="A24048" t="s">
        <v>24475</v>
      </c>
    </row>
    <row r="24049" spans="1:1" x14ac:dyDescent="0.25">
      <c r="A24049" t="s">
        <v>24476</v>
      </c>
    </row>
    <row r="24050" spans="1:1" x14ac:dyDescent="0.25">
      <c r="A24050" t="s">
        <v>24477</v>
      </c>
    </row>
    <row r="24051" spans="1:1" x14ac:dyDescent="0.25">
      <c r="A24051" t="s">
        <v>24478</v>
      </c>
    </row>
    <row r="24052" spans="1:1" x14ac:dyDescent="0.25">
      <c r="A24052" t="s">
        <v>24479</v>
      </c>
    </row>
    <row r="24053" spans="1:1" x14ac:dyDescent="0.25">
      <c r="A24053" t="s">
        <v>24480</v>
      </c>
    </row>
    <row r="24054" spans="1:1" x14ac:dyDescent="0.25">
      <c r="A24054" t="s">
        <v>24481</v>
      </c>
    </row>
    <row r="24055" spans="1:1" x14ac:dyDescent="0.25">
      <c r="A24055" t="s">
        <v>24482</v>
      </c>
    </row>
    <row r="24056" spans="1:1" x14ac:dyDescent="0.25">
      <c r="A24056" t="s">
        <v>24483</v>
      </c>
    </row>
    <row r="24057" spans="1:1" x14ac:dyDescent="0.25">
      <c r="A24057" t="s">
        <v>24484</v>
      </c>
    </row>
    <row r="24058" spans="1:1" x14ac:dyDescent="0.25">
      <c r="A24058" t="s">
        <v>24485</v>
      </c>
    </row>
    <row r="24059" spans="1:1" x14ac:dyDescent="0.25">
      <c r="A24059" t="s">
        <v>24486</v>
      </c>
    </row>
    <row r="24060" spans="1:1" x14ac:dyDescent="0.25">
      <c r="A24060" t="s">
        <v>24487</v>
      </c>
    </row>
    <row r="24061" spans="1:1" x14ac:dyDescent="0.25">
      <c r="A24061" t="s">
        <v>24488</v>
      </c>
    </row>
    <row r="24062" spans="1:1" x14ac:dyDescent="0.25">
      <c r="A24062" t="s">
        <v>24489</v>
      </c>
    </row>
    <row r="24063" spans="1:1" x14ac:dyDescent="0.25">
      <c r="A24063" t="s">
        <v>24490</v>
      </c>
    </row>
    <row r="24064" spans="1:1" x14ac:dyDescent="0.25">
      <c r="A24064" t="s">
        <v>24491</v>
      </c>
    </row>
    <row r="24065" spans="1:1" x14ac:dyDescent="0.25">
      <c r="A24065" t="s">
        <v>24492</v>
      </c>
    </row>
    <row r="24066" spans="1:1" x14ac:dyDescent="0.25">
      <c r="A24066" t="s">
        <v>24493</v>
      </c>
    </row>
    <row r="24067" spans="1:1" x14ac:dyDescent="0.25">
      <c r="A24067" t="s">
        <v>24494</v>
      </c>
    </row>
    <row r="24068" spans="1:1" x14ac:dyDescent="0.25">
      <c r="A24068" t="s">
        <v>24495</v>
      </c>
    </row>
    <row r="24069" spans="1:1" x14ac:dyDescent="0.25">
      <c r="A24069" t="s">
        <v>24496</v>
      </c>
    </row>
    <row r="24070" spans="1:1" x14ac:dyDescent="0.25">
      <c r="A24070" t="s">
        <v>24497</v>
      </c>
    </row>
    <row r="24071" spans="1:1" x14ac:dyDescent="0.25">
      <c r="A24071" t="s">
        <v>24498</v>
      </c>
    </row>
    <row r="24072" spans="1:1" x14ac:dyDescent="0.25">
      <c r="A24072" t="s">
        <v>24499</v>
      </c>
    </row>
    <row r="24073" spans="1:1" x14ac:dyDescent="0.25">
      <c r="A24073" t="s">
        <v>24500</v>
      </c>
    </row>
    <row r="24074" spans="1:1" x14ac:dyDescent="0.25">
      <c r="A24074" t="s">
        <v>24501</v>
      </c>
    </row>
    <row r="24075" spans="1:1" x14ac:dyDescent="0.25">
      <c r="A24075" t="s">
        <v>24502</v>
      </c>
    </row>
    <row r="24076" spans="1:1" x14ac:dyDescent="0.25">
      <c r="A24076" t="s">
        <v>24503</v>
      </c>
    </row>
    <row r="24077" spans="1:1" x14ac:dyDescent="0.25">
      <c r="A24077" t="s">
        <v>24504</v>
      </c>
    </row>
    <row r="24078" spans="1:1" x14ac:dyDescent="0.25">
      <c r="A24078" t="s">
        <v>24505</v>
      </c>
    </row>
    <row r="24079" spans="1:1" x14ac:dyDescent="0.25">
      <c r="A24079" t="s">
        <v>24506</v>
      </c>
    </row>
    <row r="24080" spans="1:1" x14ac:dyDescent="0.25">
      <c r="A24080" t="s">
        <v>24507</v>
      </c>
    </row>
    <row r="24081" spans="1:1" x14ac:dyDescent="0.25">
      <c r="A24081" t="s">
        <v>24508</v>
      </c>
    </row>
    <row r="24082" spans="1:1" x14ac:dyDescent="0.25">
      <c r="A24082" t="s">
        <v>24509</v>
      </c>
    </row>
    <row r="24083" spans="1:1" x14ac:dyDescent="0.25">
      <c r="A24083" t="s">
        <v>24510</v>
      </c>
    </row>
    <row r="24084" spans="1:1" x14ac:dyDescent="0.25">
      <c r="A24084" t="s">
        <v>24511</v>
      </c>
    </row>
    <row r="24085" spans="1:1" x14ac:dyDescent="0.25">
      <c r="A24085" t="s">
        <v>24512</v>
      </c>
    </row>
    <row r="24086" spans="1:1" x14ac:dyDescent="0.25">
      <c r="A24086" t="s">
        <v>24513</v>
      </c>
    </row>
    <row r="24087" spans="1:1" x14ac:dyDescent="0.25">
      <c r="A24087" t="s">
        <v>24514</v>
      </c>
    </row>
    <row r="24088" spans="1:1" x14ac:dyDescent="0.25">
      <c r="A24088" t="s">
        <v>24515</v>
      </c>
    </row>
    <row r="24089" spans="1:1" x14ac:dyDescent="0.25">
      <c r="A24089" t="s">
        <v>24516</v>
      </c>
    </row>
    <row r="24090" spans="1:1" x14ac:dyDescent="0.25">
      <c r="A24090" t="s">
        <v>24517</v>
      </c>
    </row>
    <row r="24091" spans="1:1" x14ac:dyDescent="0.25">
      <c r="A24091" t="s">
        <v>24518</v>
      </c>
    </row>
    <row r="24092" spans="1:1" x14ac:dyDescent="0.25">
      <c r="A24092" t="s">
        <v>24519</v>
      </c>
    </row>
    <row r="24093" spans="1:1" x14ac:dyDescent="0.25">
      <c r="A24093" t="s">
        <v>24520</v>
      </c>
    </row>
    <row r="24094" spans="1:1" x14ac:dyDescent="0.25">
      <c r="A24094" t="s">
        <v>24521</v>
      </c>
    </row>
    <row r="24095" spans="1:1" x14ac:dyDescent="0.25">
      <c r="A24095" t="s">
        <v>24522</v>
      </c>
    </row>
    <row r="24096" spans="1:1" x14ac:dyDescent="0.25">
      <c r="A24096" t="s">
        <v>24523</v>
      </c>
    </row>
    <row r="24097" spans="1:1" x14ac:dyDescent="0.25">
      <c r="A24097" t="s">
        <v>24524</v>
      </c>
    </row>
    <row r="24098" spans="1:1" x14ac:dyDescent="0.25">
      <c r="A24098" t="s">
        <v>24525</v>
      </c>
    </row>
    <row r="24099" spans="1:1" x14ac:dyDescent="0.25">
      <c r="A24099" t="s">
        <v>24526</v>
      </c>
    </row>
    <row r="24100" spans="1:1" x14ac:dyDescent="0.25">
      <c r="A24100" t="s">
        <v>24527</v>
      </c>
    </row>
    <row r="24101" spans="1:1" x14ac:dyDescent="0.25">
      <c r="A24101" t="s">
        <v>24528</v>
      </c>
    </row>
    <row r="24102" spans="1:1" x14ac:dyDescent="0.25">
      <c r="A24102" t="s">
        <v>24529</v>
      </c>
    </row>
    <row r="24103" spans="1:1" x14ac:dyDescent="0.25">
      <c r="A24103" t="s">
        <v>24530</v>
      </c>
    </row>
    <row r="24104" spans="1:1" x14ac:dyDescent="0.25">
      <c r="A24104" t="s">
        <v>24531</v>
      </c>
    </row>
    <row r="24105" spans="1:1" x14ac:dyDescent="0.25">
      <c r="A24105" t="s">
        <v>24532</v>
      </c>
    </row>
    <row r="24106" spans="1:1" x14ac:dyDescent="0.25">
      <c r="A24106" t="s">
        <v>24533</v>
      </c>
    </row>
    <row r="24107" spans="1:1" x14ac:dyDescent="0.25">
      <c r="A24107" t="s">
        <v>24534</v>
      </c>
    </row>
    <row r="24108" spans="1:1" x14ac:dyDescent="0.25">
      <c r="A24108" t="s">
        <v>24535</v>
      </c>
    </row>
    <row r="24109" spans="1:1" x14ac:dyDescent="0.25">
      <c r="A24109" t="s">
        <v>24536</v>
      </c>
    </row>
    <row r="24110" spans="1:1" x14ac:dyDescent="0.25">
      <c r="A24110" t="s">
        <v>24537</v>
      </c>
    </row>
    <row r="24111" spans="1:1" x14ac:dyDescent="0.25">
      <c r="A24111" t="s">
        <v>24538</v>
      </c>
    </row>
    <row r="24112" spans="1:1" x14ac:dyDescent="0.25">
      <c r="A24112" t="s">
        <v>24539</v>
      </c>
    </row>
    <row r="24113" spans="1:1" x14ac:dyDescent="0.25">
      <c r="A24113" t="s">
        <v>24540</v>
      </c>
    </row>
    <row r="24114" spans="1:1" x14ac:dyDescent="0.25">
      <c r="A24114" t="s">
        <v>24541</v>
      </c>
    </row>
    <row r="24115" spans="1:1" x14ac:dyDescent="0.25">
      <c r="A24115" t="s">
        <v>24542</v>
      </c>
    </row>
    <row r="24116" spans="1:1" x14ac:dyDescent="0.25">
      <c r="A24116" t="s">
        <v>24543</v>
      </c>
    </row>
    <row r="24117" spans="1:1" x14ac:dyDescent="0.25">
      <c r="A24117" t="s">
        <v>24544</v>
      </c>
    </row>
    <row r="24118" spans="1:1" x14ac:dyDescent="0.25">
      <c r="A24118" t="s">
        <v>24545</v>
      </c>
    </row>
    <row r="24119" spans="1:1" x14ac:dyDescent="0.25">
      <c r="A24119" t="s">
        <v>24546</v>
      </c>
    </row>
    <row r="24120" spans="1:1" x14ac:dyDescent="0.25">
      <c r="A24120" t="s">
        <v>24547</v>
      </c>
    </row>
    <row r="24121" spans="1:1" x14ac:dyDescent="0.25">
      <c r="A24121" t="s">
        <v>24548</v>
      </c>
    </row>
    <row r="24122" spans="1:1" x14ac:dyDescent="0.25">
      <c r="A24122" t="s">
        <v>24549</v>
      </c>
    </row>
    <row r="24123" spans="1:1" x14ac:dyDescent="0.25">
      <c r="A24123" t="s">
        <v>24550</v>
      </c>
    </row>
    <row r="24124" spans="1:1" x14ac:dyDescent="0.25">
      <c r="A24124" t="s">
        <v>24551</v>
      </c>
    </row>
    <row r="24125" spans="1:1" x14ac:dyDescent="0.25">
      <c r="A24125" t="s">
        <v>24552</v>
      </c>
    </row>
    <row r="24126" spans="1:1" x14ac:dyDescent="0.25">
      <c r="A24126" t="s">
        <v>24553</v>
      </c>
    </row>
    <row r="24127" spans="1:1" x14ac:dyDescent="0.25">
      <c r="A24127" t="s">
        <v>24554</v>
      </c>
    </row>
    <row r="24128" spans="1:1" x14ac:dyDescent="0.25">
      <c r="A24128" t="s">
        <v>24555</v>
      </c>
    </row>
    <row r="24129" spans="1:1" x14ac:dyDescent="0.25">
      <c r="A24129" t="s">
        <v>24556</v>
      </c>
    </row>
    <row r="24130" spans="1:1" x14ac:dyDescent="0.25">
      <c r="A24130" t="s">
        <v>24557</v>
      </c>
    </row>
    <row r="24131" spans="1:1" x14ac:dyDescent="0.25">
      <c r="A24131" t="s">
        <v>24558</v>
      </c>
    </row>
    <row r="24132" spans="1:1" x14ac:dyDescent="0.25">
      <c r="A24132" t="s">
        <v>24559</v>
      </c>
    </row>
    <row r="24133" spans="1:1" x14ac:dyDescent="0.25">
      <c r="A24133" t="s">
        <v>24560</v>
      </c>
    </row>
    <row r="24134" spans="1:1" x14ac:dyDescent="0.25">
      <c r="A24134" t="s">
        <v>24561</v>
      </c>
    </row>
    <row r="24135" spans="1:1" x14ac:dyDescent="0.25">
      <c r="A24135" t="s">
        <v>24562</v>
      </c>
    </row>
    <row r="24136" spans="1:1" x14ac:dyDescent="0.25">
      <c r="A24136" t="s">
        <v>24563</v>
      </c>
    </row>
    <row r="24137" spans="1:1" x14ac:dyDescent="0.25">
      <c r="A24137" t="s">
        <v>24564</v>
      </c>
    </row>
    <row r="24138" spans="1:1" x14ac:dyDescent="0.25">
      <c r="A24138" t="s">
        <v>24565</v>
      </c>
    </row>
    <row r="24139" spans="1:1" x14ac:dyDescent="0.25">
      <c r="A24139" t="s">
        <v>24566</v>
      </c>
    </row>
    <row r="24140" spans="1:1" x14ac:dyDescent="0.25">
      <c r="A24140" t="s">
        <v>24567</v>
      </c>
    </row>
    <row r="24141" spans="1:1" x14ac:dyDescent="0.25">
      <c r="A24141" t="s">
        <v>24568</v>
      </c>
    </row>
    <row r="24142" spans="1:1" x14ac:dyDescent="0.25">
      <c r="A24142" t="s">
        <v>24569</v>
      </c>
    </row>
    <row r="24143" spans="1:1" x14ac:dyDescent="0.25">
      <c r="A24143" t="s">
        <v>24570</v>
      </c>
    </row>
    <row r="24144" spans="1:1" x14ac:dyDescent="0.25">
      <c r="A24144" t="s">
        <v>24571</v>
      </c>
    </row>
    <row r="24145" spans="1:1" x14ac:dyDescent="0.25">
      <c r="A24145" t="s">
        <v>24572</v>
      </c>
    </row>
    <row r="24146" spans="1:1" x14ac:dyDescent="0.25">
      <c r="A24146" t="s">
        <v>24573</v>
      </c>
    </row>
    <row r="24147" spans="1:1" x14ac:dyDescent="0.25">
      <c r="A24147" t="s">
        <v>24574</v>
      </c>
    </row>
    <row r="24148" spans="1:1" x14ac:dyDescent="0.25">
      <c r="A24148" t="s">
        <v>24575</v>
      </c>
    </row>
    <row r="24149" spans="1:1" x14ac:dyDescent="0.25">
      <c r="A24149" t="s">
        <v>24576</v>
      </c>
    </row>
    <row r="24150" spans="1:1" x14ac:dyDescent="0.25">
      <c r="A24150" t="s">
        <v>24577</v>
      </c>
    </row>
    <row r="24151" spans="1:1" x14ac:dyDescent="0.25">
      <c r="A24151" t="s">
        <v>24578</v>
      </c>
    </row>
    <row r="24152" spans="1:1" x14ac:dyDescent="0.25">
      <c r="A24152" t="s">
        <v>24579</v>
      </c>
    </row>
    <row r="24153" spans="1:1" x14ac:dyDescent="0.25">
      <c r="A24153" t="s">
        <v>24580</v>
      </c>
    </row>
    <row r="24154" spans="1:1" x14ac:dyDescent="0.25">
      <c r="A24154" t="s">
        <v>24581</v>
      </c>
    </row>
    <row r="24155" spans="1:1" x14ac:dyDescent="0.25">
      <c r="A24155" t="s">
        <v>24582</v>
      </c>
    </row>
    <row r="24156" spans="1:1" x14ac:dyDescent="0.25">
      <c r="A24156" t="s">
        <v>24583</v>
      </c>
    </row>
    <row r="24157" spans="1:1" x14ac:dyDescent="0.25">
      <c r="A24157" t="s">
        <v>24584</v>
      </c>
    </row>
    <row r="24158" spans="1:1" x14ac:dyDescent="0.25">
      <c r="A24158" t="s">
        <v>24585</v>
      </c>
    </row>
    <row r="24159" spans="1:1" x14ac:dyDescent="0.25">
      <c r="A24159" t="s">
        <v>24586</v>
      </c>
    </row>
    <row r="24160" spans="1:1" x14ac:dyDescent="0.25">
      <c r="A24160" t="s">
        <v>24587</v>
      </c>
    </row>
    <row r="24161" spans="1:1" x14ac:dyDescent="0.25">
      <c r="A24161" t="s">
        <v>24588</v>
      </c>
    </row>
    <row r="24162" spans="1:1" x14ac:dyDescent="0.25">
      <c r="A24162" t="s">
        <v>24589</v>
      </c>
    </row>
    <row r="24163" spans="1:1" x14ac:dyDescent="0.25">
      <c r="A24163" t="s">
        <v>24590</v>
      </c>
    </row>
    <row r="24164" spans="1:1" x14ac:dyDescent="0.25">
      <c r="A24164" t="s">
        <v>24591</v>
      </c>
    </row>
    <row r="24165" spans="1:1" x14ac:dyDescent="0.25">
      <c r="A24165" t="s">
        <v>24592</v>
      </c>
    </row>
    <row r="24166" spans="1:1" x14ac:dyDescent="0.25">
      <c r="A24166" t="s">
        <v>24593</v>
      </c>
    </row>
    <row r="24167" spans="1:1" x14ac:dyDescent="0.25">
      <c r="A24167" t="s">
        <v>24594</v>
      </c>
    </row>
    <row r="24168" spans="1:1" x14ac:dyDescent="0.25">
      <c r="A24168" t="s">
        <v>24595</v>
      </c>
    </row>
    <row r="24169" spans="1:1" x14ac:dyDescent="0.25">
      <c r="A24169" t="s">
        <v>24596</v>
      </c>
    </row>
    <row r="24170" spans="1:1" x14ac:dyDescent="0.25">
      <c r="A24170" t="s">
        <v>24597</v>
      </c>
    </row>
    <row r="24171" spans="1:1" x14ac:dyDescent="0.25">
      <c r="A24171" t="s">
        <v>24598</v>
      </c>
    </row>
    <row r="24172" spans="1:1" x14ac:dyDescent="0.25">
      <c r="A24172" t="s">
        <v>24599</v>
      </c>
    </row>
    <row r="24173" spans="1:1" x14ac:dyDescent="0.25">
      <c r="A24173" t="s">
        <v>24600</v>
      </c>
    </row>
    <row r="24174" spans="1:1" x14ac:dyDescent="0.25">
      <c r="A24174" t="s">
        <v>24601</v>
      </c>
    </row>
    <row r="24175" spans="1:1" x14ac:dyDescent="0.25">
      <c r="A24175" t="s">
        <v>24602</v>
      </c>
    </row>
    <row r="24176" spans="1:1" x14ac:dyDescent="0.25">
      <c r="A24176" t="s">
        <v>24603</v>
      </c>
    </row>
    <row r="24177" spans="1:1" x14ac:dyDescent="0.25">
      <c r="A24177" t="s">
        <v>24604</v>
      </c>
    </row>
    <row r="24178" spans="1:1" x14ac:dyDescent="0.25">
      <c r="A24178" t="s">
        <v>24605</v>
      </c>
    </row>
    <row r="24179" spans="1:1" x14ac:dyDescent="0.25">
      <c r="A24179" t="s">
        <v>24606</v>
      </c>
    </row>
    <row r="24180" spans="1:1" x14ac:dyDescent="0.25">
      <c r="A24180" t="s">
        <v>24607</v>
      </c>
    </row>
    <row r="24181" spans="1:1" x14ac:dyDescent="0.25">
      <c r="A24181" t="s">
        <v>24608</v>
      </c>
    </row>
    <row r="24182" spans="1:1" x14ac:dyDescent="0.25">
      <c r="A24182" t="s">
        <v>24609</v>
      </c>
    </row>
    <row r="24183" spans="1:1" x14ac:dyDescent="0.25">
      <c r="A24183" t="s">
        <v>24610</v>
      </c>
    </row>
    <row r="24184" spans="1:1" x14ac:dyDescent="0.25">
      <c r="A24184" t="s">
        <v>24611</v>
      </c>
    </row>
    <row r="24185" spans="1:1" x14ac:dyDescent="0.25">
      <c r="A24185" t="s">
        <v>24612</v>
      </c>
    </row>
    <row r="24186" spans="1:1" x14ac:dyDescent="0.25">
      <c r="A24186" t="s">
        <v>24613</v>
      </c>
    </row>
    <row r="24187" spans="1:1" x14ac:dyDescent="0.25">
      <c r="A24187" t="s">
        <v>24614</v>
      </c>
    </row>
    <row r="24188" spans="1:1" x14ac:dyDescent="0.25">
      <c r="A24188" t="s">
        <v>24615</v>
      </c>
    </row>
    <row r="24189" spans="1:1" x14ac:dyDescent="0.25">
      <c r="A24189" t="s">
        <v>24616</v>
      </c>
    </row>
    <row r="24190" spans="1:1" x14ac:dyDescent="0.25">
      <c r="A24190" t="s">
        <v>24617</v>
      </c>
    </row>
    <row r="24191" spans="1:1" x14ac:dyDescent="0.25">
      <c r="A24191" t="s">
        <v>24618</v>
      </c>
    </row>
    <row r="24192" spans="1:1" x14ac:dyDescent="0.25">
      <c r="A24192" t="s">
        <v>24619</v>
      </c>
    </row>
    <row r="24193" spans="1:1" x14ac:dyDescent="0.25">
      <c r="A24193" t="s">
        <v>24620</v>
      </c>
    </row>
    <row r="24194" spans="1:1" x14ac:dyDescent="0.25">
      <c r="A24194" t="s">
        <v>24621</v>
      </c>
    </row>
    <row r="24195" spans="1:1" x14ac:dyDescent="0.25">
      <c r="A24195" t="s">
        <v>24622</v>
      </c>
    </row>
    <row r="24196" spans="1:1" x14ac:dyDescent="0.25">
      <c r="A24196" t="s">
        <v>24623</v>
      </c>
    </row>
    <row r="24197" spans="1:1" x14ac:dyDescent="0.25">
      <c r="A24197" t="s">
        <v>24624</v>
      </c>
    </row>
    <row r="24198" spans="1:1" x14ac:dyDescent="0.25">
      <c r="A24198" t="s">
        <v>24625</v>
      </c>
    </row>
    <row r="24199" spans="1:1" x14ac:dyDescent="0.25">
      <c r="A24199" t="s">
        <v>24626</v>
      </c>
    </row>
    <row r="24200" spans="1:1" x14ac:dyDescent="0.25">
      <c r="A24200" t="s">
        <v>24627</v>
      </c>
    </row>
    <row r="24201" spans="1:1" x14ac:dyDescent="0.25">
      <c r="A24201" t="s">
        <v>24628</v>
      </c>
    </row>
    <row r="24202" spans="1:1" x14ac:dyDescent="0.25">
      <c r="A24202" t="s">
        <v>24629</v>
      </c>
    </row>
    <row r="24203" spans="1:1" x14ac:dyDescent="0.25">
      <c r="A24203" t="s">
        <v>24630</v>
      </c>
    </row>
    <row r="24204" spans="1:1" x14ac:dyDescent="0.25">
      <c r="A24204" t="s">
        <v>24631</v>
      </c>
    </row>
    <row r="24205" spans="1:1" x14ac:dyDescent="0.25">
      <c r="A24205" t="s">
        <v>24632</v>
      </c>
    </row>
    <row r="24206" spans="1:1" x14ac:dyDescent="0.25">
      <c r="A24206" t="s">
        <v>24633</v>
      </c>
    </row>
    <row r="24207" spans="1:1" x14ac:dyDescent="0.25">
      <c r="A24207" t="s">
        <v>24634</v>
      </c>
    </row>
    <row r="24208" spans="1:1" x14ac:dyDescent="0.25">
      <c r="A24208" t="s">
        <v>24635</v>
      </c>
    </row>
    <row r="24209" spans="1:1" x14ac:dyDescent="0.25">
      <c r="A24209" t="s">
        <v>24636</v>
      </c>
    </row>
    <row r="24210" spans="1:1" x14ac:dyDescent="0.25">
      <c r="A24210" t="s">
        <v>24637</v>
      </c>
    </row>
    <row r="24211" spans="1:1" x14ac:dyDescent="0.25">
      <c r="A24211" t="s">
        <v>24638</v>
      </c>
    </row>
    <row r="24212" spans="1:1" x14ac:dyDescent="0.25">
      <c r="A24212" t="s">
        <v>24639</v>
      </c>
    </row>
    <row r="24213" spans="1:1" x14ac:dyDescent="0.25">
      <c r="A24213" t="s">
        <v>24640</v>
      </c>
    </row>
    <row r="24214" spans="1:1" x14ac:dyDescent="0.25">
      <c r="A24214" t="s">
        <v>24641</v>
      </c>
    </row>
    <row r="24215" spans="1:1" x14ac:dyDescent="0.25">
      <c r="A24215" t="s">
        <v>24642</v>
      </c>
    </row>
    <row r="24216" spans="1:1" x14ac:dyDescent="0.25">
      <c r="A24216" t="s">
        <v>24643</v>
      </c>
    </row>
    <row r="24217" spans="1:1" x14ac:dyDescent="0.25">
      <c r="A24217" t="s">
        <v>24644</v>
      </c>
    </row>
    <row r="24218" spans="1:1" x14ac:dyDescent="0.25">
      <c r="A24218" t="s">
        <v>24645</v>
      </c>
    </row>
    <row r="24219" spans="1:1" x14ac:dyDescent="0.25">
      <c r="A24219" t="s">
        <v>24646</v>
      </c>
    </row>
    <row r="24220" spans="1:1" x14ac:dyDescent="0.25">
      <c r="A24220" t="s">
        <v>24647</v>
      </c>
    </row>
    <row r="24221" spans="1:1" x14ac:dyDescent="0.25">
      <c r="A24221" t="s">
        <v>24648</v>
      </c>
    </row>
    <row r="24222" spans="1:1" x14ac:dyDescent="0.25">
      <c r="A24222" t="s">
        <v>24649</v>
      </c>
    </row>
    <row r="24223" spans="1:1" x14ac:dyDescent="0.25">
      <c r="A24223" t="s">
        <v>24650</v>
      </c>
    </row>
    <row r="24224" spans="1:1" x14ac:dyDescent="0.25">
      <c r="A24224" t="s">
        <v>24651</v>
      </c>
    </row>
    <row r="24225" spans="1:1" x14ac:dyDescent="0.25">
      <c r="A24225" t="s">
        <v>24652</v>
      </c>
    </row>
    <row r="24226" spans="1:1" x14ac:dyDescent="0.25">
      <c r="A24226" t="s">
        <v>24653</v>
      </c>
    </row>
    <row r="24227" spans="1:1" x14ac:dyDescent="0.25">
      <c r="A24227" t="s">
        <v>24654</v>
      </c>
    </row>
    <row r="24228" spans="1:1" x14ac:dyDescent="0.25">
      <c r="A24228" t="s">
        <v>24655</v>
      </c>
    </row>
    <row r="24229" spans="1:1" x14ac:dyDescent="0.25">
      <c r="A24229" t="s">
        <v>24656</v>
      </c>
    </row>
    <row r="24230" spans="1:1" x14ac:dyDescent="0.25">
      <c r="A24230" t="s">
        <v>24657</v>
      </c>
    </row>
    <row r="24231" spans="1:1" x14ac:dyDescent="0.25">
      <c r="A24231" t="s">
        <v>24658</v>
      </c>
    </row>
    <row r="24232" spans="1:1" x14ac:dyDescent="0.25">
      <c r="A24232" t="s">
        <v>24659</v>
      </c>
    </row>
    <row r="24233" spans="1:1" x14ac:dyDescent="0.25">
      <c r="A24233" t="s">
        <v>24660</v>
      </c>
    </row>
    <row r="24234" spans="1:1" x14ac:dyDescent="0.25">
      <c r="A24234" t="s">
        <v>24661</v>
      </c>
    </row>
    <row r="24235" spans="1:1" x14ac:dyDescent="0.25">
      <c r="A24235" t="s">
        <v>24662</v>
      </c>
    </row>
    <row r="24236" spans="1:1" x14ac:dyDescent="0.25">
      <c r="A24236" t="s">
        <v>24663</v>
      </c>
    </row>
    <row r="24237" spans="1:1" x14ac:dyDescent="0.25">
      <c r="A24237" t="s">
        <v>24664</v>
      </c>
    </row>
    <row r="24238" spans="1:1" x14ac:dyDescent="0.25">
      <c r="A24238" t="s">
        <v>24665</v>
      </c>
    </row>
    <row r="24239" spans="1:1" x14ac:dyDescent="0.25">
      <c r="A24239" t="s">
        <v>24666</v>
      </c>
    </row>
    <row r="24240" spans="1:1" x14ac:dyDescent="0.25">
      <c r="A24240" t="s">
        <v>24667</v>
      </c>
    </row>
    <row r="24241" spans="1:1" x14ac:dyDescent="0.25">
      <c r="A24241" t="s">
        <v>24668</v>
      </c>
    </row>
    <row r="24242" spans="1:1" x14ac:dyDescent="0.25">
      <c r="A24242" t="s">
        <v>24669</v>
      </c>
    </row>
    <row r="24243" spans="1:1" x14ac:dyDescent="0.25">
      <c r="A24243" t="s">
        <v>24670</v>
      </c>
    </row>
    <row r="24244" spans="1:1" x14ac:dyDescent="0.25">
      <c r="A24244" t="s">
        <v>24671</v>
      </c>
    </row>
    <row r="24245" spans="1:1" x14ac:dyDescent="0.25">
      <c r="A24245" t="s">
        <v>24672</v>
      </c>
    </row>
    <row r="24246" spans="1:1" x14ac:dyDescent="0.25">
      <c r="A24246" t="s">
        <v>24673</v>
      </c>
    </row>
    <row r="24247" spans="1:1" x14ac:dyDescent="0.25">
      <c r="A24247" t="s">
        <v>24674</v>
      </c>
    </row>
    <row r="24248" spans="1:1" x14ac:dyDescent="0.25">
      <c r="A24248" t="s">
        <v>24675</v>
      </c>
    </row>
    <row r="24249" spans="1:1" x14ac:dyDescent="0.25">
      <c r="A24249" t="s">
        <v>24676</v>
      </c>
    </row>
    <row r="24250" spans="1:1" x14ac:dyDescent="0.25">
      <c r="A24250" t="s">
        <v>24677</v>
      </c>
    </row>
    <row r="24251" spans="1:1" x14ac:dyDescent="0.25">
      <c r="A24251" t="s">
        <v>24678</v>
      </c>
    </row>
    <row r="24252" spans="1:1" x14ac:dyDescent="0.25">
      <c r="A24252" t="s">
        <v>24679</v>
      </c>
    </row>
    <row r="24253" spans="1:1" x14ac:dyDescent="0.25">
      <c r="A24253" t="s">
        <v>24680</v>
      </c>
    </row>
    <row r="24254" spans="1:1" x14ac:dyDescent="0.25">
      <c r="A24254" t="s">
        <v>24681</v>
      </c>
    </row>
    <row r="24255" spans="1:1" x14ac:dyDescent="0.25">
      <c r="A24255" t="s">
        <v>24682</v>
      </c>
    </row>
    <row r="24256" spans="1:1" x14ac:dyDescent="0.25">
      <c r="A24256" t="s">
        <v>24683</v>
      </c>
    </row>
    <row r="24257" spans="1:1" x14ac:dyDescent="0.25">
      <c r="A24257" t="s">
        <v>24684</v>
      </c>
    </row>
    <row r="24258" spans="1:1" x14ac:dyDescent="0.25">
      <c r="A24258" t="s">
        <v>24685</v>
      </c>
    </row>
    <row r="24259" spans="1:1" x14ac:dyDescent="0.25">
      <c r="A24259" t="s">
        <v>24686</v>
      </c>
    </row>
    <row r="24260" spans="1:1" x14ac:dyDescent="0.25">
      <c r="A24260" t="s">
        <v>24687</v>
      </c>
    </row>
    <row r="24261" spans="1:1" x14ac:dyDescent="0.25">
      <c r="A24261" t="s">
        <v>24688</v>
      </c>
    </row>
    <row r="24262" spans="1:1" x14ac:dyDescent="0.25">
      <c r="A24262" t="s">
        <v>24689</v>
      </c>
    </row>
    <row r="24263" spans="1:1" x14ac:dyDescent="0.25">
      <c r="A24263" t="s">
        <v>24690</v>
      </c>
    </row>
    <row r="24264" spans="1:1" x14ac:dyDescent="0.25">
      <c r="A24264" t="s">
        <v>24691</v>
      </c>
    </row>
    <row r="24265" spans="1:1" x14ac:dyDescent="0.25">
      <c r="A24265" t="s">
        <v>24692</v>
      </c>
    </row>
    <row r="24266" spans="1:1" x14ac:dyDescent="0.25">
      <c r="A24266" t="s">
        <v>24693</v>
      </c>
    </row>
    <row r="24267" spans="1:1" x14ac:dyDescent="0.25">
      <c r="A24267" t="s">
        <v>24694</v>
      </c>
    </row>
    <row r="24268" spans="1:1" x14ac:dyDescent="0.25">
      <c r="A24268" t="s">
        <v>24695</v>
      </c>
    </row>
    <row r="24269" spans="1:1" x14ac:dyDescent="0.25">
      <c r="A24269" t="s">
        <v>24696</v>
      </c>
    </row>
    <row r="24270" spans="1:1" x14ac:dyDescent="0.25">
      <c r="A24270" t="s">
        <v>24697</v>
      </c>
    </row>
    <row r="24271" spans="1:1" x14ac:dyDescent="0.25">
      <c r="A24271" t="s">
        <v>24698</v>
      </c>
    </row>
    <row r="24272" spans="1:1" x14ac:dyDescent="0.25">
      <c r="A24272" t="s">
        <v>24699</v>
      </c>
    </row>
    <row r="24273" spans="1:1" x14ac:dyDescent="0.25">
      <c r="A24273" t="s">
        <v>24700</v>
      </c>
    </row>
    <row r="24274" spans="1:1" x14ac:dyDescent="0.25">
      <c r="A24274" t="s">
        <v>24701</v>
      </c>
    </row>
    <row r="24275" spans="1:1" x14ac:dyDescent="0.25">
      <c r="A24275" t="s">
        <v>24702</v>
      </c>
    </row>
    <row r="24276" spans="1:1" x14ac:dyDescent="0.25">
      <c r="A24276" t="s">
        <v>24703</v>
      </c>
    </row>
    <row r="24277" spans="1:1" x14ac:dyDescent="0.25">
      <c r="A24277" t="s">
        <v>24704</v>
      </c>
    </row>
    <row r="24278" spans="1:1" x14ac:dyDescent="0.25">
      <c r="A24278" t="s">
        <v>24705</v>
      </c>
    </row>
    <row r="24279" spans="1:1" x14ac:dyDescent="0.25">
      <c r="A24279" t="s">
        <v>24706</v>
      </c>
    </row>
    <row r="24280" spans="1:1" x14ac:dyDescent="0.25">
      <c r="A24280" t="s">
        <v>24707</v>
      </c>
    </row>
    <row r="24281" spans="1:1" x14ac:dyDescent="0.25">
      <c r="A24281" t="s">
        <v>24708</v>
      </c>
    </row>
    <row r="24282" spans="1:1" x14ac:dyDescent="0.25">
      <c r="A24282" t="s">
        <v>24709</v>
      </c>
    </row>
    <row r="24283" spans="1:1" x14ac:dyDescent="0.25">
      <c r="A24283" t="s">
        <v>24710</v>
      </c>
    </row>
    <row r="24284" spans="1:1" x14ac:dyDescent="0.25">
      <c r="A24284" t="s">
        <v>24711</v>
      </c>
    </row>
    <row r="24285" spans="1:1" x14ac:dyDescent="0.25">
      <c r="A24285" t="s">
        <v>24712</v>
      </c>
    </row>
    <row r="24286" spans="1:1" x14ac:dyDescent="0.25">
      <c r="A24286" t="s">
        <v>24713</v>
      </c>
    </row>
    <row r="24287" spans="1:1" x14ac:dyDescent="0.25">
      <c r="A24287" t="s">
        <v>24714</v>
      </c>
    </row>
    <row r="24288" spans="1:1" x14ac:dyDescent="0.25">
      <c r="A24288" t="s">
        <v>24715</v>
      </c>
    </row>
    <row r="24289" spans="1:1" x14ac:dyDescent="0.25">
      <c r="A24289" t="s">
        <v>24716</v>
      </c>
    </row>
    <row r="24290" spans="1:1" x14ac:dyDescent="0.25">
      <c r="A24290" t="s">
        <v>24717</v>
      </c>
    </row>
    <row r="24291" spans="1:1" x14ac:dyDescent="0.25">
      <c r="A24291" t="s">
        <v>24718</v>
      </c>
    </row>
    <row r="24292" spans="1:1" x14ac:dyDescent="0.25">
      <c r="A24292" t="s">
        <v>24719</v>
      </c>
    </row>
    <row r="24293" spans="1:1" x14ac:dyDescent="0.25">
      <c r="A24293" t="s">
        <v>24720</v>
      </c>
    </row>
    <row r="24294" spans="1:1" x14ac:dyDescent="0.25">
      <c r="A24294" t="s">
        <v>24721</v>
      </c>
    </row>
    <row r="24295" spans="1:1" x14ac:dyDescent="0.25">
      <c r="A24295" t="s">
        <v>24722</v>
      </c>
    </row>
    <row r="24296" spans="1:1" x14ac:dyDescent="0.25">
      <c r="A24296" t="s">
        <v>24723</v>
      </c>
    </row>
    <row r="24297" spans="1:1" x14ac:dyDescent="0.25">
      <c r="A24297" t="s">
        <v>24724</v>
      </c>
    </row>
    <row r="24298" spans="1:1" x14ac:dyDescent="0.25">
      <c r="A24298" t="s">
        <v>24725</v>
      </c>
    </row>
    <row r="24299" spans="1:1" x14ac:dyDescent="0.25">
      <c r="A24299" t="s">
        <v>24726</v>
      </c>
    </row>
    <row r="24300" spans="1:1" x14ac:dyDescent="0.25">
      <c r="A24300" t="s">
        <v>24727</v>
      </c>
    </row>
    <row r="24301" spans="1:1" x14ac:dyDescent="0.25">
      <c r="A24301" t="s">
        <v>24728</v>
      </c>
    </row>
    <row r="24302" spans="1:1" x14ac:dyDescent="0.25">
      <c r="A24302" t="s">
        <v>24729</v>
      </c>
    </row>
    <row r="24303" spans="1:1" x14ac:dyDescent="0.25">
      <c r="A24303" t="s">
        <v>24730</v>
      </c>
    </row>
    <row r="24304" spans="1:1" x14ac:dyDescent="0.25">
      <c r="A24304" t="s">
        <v>24731</v>
      </c>
    </row>
    <row r="24305" spans="1:1" x14ac:dyDescent="0.25">
      <c r="A24305" t="s">
        <v>24732</v>
      </c>
    </row>
    <row r="24306" spans="1:1" x14ac:dyDescent="0.25">
      <c r="A24306" t="s">
        <v>24733</v>
      </c>
    </row>
    <row r="24307" spans="1:1" x14ac:dyDescent="0.25">
      <c r="A24307" t="s">
        <v>24734</v>
      </c>
    </row>
    <row r="24308" spans="1:1" x14ac:dyDescent="0.25">
      <c r="A24308" t="s">
        <v>24735</v>
      </c>
    </row>
    <row r="24309" spans="1:1" x14ac:dyDescent="0.25">
      <c r="A24309" t="s">
        <v>24736</v>
      </c>
    </row>
    <row r="24310" spans="1:1" x14ac:dyDescent="0.25">
      <c r="A24310" t="s">
        <v>24737</v>
      </c>
    </row>
    <row r="24311" spans="1:1" x14ac:dyDescent="0.25">
      <c r="A24311" t="s">
        <v>24738</v>
      </c>
    </row>
    <row r="24312" spans="1:1" x14ac:dyDescent="0.25">
      <c r="A24312" t="s">
        <v>24739</v>
      </c>
    </row>
    <row r="24313" spans="1:1" x14ac:dyDescent="0.25">
      <c r="A24313" t="s">
        <v>24740</v>
      </c>
    </row>
    <row r="24314" spans="1:1" x14ac:dyDescent="0.25">
      <c r="A24314" t="s">
        <v>24741</v>
      </c>
    </row>
    <row r="24315" spans="1:1" x14ac:dyDescent="0.25">
      <c r="A24315" t="s">
        <v>24742</v>
      </c>
    </row>
    <row r="24316" spans="1:1" x14ac:dyDescent="0.25">
      <c r="A24316" t="s">
        <v>24743</v>
      </c>
    </row>
    <row r="24317" spans="1:1" x14ac:dyDescent="0.25">
      <c r="A24317" t="s">
        <v>24744</v>
      </c>
    </row>
    <row r="24318" spans="1:1" x14ac:dyDescent="0.25">
      <c r="A24318" t="s">
        <v>24745</v>
      </c>
    </row>
    <row r="24319" spans="1:1" x14ac:dyDescent="0.25">
      <c r="A24319" t="s">
        <v>24746</v>
      </c>
    </row>
    <row r="24320" spans="1:1" x14ac:dyDescent="0.25">
      <c r="A24320" t="s">
        <v>24747</v>
      </c>
    </row>
    <row r="24321" spans="1:1" x14ac:dyDescent="0.25">
      <c r="A24321" t="s">
        <v>24748</v>
      </c>
    </row>
    <row r="24322" spans="1:1" x14ac:dyDescent="0.25">
      <c r="A24322" t="s">
        <v>24749</v>
      </c>
    </row>
    <row r="24323" spans="1:1" x14ac:dyDescent="0.25">
      <c r="A24323" t="s">
        <v>24750</v>
      </c>
    </row>
    <row r="24324" spans="1:1" x14ac:dyDescent="0.25">
      <c r="A24324" t="s">
        <v>24751</v>
      </c>
    </row>
    <row r="24325" spans="1:1" x14ac:dyDescent="0.25">
      <c r="A24325" t="s">
        <v>24752</v>
      </c>
    </row>
    <row r="24326" spans="1:1" x14ac:dyDescent="0.25">
      <c r="A24326" t="s">
        <v>24753</v>
      </c>
    </row>
    <row r="24327" spans="1:1" x14ac:dyDescent="0.25">
      <c r="A24327" t="s">
        <v>24754</v>
      </c>
    </row>
    <row r="24328" spans="1:1" x14ac:dyDescent="0.25">
      <c r="A24328" t="s">
        <v>24755</v>
      </c>
    </row>
    <row r="24329" spans="1:1" x14ac:dyDescent="0.25">
      <c r="A24329" t="s">
        <v>24756</v>
      </c>
    </row>
    <row r="24330" spans="1:1" x14ac:dyDescent="0.25">
      <c r="A24330" t="s">
        <v>24757</v>
      </c>
    </row>
    <row r="24331" spans="1:1" x14ac:dyDescent="0.25">
      <c r="A24331" t="s">
        <v>24758</v>
      </c>
    </row>
    <row r="24332" spans="1:1" x14ac:dyDescent="0.25">
      <c r="A24332" t="s">
        <v>24759</v>
      </c>
    </row>
    <row r="24333" spans="1:1" x14ac:dyDescent="0.25">
      <c r="A24333" t="s">
        <v>24760</v>
      </c>
    </row>
    <row r="24334" spans="1:1" x14ac:dyDescent="0.25">
      <c r="A24334" t="s">
        <v>24761</v>
      </c>
    </row>
    <row r="24335" spans="1:1" x14ac:dyDescent="0.25">
      <c r="A24335" t="s">
        <v>24762</v>
      </c>
    </row>
    <row r="24336" spans="1:1" x14ac:dyDescent="0.25">
      <c r="A24336" t="s">
        <v>24763</v>
      </c>
    </row>
    <row r="24337" spans="1:1" x14ac:dyDescent="0.25">
      <c r="A24337" t="s">
        <v>24764</v>
      </c>
    </row>
    <row r="24338" spans="1:1" x14ac:dyDescent="0.25">
      <c r="A24338" t="s">
        <v>24765</v>
      </c>
    </row>
    <row r="24339" spans="1:1" x14ac:dyDescent="0.25">
      <c r="A24339" t="s">
        <v>24766</v>
      </c>
    </row>
    <row r="24340" spans="1:1" x14ac:dyDescent="0.25">
      <c r="A24340" t="s">
        <v>24767</v>
      </c>
    </row>
    <row r="24341" spans="1:1" x14ac:dyDescent="0.25">
      <c r="A24341" t="s">
        <v>24768</v>
      </c>
    </row>
    <row r="24342" spans="1:1" x14ac:dyDescent="0.25">
      <c r="A24342" t="s">
        <v>24769</v>
      </c>
    </row>
    <row r="24343" spans="1:1" x14ac:dyDescent="0.25">
      <c r="A24343" t="s">
        <v>24770</v>
      </c>
    </row>
    <row r="24344" spans="1:1" x14ac:dyDescent="0.25">
      <c r="A24344" t="s">
        <v>24771</v>
      </c>
    </row>
    <row r="24345" spans="1:1" x14ac:dyDescent="0.25">
      <c r="A24345" t="s">
        <v>24772</v>
      </c>
    </row>
    <row r="24346" spans="1:1" x14ac:dyDescent="0.25">
      <c r="A24346" t="s">
        <v>24773</v>
      </c>
    </row>
    <row r="24347" spans="1:1" x14ac:dyDescent="0.25">
      <c r="A24347" t="s">
        <v>24774</v>
      </c>
    </row>
    <row r="24348" spans="1:1" x14ac:dyDescent="0.25">
      <c r="A24348" t="s">
        <v>24775</v>
      </c>
    </row>
    <row r="24349" spans="1:1" x14ac:dyDescent="0.25">
      <c r="A24349" t="s">
        <v>24776</v>
      </c>
    </row>
    <row r="24350" spans="1:1" x14ac:dyDescent="0.25">
      <c r="A24350" t="s">
        <v>24777</v>
      </c>
    </row>
    <row r="24351" spans="1:1" x14ac:dyDescent="0.25">
      <c r="A24351" t="s">
        <v>24778</v>
      </c>
    </row>
    <row r="24352" spans="1:1" x14ac:dyDescent="0.25">
      <c r="A24352" t="s">
        <v>24779</v>
      </c>
    </row>
    <row r="24353" spans="1:1" x14ac:dyDescent="0.25">
      <c r="A24353" t="s">
        <v>24780</v>
      </c>
    </row>
    <row r="24354" spans="1:1" x14ac:dyDescent="0.25">
      <c r="A24354" t="s">
        <v>24781</v>
      </c>
    </row>
    <row r="24355" spans="1:1" x14ac:dyDescent="0.25">
      <c r="A24355" t="s">
        <v>24782</v>
      </c>
    </row>
    <row r="24356" spans="1:1" x14ac:dyDescent="0.25">
      <c r="A24356" t="s">
        <v>24783</v>
      </c>
    </row>
    <row r="24357" spans="1:1" x14ac:dyDescent="0.25">
      <c r="A24357" t="s">
        <v>24784</v>
      </c>
    </row>
    <row r="24358" spans="1:1" x14ac:dyDescent="0.25">
      <c r="A24358" t="s">
        <v>24785</v>
      </c>
    </row>
    <row r="24359" spans="1:1" x14ac:dyDescent="0.25">
      <c r="A24359" t="s">
        <v>24786</v>
      </c>
    </row>
    <row r="24360" spans="1:1" x14ac:dyDescent="0.25">
      <c r="A24360" t="s">
        <v>24787</v>
      </c>
    </row>
    <row r="24361" spans="1:1" x14ac:dyDescent="0.25">
      <c r="A24361" t="s">
        <v>24788</v>
      </c>
    </row>
    <row r="24362" spans="1:1" x14ac:dyDescent="0.25">
      <c r="A24362" t="s">
        <v>24789</v>
      </c>
    </row>
    <row r="24363" spans="1:1" x14ac:dyDescent="0.25">
      <c r="A24363" t="s">
        <v>24790</v>
      </c>
    </row>
    <row r="24364" spans="1:1" x14ac:dyDescent="0.25">
      <c r="A24364" t="s">
        <v>24791</v>
      </c>
    </row>
    <row r="24365" spans="1:1" x14ac:dyDescent="0.25">
      <c r="A24365" t="s">
        <v>24792</v>
      </c>
    </row>
    <row r="24366" spans="1:1" x14ac:dyDescent="0.25">
      <c r="A24366" t="s">
        <v>24793</v>
      </c>
    </row>
    <row r="24367" spans="1:1" x14ac:dyDescent="0.25">
      <c r="A24367" t="s">
        <v>24794</v>
      </c>
    </row>
    <row r="24368" spans="1:1" x14ac:dyDescent="0.25">
      <c r="A24368" t="s">
        <v>24795</v>
      </c>
    </row>
    <row r="24369" spans="1:1" x14ac:dyDescent="0.25">
      <c r="A24369" t="s">
        <v>24796</v>
      </c>
    </row>
    <row r="24370" spans="1:1" x14ac:dyDescent="0.25">
      <c r="A24370" t="s">
        <v>24797</v>
      </c>
    </row>
    <row r="24371" spans="1:1" x14ac:dyDescent="0.25">
      <c r="A24371" t="s">
        <v>24798</v>
      </c>
    </row>
    <row r="24372" spans="1:1" x14ac:dyDescent="0.25">
      <c r="A24372" t="s">
        <v>24799</v>
      </c>
    </row>
    <row r="24373" spans="1:1" x14ac:dyDescent="0.25">
      <c r="A24373" t="s">
        <v>24800</v>
      </c>
    </row>
    <row r="24374" spans="1:1" x14ac:dyDescent="0.25">
      <c r="A24374" t="s">
        <v>24801</v>
      </c>
    </row>
    <row r="24375" spans="1:1" x14ac:dyDescent="0.25">
      <c r="A24375" t="s">
        <v>24802</v>
      </c>
    </row>
    <row r="24376" spans="1:1" x14ac:dyDescent="0.25">
      <c r="A24376" t="s">
        <v>24803</v>
      </c>
    </row>
    <row r="24377" spans="1:1" x14ac:dyDescent="0.25">
      <c r="A24377" t="s">
        <v>24804</v>
      </c>
    </row>
    <row r="24378" spans="1:1" x14ac:dyDescent="0.25">
      <c r="A24378" t="s">
        <v>24805</v>
      </c>
    </row>
    <row r="24379" spans="1:1" x14ac:dyDescent="0.25">
      <c r="A24379" t="s">
        <v>24806</v>
      </c>
    </row>
    <row r="24380" spans="1:1" x14ac:dyDescent="0.25">
      <c r="A24380" t="s">
        <v>24807</v>
      </c>
    </row>
    <row r="24381" spans="1:1" x14ac:dyDescent="0.25">
      <c r="A24381" t="s">
        <v>24808</v>
      </c>
    </row>
    <row r="24382" spans="1:1" x14ac:dyDescent="0.25">
      <c r="A24382" t="s">
        <v>24809</v>
      </c>
    </row>
    <row r="24383" spans="1:1" x14ac:dyDescent="0.25">
      <c r="A24383" t="s">
        <v>24810</v>
      </c>
    </row>
    <row r="24384" spans="1:1" x14ac:dyDescent="0.25">
      <c r="A24384" t="s">
        <v>24811</v>
      </c>
    </row>
    <row r="24385" spans="1:1" x14ac:dyDescent="0.25">
      <c r="A24385" t="s">
        <v>24812</v>
      </c>
    </row>
    <row r="24386" spans="1:1" x14ac:dyDescent="0.25">
      <c r="A24386" t="s">
        <v>24813</v>
      </c>
    </row>
    <row r="24387" spans="1:1" x14ac:dyDescent="0.25">
      <c r="A24387" t="s">
        <v>24814</v>
      </c>
    </row>
    <row r="24388" spans="1:1" x14ac:dyDescent="0.25">
      <c r="A24388" t="s">
        <v>24815</v>
      </c>
    </row>
    <row r="24389" spans="1:1" x14ac:dyDescent="0.25">
      <c r="A24389" t="s">
        <v>24816</v>
      </c>
    </row>
    <row r="24390" spans="1:1" x14ac:dyDescent="0.25">
      <c r="A24390" t="s">
        <v>24817</v>
      </c>
    </row>
    <row r="24391" spans="1:1" x14ac:dyDescent="0.25">
      <c r="A24391" t="s">
        <v>24818</v>
      </c>
    </row>
    <row r="24392" spans="1:1" x14ac:dyDescent="0.25">
      <c r="A24392" t="s">
        <v>24819</v>
      </c>
    </row>
    <row r="24393" spans="1:1" x14ac:dyDescent="0.25">
      <c r="A24393" t="s">
        <v>24820</v>
      </c>
    </row>
    <row r="24394" spans="1:1" x14ac:dyDescent="0.25">
      <c r="A24394" t="s">
        <v>24821</v>
      </c>
    </row>
    <row r="24395" spans="1:1" x14ac:dyDescent="0.25">
      <c r="A24395" t="s">
        <v>24822</v>
      </c>
    </row>
    <row r="24396" spans="1:1" x14ac:dyDescent="0.25">
      <c r="A24396" t="s">
        <v>24823</v>
      </c>
    </row>
    <row r="24397" spans="1:1" x14ac:dyDescent="0.25">
      <c r="A24397" t="s">
        <v>24824</v>
      </c>
    </row>
    <row r="24398" spans="1:1" x14ac:dyDescent="0.25">
      <c r="A24398" t="s">
        <v>24825</v>
      </c>
    </row>
    <row r="24399" spans="1:1" x14ac:dyDescent="0.25">
      <c r="A24399" t="s">
        <v>24826</v>
      </c>
    </row>
    <row r="24400" spans="1:1" x14ac:dyDescent="0.25">
      <c r="A24400" t="s">
        <v>24827</v>
      </c>
    </row>
    <row r="24401" spans="1:1" x14ac:dyDescent="0.25">
      <c r="A24401" t="s">
        <v>24828</v>
      </c>
    </row>
    <row r="24402" spans="1:1" x14ac:dyDescent="0.25">
      <c r="A24402" t="s">
        <v>24829</v>
      </c>
    </row>
    <row r="24403" spans="1:1" x14ac:dyDescent="0.25">
      <c r="A24403" t="s">
        <v>24830</v>
      </c>
    </row>
    <row r="24404" spans="1:1" x14ac:dyDescent="0.25">
      <c r="A24404" t="s">
        <v>24831</v>
      </c>
    </row>
    <row r="24405" spans="1:1" x14ac:dyDescent="0.25">
      <c r="A24405" t="s">
        <v>24832</v>
      </c>
    </row>
    <row r="24406" spans="1:1" x14ac:dyDescent="0.25">
      <c r="A24406" t="s">
        <v>24833</v>
      </c>
    </row>
    <row r="24407" spans="1:1" x14ac:dyDescent="0.25">
      <c r="A24407" t="s">
        <v>24834</v>
      </c>
    </row>
    <row r="24408" spans="1:1" x14ac:dyDescent="0.25">
      <c r="A24408" t="s">
        <v>24835</v>
      </c>
    </row>
    <row r="24409" spans="1:1" x14ac:dyDescent="0.25">
      <c r="A24409" t="s">
        <v>24836</v>
      </c>
    </row>
    <row r="24410" spans="1:1" x14ac:dyDescent="0.25">
      <c r="A24410" t="s">
        <v>24837</v>
      </c>
    </row>
    <row r="24411" spans="1:1" x14ac:dyDescent="0.25">
      <c r="A24411" t="s">
        <v>24838</v>
      </c>
    </row>
    <row r="24412" spans="1:1" x14ac:dyDescent="0.25">
      <c r="A24412" t="s">
        <v>24839</v>
      </c>
    </row>
    <row r="24413" spans="1:1" x14ac:dyDescent="0.25">
      <c r="A24413" t="s">
        <v>24840</v>
      </c>
    </row>
    <row r="24414" spans="1:1" x14ac:dyDescent="0.25">
      <c r="A24414" t="s">
        <v>24841</v>
      </c>
    </row>
    <row r="24415" spans="1:1" x14ac:dyDescent="0.25">
      <c r="A24415" t="s">
        <v>24842</v>
      </c>
    </row>
    <row r="24416" spans="1:1" x14ac:dyDescent="0.25">
      <c r="A24416" t="s">
        <v>24843</v>
      </c>
    </row>
    <row r="24417" spans="1:1" x14ac:dyDescent="0.25">
      <c r="A24417" t="s">
        <v>24844</v>
      </c>
    </row>
    <row r="24418" spans="1:1" x14ac:dyDescent="0.25">
      <c r="A24418" t="s">
        <v>24845</v>
      </c>
    </row>
    <row r="24419" spans="1:1" x14ac:dyDescent="0.25">
      <c r="A24419" t="s">
        <v>24846</v>
      </c>
    </row>
    <row r="24420" spans="1:1" x14ac:dyDescent="0.25">
      <c r="A24420" t="s">
        <v>24847</v>
      </c>
    </row>
    <row r="24421" spans="1:1" x14ac:dyDescent="0.25">
      <c r="A24421" t="s">
        <v>24848</v>
      </c>
    </row>
    <row r="24422" spans="1:1" x14ac:dyDescent="0.25">
      <c r="A24422" t="s">
        <v>24849</v>
      </c>
    </row>
    <row r="24423" spans="1:1" x14ac:dyDescent="0.25">
      <c r="A24423" t="s">
        <v>24850</v>
      </c>
    </row>
    <row r="24424" spans="1:1" x14ac:dyDescent="0.25">
      <c r="A24424" t="s">
        <v>24851</v>
      </c>
    </row>
    <row r="24425" spans="1:1" x14ac:dyDescent="0.25">
      <c r="A24425" t="s">
        <v>24852</v>
      </c>
    </row>
    <row r="24426" spans="1:1" x14ac:dyDescent="0.25">
      <c r="A24426" t="s">
        <v>24853</v>
      </c>
    </row>
    <row r="24427" spans="1:1" x14ac:dyDescent="0.25">
      <c r="A24427" t="s">
        <v>24854</v>
      </c>
    </row>
    <row r="24428" spans="1:1" x14ac:dyDescent="0.25">
      <c r="A24428" t="s">
        <v>24855</v>
      </c>
    </row>
    <row r="24429" spans="1:1" x14ac:dyDescent="0.25">
      <c r="A24429" t="s">
        <v>24856</v>
      </c>
    </row>
    <row r="24430" spans="1:1" x14ac:dyDescent="0.25">
      <c r="A24430" t="s">
        <v>24857</v>
      </c>
    </row>
    <row r="24431" spans="1:1" x14ac:dyDescent="0.25">
      <c r="A24431" t="s">
        <v>24858</v>
      </c>
    </row>
    <row r="24432" spans="1:1" x14ac:dyDescent="0.25">
      <c r="A24432" t="s">
        <v>24859</v>
      </c>
    </row>
    <row r="24433" spans="1:1" x14ac:dyDescent="0.25">
      <c r="A24433" t="s">
        <v>24860</v>
      </c>
    </row>
    <row r="24434" spans="1:1" x14ac:dyDescent="0.25">
      <c r="A24434" t="s">
        <v>24861</v>
      </c>
    </row>
    <row r="24435" spans="1:1" x14ac:dyDescent="0.25">
      <c r="A24435" t="s">
        <v>24862</v>
      </c>
    </row>
    <row r="24436" spans="1:1" x14ac:dyDescent="0.25">
      <c r="A24436" t="s">
        <v>24863</v>
      </c>
    </row>
    <row r="24437" spans="1:1" x14ac:dyDescent="0.25">
      <c r="A24437" t="s">
        <v>24864</v>
      </c>
    </row>
    <row r="24438" spans="1:1" x14ac:dyDescent="0.25">
      <c r="A24438" t="s">
        <v>24865</v>
      </c>
    </row>
    <row r="24439" spans="1:1" x14ac:dyDescent="0.25">
      <c r="A24439" t="s">
        <v>24866</v>
      </c>
    </row>
    <row r="24440" spans="1:1" x14ac:dyDescent="0.25">
      <c r="A24440" t="s">
        <v>24867</v>
      </c>
    </row>
    <row r="24441" spans="1:1" x14ac:dyDescent="0.25">
      <c r="A24441" t="s">
        <v>24868</v>
      </c>
    </row>
    <row r="24442" spans="1:1" x14ac:dyDescent="0.25">
      <c r="A24442" t="s">
        <v>24869</v>
      </c>
    </row>
    <row r="24443" spans="1:1" x14ac:dyDescent="0.25">
      <c r="A24443" t="s">
        <v>24870</v>
      </c>
    </row>
    <row r="24444" spans="1:1" x14ac:dyDescent="0.25">
      <c r="A24444" t="s">
        <v>24871</v>
      </c>
    </row>
    <row r="24445" spans="1:1" x14ac:dyDescent="0.25">
      <c r="A24445" t="s">
        <v>24872</v>
      </c>
    </row>
    <row r="24446" spans="1:1" x14ac:dyDescent="0.25">
      <c r="A24446" t="s">
        <v>24873</v>
      </c>
    </row>
    <row r="24447" spans="1:1" x14ac:dyDescent="0.25">
      <c r="A24447" t="s">
        <v>24874</v>
      </c>
    </row>
    <row r="24448" spans="1:1" x14ac:dyDescent="0.25">
      <c r="A24448" t="s">
        <v>24875</v>
      </c>
    </row>
    <row r="24449" spans="1:1" x14ac:dyDescent="0.25">
      <c r="A24449" t="s">
        <v>24876</v>
      </c>
    </row>
    <row r="24450" spans="1:1" x14ac:dyDescent="0.25">
      <c r="A24450" t="s">
        <v>24877</v>
      </c>
    </row>
    <row r="24451" spans="1:1" x14ac:dyDescent="0.25">
      <c r="A24451" t="s">
        <v>24878</v>
      </c>
    </row>
    <row r="24452" spans="1:1" x14ac:dyDescent="0.25">
      <c r="A24452" t="s">
        <v>24879</v>
      </c>
    </row>
    <row r="24453" spans="1:1" x14ac:dyDescent="0.25">
      <c r="A24453" t="s">
        <v>24880</v>
      </c>
    </row>
    <row r="24454" spans="1:1" x14ac:dyDescent="0.25">
      <c r="A24454" t="s">
        <v>24881</v>
      </c>
    </row>
    <row r="24455" spans="1:1" x14ac:dyDescent="0.25">
      <c r="A24455" t="s">
        <v>24882</v>
      </c>
    </row>
    <row r="24456" spans="1:1" x14ac:dyDescent="0.25">
      <c r="A24456" t="s">
        <v>24883</v>
      </c>
    </row>
    <row r="24457" spans="1:1" x14ac:dyDescent="0.25">
      <c r="A24457" t="s">
        <v>24884</v>
      </c>
    </row>
    <row r="24458" spans="1:1" x14ac:dyDescent="0.25">
      <c r="A24458" t="s">
        <v>24885</v>
      </c>
    </row>
    <row r="24459" spans="1:1" x14ac:dyDescent="0.25">
      <c r="A24459" t="s">
        <v>24886</v>
      </c>
    </row>
    <row r="24460" spans="1:1" x14ac:dyDescent="0.25">
      <c r="A24460" t="s">
        <v>24887</v>
      </c>
    </row>
    <row r="24461" spans="1:1" x14ac:dyDescent="0.25">
      <c r="A24461" t="s">
        <v>24888</v>
      </c>
    </row>
    <row r="24462" spans="1:1" x14ac:dyDescent="0.25">
      <c r="A24462" t="s">
        <v>24889</v>
      </c>
    </row>
    <row r="24463" spans="1:1" x14ac:dyDescent="0.25">
      <c r="A24463" t="s">
        <v>24890</v>
      </c>
    </row>
    <row r="24464" spans="1:1" x14ac:dyDescent="0.25">
      <c r="A24464" t="s">
        <v>24891</v>
      </c>
    </row>
    <row r="24465" spans="1:1" x14ac:dyDescent="0.25">
      <c r="A24465" t="s">
        <v>24892</v>
      </c>
    </row>
    <row r="24466" spans="1:1" x14ac:dyDescent="0.25">
      <c r="A24466" t="s">
        <v>24893</v>
      </c>
    </row>
    <row r="24467" spans="1:1" x14ac:dyDescent="0.25">
      <c r="A24467" t="s">
        <v>24894</v>
      </c>
    </row>
    <row r="24468" spans="1:1" x14ac:dyDescent="0.25">
      <c r="A24468" t="s">
        <v>24895</v>
      </c>
    </row>
    <row r="24469" spans="1:1" x14ac:dyDescent="0.25">
      <c r="A24469" t="s">
        <v>24896</v>
      </c>
    </row>
    <row r="24470" spans="1:1" x14ac:dyDescent="0.25">
      <c r="A24470" t="s">
        <v>24897</v>
      </c>
    </row>
    <row r="24471" spans="1:1" x14ac:dyDescent="0.25">
      <c r="A24471" t="s">
        <v>24898</v>
      </c>
    </row>
    <row r="24472" spans="1:1" x14ac:dyDescent="0.25">
      <c r="A24472" t="s">
        <v>24899</v>
      </c>
    </row>
    <row r="24473" spans="1:1" x14ac:dyDescent="0.25">
      <c r="A24473" t="s">
        <v>24900</v>
      </c>
    </row>
    <row r="24474" spans="1:1" x14ac:dyDescent="0.25">
      <c r="A24474" t="s">
        <v>24901</v>
      </c>
    </row>
    <row r="24475" spans="1:1" x14ac:dyDescent="0.25">
      <c r="A24475" t="s">
        <v>24902</v>
      </c>
    </row>
    <row r="24476" spans="1:1" x14ac:dyDescent="0.25">
      <c r="A24476" t="s">
        <v>24903</v>
      </c>
    </row>
    <row r="24477" spans="1:1" x14ac:dyDescent="0.25">
      <c r="A24477" t="s">
        <v>24904</v>
      </c>
    </row>
    <row r="24478" spans="1:1" x14ac:dyDescent="0.25">
      <c r="A24478" t="s">
        <v>24905</v>
      </c>
    </row>
    <row r="24479" spans="1:1" x14ac:dyDescent="0.25">
      <c r="A24479" t="s">
        <v>24906</v>
      </c>
    </row>
    <row r="24480" spans="1:1" x14ac:dyDescent="0.25">
      <c r="A24480" t="s">
        <v>24907</v>
      </c>
    </row>
    <row r="24481" spans="1:1" x14ac:dyDescent="0.25">
      <c r="A24481" t="s">
        <v>24908</v>
      </c>
    </row>
    <row r="24482" spans="1:1" x14ac:dyDescent="0.25">
      <c r="A24482" t="s">
        <v>24909</v>
      </c>
    </row>
    <row r="24483" spans="1:1" x14ac:dyDescent="0.25">
      <c r="A24483" t="s">
        <v>24910</v>
      </c>
    </row>
    <row r="24484" spans="1:1" x14ac:dyDescent="0.25">
      <c r="A24484" t="s">
        <v>24911</v>
      </c>
    </row>
    <row r="24485" spans="1:1" x14ac:dyDescent="0.25">
      <c r="A24485" t="s">
        <v>24912</v>
      </c>
    </row>
    <row r="24486" spans="1:1" x14ac:dyDescent="0.25">
      <c r="A24486" t="s">
        <v>24913</v>
      </c>
    </row>
    <row r="24487" spans="1:1" x14ac:dyDescent="0.25">
      <c r="A24487" t="s">
        <v>24914</v>
      </c>
    </row>
    <row r="24488" spans="1:1" x14ac:dyDescent="0.25">
      <c r="A24488" t="s">
        <v>24915</v>
      </c>
    </row>
    <row r="24489" spans="1:1" x14ac:dyDescent="0.25">
      <c r="A24489" t="s">
        <v>24916</v>
      </c>
    </row>
    <row r="24490" spans="1:1" x14ac:dyDescent="0.25">
      <c r="A24490" t="s">
        <v>24917</v>
      </c>
    </row>
    <row r="24491" spans="1:1" x14ac:dyDescent="0.25">
      <c r="A24491" t="s">
        <v>24918</v>
      </c>
    </row>
    <row r="24492" spans="1:1" x14ac:dyDescent="0.25">
      <c r="A24492" t="s">
        <v>24919</v>
      </c>
    </row>
    <row r="24493" spans="1:1" x14ac:dyDescent="0.25">
      <c r="A24493" t="s">
        <v>24920</v>
      </c>
    </row>
    <row r="24494" spans="1:1" x14ac:dyDescent="0.25">
      <c r="A24494" t="s">
        <v>24921</v>
      </c>
    </row>
    <row r="24495" spans="1:1" x14ac:dyDescent="0.25">
      <c r="A24495" t="s">
        <v>24922</v>
      </c>
    </row>
    <row r="24496" spans="1:1" x14ac:dyDescent="0.25">
      <c r="A24496" t="s">
        <v>24923</v>
      </c>
    </row>
    <row r="24497" spans="1:1" x14ac:dyDescent="0.25">
      <c r="A24497" t="s">
        <v>24924</v>
      </c>
    </row>
    <row r="24498" spans="1:1" x14ac:dyDescent="0.25">
      <c r="A24498" t="s">
        <v>24925</v>
      </c>
    </row>
    <row r="24499" spans="1:1" x14ac:dyDescent="0.25">
      <c r="A24499" t="s">
        <v>24926</v>
      </c>
    </row>
    <row r="24500" spans="1:1" x14ac:dyDescent="0.25">
      <c r="A24500" t="s">
        <v>24927</v>
      </c>
    </row>
    <row r="24501" spans="1:1" x14ac:dyDescent="0.25">
      <c r="A24501" t="s">
        <v>24928</v>
      </c>
    </row>
    <row r="24502" spans="1:1" x14ac:dyDescent="0.25">
      <c r="A24502" t="s">
        <v>24929</v>
      </c>
    </row>
    <row r="24503" spans="1:1" x14ac:dyDescent="0.25">
      <c r="A24503" t="s">
        <v>24930</v>
      </c>
    </row>
    <row r="24504" spans="1:1" x14ac:dyDescent="0.25">
      <c r="A24504" t="s">
        <v>24931</v>
      </c>
    </row>
    <row r="24505" spans="1:1" x14ac:dyDescent="0.25">
      <c r="A24505" t="s">
        <v>24932</v>
      </c>
    </row>
    <row r="24506" spans="1:1" x14ac:dyDescent="0.25">
      <c r="A24506" t="s">
        <v>24933</v>
      </c>
    </row>
    <row r="24507" spans="1:1" x14ac:dyDescent="0.25">
      <c r="A24507" t="s">
        <v>24934</v>
      </c>
    </row>
    <row r="24508" spans="1:1" x14ac:dyDescent="0.25">
      <c r="A24508" t="s">
        <v>24935</v>
      </c>
    </row>
    <row r="24509" spans="1:1" x14ac:dyDescent="0.25">
      <c r="A24509" t="s">
        <v>24936</v>
      </c>
    </row>
    <row r="24510" spans="1:1" x14ac:dyDescent="0.25">
      <c r="A24510" t="s">
        <v>24937</v>
      </c>
    </row>
    <row r="24511" spans="1:1" x14ac:dyDescent="0.25">
      <c r="A24511" t="s">
        <v>24938</v>
      </c>
    </row>
    <row r="24512" spans="1:1" x14ac:dyDescent="0.25">
      <c r="A24512" t="s">
        <v>24939</v>
      </c>
    </row>
    <row r="24513" spans="1:1" x14ac:dyDescent="0.25">
      <c r="A24513" t="s">
        <v>24940</v>
      </c>
    </row>
    <row r="24514" spans="1:1" x14ac:dyDescent="0.25">
      <c r="A24514" t="s">
        <v>24941</v>
      </c>
    </row>
    <row r="24515" spans="1:1" x14ac:dyDescent="0.25">
      <c r="A24515" t="s">
        <v>24942</v>
      </c>
    </row>
    <row r="24516" spans="1:1" x14ac:dyDescent="0.25">
      <c r="A24516" t="s">
        <v>24943</v>
      </c>
    </row>
    <row r="24517" spans="1:1" x14ac:dyDescent="0.25">
      <c r="A24517" t="s">
        <v>24944</v>
      </c>
    </row>
    <row r="24518" spans="1:1" x14ac:dyDescent="0.25">
      <c r="A24518" t="s">
        <v>24945</v>
      </c>
    </row>
    <row r="24519" spans="1:1" x14ac:dyDescent="0.25">
      <c r="A24519" t="s">
        <v>24946</v>
      </c>
    </row>
    <row r="24520" spans="1:1" x14ac:dyDescent="0.25">
      <c r="A24520" t="s">
        <v>24947</v>
      </c>
    </row>
    <row r="24521" spans="1:1" x14ac:dyDescent="0.25">
      <c r="A24521" t="s">
        <v>24948</v>
      </c>
    </row>
    <row r="24522" spans="1:1" x14ac:dyDescent="0.25">
      <c r="A24522" t="s">
        <v>24949</v>
      </c>
    </row>
    <row r="24523" spans="1:1" x14ac:dyDescent="0.25">
      <c r="A24523" t="s">
        <v>24950</v>
      </c>
    </row>
    <row r="24524" spans="1:1" x14ac:dyDescent="0.25">
      <c r="A24524" t="s">
        <v>24951</v>
      </c>
    </row>
    <row r="24525" spans="1:1" x14ac:dyDescent="0.25">
      <c r="A24525" t="s">
        <v>24952</v>
      </c>
    </row>
    <row r="24526" spans="1:1" x14ac:dyDescent="0.25">
      <c r="A24526" t="s">
        <v>24953</v>
      </c>
    </row>
    <row r="24527" spans="1:1" x14ac:dyDescent="0.25">
      <c r="A24527" t="s">
        <v>24954</v>
      </c>
    </row>
    <row r="24528" spans="1:1" x14ac:dyDescent="0.25">
      <c r="A24528" t="s">
        <v>24955</v>
      </c>
    </row>
    <row r="24529" spans="1:1" x14ac:dyDescent="0.25">
      <c r="A24529" t="s">
        <v>24956</v>
      </c>
    </row>
    <row r="24530" spans="1:1" x14ac:dyDescent="0.25">
      <c r="A24530" t="s">
        <v>24957</v>
      </c>
    </row>
    <row r="24531" spans="1:1" x14ac:dyDescent="0.25">
      <c r="A24531" t="s">
        <v>24958</v>
      </c>
    </row>
    <row r="24532" spans="1:1" x14ac:dyDescent="0.25">
      <c r="A24532" t="s">
        <v>24959</v>
      </c>
    </row>
    <row r="24533" spans="1:1" x14ac:dyDescent="0.25">
      <c r="A24533" t="s">
        <v>24960</v>
      </c>
    </row>
    <row r="24534" spans="1:1" x14ac:dyDescent="0.25">
      <c r="A24534" t="s">
        <v>24961</v>
      </c>
    </row>
    <row r="24535" spans="1:1" x14ac:dyDescent="0.25">
      <c r="A24535" t="s">
        <v>24962</v>
      </c>
    </row>
    <row r="24536" spans="1:1" x14ac:dyDescent="0.25">
      <c r="A24536" t="s">
        <v>24963</v>
      </c>
    </row>
    <row r="24537" spans="1:1" x14ac:dyDescent="0.25">
      <c r="A24537" t="s">
        <v>24964</v>
      </c>
    </row>
    <row r="24538" spans="1:1" x14ac:dyDescent="0.25">
      <c r="A24538" t="s">
        <v>24965</v>
      </c>
    </row>
    <row r="24539" spans="1:1" x14ac:dyDescent="0.25">
      <c r="A24539" t="s">
        <v>24966</v>
      </c>
    </row>
    <row r="24540" spans="1:1" x14ac:dyDescent="0.25">
      <c r="A24540" t="s">
        <v>24967</v>
      </c>
    </row>
    <row r="24541" spans="1:1" x14ac:dyDescent="0.25">
      <c r="A24541" t="s">
        <v>24968</v>
      </c>
    </row>
    <row r="24542" spans="1:1" x14ac:dyDescent="0.25">
      <c r="A24542" t="s">
        <v>24969</v>
      </c>
    </row>
    <row r="24543" spans="1:1" x14ac:dyDescent="0.25">
      <c r="A24543" t="s">
        <v>24970</v>
      </c>
    </row>
    <row r="24544" spans="1:1" x14ac:dyDescent="0.25">
      <c r="A24544" t="s">
        <v>24971</v>
      </c>
    </row>
    <row r="24545" spans="1:1" x14ac:dyDescent="0.25">
      <c r="A24545" t="s">
        <v>24972</v>
      </c>
    </row>
    <row r="24546" spans="1:1" x14ac:dyDescent="0.25">
      <c r="A24546" t="s">
        <v>24973</v>
      </c>
    </row>
    <row r="24547" spans="1:1" x14ac:dyDescent="0.25">
      <c r="A24547" t="s">
        <v>24974</v>
      </c>
    </row>
    <row r="24548" spans="1:1" x14ac:dyDescent="0.25">
      <c r="A24548" t="s">
        <v>24975</v>
      </c>
    </row>
    <row r="24549" spans="1:1" x14ac:dyDescent="0.25">
      <c r="A24549" t="s">
        <v>24976</v>
      </c>
    </row>
    <row r="24550" spans="1:1" x14ac:dyDescent="0.25">
      <c r="A24550" t="s">
        <v>24977</v>
      </c>
    </row>
    <row r="24551" spans="1:1" x14ac:dyDescent="0.25">
      <c r="A24551" t="s">
        <v>24978</v>
      </c>
    </row>
    <row r="24552" spans="1:1" x14ac:dyDescent="0.25">
      <c r="A24552" t="s">
        <v>24979</v>
      </c>
    </row>
    <row r="24553" spans="1:1" x14ac:dyDescent="0.25">
      <c r="A24553" t="s">
        <v>24980</v>
      </c>
    </row>
    <row r="24554" spans="1:1" x14ac:dyDescent="0.25">
      <c r="A24554" t="s">
        <v>24981</v>
      </c>
    </row>
    <row r="24555" spans="1:1" x14ac:dyDescent="0.25">
      <c r="A24555" t="s">
        <v>24982</v>
      </c>
    </row>
    <row r="24556" spans="1:1" x14ac:dyDescent="0.25">
      <c r="A24556" t="s">
        <v>24983</v>
      </c>
    </row>
    <row r="24557" spans="1:1" x14ac:dyDescent="0.25">
      <c r="A24557" t="s">
        <v>24984</v>
      </c>
    </row>
    <row r="24558" spans="1:1" x14ac:dyDescent="0.25">
      <c r="A24558" t="s">
        <v>24985</v>
      </c>
    </row>
    <row r="24559" spans="1:1" x14ac:dyDescent="0.25">
      <c r="A24559" t="s">
        <v>24986</v>
      </c>
    </row>
    <row r="24560" spans="1:1" x14ac:dyDescent="0.25">
      <c r="A24560" t="s">
        <v>24987</v>
      </c>
    </row>
    <row r="24561" spans="1:1" x14ac:dyDescent="0.25">
      <c r="A24561" t="s">
        <v>24988</v>
      </c>
    </row>
    <row r="24562" spans="1:1" x14ac:dyDescent="0.25">
      <c r="A24562" t="s">
        <v>24989</v>
      </c>
    </row>
    <row r="24563" spans="1:1" x14ac:dyDescent="0.25">
      <c r="A24563" t="s">
        <v>24990</v>
      </c>
    </row>
    <row r="24564" spans="1:1" x14ac:dyDescent="0.25">
      <c r="A24564" t="s">
        <v>24991</v>
      </c>
    </row>
    <row r="24565" spans="1:1" x14ac:dyDescent="0.25">
      <c r="A24565" t="s">
        <v>24992</v>
      </c>
    </row>
    <row r="24566" spans="1:1" x14ac:dyDescent="0.25">
      <c r="A24566" t="s">
        <v>24993</v>
      </c>
    </row>
    <row r="24567" spans="1:1" x14ac:dyDescent="0.25">
      <c r="A24567" t="s">
        <v>24994</v>
      </c>
    </row>
    <row r="24568" spans="1:1" x14ac:dyDescent="0.25">
      <c r="A24568" t="s">
        <v>24995</v>
      </c>
    </row>
    <row r="24569" spans="1:1" x14ac:dyDescent="0.25">
      <c r="A24569" t="s">
        <v>24996</v>
      </c>
    </row>
    <row r="24570" spans="1:1" x14ac:dyDescent="0.25">
      <c r="A24570" t="s">
        <v>24997</v>
      </c>
    </row>
    <row r="24571" spans="1:1" x14ac:dyDescent="0.25">
      <c r="A24571" t="s">
        <v>24998</v>
      </c>
    </row>
    <row r="24572" spans="1:1" x14ac:dyDescent="0.25">
      <c r="A24572" t="s">
        <v>24999</v>
      </c>
    </row>
    <row r="24573" spans="1:1" x14ac:dyDescent="0.25">
      <c r="A24573" t="s">
        <v>25000</v>
      </c>
    </row>
    <row r="24574" spans="1:1" x14ac:dyDescent="0.25">
      <c r="A24574" t="s">
        <v>25001</v>
      </c>
    </row>
    <row r="24575" spans="1:1" x14ac:dyDescent="0.25">
      <c r="A24575" t="s">
        <v>25002</v>
      </c>
    </row>
    <row r="24576" spans="1:1" x14ac:dyDescent="0.25">
      <c r="A24576" t="s">
        <v>25003</v>
      </c>
    </row>
    <row r="24577" spans="1:1" x14ac:dyDescent="0.25">
      <c r="A24577" t="s">
        <v>25004</v>
      </c>
    </row>
    <row r="24578" spans="1:1" x14ac:dyDescent="0.25">
      <c r="A24578" t="s">
        <v>25005</v>
      </c>
    </row>
    <row r="24579" spans="1:1" x14ac:dyDescent="0.25">
      <c r="A24579" t="s">
        <v>25006</v>
      </c>
    </row>
    <row r="24580" spans="1:1" x14ac:dyDescent="0.25">
      <c r="A24580" t="s">
        <v>25007</v>
      </c>
    </row>
    <row r="24581" spans="1:1" x14ac:dyDescent="0.25">
      <c r="A24581" t="s">
        <v>25008</v>
      </c>
    </row>
    <row r="24582" spans="1:1" x14ac:dyDescent="0.25">
      <c r="A24582" t="s">
        <v>25009</v>
      </c>
    </row>
    <row r="24583" spans="1:1" x14ac:dyDescent="0.25">
      <c r="A24583" t="s">
        <v>25010</v>
      </c>
    </row>
    <row r="24584" spans="1:1" x14ac:dyDescent="0.25">
      <c r="A24584" t="s">
        <v>25011</v>
      </c>
    </row>
    <row r="24585" spans="1:1" x14ac:dyDescent="0.25">
      <c r="A24585" t="s">
        <v>25012</v>
      </c>
    </row>
    <row r="24586" spans="1:1" x14ac:dyDescent="0.25">
      <c r="A24586" t="s">
        <v>25013</v>
      </c>
    </row>
    <row r="24587" spans="1:1" x14ac:dyDescent="0.25">
      <c r="A24587" t="s">
        <v>25014</v>
      </c>
    </row>
    <row r="24588" spans="1:1" x14ac:dyDescent="0.25">
      <c r="A24588" t="s">
        <v>25015</v>
      </c>
    </row>
    <row r="24589" spans="1:1" x14ac:dyDescent="0.25">
      <c r="A24589" t="s">
        <v>25016</v>
      </c>
    </row>
    <row r="24590" spans="1:1" x14ac:dyDescent="0.25">
      <c r="A24590" t="s">
        <v>25017</v>
      </c>
    </row>
    <row r="24591" spans="1:1" x14ac:dyDescent="0.25">
      <c r="A24591" t="s">
        <v>25018</v>
      </c>
    </row>
    <row r="24592" spans="1:1" x14ac:dyDescent="0.25">
      <c r="A24592" t="s">
        <v>25019</v>
      </c>
    </row>
    <row r="24593" spans="1:1" x14ac:dyDescent="0.25">
      <c r="A24593" t="s">
        <v>25020</v>
      </c>
    </row>
    <row r="24594" spans="1:1" x14ac:dyDescent="0.25">
      <c r="A24594" t="s">
        <v>25021</v>
      </c>
    </row>
    <row r="24595" spans="1:1" x14ac:dyDescent="0.25">
      <c r="A24595" t="s">
        <v>25022</v>
      </c>
    </row>
    <row r="24596" spans="1:1" x14ac:dyDescent="0.25">
      <c r="A24596" t="s">
        <v>25023</v>
      </c>
    </row>
    <row r="24597" spans="1:1" x14ac:dyDescent="0.25">
      <c r="A24597" t="s">
        <v>25024</v>
      </c>
    </row>
    <row r="24598" spans="1:1" x14ac:dyDescent="0.25">
      <c r="A24598" t="s">
        <v>25025</v>
      </c>
    </row>
    <row r="24599" spans="1:1" x14ac:dyDescent="0.25">
      <c r="A24599" t="s">
        <v>25026</v>
      </c>
    </row>
    <row r="24600" spans="1:1" x14ac:dyDescent="0.25">
      <c r="A24600" t="s">
        <v>25027</v>
      </c>
    </row>
    <row r="24601" spans="1:1" x14ac:dyDescent="0.25">
      <c r="A24601" t="s">
        <v>25028</v>
      </c>
    </row>
    <row r="24602" spans="1:1" x14ac:dyDescent="0.25">
      <c r="A24602" t="s">
        <v>25029</v>
      </c>
    </row>
    <row r="24603" spans="1:1" x14ac:dyDescent="0.25">
      <c r="A24603" t="s">
        <v>25030</v>
      </c>
    </row>
    <row r="24604" spans="1:1" x14ac:dyDescent="0.25">
      <c r="A24604" t="s">
        <v>25031</v>
      </c>
    </row>
    <row r="24605" spans="1:1" x14ac:dyDescent="0.25">
      <c r="A24605" t="s">
        <v>25032</v>
      </c>
    </row>
    <row r="24606" spans="1:1" x14ac:dyDescent="0.25">
      <c r="A24606" t="s">
        <v>25033</v>
      </c>
    </row>
    <row r="24607" spans="1:1" x14ac:dyDescent="0.25">
      <c r="A24607" t="s">
        <v>25034</v>
      </c>
    </row>
    <row r="24608" spans="1:1" x14ac:dyDescent="0.25">
      <c r="A24608" t="s">
        <v>25035</v>
      </c>
    </row>
    <row r="24609" spans="1:1" x14ac:dyDescent="0.25">
      <c r="A24609" t="s">
        <v>25036</v>
      </c>
    </row>
    <row r="24610" spans="1:1" x14ac:dyDescent="0.25">
      <c r="A24610" t="s">
        <v>25037</v>
      </c>
    </row>
    <row r="24611" spans="1:1" x14ac:dyDescent="0.25">
      <c r="A24611" t="s">
        <v>25038</v>
      </c>
    </row>
    <row r="24612" spans="1:1" x14ac:dyDescent="0.25">
      <c r="A24612" t="s">
        <v>25039</v>
      </c>
    </row>
    <row r="24613" spans="1:1" x14ac:dyDescent="0.25">
      <c r="A24613" t="s">
        <v>25040</v>
      </c>
    </row>
    <row r="24614" spans="1:1" x14ac:dyDescent="0.25">
      <c r="A24614" t="s">
        <v>25041</v>
      </c>
    </row>
    <row r="24615" spans="1:1" x14ac:dyDescent="0.25">
      <c r="A24615" t="s">
        <v>25042</v>
      </c>
    </row>
    <row r="24616" spans="1:1" x14ac:dyDescent="0.25">
      <c r="A24616" t="s">
        <v>25043</v>
      </c>
    </row>
    <row r="24617" spans="1:1" x14ac:dyDescent="0.25">
      <c r="A24617" t="s">
        <v>25044</v>
      </c>
    </row>
    <row r="24618" spans="1:1" x14ac:dyDescent="0.25">
      <c r="A24618" t="s">
        <v>25045</v>
      </c>
    </row>
    <row r="24619" spans="1:1" x14ac:dyDescent="0.25">
      <c r="A24619" t="s">
        <v>25046</v>
      </c>
    </row>
    <row r="24620" spans="1:1" x14ac:dyDescent="0.25">
      <c r="A24620" t="s">
        <v>25047</v>
      </c>
    </row>
    <row r="24621" spans="1:1" x14ac:dyDescent="0.25">
      <c r="A24621" t="s">
        <v>25048</v>
      </c>
    </row>
    <row r="24622" spans="1:1" x14ac:dyDescent="0.25">
      <c r="A24622" t="s">
        <v>25049</v>
      </c>
    </row>
    <row r="24623" spans="1:1" x14ac:dyDescent="0.25">
      <c r="A24623" t="s">
        <v>25050</v>
      </c>
    </row>
    <row r="24624" spans="1:1" x14ac:dyDescent="0.25">
      <c r="A24624" t="s">
        <v>25051</v>
      </c>
    </row>
    <row r="24625" spans="1:1" x14ac:dyDescent="0.25">
      <c r="A24625" t="s">
        <v>25052</v>
      </c>
    </row>
    <row r="24626" spans="1:1" x14ac:dyDescent="0.25">
      <c r="A24626" t="s">
        <v>25053</v>
      </c>
    </row>
    <row r="24627" spans="1:1" x14ac:dyDescent="0.25">
      <c r="A24627" t="s">
        <v>25054</v>
      </c>
    </row>
    <row r="24628" spans="1:1" x14ac:dyDescent="0.25">
      <c r="A24628" t="s">
        <v>25055</v>
      </c>
    </row>
    <row r="24629" spans="1:1" x14ac:dyDescent="0.25">
      <c r="A24629" t="s">
        <v>25056</v>
      </c>
    </row>
    <row r="24630" spans="1:1" x14ac:dyDescent="0.25">
      <c r="A24630" t="s">
        <v>25057</v>
      </c>
    </row>
    <row r="24631" spans="1:1" x14ac:dyDescent="0.25">
      <c r="A24631" t="s">
        <v>25058</v>
      </c>
    </row>
    <row r="24632" spans="1:1" x14ac:dyDescent="0.25">
      <c r="A24632" t="s">
        <v>25059</v>
      </c>
    </row>
    <row r="24633" spans="1:1" x14ac:dyDescent="0.25">
      <c r="A24633" t="s">
        <v>25060</v>
      </c>
    </row>
    <row r="24634" spans="1:1" x14ac:dyDescent="0.25">
      <c r="A24634" t="s">
        <v>25061</v>
      </c>
    </row>
    <row r="24635" spans="1:1" x14ac:dyDescent="0.25">
      <c r="A24635" t="s">
        <v>25062</v>
      </c>
    </row>
    <row r="24636" spans="1:1" x14ac:dyDescent="0.25">
      <c r="A24636" t="s">
        <v>25063</v>
      </c>
    </row>
    <row r="24637" spans="1:1" x14ac:dyDescent="0.25">
      <c r="A24637" t="s">
        <v>25064</v>
      </c>
    </row>
    <row r="24638" spans="1:1" x14ac:dyDescent="0.25">
      <c r="A24638" t="s">
        <v>25065</v>
      </c>
    </row>
    <row r="24639" spans="1:1" x14ac:dyDescent="0.25">
      <c r="A24639" t="s">
        <v>25066</v>
      </c>
    </row>
    <row r="24640" spans="1:1" x14ac:dyDescent="0.25">
      <c r="A24640" t="s">
        <v>25067</v>
      </c>
    </row>
    <row r="24641" spans="1:1" x14ac:dyDescent="0.25">
      <c r="A24641" t="s">
        <v>25068</v>
      </c>
    </row>
    <row r="24642" spans="1:1" x14ac:dyDescent="0.25">
      <c r="A24642" t="s">
        <v>25069</v>
      </c>
    </row>
    <row r="24643" spans="1:1" x14ac:dyDescent="0.25">
      <c r="A24643" t="s">
        <v>25070</v>
      </c>
    </row>
    <row r="24644" spans="1:1" x14ac:dyDescent="0.25">
      <c r="A24644" t="s">
        <v>25071</v>
      </c>
    </row>
    <row r="24645" spans="1:1" x14ac:dyDescent="0.25">
      <c r="A24645" t="s">
        <v>25072</v>
      </c>
    </row>
    <row r="24646" spans="1:1" x14ac:dyDescent="0.25">
      <c r="A24646" t="s">
        <v>25073</v>
      </c>
    </row>
    <row r="24647" spans="1:1" x14ac:dyDescent="0.25">
      <c r="A24647" t="s">
        <v>25074</v>
      </c>
    </row>
    <row r="24648" spans="1:1" x14ac:dyDescent="0.25">
      <c r="A24648" t="s">
        <v>25075</v>
      </c>
    </row>
    <row r="24649" spans="1:1" x14ac:dyDescent="0.25">
      <c r="A24649" t="s">
        <v>25076</v>
      </c>
    </row>
    <row r="24650" spans="1:1" x14ac:dyDescent="0.25">
      <c r="A24650" t="s">
        <v>25077</v>
      </c>
    </row>
    <row r="24651" spans="1:1" x14ac:dyDescent="0.25">
      <c r="A24651" t="s">
        <v>25078</v>
      </c>
    </row>
    <row r="24652" spans="1:1" x14ac:dyDescent="0.25">
      <c r="A24652" t="s">
        <v>25079</v>
      </c>
    </row>
    <row r="24653" spans="1:1" x14ac:dyDescent="0.25">
      <c r="A24653" t="s">
        <v>25080</v>
      </c>
    </row>
    <row r="24654" spans="1:1" x14ac:dyDescent="0.25">
      <c r="A24654" t="s">
        <v>25081</v>
      </c>
    </row>
    <row r="24655" spans="1:1" x14ac:dyDescent="0.25">
      <c r="A24655" t="s">
        <v>25082</v>
      </c>
    </row>
    <row r="24656" spans="1:1" x14ac:dyDescent="0.25">
      <c r="A24656" t="s">
        <v>25083</v>
      </c>
    </row>
    <row r="24657" spans="1:1" x14ac:dyDescent="0.25">
      <c r="A24657" t="s">
        <v>25084</v>
      </c>
    </row>
    <row r="24658" spans="1:1" x14ac:dyDescent="0.25">
      <c r="A24658" t="s">
        <v>25085</v>
      </c>
    </row>
    <row r="24659" spans="1:1" x14ac:dyDescent="0.25">
      <c r="A24659" t="s">
        <v>25086</v>
      </c>
    </row>
    <row r="24660" spans="1:1" x14ac:dyDescent="0.25">
      <c r="A24660" t="s">
        <v>25087</v>
      </c>
    </row>
    <row r="24661" spans="1:1" x14ac:dyDescent="0.25">
      <c r="A24661" t="s">
        <v>25088</v>
      </c>
    </row>
    <row r="24662" spans="1:1" x14ac:dyDescent="0.25">
      <c r="A24662" t="s">
        <v>25089</v>
      </c>
    </row>
    <row r="24663" spans="1:1" x14ac:dyDescent="0.25">
      <c r="A24663" t="s">
        <v>25090</v>
      </c>
    </row>
    <row r="24664" spans="1:1" x14ac:dyDescent="0.25">
      <c r="A24664" t="s">
        <v>25091</v>
      </c>
    </row>
    <row r="24665" spans="1:1" x14ac:dyDescent="0.25">
      <c r="A24665" t="s">
        <v>25092</v>
      </c>
    </row>
    <row r="24666" spans="1:1" x14ac:dyDescent="0.25">
      <c r="A24666" t="s">
        <v>25093</v>
      </c>
    </row>
    <row r="24667" spans="1:1" x14ac:dyDescent="0.25">
      <c r="A24667" t="s">
        <v>25094</v>
      </c>
    </row>
    <row r="24668" spans="1:1" x14ac:dyDescent="0.25">
      <c r="A24668" t="s">
        <v>25095</v>
      </c>
    </row>
    <row r="24669" spans="1:1" x14ac:dyDescent="0.25">
      <c r="A24669" t="s">
        <v>25096</v>
      </c>
    </row>
    <row r="24670" spans="1:1" x14ac:dyDescent="0.25">
      <c r="A24670" t="s">
        <v>25097</v>
      </c>
    </row>
    <row r="24671" spans="1:1" x14ac:dyDescent="0.25">
      <c r="A24671" t="s">
        <v>25098</v>
      </c>
    </row>
    <row r="24672" spans="1:1" x14ac:dyDescent="0.25">
      <c r="A24672" t="s">
        <v>25099</v>
      </c>
    </row>
    <row r="24673" spans="1:1" x14ac:dyDescent="0.25">
      <c r="A24673" t="s">
        <v>25100</v>
      </c>
    </row>
    <row r="24674" spans="1:1" x14ac:dyDescent="0.25">
      <c r="A24674" t="s">
        <v>25101</v>
      </c>
    </row>
    <row r="24675" spans="1:1" x14ac:dyDescent="0.25">
      <c r="A24675" t="s">
        <v>25102</v>
      </c>
    </row>
    <row r="24676" spans="1:1" x14ac:dyDescent="0.25">
      <c r="A24676" t="s">
        <v>25103</v>
      </c>
    </row>
    <row r="24677" spans="1:1" x14ac:dyDescent="0.25">
      <c r="A24677" t="s">
        <v>25104</v>
      </c>
    </row>
    <row r="24678" spans="1:1" x14ac:dyDescent="0.25">
      <c r="A24678" t="s">
        <v>25105</v>
      </c>
    </row>
    <row r="24679" spans="1:1" x14ac:dyDescent="0.25">
      <c r="A24679" t="s">
        <v>25106</v>
      </c>
    </row>
    <row r="24680" spans="1:1" x14ac:dyDescent="0.25">
      <c r="A24680" t="s">
        <v>25107</v>
      </c>
    </row>
    <row r="24681" spans="1:1" x14ac:dyDescent="0.25">
      <c r="A24681" t="s">
        <v>25108</v>
      </c>
    </row>
    <row r="24682" spans="1:1" x14ac:dyDescent="0.25">
      <c r="A24682" t="s">
        <v>25109</v>
      </c>
    </row>
    <row r="24683" spans="1:1" x14ac:dyDescent="0.25">
      <c r="A24683" t="s">
        <v>25110</v>
      </c>
    </row>
    <row r="24684" spans="1:1" x14ac:dyDescent="0.25">
      <c r="A24684" t="s">
        <v>25111</v>
      </c>
    </row>
    <row r="24685" spans="1:1" x14ac:dyDescent="0.25">
      <c r="A24685" t="s">
        <v>25112</v>
      </c>
    </row>
    <row r="24686" spans="1:1" x14ac:dyDescent="0.25">
      <c r="A24686" t="s">
        <v>25113</v>
      </c>
    </row>
    <row r="24687" spans="1:1" x14ac:dyDescent="0.25">
      <c r="A24687" t="s">
        <v>25114</v>
      </c>
    </row>
    <row r="24688" spans="1:1" x14ac:dyDescent="0.25">
      <c r="A24688" t="s">
        <v>25115</v>
      </c>
    </row>
    <row r="24689" spans="1:1" x14ac:dyDescent="0.25">
      <c r="A24689" t="s">
        <v>25116</v>
      </c>
    </row>
    <row r="24690" spans="1:1" x14ac:dyDescent="0.25">
      <c r="A24690" t="s">
        <v>25117</v>
      </c>
    </row>
    <row r="24691" spans="1:1" x14ac:dyDescent="0.25">
      <c r="A24691" t="s">
        <v>25118</v>
      </c>
    </row>
    <row r="24692" spans="1:1" x14ac:dyDescent="0.25">
      <c r="A24692" t="s">
        <v>25119</v>
      </c>
    </row>
    <row r="24693" spans="1:1" x14ac:dyDescent="0.25">
      <c r="A24693" t="s">
        <v>25120</v>
      </c>
    </row>
    <row r="24694" spans="1:1" x14ac:dyDescent="0.25">
      <c r="A24694" t="s">
        <v>25121</v>
      </c>
    </row>
    <row r="24695" spans="1:1" x14ac:dyDescent="0.25">
      <c r="A24695" t="s">
        <v>25122</v>
      </c>
    </row>
    <row r="24696" spans="1:1" x14ac:dyDescent="0.25">
      <c r="A24696" t="s">
        <v>25123</v>
      </c>
    </row>
    <row r="24697" spans="1:1" x14ac:dyDescent="0.25">
      <c r="A24697" t="s">
        <v>25124</v>
      </c>
    </row>
    <row r="24698" spans="1:1" x14ac:dyDescent="0.25">
      <c r="A24698" t="s">
        <v>25125</v>
      </c>
    </row>
    <row r="24699" spans="1:1" x14ac:dyDescent="0.25">
      <c r="A24699" t="s">
        <v>25126</v>
      </c>
    </row>
    <row r="24700" spans="1:1" x14ac:dyDescent="0.25">
      <c r="A24700" t="s">
        <v>25127</v>
      </c>
    </row>
    <row r="24701" spans="1:1" x14ac:dyDescent="0.25">
      <c r="A24701" t="s">
        <v>25128</v>
      </c>
    </row>
    <row r="24702" spans="1:1" x14ac:dyDescent="0.25">
      <c r="A24702" t="s">
        <v>25129</v>
      </c>
    </row>
    <row r="24703" spans="1:1" x14ac:dyDescent="0.25">
      <c r="A24703" t="s">
        <v>25130</v>
      </c>
    </row>
    <row r="24704" spans="1:1" x14ac:dyDescent="0.25">
      <c r="A24704" t="s">
        <v>25131</v>
      </c>
    </row>
    <row r="24705" spans="1:1" x14ac:dyDescent="0.25">
      <c r="A24705" t="s">
        <v>25132</v>
      </c>
    </row>
    <row r="24706" spans="1:1" x14ac:dyDescent="0.25">
      <c r="A24706" t="s">
        <v>25133</v>
      </c>
    </row>
    <row r="24707" spans="1:1" x14ac:dyDescent="0.25">
      <c r="A24707" t="s">
        <v>25134</v>
      </c>
    </row>
    <row r="24708" spans="1:1" x14ac:dyDescent="0.25">
      <c r="A24708" t="s">
        <v>25135</v>
      </c>
    </row>
    <row r="24709" spans="1:1" x14ac:dyDescent="0.25">
      <c r="A24709" t="s">
        <v>25136</v>
      </c>
    </row>
    <row r="24710" spans="1:1" x14ac:dyDescent="0.25">
      <c r="A24710" t="s">
        <v>25137</v>
      </c>
    </row>
    <row r="24711" spans="1:1" x14ac:dyDescent="0.25">
      <c r="A24711" t="s">
        <v>25138</v>
      </c>
    </row>
    <row r="24712" spans="1:1" x14ac:dyDescent="0.25">
      <c r="A24712" t="s">
        <v>25139</v>
      </c>
    </row>
    <row r="24713" spans="1:1" x14ac:dyDescent="0.25">
      <c r="A24713" t="s">
        <v>25140</v>
      </c>
    </row>
    <row r="24714" spans="1:1" x14ac:dyDescent="0.25">
      <c r="A24714" t="s">
        <v>25141</v>
      </c>
    </row>
    <row r="24715" spans="1:1" x14ac:dyDescent="0.25">
      <c r="A24715" t="s">
        <v>25142</v>
      </c>
    </row>
    <row r="24716" spans="1:1" x14ac:dyDescent="0.25">
      <c r="A24716" t="s">
        <v>25143</v>
      </c>
    </row>
    <row r="24717" spans="1:1" x14ac:dyDescent="0.25">
      <c r="A24717" t="s">
        <v>25144</v>
      </c>
    </row>
    <row r="24718" spans="1:1" x14ac:dyDescent="0.25">
      <c r="A24718" t="s">
        <v>25145</v>
      </c>
    </row>
    <row r="24719" spans="1:1" x14ac:dyDescent="0.25">
      <c r="A24719" t="s">
        <v>25146</v>
      </c>
    </row>
    <row r="24720" spans="1:1" x14ac:dyDescent="0.25">
      <c r="A24720" t="s">
        <v>25147</v>
      </c>
    </row>
    <row r="24721" spans="1:1" x14ac:dyDescent="0.25">
      <c r="A24721" t="s">
        <v>25148</v>
      </c>
    </row>
    <row r="24722" spans="1:1" x14ac:dyDescent="0.25">
      <c r="A24722" t="s">
        <v>25149</v>
      </c>
    </row>
    <row r="24723" spans="1:1" x14ac:dyDescent="0.25">
      <c r="A24723" t="s">
        <v>25150</v>
      </c>
    </row>
    <row r="24724" spans="1:1" x14ac:dyDescent="0.25">
      <c r="A24724" t="s">
        <v>25151</v>
      </c>
    </row>
    <row r="24725" spans="1:1" x14ac:dyDescent="0.25">
      <c r="A24725" t="s">
        <v>25152</v>
      </c>
    </row>
    <row r="24726" spans="1:1" x14ac:dyDescent="0.25">
      <c r="A24726" t="s">
        <v>25153</v>
      </c>
    </row>
    <row r="24727" spans="1:1" x14ac:dyDescent="0.25">
      <c r="A24727" t="s">
        <v>25154</v>
      </c>
    </row>
    <row r="24728" spans="1:1" x14ac:dyDescent="0.25">
      <c r="A24728" t="s">
        <v>25155</v>
      </c>
    </row>
    <row r="24729" spans="1:1" x14ac:dyDescent="0.25">
      <c r="A24729" t="s">
        <v>25156</v>
      </c>
    </row>
    <row r="24730" spans="1:1" x14ac:dyDescent="0.25">
      <c r="A24730" t="s">
        <v>25157</v>
      </c>
    </row>
    <row r="24731" spans="1:1" x14ac:dyDescent="0.25">
      <c r="A24731" t="s">
        <v>25158</v>
      </c>
    </row>
    <row r="24732" spans="1:1" x14ac:dyDescent="0.25">
      <c r="A24732" t="s">
        <v>25159</v>
      </c>
    </row>
    <row r="24733" spans="1:1" x14ac:dyDescent="0.25">
      <c r="A24733" t="s">
        <v>25160</v>
      </c>
    </row>
    <row r="24734" spans="1:1" x14ac:dyDescent="0.25">
      <c r="A24734" t="s">
        <v>25161</v>
      </c>
    </row>
    <row r="24735" spans="1:1" x14ac:dyDescent="0.25">
      <c r="A24735" t="s">
        <v>25162</v>
      </c>
    </row>
    <row r="24736" spans="1:1" x14ac:dyDescent="0.25">
      <c r="A24736" t="s">
        <v>25163</v>
      </c>
    </row>
    <row r="24737" spans="1:1" x14ac:dyDescent="0.25">
      <c r="A24737" t="s">
        <v>25164</v>
      </c>
    </row>
    <row r="24738" spans="1:1" x14ac:dyDescent="0.25">
      <c r="A24738" t="s">
        <v>25165</v>
      </c>
    </row>
    <row r="24739" spans="1:1" x14ac:dyDescent="0.25">
      <c r="A24739" t="s">
        <v>25166</v>
      </c>
    </row>
    <row r="24740" spans="1:1" x14ac:dyDescent="0.25">
      <c r="A24740" t="s">
        <v>25167</v>
      </c>
    </row>
    <row r="24741" spans="1:1" x14ac:dyDescent="0.25">
      <c r="A24741" t="s">
        <v>25168</v>
      </c>
    </row>
    <row r="24742" spans="1:1" x14ac:dyDescent="0.25">
      <c r="A24742" t="s">
        <v>25169</v>
      </c>
    </row>
    <row r="24743" spans="1:1" x14ac:dyDescent="0.25">
      <c r="A24743" t="s">
        <v>25170</v>
      </c>
    </row>
    <row r="24744" spans="1:1" x14ac:dyDescent="0.25">
      <c r="A24744" t="s">
        <v>25171</v>
      </c>
    </row>
    <row r="24745" spans="1:1" x14ac:dyDescent="0.25">
      <c r="A24745" t="s">
        <v>25172</v>
      </c>
    </row>
    <row r="24746" spans="1:1" x14ac:dyDescent="0.25">
      <c r="A24746" t="s">
        <v>25173</v>
      </c>
    </row>
    <row r="24747" spans="1:1" x14ac:dyDescent="0.25">
      <c r="A24747" t="s">
        <v>25174</v>
      </c>
    </row>
    <row r="24748" spans="1:1" x14ac:dyDescent="0.25">
      <c r="A24748" t="s">
        <v>25175</v>
      </c>
    </row>
    <row r="24749" spans="1:1" x14ac:dyDescent="0.25">
      <c r="A24749" t="s">
        <v>25176</v>
      </c>
    </row>
    <row r="24750" spans="1:1" x14ac:dyDescent="0.25">
      <c r="A24750" t="s">
        <v>25177</v>
      </c>
    </row>
    <row r="24751" spans="1:1" x14ac:dyDescent="0.25">
      <c r="A24751" t="s">
        <v>25178</v>
      </c>
    </row>
    <row r="24752" spans="1:1" x14ac:dyDescent="0.25">
      <c r="A24752" t="s">
        <v>25179</v>
      </c>
    </row>
    <row r="24753" spans="1:1" x14ac:dyDescent="0.25">
      <c r="A24753" t="s">
        <v>25180</v>
      </c>
    </row>
    <row r="24754" spans="1:1" x14ac:dyDescent="0.25">
      <c r="A24754" t="s">
        <v>25181</v>
      </c>
    </row>
    <row r="24755" spans="1:1" x14ac:dyDescent="0.25">
      <c r="A24755" t="s">
        <v>25182</v>
      </c>
    </row>
    <row r="24756" spans="1:1" x14ac:dyDescent="0.25">
      <c r="A24756" t="s">
        <v>25183</v>
      </c>
    </row>
    <row r="24757" spans="1:1" x14ac:dyDescent="0.25">
      <c r="A24757" t="s">
        <v>25184</v>
      </c>
    </row>
    <row r="24758" spans="1:1" x14ac:dyDescent="0.25">
      <c r="A24758" t="s">
        <v>25185</v>
      </c>
    </row>
    <row r="24759" spans="1:1" x14ac:dyDescent="0.25">
      <c r="A24759" t="s">
        <v>25186</v>
      </c>
    </row>
    <row r="24760" spans="1:1" x14ac:dyDescent="0.25">
      <c r="A24760" t="s">
        <v>25187</v>
      </c>
    </row>
    <row r="24761" spans="1:1" x14ac:dyDescent="0.25">
      <c r="A24761" t="s">
        <v>25188</v>
      </c>
    </row>
    <row r="24762" spans="1:1" x14ac:dyDescent="0.25">
      <c r="A24762" t="s">
        <v>25189</v>
      </c>
    </row>
    <row r="24763" spans="1:1" x14ac:dyDescent="0.25">
      <c r="A24763" t="s">
        <v>25190</v>
      </c>
    </row>
    <row r="24764" spans="1:1" x14ac:dyDescent="0.25">
      <c r="A24764" t="s">
        <v>25191</v>
      </c>
    </row>
    <row r="24765" spans="1:1" x14ac:dyDescent="0.25">
      <c r="A24765" t="s">
        <v>25192</v>
      </c>
    </row>
    <row r="24766" spans="1:1" x14ac:dyDescent="0.25">
      <c r="A24766" t="s">
        <v>25193</v>
      </c>
    </row>
    <row r="24767" spans="1:1" x14ac:dyDescent="0.25">
      <c r="A24767" t="s">
        <v>25194</v>
      </c>
    </row>
    <row r="24768" spans="1:1" x14ac:dyDescent="0.25">
      <c r="A24768" t="s">
        <v>25195</v>
      </c>
    </row>
    <row r="24769" spans="1:1" x14ac:dyDescent="0.25">
      <c r="A24769" t="s">
        <v>25196</v>
      </c>
    </row>
    <row r="24770" spans="1:1" x14ac:dyDescent="0.25">
      <c r="A24770" t="s">
        <v>25197</v>
      </c>
    </row>
    <row r="24771" spans="1:1" x14ac:dyDescent="0.25">
      <c r="A24771" t="s">
        <v>25198</v>
      </c>
    </row>
    <row r="24772" spans="1:1" x14ac:dyDescent="0.25">
      <c r="A24772" t="s">
        <v>25199</v>
      </c>
    </row>
    <row r="24773" spans="1:1" x14ac:dyDescent="0.25">
      <c r="A24773" t="s">
        <v>25200</v>
      </c>
    </row>
    <row r="24774" spans="1:1" x14ac:dyDescent="0.25">
      <c r="A24774" t="s">
        <v>25201</v>
      </c>
    </row>
    <row r="24775" spans="1:1" x14ac:dyDescent="0.25">
      <c r="A24775" t="s">
        <v>25202</v>
      </c>
    </row>
    <row r="24776" spans="1:1" x14ac:dyDescent="0.25">
      <c r="A24776" t="s">
        <v>25203</v>
      </c>
    </row>
    <row r="24777" spans="1:1" x14ac:dyDescent="0.25">
      <c r="A24777" t="s">
        <v>25204</v>
      </c>
    </row>
    <row r="24778" spans="1:1" x14ac:dyDescent="0.25">
      <c r="A24778" t="s">
        <v>25205</v>
      </c>
    </row>
    <row r="24779" spans="1:1" x14ac:dyDescent="0.25">
      <c r="A24779" t="s">
        <v>25206</v>
      </c>
    </row>
    <row r="24780" spans="1:1" x14ac:dyDescent="0.25">
      <c r="A24780" t="s">
        <v>25207</v>
      </c>
    </row>
    <row r="24781" spans="1:1" x14ac:dyDescent="0.25">
      <c r="A24781" t="s">
        <v>25208</v>
      </c>
    </row>
    <row r="24782" spans="1:1" x14ac:dyDescent="0.25">
      <c r="A24782" t="s">
        <v>25209</v>
      </c>
    </row>
    <row r="24783" spans="1:1" x14ac:dyDescent="0.25">
      <c r="A24783" t="s">
        <v>25210</v>
      </c>
    </row>
    <row r="24784" spans="1:1" x14ac:dyDescent="0.25">
      <c r="A24784" t="s">
        <v>25211</v>
      </c>
    </row>
    <row r="24785" spans="1:1" x14ac:dyDescent="0.25">
      <c r="A24785" t="s">
        <v>25212</v>
      </c>
    </row>
    <row r="24786" spans="1:1" x14ac:dyDescent="0.25">
      <c r="A24786" t="s">
        <v>25213</v>
      </c>
    </row>
    <row r="24787" spans="1:1" x14ac:dyDescent="0.25">
      <c r="A24787" t="s">
        <v>25214</v>
      </c>
    </row>
    <row r="24788" spans="1:1" x14ac:dyDescent="0.25">
      <c r="A24788" t="s">
        <v>25215</v>
      </c>
    </row>
    <row r="24789" spans="1:1" x14ac:dyDescent="0.25">
      <c r="A24789" t="s">
        <v>25216</v>
      </c>
    </row>
    <row r="24790" spans="1:1" x14ac:dyDescent="0.25">
      <c r="A24790" t="s">
        <v>25217</v>
      </c>
    </row>
    <row r="24791" spans="1:1" x14ac:dyDescent="0.25">
      <c r="A24791" t="s">
        <v>25218</v>
      </c>
    </row>
    <row r="24792" spans="1:1" x14ac:dyDescent="0.25">
      <c r="A24792" t="s">
        <v>25219</v>
      </c>
    </row>
    <row r="24793" spans="1:1" x14ac:dyDescent="0.25">
      <c r="A24793" t="s">
        <v>25220</v>
      </c>
    </row>
    <row r="24794" spans="1:1" x14ac:dyDescent="0.25">
      <c r="A24794" t="s">
        <v>25221</v>
      </c>
    </row>
    <row r="24795" spans="1:1" x14ac:dyDescent="0.25">
      <c r="A24795" t="s">
        <v>25222</v>
      </c>
    </row>
    <row r="24796" spans="1:1" x14ac:dyDescent="0.25">
      <c r="A24796" t="s">
        <v>25223</v>
      </c>
    </row>
    <row r="24797" spans="1:1" x14ac:dyDescent="0.25">
      <c r="A24797" t="s">
        <v>25224</v>
      </c>
    </row>
    <row r="24798" spans="1:1" x14ac:dyDescent="0.25">
      <c r="A24798" t="s">
        <v>25225</v>
      </c>
    </row>
    <row r="24799" spans="1:1" x14ac:dyDescent="0.25">
      <c r="A24799" t="s">
        <v>25226</v>
      </c>
    </row>
    <row r="24800" spans="1:1" x14ac:dyDescent="0.25">
      <c r="A24800" t="s">
        <v>25227</v>
      </c>
    </row>
    <row r="24801" spans="1:1" x14ac:dyDescent="0.25">
      <c r="A24801" t="s">
        <v>25228</v>
      </c>
    </row>
    <row r="24802" spans="1:1" x14ac:dyDescent="0.25">
      <c r="A24802" t="s">
        <v>25229</v>
      </c>
    </row>
    <row r="24803" spans="1:1" x14ac:dyDescent="0.25">
      <c r="A24803" t="s">
        <v>25230</v>
      </c>
    </row>
    <row r="24804" spans="1:1" x14ac:dyDescent="0.25">
      <c r="A24804" t="s">
        <v>25231</v>
      </c>
    </row>
    <row r="24805" spans="1:1" x14ac:dyDescent="0.25">
      <c r="A24805" t="s">
        <v>25232</v>
      </c>
    </row>
    <row r="24806" spans="1:1" x14ac:dyDescent="0.25">
      <c r="A24806" t="s">
        <v>25233</v>
      </c>
    </row>
    <row r="24807" spans="1:1" x14ac:dyDescent="0.25">
      <c r="A24807" t="s">
        <v>25234</v>
      </c>
    </row>
    <row r="24808" spans="1:1" x14ac:dyDescent="0.25">
      <c r="A24808" t="s">
        <v>25235</v>
      </c>
    </row>
    <row r="24809" spans="1:1" x14ac:dyDescent="0.25">
      <c r="A24809" t="s">
        <v>25236</v>
      </c>
    </row>
    <row r="24810" spans="1:1" x14ac:dyDescent="0.25">
      <c r="A24810" t="s">
        <v>25237</v>
      </c>
    </row>
    <row r="24811" spans="1:1" x14ac:dyDescent="0.25">
      <c r="A24811" t="s">
        <v>25238</v>
      </c>
    </row>
    <row r="24812" spans="1:1" x14ac:dyDescent="0.25">
      <c r="A24812" t="s">
        <v>25239</v>
      </c>
    </row>
    <row r="24813" spans="1:1" x14ac:dyDescent="0.25">
      <c r="A24813" t="s">
        <v>25240</v>
      </c>
    </row>
    <row r="24814" spans="1:1" x14ac:dyDescent="0.25">
      <c r="A24814" t="s">
        <v>25241</v>
      </c>
    </row>
    <row r="24815" spans="1:1" x14ac:dyDescent="0.25">
      <c r="A24815" t="s">
        <v>25242</v>
      </c>
    </row>
    <row r="24816" spans="1:1" x14ac:dyDescent="0.25">
      <c r="A24816" t="s">
        <v>25243</v>
      </c>
    </row>
    <row r="24817" spans="1:1" x14ac:dyDescent="0.25">
      <c r="A24817" t="s">
        <v>25244</v>
      </c>
    </row>
    <row r="24818" spans="1:1" x14ac:dyDescent="0.25">
      <c r="A24818" t="s">
        <v>25245</v>
      </c>
    </row>
    <row r="24819" spans="1:1" x14ac:dyDescent="0.25">
      <c r="A24819" t="s">
        <v>25246</v>
      </c>
    </row>
    <row r="24820" spans="1:1" x14ac:dyDescent="0.25">
      <c r="A24820" t="s">
        <v>25247</v>
      </c>
    </row>
    <row r="24821" spans="1:1" x14ac:dyDescent="0.25">
      <c r="A24821" t="s">
        <v>25248</v>
      </c>
    </row>
    <row r="24822" spans="1:1" x14ac:dyDescent="0.25">
      <c r="A24822" t="s">
        <v>25249</v>
      </c>
    </row>
    <row r="24823" spans="1:1" x14ac:dyDescent="0.25">
      <c r="A24823" t="s">
        <v>25250</v>
      </c>
    </row>
    <row r="24824" spans="1:1" x14ac:dyDescent="0.25">
      <c r="A24824" t="s">
        <v>25251</v>
      </c>
    </row>
    <row r="24825" spans="1:1" x14ac:dyDescent="0.25">
      <c r="A24825" t="s">
        <v>25252</v>
      </c>
    </row>
    <row r="24826" spans="1:1" x14ac:dyDescent="0.25">
      <c r="A24826" t="s">
        <v>25253</v>
      </c>
    </row>
    <row r="24827" spans="1:1" x14ac:dyDescent="0.25">
      <c r="A24827" t="s">
        <v>25254</v>
      </c>
    </row>
    <row r="24828" spans="1:1" x14ac:dyDescent="0.25">
      <c r="A24828" t="s">
        <v>25255</v>
      </c>
    </row>
    <row r="24829" spans="1:1" x14ac:dyDescent="0.25">
      <c r="A24829" t="s">
        <v>25256</v>
      </c>
    </row>
    <row r="24830" spans="1:1" x14ac:dyDescent="0.25">
      <c r="A24830" t="s">
        <v>25257</v>
      </c>
    </row>
    <row r="24831" spans="1:1" x14ac:dyDescent="0.25">
      <c r="A24831" t="s">
        <v>25258</v>
      </c>
    </row>
    <row r="24832" spans="1:1" x14ac:dyDescent="0.25">
      <c r="A24832" t="s">
        <v>25259</v>
      </c>
    </row>
    <row r="24833" spans="1:1" x14ac:dyDescent="0.25">
      <c r="A24833" t="s">
        <v>25260</v>
      </c>
    </row>
    <row r="24834" spans="1:1" x14ac:dyDescent="0.25">
      <c r="A24834" t="s">
        <v>25261</v>
      </c>
    </row>
    <row r="24835" spans="1:1" x14ac:dyDescent="0.25">
      <c r="A24835" t="s">
        <v>25262</v>
      </c>
    </row>
    <row r="24836" spans="1:1" x14ac:dyDescent="0.25">
      <c r="A24836" t="s">
        <v>25263</v>
      </c>
    </row>
    <row r="24837" spans="1:1" x14ac:dyDescent="0.25">
      <c r="A24837" t="s">
        <v>25264</v>
      </c>
    </row>
    <row r="24838" spans="1:1" x14ac:dyDescent="0.25">
      <c r="A24838" t="s">
        <v>25265</v>
      </c>
    </row>
    <row r="24839" spans="1:1" x14ac:dyDescent="0.25">
      <c r="A24839" t="s">
        <v>25266</v>
      </c>
    </row>
    <row r="24840" spans="1:1" x14ac:dyDescent="0.25">
      <c r="A24840" t="s">
        <v>25267</v>
      </c>
    </row>
    <row r="24841" spans="1:1" x14ac:dyDescent="0.25">
      <c r="A24841" t="s">
        <v>25268</v>
      </c>
    </row>
    <row r="24842" spans="1:1" x14ac:dyDescent="0.25">
      <c r="A24842" t="s">
        <v>25269</v>
      </c>
    </row>
    <row r="24843" spans="1:1" x14ac:dyDescent="0.25">
      <c r="A24843" t="s">
        <v>25270</v>
      </c>
    </row>
    <row r="24844" spans="1:1" x14ac:dyDescent="0.25">
      <c r="A24844" t="s">
        <v>25271</v>
      </c>
    </row>
    <row r="24845" spans="1:1" x14ac:dyDescent="0.25">
      <c r="A24845" t="s">
        <v>25272</v>
      </c>
    </row>
    <row r="24846" spans="1:1" x14ac:dyDescent="0.25">
      <c r="A24846" t="s">
        <v>25273</v>
      </c>
    </row>
    <row r="24847" spans="1:1" x14ac:dyDescent="0.25">
      <c r="A24847" t="s">
        <v>25274</v>
      </c>
    </row>
    <row r="24848" spans="1:1" x14ac:dyDescent="0.25">
      <c r="A24848" t="s">
        <v>25275</v>
      </c>
    </row>
    <row r="24849" spans="1:1" x14ac:dyDescent="0.25">
      <c r="A24849" t="s">
        <v>25276</v>
      </c>
    </row>
    <row r="24850" spans="1:1" x14ac:dyDescent="0.25">
      <c r="A24850" t="s">
        <v>25277</v>
      </c>
    </row>
    <row r="24851" spans="1:1" x14ac:dyDescent="0.25">
      <c r="A24851" t="s">
        <v>25278</v>
      </c>
    </row>
    <row r="24852" spans="1:1" x14ac:dyDescent="0.25">
      <c r="A24852" t="s">
        <v>25279</v>
      </c>
    </row>
    <row r="24853" spans="1:1" x14ac:dyDescent="0.25">
      <c r="A24853" t="s">
        <v>25280</v>
      </c>
    </row>
    <row r="24854" spans="1:1" x14ac:dyDescent="0.25">
      <c r="A24854" t="s">
        <v>25281</v>
      </c>
    </row>
    <row r="24855" spans="1:1" x14ac:dyDescent="0.25">
      <c r="A24855" t="s">
        <v>25282</v>
      </c>
    </row>
    <row r="24856" spans="1:1" x14ac:dyDescent="0.25">
      <c r="A24856" t="s">
        <v>25283</v>
      </c>
    </row>
    <row r="24857" spans="1:1" x14ac:dyDescent="0.25">
      <c r="A24857" t="s">
        <v>25284</v>
      </c>
    </row>
    <row r="24858" spans="1:1" x14ac:dyDescent="0.25">
      <c r="A24858" t="s">
        <v>25285</v>
      </c>
    </row>
    <row r="24859" spans="1:1" x14ac:dyDescent="0.25">
      <c r="A24859" t="s">
        <v>25286</v>
      </c>
    </row>
    <row r="24860" spans="1:1" x14ac:dyDescent="0.25">
      <c r="A24860" t="s">
        <v>25287</v>
      </c>
    </row>
    <row r="24861" spans="1:1" x14ac:dyDescent="0.25">
      <c r="A24861" t="s">
        <v>25288</v>
      </c>
    </row>
    <row r="24862" spans="1:1" x14ac:dyDescent="0.25">
      <c r="A24862" t="s">
        <v>25289</v>
      </c>
    </row>
    <row r="24863" spans="1:1" x14ac:dyDescent="0.25">
      <c r="A24863" t="s">
        <v>25290</v>
      </c>
    </row>
    <row r="24864" spans="1:1" x14ac:dyDescent="0.25">
      <c r="A24864" t="s">
        <v>25291</v>
      </c>
    </row>
    <row r="24865" spans="1:1" x14ac:dyDescent="0.25">
      <c r="A24865" t="s">
        <v>25292</v>
      </c>
    </row>
    <row r="24866" spans="1:1" x14ac:dyDescent="0.25">
      <c r="A24866" t="s">
        <v>25293</v>
      </c>
    </row>
    <row r="24867" spans="1:1" x14ac:dyDescent="0.25">
      <c r="A24867" t="s">
        <v>25294</v>
      </c>
    </row>
    <row r="24868" spans="1:1" x14ac:dyDescent="0.25">
      <c r="A24868" t="s">
        <v>25295</v>
      </c>
    </row>
    <row r="24869" spans="1:1" x14ac:dyDescent="0.25">
      <c r="A24869" t="s">
        <v>25296</v>
      </c>
    </row>
    <row r="24870" spans="1:1" x14ac:dyDescent="0.25">
      <c r="A24870" t="s">
        <v>25297</v>
      </c>
    </row>
    <row r="24871" spans="1:1" x14ac:dyDescent="0.25">
      <c r="A24871" t="s">
        <v>25298</v>
      </c>
    </row>
    <row r="24872" spans="1:1" x14ac:dyDescent="0.25">
      <c r="A24872" t="s">
        <v>25299</v>
      </c>
    </row>
    <row r="24873" spans="1:1" x14ac:dyDescent="0.25">
      <c r="A24873" t="s">
        <v>25300</v>
      </c>
    </row>
    <row r="24874" spans="1:1" x14ac:dyDescent="0.25">
      <c r="A24874" t="s">
        <v>25301</v>
      </c>
    </row>
    <row r="24875" spans="1:1" x14ac:dyDescent="0.25">
      <c r="A24875" t="s">
        <v>25302</v>
      </c>
    </row>
    <row r="24876" spans="1:1" x14ac:dyDescent="0.25">
      <c r="A24876" t="s">
        <v>25303</v>
      </c>
    </row>
    <row r="24877" spans="1:1" x14ac:dyDescent="0.25">
      <c r="A24877" t="s">
        <v>25304</v>
      </c>
    </row>
    <row r="24878" spans="1:1" x14ac:dyDescent="0.25">
      <c r="A24878" t="s">
        <v>25305</v>
      </c>
    </row>
    <row r="24879" spans="1:1" x14ac:dyDescent="0.25">
      <c r="A24879" t="s">
        <v>25306</v>
      </c>
    </row>
    <row r="24880" spans="1:1" x14ac:dyDescent="0.25">
      <c r="A24880" t="s">
        <v>25307</v>
      </c>
    </row>
    <row r="24881" spans="1:1" x14ac:dyDescent="0.25">
      <c r="A24881" t="s">
        <v>25308</v>
      </c>
    </row>
    <row r="24882" spans="1:1" x14ac:dyDescent="0.25">
      <c r="A24882" t="s">
        <v>25309</v>
      </c>
    </row>
    <row r="24883" spans="1:1" x14ac:dyDescent="0.25">
      <c r="A24883" t="s">
        <v>25310</v>
      </c>
    </row>
    <row r="24884" spans="1:1" x14ac:dyDescent="0.25">
      <c r="A24884" t="s">
        <v>25311</v>
      </c>
    </row>
    <row r="24885" spans="1:1" x14ac:dyDescent="0.25">
      <c r="A24885" t="s">
        <v>25312</v>
      </c>
    </row>
    <row r="24886" spans="1:1" x14ac:dyDescent="0.25">
      <c r="A24886" t="s">
        <v>25313</v>
      </c>
    </row>
    <row r="24887" spans="1:1" x14ac:dyDescent="0.25">
      <c r="A24887" t="s">
        <v>25314</v>
      </c>
    </row>
    <row r="24888" spans="1:1" x14ac:dyDescent="0.25">
      <c r="A24888" t="s">
        <v>25315</v>
      </c>
    </row>
    <row r="24889" spans="1:1" x14ac:dyDescent="0.25">
      <c r="A24889" t="s">
        <v>25316</v>
      </c>
    </row>
    <row r="24890" spans="1:1" x14ac:dyDescent="0.25">
      <c r="A24890" t="s">
        <v>25317</v>
      </c>
    </row>
    <row r="24891" spans="1:1" x14ac:dyDescent="0.25">
      <c r="A24891" t="s">
        <v>25318</v>
      </c>
    </row>
    <row r="24892" spans="1:1" x14ac:dyDescent="0.25">
      <c r="A24892" t="s">
        <v>25319</v>
      </c>
    </row>
    <row r="24893" spans="1:1" x14ac:dyDescent="0.25">
      <c r="A24893" t="s">
        <v>25320</v>
      </c>
    </row>
    <row r="24894" spans="1:1" x14ac:dyDescent="0.25">
      <c r="A24894" t="s">
        <v>25321</v>
      </c>
    </row>
    <row r="24895" spans="1:1" x14ac:dyDescent="0.25">
      <c r="A24895" t="s">
        <v>25322</v>
      </c>
    </row>
    <row r="24896" spans="1:1" x14ac:dyDescent="0.25">
      <c r="A24896" t="s">
        <v>25323</v>
      </c>
    </row>
    <row r="24897" spans="1:1" x14ac:dyDescent="0.25">
      <c r="A24897" t="s">
        <v>25324</v>
      </c>
    </row>
    <row r="24898" spans="1:1" x14ac:dyDescent="0.25">
      <c r="A24898" t="s">
        <v>25325</v>
      </c>
    </row>
    <row r="24899" spans="1:1" x14ac:dyDescent="0.25">
      <c r="A24899" t="s">
        <v>25326</v>
      </c>
    </row>
    <row r="24900" spans="1:1" x14ac:dyDescent="0.25">
      <c r="A24900" t="s">
        <v>25327</v>
      </c>
    </row>
    <row r="24901" spans="1:1" x14ac:dyDescent="0.25">
      <c r="A24901" t="s">
        <v>25328</v>
      </c>
    </row>
    <row r="24902" spans="1:1" x14ac:dyDescent="0.25">
      <c r="A24902" t="s">
        <v>25329</v>
      </c>
    </row>
    <row r="24903" spans="1:1" x14ac:dyDescent="0.25">
      <c r="A24903" t="s">
        <v>25330</v>
      </c>
    </row>
    <row r="24904" spans="1:1" x14ac:dyDescent="0.25">
      <c r="A24904" t="s">
        <v>25331</v>
      </c>
    </row>
    <row r="24905" spans="1:1" x14ac:dyDescent="0.25">
      <c r="A24905" t="s">
        <v>25332</v>
      </c>
    </row>
    <row r="24906" spans="1:1" x14ac:dyDescent="0.25">
      <c r="A24906" t="s">
        <v>25333</v>
      </c>
    </row>
    <row r="24907" spans="1:1" x14ac:dyDescent="0.25">
      <c r="A24907" t="s">
        <v>25334</v>
      </c>
    </row>
    <row r="24908" spans="1:1" x14ac:dyDescent="0.25">
      <c r="A24908" t="s">
        <v>25335</v>
      </c>
    </row>
    <row r="24909" spans="1:1" x14ac:dyDescent="0.25">
      <c r="A24909" t="s">
        <v>25336</v>
      </c>
    </row>
    <row r="24910" spans="1:1" x14ac:dyDescent="0.25">
      <c r="A24910" t="s">
        <v>25337</v>
      </c>
    </row>
    <row r="24911" spans="1:1" x14ac:dyDescent="0.25">
      <c r="A24911" t="s">
        <v>25338</v>
      </c>
    </row>
    <row r="24912" spans="1:1" x14ac:dyDescent="0.25">
      <c r="A24912" t="s">
        <v>25339</v>
      </c>
    </row>
    <row r="24913" spans="1:1" x14ac:dyDescent="0.25">
      <c r="A24913" t="s">
        <v>25340</v>
      </c>
    </row>
    <row r="24914" spans="1:1" x14ac:dyDescent="0.25">
      <c r="A24914" t="s">
        <v>25341</v>
      </c>
    </row>
    <row r="24915" spans="1:1" x14ac:dyDescent="0.25">
      <c r="A24915" t="s">
        <v>25342</v>
      </c>
    </row>
    <row r="24916" spans="1:1" x14ac:dyDescent="0.25">
      <c r="A24916" t="s">
        <v>25343</v>
      </c>
    </row>
    <row r="24917" spans="1:1" x14ac:dyDescent="0.25">
      <c r="A24917" t="s">
        <v>25344</v>
      </c>
    </row>
    <row r="24918" spans="1:1" x14ac:dyDescent="0.25">
      <c r="A24918" t="s">
        <v>25345</v>
      </c>
    </row>
    <row r="24919" spans="1:1" x14ac:dyDescent="0.25">
      <c r="A24919" t="s">
        <v>25346</v>
      </c>
    </row>
    <row r="24920" spans="1:1" x14ac:dyDescent="0.25">
      <c r="A24920" t="s">
        <v>25347</v>
      </c>
    </row>
    <row r="24921" spans="1:1" x14ac:dyDescent="0.25">
      <c r="A24921" t="s">
        <v>25348</v>
      </c>
    </row>
    <row r="24922" spans="1:1" x14ac:dyDescent="0.25">
      <c r="A24922" t="s">
        <v>25349</v>
      </c>
    </row>
    <row r="24923" spans="1:1" x14ac:dyDescent="0.25">
      <c r="A24923" t="s">
        <v>25350</v>
      </c>
    </row>
    <row r="24924" spans="1:1" x14ac:dyDescent="0.25">
      <c r="A24924" t="s">
        <v>25351</v>
      </c>
    </row>
    <row r="24925" spans="1:1" x14ac:dyDescent="0.25">
      <c r="A24925" t="s">
        <v>25352</v>
      </c>
    </row>
    <row r="24926" spans="1:1" x14ac:dyDescent="0.25">
      <c r="A24926" t="s">
        <v>25353</v>
      </c>
    </row>
    <row r="24927" spans="1:1" x14ac:dyDescent="0.25">
      <c r="A24927" t="s">
        <v>25354</v>
      </c>
    </row>
    <row r="24928" spans="1:1" x14ac:dyDescent="0.25">
      <c r="A24928" t="s">
        <v>25355</v>
      </c>
    </row>
    <row r="24929" spans="1:1" x14ac:dyDescent="0.25">
      <c r="A24929" t="s">
        <v>25356</v>
      </c>
    </row>
    <row r="24930" spans="1:1" x14ac:dyDescent="0.25">
      <c r="A24930" t="s">
        <v>25357</v>
      </c>
    </row>
    <row r="24931" spans="1:1" x14ac:dyDescent="0.25">
      <c r="A24931" t="s">
        <v>25358</v>
      </c>
    </row>
    <row r="24932" spans="1:1" x14ac:dyDescent="0.25">
      <c r="A24932" t="s">
        <v>25359</v>
      </c>
    </row>
    <row r="24933" spans="1:1" x14ac:dyDescent="0.25">
      <c r="A24933" t="s">
        <v>25360</v>
      </c>
    </row>
    <row r="24934" spans="1:1" x14ac:dyDescent="0.25">
      <c r="A24934" t="s">
        <v>25361</v>
      </c>
    </row>
    <row r="24935" spans="1:1" x14ac:dyDescent="0.25">
      <c r="A24935" t="s">
        <v>25362</v>
      </c>
    </row>
    <row r="24936" spans="1:1" x14ac:dyDescent="0.25">
      <c r="A24936" t="s">
        <v>25363</v>
      </c>
    </row>
    <row r="24937" spans="1:1" x14ac:dyDescent="0.25">
      <c r="A24937" t="s">
        <v>25364</v>
      </c>
    </row>
    <row r="24938" spans="1:1" x14ac:dyDescent="0.25">
      <c r="A24938" t="s">
        <v>25365</v>
      </c>
    </row>
    <row r="24939" spans="1:1" x14ac:dyDescent="0.25">
      <c r="A24939" t="s">
        <v>25366</v>
      </c>
    </row>
    <row r="24940" spans="1:1" x14ac:dyDescent="0.25">
      <c r="A24940" t="s">
        <v>25367</v>
      </c>
    </row>
    <row r="24941" spans="1:1" x14ac:dyDescent="0.25">
      <c r="A24941" t="s">
        <v>25368</v>
      </c>
    </row>
    <row r="24942" spans="1:1" x14ac:dyDescent="0.25">
      <c r="A24942" t="s">
        <v>25369</v>
      </c>
    </row>
    <row r="24943" spans="1:1" x14ac:dyDescent="0.25">
      <c r="A24943" t="s">
        <v>25370</v>
      </c>
    </row>
    <row r="24944" spans="1:1" x14ac:dyDescent="0.25">
      <c r="A24944" t="s">
        <v>25371</v>
      </c>
    </row>
    <row r="24945" spans="1:1" x14ac:dyDescent="0.25">
      <c r="A24945" t="s">
        <v>25372</v>
      </c>
    </row>
    <row r="24946" spans="1:1" x14ac:dyDescent="0.25">
      <c r="A24946" t="s">
        <v>25373</v>
      </c>
    </row>
    <row r="24947" spans="1:1" x14ac:dyDescent="0.25">
      <c r="A24947" t="s">
        <v>25374</v>
      </c>
    </row>
    <row r="24948" spans="1:1" x14ac:dyDescent="0.25">
      <c r="A24948" t="s">
        <v>25375</v>
      </c>
    </row>
    <row r="24949" spans="1:1" x14ac:dyDescent="0.25">
      <c r="A24949" t="s">
        <v>25376</v>
      </c>
    </row>
    <row r="24950" spans="1:1" x14ac:dyDescent="0.25">
      <c r="A24950" t="s">
        <v>25377</v>
      </c>
    </row>
    <row r="24951" spans="1:1" x14ac:dyDescent="0.25">
      <c r="A24951" t="s">
        <v>25378</v>
      </c>
    </row>
    <row r="24952" spans="1:1" x14ac:dyDescent="0.25">
      <c r="A24952" t="s">
        <v>25379</v>
      </c>
    </row>
    <row r="24953" spans="1:1" x14ac:dyDescent="0.25">
      <c r="A24953" t="s">
        <v>25380</v>
      </c>
    </row>
    <row r="24954" spans="1:1" x14ac:dyDescent="0.25">
      <c r="A24954" t="s">
        <v>25381</v>
      </c>
    </row>
    <row r="24955" spans="1:1" x14ac:dyDescent="0.25">
      <c r="A24955" t="s">
        <v>25382</v>
      </c>
    </row>
    <row r="24956" spans="1:1" x14ac:dyDescent="0.25">
      <c r="A24956" t="s">
        <v>25383</v>
      </c>
    </row>
    <row r="24957" spans="1:1" x14ac:dyDescent="0.25">
      <c r="A24957" t="s">
        <v>25384</v>
      </c>
    </row>
    <row r="24958" spans="1:1" x14ac:dyDescent="0.25">
      <c r="A24958" t="s">
        <v>25385</v>
      </c>
    </row>
    <row r="24959" spans="1:1" x14ac:dyDescent="0.25">
      <c r="A24959" t="s">
        <v>25386</v>
      </c>
    </row>
    <row r="24960" spans="1:1" x14ac:dyDescent="0.25">
      <c r="A24960" t="s">
        <v>25387</v>
      </c>
    </row>
    <row r="24961" spans="1:1" x14ac:dyDescent="0.25">
      <c r="A24961" t="s">
        <v>25388</v>
      </c>
    </row>
    <row r="24962" spans="1:1" x14ac:dyDescent="0.25">
      <c r="A24962" t="s">
        <v>25389</v>
      </c>
    </row>
    <row r="24963" spans="1:1" x14ac:dyDescent="0.25">
      <c r="A24963" t="s">
        <v>25390</v>
      </c>
    </row>
    <row r="24964" spans="1:1" x14ac:dyDescent="0.25">
      <c r="A24964" t="s">
        <v>25391</v>
      </c>
    </row>
    <row r="24965" spans="1:1" x14ac:dyDescent="0.25">
      <c r="A24965" t="s">
        <v>25392</v>
      </c>
    </row>
    <row r="24966" spans="1:1" x14ac:dyDescent="0.25">
      <c r="A24966" t="s">
        <v>25393</v>
      </c>
    </row>
    <row r="24967" spans="1:1" x14ac:dyDescent="0.25">
      <c r="A24967" t="s">
        <v>25394</v>
      </c>
    </row>
    <row r="24968" spans="1:1" x14ac:dyDescent="0.25">
      <c r="A24968" t="s">
        <v>25395</v>
      </c>
    </row>
    <row r="24969" spans="1:1" x14ac:dyDescent="0.25">
      <c r="A24969" t="s">
        <v>25396</v>
      </c>
    </row>
    <row r="24970" spans="1:1" x14ac:dyDescent="0.25">
      <c r="A24970" t="s">
        <v>25397</v>
      </c>
    </row>
    <row r="24971" spans="1:1" x14ac:dyDescent="0.25">
      <c r="A24971" t="s">
        <v>25398</v>
      </c>
    </row>
    <row r="24972" spans="1:1" x14ac:dyDescent="0.25">
      <c r="A24972" t="s">
        <v>25399</v>
      </c>
    </row>
    <row r="24973" spans="1:1" x14ac:dyDescent="0.25">
      <c r="A24973" t="s">
        <v>25400</v>
      </c>
    </row>
    <row r="24974" spans="1:1" x14ac:dyDescent="0.25">
      <c r="A24974" t="s">
        <v>25401</v>
      </c>
    </row>
    <row r="24975" spans="1:1" x14ac:dyDescent="0.25">
      <c r="A24975" t="s">
        <v>25402</v>
      </c>
    </row>
    <row r="24976" spans="1:1" x14ac:dyDescent="0.25">
      <c r="A24976" t="s">
        <v>25403</v>
      </c>
    </row>
    <row r="24977" spans="1:1" x14ac:dyDescent="0.25">
      <c r="A24977" t="s">
        <v>25404</v>
      </c>
    </row>
    <row r="24978" spans="1:1" x14ac:dyDescent="0.25">
      <c r="A24978" t="s">
        <v>25405</v>
      </c>
    </row>
    <row r="24979" spans="1:1" x14ac:dyDescent="0.25">
      <c r="A24979" t="s">
        <v>25406</v>
      </c>
    </row>
    <row r="24980" spans="1:1" x14ac:dyDescent="0.25">
      <c r="A24980" t="s">
        <v>25407</v>
      </c>
    </row>
    <row r="24981" spans="1:1" x14ac:dyDescent="0.25">
      <c r="A24981" t="s">
        <v>25408</v>
      </c>
    </row>
    <row r="24982" spans="1:1" x14ac:dyDescent="0.25">
      <c r="A24982" t="s">
        <v>25409</v>
      </c>
    </row>
    <row r="24983" spans="1:1" x14ac:dyDescent="0.25">
      <c r="A24983" t="s">
        <v>25410</v>
      </c>
    </row>
    <row r="24984" spans="1:1" x14ac:dyDescent="0.25">
      <c r="A24984" t="s">
        <v>25411</v>
      </c>
    </row>
    <row r="24985" spans="1:1" x14ac:dyDescent="0.25">
      <c r="A24985" t="s">
        <v>25412</v>
      </c>
    </row>
    <row r="24986" spans="1:1" x14ac:dyDescent="0.25">
      <c r="A24986" t="s">
        <v>25413</v>
      </c>
    </row>
    <row r="24987" spans="1:1" x14ac:dyDescent="0.25">
      <c r="A24987" t="s">
        <v>25414</v>
      </c>
    </row>
    <row r="24988" spans="1:1" x14ac:dyDescent="0.25">
      <c r="A24988" t="s">
        <v>25415</v>
      </c>
    </row>
    <row r="24989" spans="1:1" x14ac:dyDescent="0.25">
      <c r="A24989" t="s">
        <v>25416</v>
      </c>
    </row>
    <row r="24990" spans="1:1" x14ac:dyDescent="0.25">
      <c r="A24990" t="s">
        <v>25417</v>
      </c>
    </row>
    <row r="24991" spans="1:1" x14ac:dyDescent="0.25">
      <c r="A24991" t="s">
        <v>25418</v>
      </c>
    </row>
    <row r="24992" spans="1:1" x14ac:dyDescent="0.25">
      <c r="A24992" t="s">
        <v>25419</v>
      </c>
    </row>
    <row r="24993" spans="1:1" x14ac:dyDescent="0.25">
      <c r="A24993" t="s">
        <v>25420</v>
      </c>
    </row>
    <row r="24994" spans="1:1" x14ac:dyDescent="0.25">
      <c r="A24994" t="s">
        <v>25421</v>
      </c>
    </row>
    <row r="24995" spans="1:1" x14ac:dyDescent="0.25">
      <c r="A24995" t="s">
        <v>25422</v>
      </c>
    </row>
    <row r="24996" spans="1:1" x14ac:dyDescent="0.25">
      <c r="A24996" t="s">
        <v>25423</v>
      </c>
    </row>
    <row r="24997" spans="1:1" x14ac:dyDescent="0.25">
      <c r="A24997" t="s">
        <v>25424</v>
      </c>
    </row>
    <row r="24998" spans="1:1" x14ac:dyDescent="0.25">
      <c r="A24998" t="s">
        <v>25425</v>
      </c>
    </row>
    <row r="24999" spans="1:1" x14ac:dyDescent="0.25">
      <c r="A24999" t="s">
        <v>25426</v>
      </c>
    </row>
    <row r="25000" spans="1:1" x14ac:dyDescent="0.25">
      <c r="A25000" t="s">
        <v>25427</v>
      </c>
    </row>
    <row r="25001" spans="1:1" x14ac:dyDescent="0.25">
      <c r="A25001" t="s">
        <v>25428</v>
      </c>
    </row>
    <row r="25002" spans="1:1" x14ac:dyDescent="0.25">
      <c r="A25002" t="s">
        <v>25429</v>
      </c>
    </row>
    <row r="25003" spans="1:1" x14ac:dyDescent="0.25">
      <c r="A25003" t="s">
        <v>25430</v>
      </c>
    </row>
    <row r="25004" spans="1:1" x14ac:dyDescent="0.25">
      <c r="A25004" t="s">
        <v>25431</v>
      </c>
    </row>
    <row r="25005" spans="1:1" x14ac:dyDescent="0.25">
      <c r="A25005" t="s">
        <v>25432</v>
      </c>
    </row>
    <row r="25006" spans="1:1" x14ac:dyDescent="0.25">
      <c r="A25006" t="s">
        <v>25433</v>
      </c>
    </row>
    <row r="25007" spans="1:1" x14ac:dyDescent="0.25">
      <c r="A25007" t="s">
        <v>25434</v>
      </c>
    </row>
    <row r="25008" spans="1:1" x14ac:dyDescent="0.25">
      <c r="A25008" t="s">
        <v>25435</v>
      </c>
    </row>
    <row r="25009" spans="1:1" x14ac:dyDescent="0.25">
      <c r="A25009" t="s">
        <v>25436</v>
      </c>
    </row>
    <row r="25010" spans="1:1" x14ac:dyDescent="0.25">
      <c r="A25010" t="s">
        <v>25437</v>
      </c>
    </row>
    <row r="25011" spans="1:1" x14ac:dyDescent="0.25">
      <c r="A25011" t="s">
        <v>25438</v>
      </c>
    </row>
    <row r="25012" spans="1:1" x14ac:dyDescent="0.25">
      <c r="A25012" t="s">
        <v>25439</v>
      </c>
    </row>
    <row r="25013" spans="1:1" x14ac:dyDescent="0.25">
      <c r="A25013" t="s">
        <v>25440</v>
      </c>
    </row>
    <row r="25014" spans="1:1" x14ac:dyDescent="0.25">
      <c r="A25014" t="s">
        <v>25441</v>
      </c>
    </row>
    <row r="25015" spans="1:1" x14ac:dyDescent="0.25">
      <c r="A25015" t="s">
        <v>25442</v>
      </c>
    </row>
    <row r="25016" spans="1:1" x14ac:dyDescent="0.25">
      <c r="A25016" t="s">
        <v>25443</v>
      </c>
    </row>
    <row r="25017" spans="1:1" x14ac:dyDescent="0.25">
      <c r="A25017" t="s">
        <v>25444</v>
      </c>
    </row>
    <row r="25018" spans="1:1" x14ac:dyDescent="0.25">
      <c r="A25018" t="s">
        <v>25445</v>
      </c>
    </row>
    <row r="25019" spans="1:1" x14ac:dyDescent="0.25">
      <c r="A25019" t="s">
        <v>25446</v>
      </c>
    </row>
    <row r="25020" spans="1:1" x14ac:dyDescent="0.25">
      <c r="A25020" t="s">
        <v>25447</v>
      </c>
    </row>
    <row r="25021" spans="1:1" x14ac:dyDescent="0.25">
      <c r="A25021" t="s">
        <v>25448</v>
      </c>
    </row>
    <row r="25022" spans="1:1" x14ac:dyDescent="0.25">
      <c r="A25022" t="s">
        <v>25449</v>
      </c>
    </row>
    <row r="25023" spans="1:1" x14ac:dyDescent="0.25">
      <c r="A25023" t="s">
        <v>25450</v>
      </c>
    </row>
    <row r="25024" spans="1:1" x14ac:dyDescent="0.25">
      <c r="A25024" t="s">
        <v>25451</v>
      </c>
    </row>
    <row r="25025" spans="1:1" x14ac:dyDescent="0.25">
      <c r="A25025" t="s">
        <v>25452</v>
      </c>
    </row>
    <row r="25026" spans="1:1" x14ac:dyDescent="0.25">
      <c r="A25026" t="s">
        <v>25453</v>
      </c>
    </row>
    <row r="25027" spans="1:1" x14ac:dyDescent="0.25">
      <c r="A25027" t="s">
        <v>25454</v>
      </c>
    </row>
    <row r="25028" spans="1:1" x14ac:dyDescent="0.25">
      <c r="A25028" t="s">
        <v>25455</v>
      </c>
    </row>
    <row r="25029" spans="1:1" x14ac:dyDescent="0.25">
      <c r="A25029" t="s">
        <v>25456</v>
      </c>
    </row>
    <row r="25030" spans="1:1" x14ac:dyDescent="0.25">
      <c r="A25030" t="s">
        <v>25457</v>
      </c>
    </row>
    <row r="25031" spans="1:1" x14ac:dyDescent="0.25">
      <c r="A25031" t="s">
        <v>25458</v>
      </c>
    </row>
    <row r="25032" spans="1:1" x14ac:dyDescent="0.25">
      <c r="A25032" t="s">
        <v>25459</v>
      </c>
    </row>
    <row r="25033" spans="1:1" x14ac:dyDescent="0.25">
      <c r="A25033" t="s">
        <v>25460</v>
      </c>
    </row>
    <row r="25034" spans="1:1" x14ac:dyDescent="0.25">
      <c r="A25034" t="s">
        <v>25461</v>
      </c>
    </row>
    <row r="25035" spans="1:1" x14ac:dyDescent="0.25">
      <c r="A25035" t="s">
        <v>25462</v>
      </c>
    </row>
    <row r="25036" spans="1:1" x14ac:dyDescent="0.25">
      <c r="A25036" t="s">
        <v>25463</v>
      </c>
    </row>
    <row r="25037" spans="1:1" x14ac:dyDescent="0.25">
      <c r="A25037" t="s">
        <v>25464</v>
      </c>
    </row>
    <row r="25038" spans="1:1" x14ac:dyDescent="0.25">
      <c r="A25038" t="s">
        <v>25465</v>
      </c>
    </row>
    <row r="25039" spans="1:1" x14ac:dyDescent="0.25">
      <c r="A25039" t="s">
        <v>25466</v>
      </c>
    </row>
    <row r="25040" spans="1:1" x14ac:dyDescent="0.25">
      <c r="A25040" t="s">
        <v>25467</v>
      </c>
    </row>
    <row r="25041" spans="1:1" x14ac:dyDescent="0.25">
      <c r="A25041" t="s">
        <v>25468</v>
      </c>
    </row>
    <row r="25042" spans="1:1" x14ac:dyDescent="0.25">
      <c r="A25042" t="s">
        <v>25469</v>
      </c>
    </row>
    <row r="25043" spans="1:1" x14ac:dyDescent="0.25">
      <c r="A25043" t="s">
        <v>25470</v>
      </c>
    </row>
    <row r="25044" spans="1:1" x14ac:dyDescent="0.25">
      <c r="A25044" t="s">
        <v>25471</v>
      </c>
    </row>
    <row r="25045" spans="1:1" x14ac:dyDescent="0.25">
      <c r="A25045" t="s">
        <v>25472</v>
      </c>
    </row>
    <row r="25046" spans="1:1" x14ac:dyDescent="0.25">
      <c r="A25046" t="s">
        <v>25473</v>
      </c>
    </row>
    <row r="25047" spans="1:1" x14ac:dyDescent="0.25">
      <c r="A25047" t="s">
        <v>25474</v>
      </c>
    </row>
    <row r="25048" spans="1:1" x14ac:dyDescent="0.25">
      <c r="A25048" t="s">
        <v>25475</v>
      </c>
    </row>
    <row r="25049" spans="1:1" x14ac:dyDescent="0.25">
      <c r="A25049" t="s">
        <v>25476</v>
      </c>
    </row>
    <row r="25050" spans="1:1" x14ac:dyDescent="0.25">
      <c r="A25050" t="s">
        <v>25477</v>
      </c>
    </row>
    <row r="25051" spans="1:1" x14ac:dyDescent="0.25">
      <c r="A25051" t="s">
        <v>25478</v>
      </c>
    </row>
    <row r="25052" spans="1:1" x14ac:dyDescent="0.25">
      <c r="A25052" t="s">
        <v>25479</v>
      </c>
    </row>
    <row r="25053" spans="1:1" x14ac:dyDescent="0.25">
      <c r="A25053" t="s">
        <v>25480</v>
      </c>
    </row>
    <row r="25054" spans="1:1" x14ac:dyDescent="0.25">
      <c r="A25054" t="s">
        <v>25481</v>
      </c>
    </row>
    <row r="25055" spans="1:1" x14ac:dyDescent="0.25">
      <c r="A25055" t="s">
        <v>25482</v>
      </c>
    </row>
    <row r="25056" spans="1:1" x14ac:dyDescent="0.25">
      <c r="A25056" t="s">
        <v>25483</v>
      </c>
    </row>
    <row r="25057" spans="1:1" x14ac:dyDescent="0.25">
      <c r="A25057" t="s">
        <v>25484</v>
      </c>
    </row>
    <row r="25058" spans="1:1" x14ac:dyDescent="0.25">
      <c r="A25058" t="s">
        <v>25485</v>
      </c>
    </row>
    <row r="25059" spans="1:1" x14ac:dyDescent="0.25">
      <c r="A25059" t="s">
        <v>25486</v>
      </c>
    </row>
    <row r="25060" spans="1:1" x14ac:dyDescent="0.25">
      <c r="A25060" t="s">
        <v>25487</v>
      </c>
    </row>
    <row r="25061" spans="1:1" x14ac:dyDescent="0.25">
      <c r="A25061" t="s">
        <v>25488</v>
      </c>
    </row>
    <row r="25062" spans="1:1" x14ac:dyDescent="0.25">
      <c r="A25062" t="s">
        <v>25489</v>
      </c>
    </row>
    <row r="25063" spans="1:1" x14ac:dyDescent="0.25">
      <c r="A25063" t="s">
        <v>25490</v>
      </c>
    </row>
    <row r="25064" spans="1:1" x14ac:dyDescent="0.25">
      <c r="A25064" t="s">
        <v>25491</v>
      </c>
    </row>
    <row r="25065" spans="1:1" x14ac:dyDescent="0.25">
      <c r="A25065" t="s">
        <v>25492</v>
      </c>
    </row>
    <row r="25066" spans="1:1" x14ac:dyDescent="0.25">
      <c r="A25066" t="s">
        <v>25493</v>
      </c>
    </row>
    <row r="25067" spans="1:1" x14ac:dyDescent="0.25">
      <c r="A25067" t="s">
        <v>25494</v>
      </c>
    </row>
    <row r="25068" spans="1:1" x14ac:dyDescent="0.25">
      <c r="A25068" t="s">
        <v>25495</v>
      </c>
    </row>
    <row r="25069" spans="1:1" x14ac:dyDescent="0.25">
      <c r="A25069" t="s">
        <v>25496</v>
      </c>
    </row>
    <row r="25070" spans="1:1" x14ac:dyDescent="0.25">
      <c r="A25070" t="s">
        <v>25497</v>
      </c>
    </row>
    <row r="25071" spans="1:1" x14ac:dyDescent="0.25">
      <c r="A25071" t="s">
        <v>25498</v>
      </c>
    </row>
    <row r="25072" spans="1:1" x14ac:dyDescent="0.25">
      <c r="A25072" t="s">
        <v>25499</v>
      </c>
    </row>
    <row r="25073" spans="1:1" x14ac:dyDescent="0.25">
      <c r="A25073" t="s">
        <v>25500</v>
      </c>
    </row>
    <row r="25074" spans="1:1" x14ac:dyDescent="0.25">
      <c r="A25074" t="s">
        <v>25501</v>
      </c>
    </row>
    <row r="25075" spans="1:1" x14ac:dyDescent="0.25">
      <c r="A25075" t="s">
        <v>25502</v>
      </c>
    </row>
    <row r="25076" spans="1:1" x14ac:dyDescent="0.25">
      <c r="A25076" t="s">
        <v>25503</v>
      </c>
    </row>
    <row r="25077" spans="1:1" x14ac:dyDescent="0.25">
      <c r="A25077" t="s">
        <v>25504</v>
      </c>
    </row>
    <row r="25078" spans="1:1" x14ac:dyDescent="0.25">
      <c r="A25078" t="s">
        <v>25505</v>
      </c>
    </row>
    <row r="25079" spans="1:1" x14ac:dyDescent="0.25">
      <c r="A25079" t="s">
        <v>25506</v>
      </c>
    </row>
    <row r="25080" spans="1:1" x14ac:dyDescent="0.25">
      <c r="A25080" t="s">
        <v>25507</v>
      </c>
    </row>
    <row r="25081" spans="1:1" x14ac:dyDescent="0.25">
      <c r="A25081" t="s">
        <v>25508</v>
      </c>
    </row>
    <row r="25082" spans="1:1" x14ac:dyDescent="0.25">
      <c r="A25082" t="s">
        <v>25509</v>
      </c>
    </row>
    <row r="25083" spans="1:1" x14ac:dyDescent="0.25">
      <c r="A25083" t="s">
        <v>25510</v>
      </c>
    </row>
    <row r="25084" spans="1:1" x14ac:dyDescent="0.25">
      <c r="A25084" t="s">
        <v>25511</v>
      </c>
    </row>
    <row r="25085" spans="1:1" x14ac:dyDescent="0.25">
      <c r="A25085" t="s">
        <v>25512</v>
      </c>
    </row>
    <row r="25086" spans="1:1" x14ac:dyDescent="0.25">
      <c r="A25086" t="s">
        <v>25513</v>
      </c>
    </row>
    <row r="25087" spans="1:1" x14ac:dyDescent="0.25">
      <c r="A25087" t="s">
        <v>25514</v>
      </c>
    </row>
    <row r="25088" spans="1:1" x14ac:dyDescent="0.25">
      <c r="A25088" t="s">
        <v>25515</v>
      </c>
    </row>
    <row r="25089" spans="1:1" x14ac:dyDescent="0.25">
      <c r="A25089" t="s">
        <v>25516</v>
      </c>
    </row>
    <row r="25090" spans="1:1" x14ac:dyDescent="0.25">
      <c r="A25090" t="s">
        <v>25517</v>
      </c>
    </row>
    <row r="25091" spans="1:1" x14ac:dyDescent="0.25">
      <c r="A25091" t="s">
        <v>25518</v>
      </c>
    </row>
    <row r="25092" spans="1:1" x14ac:dyDescent="0.25">
      <c r="A25092" t="s">
        <v>25519</v>
      </c>
    </row>
    <row r="25093" spans="1:1" x14ac:dyDescent="0.25">
      <c r="A25093" t="s">
        <v>25520</v>
      </c>
    </row>
    <row r="25094" spans="1:1" x14ac:dyDescent="0.25">
      <c r="A25094" t="s">
        <v>25521</v>
      </c>
    </row>
    <row r="25095" spans="1:1" x14ac:dyDescent="0.25">
      <c r="A25095" t="s">
        <v>25522</v>
      </c>
    </row>
    <row r="25096" spans="1:1" x14ac:dyDescent="0.25">
      <c r="A25096" t="s">
        <v>25523</v>
      </c>
    </row>
    <row r="25097" spans="1:1" x14ac:dyDescent="0.25">
      <c r="A25097" t="s">
        <v>25524</v>
      </c>
    </row>
    <row r="25098" spans="1:1" x14ac:dyDescent="0.25">
      <c r="A25098" t="s">
        <v>25525</v>
      </c>
    </row>
    <row r="25099" spans="1:1" x14ac:dyDescent="0.25">
      <c r="A25099" t="s">
        <v>25526</v>
      </c>
    </row>
    <row r="25100" spans="1:1" x14ac:dyDescent="0.25">
      <c r="A25100" t="s">
        <v>25527</v>
      </c>
    </row>
    <row r="25101" spans="1:1" x14ac:dyDescent="0.25">
      <c r="A25101" t="s">
        <v>25528</v>
      </c>
    </row>
    <row r="25102" spans="1:1" x14ac:dyDescent="0.25">
      <c r="A25102" t="s">
        <v>25529</v>
      </c>
    </row>
    <row r="25103" spans="1:1" x14ac:dyDescent="0.25">
      <c r="A25103" t="s">
        <v>25530</v>
      </c>
    </row>
    <row r="25104" spans="1:1" x14ac:dyDescent="0.25">
      <c r="A25104" t="s">
        <v>25531</v>
      </c>
    </row>
    <row r="25105" spans="1:1" x14ac:dyDescent="0.25">
      <c r="A25105" t="s">
        <v>25532</v>
      </c>
    </row>
    <row r="25106" spans="1:1" x14ac:dyDescent="0.25">
      <c r="A25106" t="s">
        <v>25533</v>
      </c>
    </row>
    <row r="25107" spans="1:1" x14ac:dyDescent="0.25">
      <c r="A25107" t="s">
        <v>25534</v>
      </c>
    </row>
    <row r="25108" spans="1:1" x14ac:dyDescent="0.25">
      <c r="A25108" t="s">
        <v>25535</v>
      </c>
    </row>
    <row r="25109" spans="1:1" x14ac:dyDescent="0.25">
      <c r="A25109" t="s">
        <v>25536</v>
      </c>
    </row>
    <row r="25110" spans="1:1" x14ac:dyDescent="0.25">
      <c r="A25110" t="s">
        <v>25537</v>
      </c>
    </row>
    <row r="25111" spans="1:1" x14ac:dyDescent="0.25">
      <c r="A25111" t="s">
        <v>25538</v>
      </c>
    </row>
    <row r="25112" spans="1:1" x14ac:dyDescent="0.25">
      <c r="A25112" t="s">
        <v>25539</v>
      </c>
    </row>
    <row r="25113" spans="1:1" x14ac:dyDescent="0.25">
      <c r="A25113" t="s">
        <v>25540</v>
      </c>
    </row>
    <row r="25114" spans="1:1" x14ac:dyDescent="0.25">
      <c r="A25114" t="s">
        <v>25541</v>
      </c>
    </row>
    <row r="25115" spans="1:1" x14ac:dyDescent="0.25">
      <c r="A25115" t="s">
        <v>25542</v>
      </c>
    </row>
    <row r="25116" spans="1:1" x14ac:dyDescent="0.25">
      <c r="A25116" t="s">
        <v>25543</v>
      </c>
    </row>
    <row r="25117" spans="1:1" x14ac:dyDescent="0.25">
      <c r="A25117" t="s">
        <v>25544</v>
      </c>
    </row>
    <row r="25118" spans="1:1" x14ac:dyDescent="0.25">
      <c r="A25118" t="s">
        <v>25545</v>
      </c>
    </row>
    <row r="25119" spans="1:1" x14ac:dyDescent="0.25">
      <c r="A25119" t="s">
        <v>25546</v>
      </c>
    </row>
    <row r="25120" spans="1:1" x14ac:dyDescent="0.25">
      <c r="A25120" t="s">
        <v>25547</v>
      </c>
    </row>
    <row r="25121" spans="1:1" x14ac:dyDescent="0.25">
      <c r="A25121" t="s">
        <v>25548</v>
      </c>
    </row>
    <row r="25122" spans="1:1" x14ac:dyDescent="0.25">
      <c r="A25122" t="s">
        <v>25549</v>
      </c>
    </row>
    <row r="25123" spans="1:1" x14ac:dyDescent="0.25">
      <c r="A25123" t="s">
        <v>25550</v>
      </c>
    </row>
    <row r="25124" spans="1:1" x14ac:dyDescent="0.25">
      <c r="A25124" t="s">
        <v>25551</v>
      </c>
    </row>
    <row r="25125" spans="1:1" x14ac:dyDescent="0.25">
      <c r="A25125" t="s">
        <v>25552</v>
      </c>
    </row>
    <row r="25126" spans="1:1" x14ac:dyDescent="0.25">
      <c r="A25126" t="s">
        <v>25553</v>
      </c>
    </row>
    <row r="25127" spans="1:1" x14ac:dyDescent="0.25">
      <c r="A25127" t="s">
        <v>25554</v>
      </c>
    </row>
    <row r="25128" spans="1:1" x14ac:dyDescent="0.25">
      <c r="A25128" t="s">
        <v>25555</v>
      </c>
    </row>
    <row r="25129" spans="1:1" x14ac:dyDescent="0.25">
      <c r="A25129" t="s">
        <v>25556</v>
      </c>
    </row>
    <row r="25130" spans="1:1" x14ac:dyDescent="0.25">
      <c r="A25130" t="s">
        <v>25557</v>
      </c>
    </row>
    <row r="25131" spans="1:1" x14ac:dyDescent="0.25">
      <c r="A25131" t="s">
        <v>25558</v>
      </c>
    </row>
    <row r="25132" spans="1:1" x14ac:dyDescent="0.25">
      <c r="A25132" t="s">
        <v>25559</v>
      </c>
    </row>
    <row r="25133" spans="1:1" x14ac:dyDescent="0.25">
      <c r="A25133" t="s">
        <v>25560</v>
      </c>
    </row>
    <row r="25134" spans="1:1" x14ac:dyDescent="0.25">
      <c r="A25134" t="s">
        <v>25561</v>
      </c>
    </row>
    <row r="25135" spans="1:1" x14ac:dyDescent="0.25">
      <c r="A25135" t="s">
        <v>25562</v>
      </c>
    </row>
    <row r="25136" spans="1:1" x14ac:dyDescent="0.25">
      <c r="A25136" t="s">
        <v>25563</v>
      </c>
    </row>
    <row r="25137" spans="1:1" x14ac:dyDescent="0.25">
      <c r="A25137" t="s">
        <v>25564</v>
      </c>
    </row>
    <row r="25138" spans="1:1" x14ac:dyDescent="0.25">
      <c r="A25138" t="s">
        <v>25565</v>
      </c>
    </row>
    <row r="25139" spans="1:1" x14ac:dyDescent="0.25">
      <c r="A25139" t="s">
        <v>25566</v>
      </c>
    </row>
    <row r="25140" spans="1:1" x14ac:dyDescent="0.25">
      <c r="A25140" t="s">
        <v>25567</v>
      </c>
    </row>
    <row r="25141" spans="1:1" x14ac:dyDescent="0.25">
      <c r="A25141" t="s">
        <v>25568</v>
      </c>
    </row>
    <row r="25142" spans="1:1" x14ac:dyDescent="0.25">
      <c r="A25142" t="s">
        <v>25569</v>
      </c>
    </row>
    <row r="25143" spans="1:1" x14ac:dyDescent="0.25">
      <c r="A25143" t="s">
        <v>25570</v>
      </c>
    </row>
    <row r="25144" spans="1:1" x14ac:dyDescent="0.25">
      <c r="A25144" t="s">
        <v>25571</v>
      </c>
    </row>
    <row r="25145" spans="1:1" x14ac:dyDescent="0.25">
      <c r="A25145" t="s">
        <v>25572</v>
      </c>
    </row>
    <row r="25146" spans="1:1" x14ac:dyDescent="0.25">
      <c r="A25146" t="s">
        <v>25573</v>
      </c>
    </row>
    <row r="25147" spans="1:1" x14ac:dyDescent="0.25">
      <c r="A25147" t="s">
        <v>25574</v>
      </c>
    </row>
    <row r="25148" spans="1:1" x14ac:dyDescent="0.25">
      <c r="A25148" t="s">
        <v>25575</v>
      </c>
    </row>
    <row r="25149" spans="1:1" x14ac:dyDescent="0.25">
      <c r="A25149" t="s">
        <v>25576</v>
      </c>
    </row>
    <row r="25150" spans="1:1" x14ac:dyDescent="0.25">
      <c r="A25150" t="s">
        <v>25577</v>
      </c>
    </row>
    <row r="25151" spans="1:1" x14ac:dyDescent="0.25">
      <c r="A25151" t="s">
        <v>25578</v>
      </c>
    </row>
    <row r="25152" spans="1:1" x14ac:dyDescent="0.25">
      <c r="A25152" t="s">
        <v>25579</v>
      </c>
    </row>
    <row r="25153" spans="1:1" x14ac:dyDescent="0.25">
      <c r="A25153" t="s">
        <v>25580</v>
      </c>
    </row>
    <row r="25154" spans="1:1" x14ac:dyDescent="0.25">
      <c r="A25154" t="s">
        <v>25581</v>
      </c>
    </row>
    <row r="25155" spans="1:1" x14ac:dyDescent="0.25">
      <c r="A25155" t="s">
        <v>25582</v>
      </c>
    </row>
    <row r="25156" spans="1:1" x14ac:dyDescent="0.25">
      <c r="A25156" t="s">
        <v>25583</v>
      </c>
    </row>
    <row r="25157" spans="1:1" x14ac:dyDescent="0.25">
      <c r="A25157" t="s">
        <v>25584</v>
      </c>
    </row>
    <row r="25158" spans="1:1" x14ac:dyDescent="0.25">
      <c r="A25158" t="s">
        <v>25585</v>
      </c>
    </row>
    <row r="25159" spans="1:1" x14ac:dyDescent="0.25">
      <c r="A25159" t="s">
        <v>25586</v>
      </c>
    </row>
    <row r="25160" spans="1:1" x14ac:dyDescent="0.25">
      <c r="A25160" t="s">
        <v>25587</v>
      </c>
    </row>
    <row r="25161" spans="1:1" x14ac:dyDescent="0.25">
      <c r="A25161" t="s">
        <v>25588</v>
      </c>
    </row>
    <row r="25162" spans="1:1" x14ac:dyDescent="0.25">
      <c r="A25162" t="s">
        <v>25589</v>
      </c>
    </row>
    <row r="25163" spans="1:1" x14ac:dyDescent="0.25">
      <c r="A25163" t="s">
        <v>25590</v>
      </c>
    </row>
    <row r="25164" spans="1:1" x14ac:dyDescent="0.25">
      <c r="A25164" t="s">
        <v>25591</v>
      </c>
    </row>
    <row r="25165" spans="1:1" x14ac:dyDescent="0.25">
      <c r="A25165" t="s">
        <v>25592</v>
      </c>
    </row>
    <row r="25166" spans="1:1" x14ac:dyDescent="0.25">
      <c r="A25166" t="s">
        <v>25593</v>
      </c>
    </row>
    <row r="25167" spans="1:1" x14ac:dyDescent="0.25">
      <c r="A25167" t="s">
        <v>25594</v>
      </c>
    </row>
    <row r="25168" spans="1:1" x14ac:dyDescent="0.25">
      <c r="A25168" t="s">
        <v>25595</v>
      </c>
    </row>
    <row r="25169" spans="1:1" x14ac:dyDescent="0.25">
      <c r="A25169" t="s">
        <v>25596</v>
      </c>
    </row>
    <row r="25170" spans="1:1" x14ac:dyDescent="0.25">
      <c r="A25170" t="s">
        <v>25597</v>
      </c>
    </row>
    <row r="25171" spans="1:1" x14ac:dyDescent="0.25">
      <c r="A25171" t="s">
        <v>25598</v>
      </c>
    </row>
    <row r="25172" spans="1:1" x14ac:dyDescent="0.25">
      <c r="A25172" t="s">
        <v>25599</v>
      </c>
    </row>
    <row r="25173" spans="1:1" x14ac:dyDescent="0.25">
      <c r="A25173" t="s">
        <v>25600</v>
      </c>
    </row>
    <row r="25174" spans="1:1" x14ac:dyDescent="0.25">
      <c r="A25174" t="s">
        <v>25601</v>
      </c>
    </row>
    <row r="25175" spans="1:1" x14ac:dyDescent="0.25">
      <c r="A25175" t="s">
        <v>25602</v>
      </c>
    </row>
    <row r="25176" spans="1:1" x14ac:dyDescent="0.25">
      <c r="A25176" t="s">
        <v>25603</v>
      </c>
    </row>
    <row r="25177" spans="1:1" x14ac:dyDescent="0.25">
      <c r="A25177" t="s">
        <v>25604</v>
      </c>
    </row>
    <row r="25178" spans="1:1" x14ac:dyDescent="0.25">
      <c r="A25178" t="s">
        <v>25605</v>
      </c>
    </row>
    <row r="25179" spans="1:1" x14ac:dyDescent="0.25">
      <c r="A25179" t="s">
        <v>25606</v>
      </c>
    </row>
    <row r="25180" spans="1:1" x14ac:dyDescent="0.25">
      <c r="A25180" t="s">
        <v>25607</v>
      </c>
    </row>
    <row r="25181" spans="1:1" x14ac:dyDescent="0.25">
      <c r="A25181" t="s">
        <v>25608</v>
      </c>
    </row>
    <row r="25182" spans="1:1" x14ac:dyDescent="0.25">
      <c r="A25182" t="s">
        <v>25609</v>
      </c>
    </row>
    <row r="25183" spans="1:1" x14ac:dyDescent="0.25">
      <c r="A25183" t="s">
        <v>25610</v>
      </c>
    </row>
    <row r="25184" spans="1:1" x14ac:dyDescent="0.25">
      <c r="A25184" t="s">
        <v>25611</v>
      </c>
    </row>
    <row r="25185" spans="1:1" x14ac:dyDescent="0.25">
      <c r="A25185" t="s">
        <v>25612</v>
      </c>
    </row>
    <row r="25186" spans="1:1" x14ac:dyDescent="0.25">
      <c r="A25186" t="s">
        <v>25613</v>
      </c>
    </row>
    <row r="25187" spans="1:1" x14ac:dyDescent="0.25">
      <c r="A25187" t="s">
        <v>25614</v>
      </c>
    </row>
    <row r="25188" spans="1:1" x14ac:dyDescent="0.25">
      <c r="A25188" t="s">
        <v>25615</v>
      </c>
    </row>
    <row r="25189" spans="1:1" x14ac:dyDescent="0.25">
      <c r="A25189" t="s">
        <v>25616</v>
      </c>
    </row>
    <row r="25190" spans="1:1" x14ac:dyDescent="0.25">
      <c r="A25190" t="s">
        <v>25617</v>
      </c>
    </row>
    <row r="25191" spans="1:1" x14ac:dyDescent="0.25">
      <c r="A25191" t="s">
        <v>25618</v>
      </c>
    </row>
    <row r="25192" spans="1:1" x14ac:dyDescent="0.25">
      <c r="A25192" t="s">
        <v>25619</v>
      </c>
    </row>
    <row r="25193" spans="1:1" x14ac:dyDescent="0.25">
      <c r="A25193" t="s">
        <v>25620</v>
      </c>
    </row>
    <row r="25194" spans="1:1" x14ac:dyDescent="0.25">
      <c r="A25194" t="s">
        <v>25621</v>
      </c>
    </row>
    <row r="25195" spans="1:1" x14ac:dyDescent="0.25">
      <c r="A25195" t="s">
        <v>25622</v>
      </c>
    </row>
    <row r="25196" spans="1:1" x14ac:dyDescent="0.25">
      <c r="A25196" t="s">
        <v>25623</v>
      </c>
    </row>
    <row r="25197" spans="1:1" x14ac:dyDescent="0.25">
      <c r="A25197" t="s">
        <v>25624</v>
      </c>
    </row>
    <row r="25198" spans="1:1" x14ac:dyDescent="0.25">
      <c r="A25198" t="s">
        <v>25625</v>
      </c>
    </row>
    <row r="25199" spans="1:1" x14ac:dyDescent="0.25">
      <c r="A25199" t="s">
        <v>25626</v>
      </c>
    </row>
    <row r="25200" spans="1:1" x14ac:dyDescent="0.25">
      <c r="A25200" t="s">
        <v>25627</v>
      </c>
    </row>
    <row r="25201" spans="1:1" x14ac:dyDescent="0.25">
      <c r="A25201" t="s">
        <v>25628</v>
      </c>
    </row>
    <row r="25202" spans="1:1" x14ac:dyDescent="0.25">
      <c r="A25202" t="s">
        <v>25629</v>
      </c>
    </row>
    <row r="25203" spans="1:1" x14ac:dyDescent="0.25">
      <c r="A25203" t="s">
        <v>25630</v>
      </c>
    </row>
    <row r="25204" spans="1:1" x14ac:dyDescent="0.25">
      <c r="A25204" t="s">
        <v>25631</v>
      </c>
    </row>
    <row r="25205" spans="1:1" x14ac:dyDescent="0.25">
      <c r="A25205" t="s">
        <v>25632</v>
      </c>
    </row>
    <row r="25206" spans="1:1" x14ac:dyDescent="0.25">
      <c r="A25206" t="s">
        <v>25633</v>
      </c>
    </row>
    <row r="25207" spans="1:1" x14ac:dyDescent="0.25">
      <c r="A25207" t="s">
        <v>25634</v>
      </c>
    </row>
    <row r="25208" spans="1:1" x14ac:dyDescent="0.25">
      <c r="A25208" t="s">
        <v>25635</v>
      </c>
    </row>
    <row r="25209" spans="1:1" x14ac:dyDescent="0.25">
      <c r="A25209" t="s">
        <v>25636</v>
      </c>
    </row>
    <row r="25210" spans="1:1" x14ac:dyDescent="0.25">
      <c r="A25210" t="s">
        <v>25637</v>
      </c>
    </row>
    <row r="25211" spans="1:1" x14ac:dyDescent="0.25">
      <c r="A25211" t="s">
        <v>25638</v>
      </c>
    </row>
    <row r="25212" spans="1:1" x14ac:dyDescent="0.25">
      <c r="A25212" t="s">
        <v>25639</v>
      </c>
    </row>
    <row r="25213" spans="1:1" x14ac:dyDescent="0.25">
      <c r="A25213" t="s">
        <v>25640</v>
      </c>
    </row>
    <row r="25214" spans="1:1" x14ac:dyDescent="0.25">
      <c r="A25214" t="s">
        <v>25641</v>
      </c>
    </row>
    <row r="25215" spans="1:1" x14ac:dyDescent="0.25">
      <c r="A25215" t="s">
        <v>25642</v>
      </c>
    </row>
    <row r="25216" spans="1:1" x14ac:dyDescent="0.25">
      <c r="A25216" t="s">
        <v>25643</v>
      </c>
    </row>
    <row r="25217" spans="1:1" x14ac:dyDescent="0.25">
      <c r="A25217" t="s">
        <v>25644</v>
      </c>
    </row>
    <row r="25218" spans="1:1" x14ac:dyDescent="0.25">
      <c r="A25218" t="s">
        <v>25645</v>
      </c>
    </row>
    <row r="25219" spans="1:1" x14ac:dyDescent="0.25">
      <c r="A25219" t="s">
        <v>25646</v>
      </c>
    </row>
    <row r="25220" spans="1:1" x14ac:dyDescent="0.25">
      <c r="A25220" t="s">
        <v>25647</v>
      </c>
    </row>
    <row r="25221" spans="1:1" x14ac:dyDescent="0.25">
      <c r="A25221" t="s">
        <v>25648</v>
      </c>
    </row>
    <row r="25222" spans="1:1" x14ac:dyDescent="0.25">
      <c r="A25222" t="s">
        <v>25649</v>
      </c>
    </row>
    <row r="25223" spans="1:1" x14ac:dyDescent="0.25">
      <c r="A25223" t="s">
        <v>25650</v>
      </c>
    </row>
    <row r="25224" spans="1:1" x14ac:dyDescent="0.25">
      <c r="A25224" t="s">
        <v>25651</v>
      </c>
    </row>
    <row r="25225" spans="1:1" x14ac:dyDescent="0.25">
      <c r="A25225" t="s">
        <v>25652</v>
      </c>
    </row>
    <row r="25226" spans="1:1" x14ac:dyDescent="0.25">
      <c r="A25226" t="s">
        <v>25653</v>
      </c>
    </row>
    <row r="25227" spans="1:1" x14ac:dyDescent="0.25">
      <c r="A25227" t="s">
        <v>25654</v>
      </c>
    </row>
    <row r="25228" spans="1:1" x14ac:dyDescent="0.25">
      <c r="A25228" t="s">
        <v>25655</v>
      </c>
    </row>
    <row r="25229" spans="1:1" x14ac:dyDescent="0.25">
      <c r="A25229" t="s">
        <v>25656</v>
      </c>
    </row>
    <row r="25230" spans="1:1" x14ac:dyDescent="0.25">
      <c r="A25230" t="s">
        <v>25657</v>
      </c>
    </row>
    <row r="25231" spans="1:1" x14ac:dyDescent="0.25">
      <c r="A25231" t="s">
        <v>25658</v>
      </c>
    </row>
    <row r="25232" spans="1:1" x14ac:dyDescent="0.25">
      <c r="A25232" t="s">
        <v>25659</v>
      </c>
    </row>
    <row r="25233" spans="1:1" x14ac:dyDescent="0.25">
      <c r="A25233" t="s">
        <v>25660</v>
      </c>
    </row>
    <row r="25234" spans="1:1" x14ac:dyDescent="0.25">
      <c r="A25234" t="s">
        <v>25661</v>
      </c>
    </row>
    <row r="25235" spans="1:1" x14ac:dyDescent="0.25">
      <c r="A25235" t="s">
        <v>25662</v>
      </c>
    </row>
    <row r="25236" spans="1:1" x14ac:dyDescent="0.25">
      <c r="A25236" t="s">
        <v>25663</v>
      </c>
    </row>
    <row r="25237" spans="1:1" x14ac:dyDescent="0.25">
      <c r="A25237" t="s">
        <v>25664</v>
      </c>
    </row>
    <row r="25238" spans="1:1" x14ac:dyDescent="0.25">
      <c r="A25238" t="s">
        <v>25665</v>
      </c>
    </row>
    <row r="25239" spans="1:1" x14ac:dyDescent="0.25">
      <c r="A25239" t="s">
        <v>25666</v>
      </c>
    </row>
    <row r="25240" spans="1:1" x14ac:dyDescent="0.25">
      <c r="A25240" t="s">
        <v>25667</v>
      </c>
    </row>
    <row r="25241" spans="1:1" x14ac:dyDescent="0.25">
      <c r="A25241" t="s">
        <v>25668</v>
      </c>
    </row>
    <row r="25242" spans="1:1" x14ac:dyDescent="0.25">
      <c r="A25242" t="s">
        <v>25669</v>
      </c>
    </row>
    <row r="25243" spans="1:1" x14ac:dyDescent="0.25">
      <c r="A25243" t="s">
        <v>25670</v>
      </c>
    </row>
    <row r="25244" spans="1:1" x14ac:dyDescent="0.25">
      <c r="A25244" t="s">
        <v>25671</v>
      </c>
    </row>
    <row r="25245" spans="1:1" x14ac:dyDescent="0.25">
      <c r="A25245" t="s">
        <v>25672</v>
      </c>
    </row>
    <row r="25246" spans="1:1" x14ac:dyDescent="0.25">
      <c r="A25246" t="s">
        <v>25673</v>
      </c>
    </row>
    <row r="25247" spans="1:1" x14ac:dyDescent="0.25">
      <c r="A25247" t="s">
        <v>25674</v>
      </c>
    </row>
    <row r="25248" spans="1:1" x14ac:dyDescent="0.25">
      <c r="A25248" t="s">
        <v>25675</v>
      </c>
    </row>
    <row r="25249" spans="1:1" x14ac:dyDescent="0.25">
      <c r="A25249" t="s">
        <v>25676</v>
      </c>
    </row>
    <row r="25250" spans="1:1" x14ac:dyDescent="0.25">
      <c r="A25250" t="s">
        <v>25677</v>
      </c>
    </row>
    <row r="25251" spans="1:1" x14ac:dyDescent="0.25">
      <c r="A25251" t="s">
        <v>25678</v>
      </c>
    </row>
    <row r="25252" spans="1:1" x14ac:dyDescent="0.25">
      <c r="A25252" t="s">
        <v>25679</v>
      </c>
    </row>
    <row r="25253" spans="1:1" x14ac:dyDescent="0.25">
      <c r="A25253" t="s">
        <v>25680</v>
      </c>
    </row>
    <row r="25254" spans="1:1" x14ac:dyDescent="0.25">
      <c r="A25254" t="s">
        <v>25681</v>
      </c>
    </row>
    <row r="25255" spans="1:1" x14ac:dyDescent="0.25">
      <c r="A25255" t="s">
        <v>25682</v>
      </c>
    </row>
    <row r="25256" spans="1:1" x14ac:dyDescent="0.25">
      <c r="A25256" t="s">
        <v>25683</v>
      </c>
    </row>
    <row r="25257" spans="1:1" x14ac:dyDescent="0.25">
      <c r="A25257" t="s">
        <v>25684</v>
      </c>
    </row>
    <row r="25258" spans="1:1" x14ac:dyDescent="0.25">
      <c r="A25258" t="s">
        <v>25685</v>
      </c>
    </row>
    <row r="25259" spans="1:1" x14ac:dyDescent="0.25">
      <c r="A25259" t="s">
        <v>25686</v>
      </c>
    </row>
    <row r="25260" spans="1:1" x14ac:dyDescent="0.25">
      <c r="A25260" t="s">
        <v>25687</v>
      </c>
    </row>
    <row r="25261" spans="1:1" x14ac:dyDescent="0.25">
      <c r="A25261" t="s">
        <v>25688</v>
      </c>
    </row>
    <row r="25262" spans="1:1" x14ac:dyDescent="0.25">
      <c r="A25262" t="s">
        <v>25689</v>
      </c>
    </row>
    <row r="25263" spans="1:1" x14ac:dyDescent="0.25">
      <c r="A25263" t="s">
        <v>25690</v>
      </c>
    </row>
    <row r="25264" spans="1:1" x14ac:dyDescent="0.25">
      <c r="A25264" t="s">
        <v>25691</v>
      </c>
    </row>
    <row r="25265" spans="1:1" x14ac:dyDescent="0.25">
      <c r="A25265" t="s">
        <v>25692</v>
      </c>
    </row>
    <row r="25266" spans="1:1" x14ac:dyDescent="0.25">
      <c r="A25266" t="s">
        <v>25693</v>
      </c>
    </row>
    <row r="25267" spans="1:1" x14ac:dyDescent="0.25">
      <c r="A25267" t="s">
        <v>25694</v>
      </c>
    </row>
    <row r="25268" spans="1:1" x14ac:dyDescent="0.25">
      <c r="A25268" t="s">
        <v>25695</v>
      </c>
    </row>
    <row r="25269" spans="1:1" x14ac:dyDescent="0.25">
      <c r="A25269" t="s">
        <v>25696</v>
      </c>
    </row>
    <row r="25270" spans="1:1" x14ac:dyDescent="0.25">
      <c r="A25270" t="s">
        <v>25697</v>
      </c>
    </row>
    <row r="25271" spans="1:1" x14ac:dyDescent="0.25">
      <c r="A25271" t="s">
        <v>25698</v>
      </c>
    </row>
    <row r="25272" spans="1:1" x14ac:dyDescent="0.25">
      <c r="A25272" t="s">
        <v>25699</v>
      </c>
    </row>
    <row r="25273" spans="1:1" x14ac:dyDescent="0.25">
      <c r="A25273" t="s">
        <v>25700</v>
      </c>
    </row>
    <row r="25274" spans="1:1" x14ac:dyDescent="0.25">
      <c r="A25274" t="s">
        <v>25701</v>
      </c>
    </row>
    <row r="25275" spans="1:1" x14ac:dyDescent="0.25">
      <c r="A25275" t="s">
        <v>25702</v>
      </c>
    </row>
    <row r="25276" spans="1:1" x14ac:dyDescent="0.25">
      <c r="A25276" t="s">
        <v>25703</v>
      </c>
    </row>
    <row r="25277" spans="1:1" x14ac:dyDescent="0.25">
      <c r="A25277" t="s">
        <v>25704</v>
      </c>
    </row>
    <row r="25278" spans="1:1" x14ac:dyDescent="0.25">
      <c r="A25278" t="s">
        <v>25705</v>
      </c>
    </row>
    <row r="25279" spans="1:1" x14ac:dyDescent="0.25">
      <c r="A25279" t="s">
        <v>25706</v>
      </c>
    </row>
    <row r="25280" spans="1:1" x14ac:dyDescent="0.25">
      <c r="A25280" t="s">
        <v>25707</v>
      </c>
    </row>
    <row r="25281" spans="1:1" x14ac:dyDescent="0.25">
      <c r="A25281" t="s">
        <v>25708</v>
      </c>
    </row>
    <row r="25282" spans="1:1" x14ac:dyDescent="0.25">
      <c r="A25282" t="s">
        <v>25709</v>
      </c>
    </row>
    <row r="25283" spans="1:1" x14ac:dyDescent="0.25">
      <c r="A25283" t="s">
        <v>25710</v>
      </c>
    </row>
    <row r="25284" spans="1:1" x14ac:dyDescent="0.25">
      <c r="A25284" t="s">
        <v>25711</v>
      </c>
    </row>
    <row r="25285" spans="1:1" x14ac:dyDescent="0.25">
      <c r="A25285" t="s">
        <v>25712</v>
      </c>
    </row>
    <row r="25286" spans="1:1" x14ac:dyDescent="0.25">
      <c r="A25286" t="s">
        <v>25713</v>
      </c>
    </row>
    <row r="25287" spans="1:1" x14ac:dyDescent="0.25">
      <c r="A25287" t="s">
        <v>25714</v>
      </c>
    </row>
    <row r="25288" spans="1:1" x14ac:dyDescent="0.25">
      <c r="A25288" t="s">
        <v>25715</v>
      </c>
    </row>
    <row r="25289" spans="1:1" x14ac:dyDescent="0.25">
      <c r="A25289" t="s">
        <v>25716</v>
      </c>
    </row>
    <row r="25290" spans="1:1" x14ac:dyDescent="0.25">
      <c r="A25290" t="s">
        <v>25717</v>
      </c>
    </row>
    <row r="25291" spans="1:1" x14ac:dyDescent="0.25">
      <c r="A25291" t="s">
        <v>25718</v>
      </c>
    </row>
    <row r="25292" spans="1:1" x14ac:dyDescent="0.25">
      <c r="A25292" t="s">
        <v>25719</v>
      </c>
    </row>
    <row r="25293" spans="1:1" x14ac:dyDescent="0.25">
      <c r="A25293" t="s">
        <v>25720</v>
      </c>
    </row>
    <row r="25294" spans="1:1" x14ac:dyDescent="0.25">
      <c r="A25294" t="s">
        <v>25721</v>
      </c>
    </row>
    <row r="25295" spans="1:1" x14ac:dyDescent="0.25">
      <c r="A25295" t="s">
        <v>25722</v>
      </c>
    </row>
    <row r="25296" spans="1:1" x14ac:dyDescent="0.25">
      <c r="A25296" t="s">
        <v>25723</v>
      </c>
    </row>
    <row r="25297" spans="1:1" x14ac:dyDescent="0.25">
      <c r="A25297" t="s">
        <v>25724</v>
      </c>
    </row>
    <row r="25298" spans="1:1" x14ac:dyDescent="0.25">
      <c r="A25298" t="s">
        <v>25725</v>
      </c>
    </row>
    <row r="25299" spans="1:1" x14ac:dyDescent="0.25">
      <c r="A25299" t="s">
        <v>25726</v>
      </c>
    </row>
    <row r="25300" spans="1:1" x14ac:dyDescent="0.25">
      <c r="A25300" t="s">
        <v>25727</v>
      </c>
    </row>
    <row r="25301" spans="1:1" x14ac:dyDescent="0.25">
      <c r="A25301" t="s">
        <v>25728</v>
      </c>
    </row>
    <row r="25302" spans="1:1" x14ac:dyDescent="0.25">
      <c r="A25302" t="s">
        <v>25729</v>
      </c>
    </row>
    <row r="25303" spans="1:1" x14ac:dyDescent="0.25">
      <c r="A25303" t="s">
        <v>25730</v>
      </c>
    </row>
    <row r="25304" spans="1:1" x14ac:dyDescent="0.25">
      <c r="A25304" t="s">
        <v>25731</v>
      </c>
    </row>
    <row r="25305" spans="1:1" x14ac:dyDescent="0.25">
      <c r="A25305" t="s">
        <v>25732</v>
      </c>
    </row>
    <row r="25306" spans="1:1" x14ac:dyDescent="0.25">
      <c r="A25306" t="s">
        <v>25733</v>
      </c>
    </row>
    <row r="25307" spans="1:1" x14ac:dyDescent="0.25">
      <c r="A25307" t="s">
        <v>25734</v>
      </c>
    </row>
    <row r="25308" spans="1:1" x14ac:dyDescent="0.25">
      <c r="A25308" t="s">
        <v>25735</v>
      </c>
    </row>
    <row r="25309" spans="1:1" x14ac:dyDescent="0.25">
      <c r="A25309" t="s">
        <v>25736</v>
      </c>
    </row>
    <row r="25310" spans="1:1" x14ac:dyDescent="0.25">
      <c r="A25310" t="s">
        <v>25737</v>
      </c>
    </row>
    <row r="25311" spans="1:1" x14ac:dyDescent="0.25">
      <c r="A25311" t="s">
        <v>25738</v>
      </c>
    </row>
    <row r="25312" spans="1:1" x14ac:dyDescent="0.25">
      <c r="A25312" t="s">
        <v>25739</v>
      </c>
    </row>
    <row r="25313" spans="1:1" x14ac:dyDescent="0.25">
      <c r="A25313" t="s">
        <v>25740</v>
      </c>
    </row>
    <row r="25314" spans="1:1" x14ac:dyDescent="0.25">
      <c r="A25314" t="s">
        <v>25741</v>
      </c>
    </row>
    <row r="25315" spans="1:1" x14ac:dyDescent="0.25">
      <c r="A25315" t="s">
        <v>25742</v>
      </c>
    </row>
    <row r="25316" spans="1:1" x14ac:dyDescent="0.25">
      <c r="A25316" t="s">
        <v>25743</v>
      </c>
    </row>
    <row r="25317" spans="1:1" x14ac:dyDescent="0.25">
      <c r="A25317" t="s">
        <v>25744</v>
      </c>
    </row>
    <row r="25318" spans="1:1" x14ac:dyDescent="0.25">
      <c r="A25318" t="s">
        <v>25745</v>
      </c>
    </row>
    <row r="25319" spans="1:1" x14ac:dyDescent="0.25">
      <c r="A25319" t="s">
        <v>25746</v>
      </c>
    </row>
    <row r="25320" spans="1:1" x14ac:dyDescent="0.25">
      <c r="A25320" t="s">
        <v>25747</v>
      </c>
    </row>
    <row r="25321" spans="1:1" x14ac:dyDescent="0.25">
      <c r="A25321" t="s">
        <v>25748</v>
      </c>
    </row>
    <row r="25322" spans="1:1" x14ac:dyDescent="0.25">
      <c r="A25322" t="s">
        <v>25749</v>
      </c>
    </row>
    <row r="25323" spans="1:1" x14ac:dyDescent="0.25">
      <c r="A25323" t="s">
        <v>25750</v>
      </c>
    </row>
    <row r="25324" spans="1:1" x14ac:dyDescent="0.25">
      <c r="A25324" t="s">
        <v>25751</v>
      </c>
    </row>
    <row r="25325" spans="1:1" x14ac:dyDescent="0.25">
      <c r="A25325" t="s">
        <v>25752</v>
      </c>
    </row>
    <row r="25326" spans="1:1" x14ac:dyDescent="0.25">
      <c r="A25326" t="s">
        <v>25753</v>
      </c>
    </row>
    <row r="25327" spans="1:1" x14ac:dyDescent="0.25">
      <c r="A25327" t="s">
        <v>25754</v>
      </c>
    </row>
    <row r="25328" spans="1:1" x14ac:dyDescent="0.25">
      <c r="A25328" t="s">
        <v>25755</v>
      </c>
    </row>
    <row r="25329" spans="1:1" x14ac:dyDescent="0.25">
      <c r="A25329" t="s">
        <v>25756</v>
      </c>
    </row>
    <row r="25330" spans="1:1" x14ac:dyDescent="0.25">
      <c r="A25330" t="s">
        <v>25757</v>
      </c>
    </row>
    <row r="25331" spans="1:1" x14ac:dyDescent="0.25">
      <c r="A25331" t="s">
        <v>25758</v>
      </c>
    </row>
    <row r="25332" spans="1:1" x14ac:dyDescent="0.25">
      <c r="A25332" t="s">
        <v>25759</v>
      </c>
    </row>
    <row r="25333" spans="1:1" x14ac:dyDescent="0.25">
      <c r="A25333" t="s">
        <v>25760</v>
      </c>
    </row>
    <row r="25334" spans="1:1" x14ac:dyDescent="0.25">
      <c r="A25334" t="s">
        <v>25761</v>
      </c>
    </row>
    <row r="25335" spans="1:1" x14ac:dyDescent="0.25">
      <c r="A25335" t="s">
        <v>25762</v>
      </c>
    </row>
    <row r="25336" spans="1:1" x14ac:dyDescent="0.25">
      <c r="A25336" t="s">
        <v>25763</v>
      </c>
    </row>
    <row r="25337" spans="1:1" x14ac:dyDescent="0.25">
      <c r="A25337" t="s">
        <v>25764</v>
      </c>
    </row>
    <row r="25338" spans="1:1" x14ac:dyDescent="0.25">
      <c r="A25338" t="s">
        <v>25765</v>
      </c>
    </row>
    <row r="25339" spans="1:1" x14ac:dyDescent="0.25">
      <c r="A25339" t="s">
        <v>25766</v>
      </c>
    </row>
    <row r="25340" spans="1:1" x14ac:dyDescent="0.25">
      <c r="A25340" t="s">
        <v>25767</v>
      </c>
    </row>
    <row r="25341" spans="1:1" x14ac:dyDescent="0.25">
      <c r="A25341" t="s">
        <v>25768</v>
      </c>
    </row>
    <row r="25342" spans="1:1" x14ac:dyDescent="0.25">
      <c r="A25342" t="s">
        <v>25769</v>
      </c>
    </row>
    <row r="25343" spans="1:1" x14ac:dyDescent="0.25">
      <c r="A25343" t="s">
        <v>25770</v>
      </c>
    </row>
    <row r="25344" spans="1:1" x14ac:dyDescent="0.25">
      <c r="A25344" t="s">
        <v>25771</v>
      </c>
    </row>
    <row r="25345" spans="1:1" x14ac:dyDescent="0.25">
      <c r="A25345" t="s">
        <v>25772</v>
      </c>
    </row>
    <row r="25346" spans="1:1" x14ac:dyDescent="0.25">
      <c r="A25346" t="s">
        <v>25773</v>
      </c>
    </row>
    <row r="25347" spans="1:1" x14ac:dyDescent="0.25">
      <c r="A25347" t="s">
        <v>25774</v>
      </c>
    </row>
    <row r="25348" spans="1:1" x14ac:dyDescent="0.25">
      <c r="A25348" t="s">
        <v>25775</v>
      </c>
    </row>
    <row r="25349" spans="1:1" x14ac:dyDescent="0.25">
      <c r="A25349" t="s">
        <v>25776</v>
      </c>
    </row>
    <row r="25350" spans="1:1" x14ac:dyDescent="0.25">
      <c r="A25350" t="s">
        <v>25777</v>
      </c>
    </row>
    <row r="25351" spans="1:1" x14ac:dyDescent="0.25">
      <c r="A25351" t="s">
        <v>25778</v>
      </c>
    </row>
    <row r="25352" spans="1:1" x14ac:dyDescent="0.25">
      <c r="A25352" t="s">
        <v>25779</v>
      </c>
    </row>
    <row r="25353" spans="1:1" x14ac:dyDescent="0.25">
      <c r="A25353" t="s">
        <v>25780</v>
      </c>
    </row>
    <row r="25354" spans="1:1" x14ac:dyDescent="0.25">
      <c r="A25354" t="s">
        <v>25781</v>
      </c>
    </row>
    <row r="25355" spans="1:1" x14ac:dyDescent="0.25">
      <c r="A25355" t="s">
        <v>25782</v>
      </c>
    </row>
    <row r="25356" spans="1:1" x14ac:dyDescent="0.25">
      <c r="A25356" t="s">
        <v>25783</v>
      </c>
    </row>
    <row r="25357" spans="1:1" x14ac:dyDescent="0.25">
      <c r="A25357" t="s">
        <v>25784</v>
      </c>
    </row>
    <row r="25358" spans="1:1" x14ac:dyDescent="0.25">
      <c r="A25358" t="s">
        <v>25785</v>
      </c>
    </row>
    <row r="25359" spans="1:1" x14ac:dyDescent="0.25">
      <c r="A25359" t="s">
        <v>25786</v>
      </c>
    </row>
    <row r="25360" spans="1:1" x14ac:dyDescent="0.25">
      <c r="A25360" t="s">
        <v>25787</v>
      </c>
    </row>
    <row r="25361" spans="1:1" x14ac:dyDescent="0.25">
      <c r="A25361" t="s">
        <v>25788</v>
      </c>
    </row>
    <row r="25362" spans="1:1" x14ac:dyDescent="0.25">
      <c r="A25362" t="s">
        <v>25789</v>
      </c>
    </row>
    <row r="25363" spans="1:1" x14ac:dyDescent="0.25">
      <c r="A25363" t="s">
        <v>25790</v>
      </c>
    </row>
    <row r="25364" spans="1:1" x14ac:dyDescent="0.25">
      <c r="A25364" t="s">
        <v>25791</v>
      </c>
    </row>
    <row r="25365" spans="1:1" x14ac:dyDescent="0.25">
      <c r="A25365" t="s">
        <v>25792</v>
      </c>
    </row>
    <row r="25366" spans="1:1" x14ac:dyDescent="0.25">
      <c r="A25366" t="s">
        <v>25793</v>
      </c>
    </row>
    <row r="25367" spans="1:1" x14ac:dyDescent="0.25">
      <c r="A25367" t="s">
        <v>25794</v>
      </c>
    </row>
    <row r="25368" spans="1:1" x14ac:dyDescent="0.25">
      <c r="A25368" t="s">
        <v>25795</v>
      </c>
    </row>
    <row r="25369" spans="1:1" x14ac:dyDescent="0.25">
      <c r="A25369" t="s">
        <v>25796</v>
      </c>
    </row>
    <row r="25370" spans="1:1" x14ac:dyDescent="0.25">
      <c r="A25370" t="s">
        <v>25797</v>
      </c>
    </row>
    <row r="25371" spans="1:1" x14ac:dyDescent="0.25">
      <c r="A25371" t="s">
        <v>25798</v>
      </c>
    </row>
    <row r="25372" spans="1:1" x14ac:dyDescent="0.25">
      <c r="A25372" t="s">
        <v>25799</v>
      </c>
    </row>
    <row r="25373" spans="1:1" x14ac:dyDescent="0.25">
      <c r="A25373" t="s">
        <v>25800</v>
      </c>
    </row>
    <row r="25374" spans="1:1" x14ac:dyDescent="0.25">
      <c r="A25374" t="s">
        <v>25801</v>
      </c>
    </row>
    <row r="25375" spans="1:1" x14ac:dyDescent="0.25">
      <c r="A25375" t="s">
        <v>25802</v>
      </c>
    </row>
    <row r="25376" spans="1:1" x14ac:dyDescent="0.25">
      <c r="A25376" t="s">
        <v>25803</v>
      </c>
    </row>
    <row r="25377" spans="1:1" x14ac:dyDescent="0.25">
      <c r="A25377" t="s">
        <v>25804</v>
      </c>
    </row>
    <row r="25378" spans="1:1" x14ac:dyDescent="0.25">
      <c r="A25378" t="s">
        <v>25805</v>
      </c>
    </row>
    <row r="25379" spans="1:1" x14ac:dyDescent="0.25">
      <c r="A25379" t="s">
        <v>25806</v>
      </c>
    </row>
    <row r="25380" spans="1:1" x14ac:dyDescent="0.25">
      <c r="A25380" t="s">
        <v>25807</v>
      </c>
    </row>
    <row r="25381" spans="1:1" x14ac:dyDescent="0.25">
      <c r="A25381" t="s">
        <v>25808</v>
      </c>
    </row>
    <row r="25382" spans="1:1" x14ac:dyDescent="0.25">
      <c r="A25382" t="s">
        <v>25809</v>
      </c>
    </row>
    <row r="25383" spans="1:1" x14ac:dyDescent="0.25">
      <c r="A25383" t="s">
        <v>25810</v>
      </c>
    </row>
    <row r="25384" spans="1:1" x14ac:dyDescent="0.25">
      <c r="A25384" t="s">
        <v>25811</v>
      </c>
    </row>
    <row r="25385" spans="1:1" x14ac:dyDescent="0.25">
      <c r="A25385" t="s">
        <v>25812</v>
      </c>
    </row>
    <row r="25386" spans="1:1" x14ac:dyDescent="0.25">
      <c r="A25386" t="s">
        <v>25813</v>
      </c>
    </row>
    <row r="25387" spans="1:1" x14ac:dyDescent="0.25">
      <c r="A25387" t="s">
        <v>25814</v>
      </c>
    </row>
    <row r="25388" spans="1:1" x14ac:dyDescent="0.25">
      <c r="A25388" t="s">
        <v>25815</v>
      </c>
    </row>
    <row r="25389" spans="1:1" x14ac:dyDescent="0.25">
      <c r="A25389" t="s">
        <v>25816</v>
      </c>
    </row>
    <row r="25390" spans="1:1" x14ac:dyDescent="0.25">
      <c r="A25390" t="s">
        <v>25817</v>
      </c>
    </row>
    <row r="25391" spans="1:1" x14ac:dyDescent="0.25">
      <c r="A25391" t="s">
        <v>25818</v>
      </c>
    </row>
    <row r="25392" spans="1:1" x14ac:dyDescent="0.25">
      <c r="A25392" t="s">
        <v>25819</v>
      </c>
    </row>
    <row r="25393" spans="1:1" x14ac:dyDescent="0.25">
      <c r="A25393" t="s">
        <v>25820</v>
      </c>
    </row>
    <row r="25394" spans="1:1" x14ac:dyDescent="0.25">
      <c r="A25394" t="s">
        <v>25821</v>
      </c>
    </row>
    <row r="25395" spans="1:1" x14ac:dyDescent="0.25">
      <c r="A25395" t="s">
        <v>25822</v>
      </c>
    </row>
    <row r="25396" spans="1:1" x14ac:dyDescent="0.25">
      <c r="A25396" t="s">
        <v>25823</v>
      </c>
    </row>
    <row r="25397" spans="1:1" x14ac:dyDescent="0.25">
      <c r="A25397" t="s">
        <v>25824</v>
      </c>
    </row>
    <row r="25398" spans="1:1" x14ac:dyDescent="0.25">
      <c r="A25398" t="s">
        <v>25825</v>
      </c>
    </row>
    <row r="25399" spans="1:1" x14ac:dyDescent="0.25">
      <c r="A25399" t="s">
        <v>25826</v>
      </c>
    </row>
    <row r="25400" spans="1:1" x14ac:dyDescent="0.25">
      <c r="A25400" t="s">
        <v>25827</v>
      </c>
    </row>
    <row r="25401" spans="1:1" x14ac:dyDescent="0.25">
      <c r="A25401" t="s">
        <v>25828</v>
      </c>
    </row>
    <row r="25402" spans="1:1" x14ac:dyDescent="0.25">
      <c r="A25402" t="s">
        <v>25829</v>
      </c>
    </row>
    <row r="25403" spans="1:1" x14ac:dyDescent="0.25">
      <c r="A25403" t="s">
        <v>25830</v>
      </c>
    </row>
    <row r="25404" spans="1:1" x14ac:dyDescent="0.25">
      <c r="A25404" t="s">
        <v>25831</v>
      </c>
    </row>
    <row r="25405" spans="1:1" x14ac:dyDescent="0.25">
      <c r="A25405" t="s">
        <v>25832</v>
      </c>
    </row>
    <row r="25406" spans="1:1" x14ac:dyDescent="0.25">
      <c r="A25406" t="s">
        <v>25833</v>
      </c>
    </row>
    <row r="25407" spans="1:1" x14ac:dyDescent="0.25">
      <c r="A25407" t="s">
        <v>25834</v>
      </c>
    </row>
    <row r="25408" spans="1:1" x14ac:dyDescent="0.25">
      <c r="A25408" t="s">
        <v>25835</v>
      </c>
    </row>
    <row r="25409" spans="1:1" x14ac:dyDescent="0.25">
      <c r="A25409" t="s">
        <v>25836</v>
      </c>
    </row>
    <row r="25410" spans="1:1" x14ac:dyDescent="0.25">
      <c r="A25410" t="s">
        <v>25837</v>
      </c>
    </row>
    <row r="25411" spans="1:1" x14ac:dyDescent="0.25">
      <c r="A25411" t="s">
        <v>25838</v>
      </c>
    </row>
    <row r="25412" spans="1:1" x14ac:dyDescent="0.25">
      <c r="A25412" t="s">
        <v>25839</v>
      </c>
    </row>
    <row r="25413" spans="1:1" x14ac:dyDescent="0.25">
      <c r="A25413" t="s">
        <v>25840</v>
      </c>
    </row>
    <row r="25414" spans="1:1" x14ac:dyDescent="0.25">
      <c r="A25414" t="s">
        <v>25841</v>
      </c>
    </row>
    <row r="25415" spans="1:1" x14ac:dyDescent="0.25">
      <c r="A25415" t="s">
        <v>25842</v>
      </c>
    </row>
    <row r="25416" spans="1:1" x14ac:dyDescent="0.25">
      <c r="A25416" t="s">
        <v>25843</v>
      </c>
    </row>
    <row r="25417" spans="1:1" x14ac:dyDescent="0.25">
      <c r="A25417" t="s">
        <v>25844</v>
      </c>
    </row>
    <row r="25418" spans="1:1" x14ac:dyDescent="0.25">
      <c r="A25418" t="s">
        <v>25845</v>
      </c>
    </row>
    <row r="25419" spans="1:1" x14ac:dyDescent="0.25">
      <c r="A25419" t="s">
        <v>25846</v>
      </c>
    </row>
    <row r="25420" spans="1:1" x14ac:dyDescent="0.25">
      <c r="A25420" t="s">
        <v>25847</v>
      </c>
    </row>
    <row r="25421" spans="1:1" x14ac:dyDescent="0.25">
      <c r="A25421" t="s">
        <v>25848</v>
      </c>
    </row>
    <row r="25422" spans="1:1" x14ac:dyDescent="0.25">
      <c r="A25422" t="s">
        <v>25849</v>
      </c>
    </row>
    <row r="25423" spans="1:1" x14ac:dyDescent="0.25">
      <c r="A25423" t="s">
        <v>25850</v>
      </c>
    </row>
    <row r="25424" spans="1:1" x14ac:dyDescent="0.25">
      <c r="A25424" t="s">
        <v>25851</v>
      </c>
    </row>
    <row r="25425" spans="1:1" x14ac:dyDescent="0.25">
      <c r="A25425" t="s">
        <v>25852</v>
      </c>
    </row>
    <row r="25426" spans="1:1" x14ac:dyDescent="0.25">
      <c r="A25426" t="s">
        <v>25853</v>
      </c>
    </row>
    <row r="25427" spans="1:1" x14ac:dyDescent="0.25">
      <c r="A25427" t="s">
        <v>25854</v>
      </c>
    </row>
    <row r="25428" spans="1:1" x14ac:dyDescent="0.25">
      <c r="A25428" t="s">
        <v>25855</v>
      </c>
    </row>
    <row r="25429" spans="1:1" x14ac:dyDescent="0.25">
      <c r="A25429" t="s">
        <v>25856</v>
      </c>
    </row>
    <row r="25430" spans="1:1" x14ac:dyDescent="0.25">
      <c r="A25430" t="s">
        <v>25857</v>
      </c>
    </row>
    <row r="25431" spans="1:1" x14ac:dyDescent="0.25">
      <c r="A25431" t="s">
        <v>25858</v>
      </c>
    </row>
    <row r="25432" spans="1:1" x14ac:dyDescent="0.25">
      <c r="A25432" t="s">
        <v>25859</v>
      </c>
    </row>
    <row r="25433" spans="1:1" x14ac:dyDescent="0.25">
      <c r="A25433" t="s">
        <v>25860</v>
      </c>
    </row>
    <row r="25434" spans="1:1" x14ac:dyDescent="0.25">
      <c r="A25434" t="s">
        <v>25861</v>
      </c>
    </row>
    <row r="25435" spans="1:1" x14ac:dyDescent="0.25">
      <c r="A25435" t="s">
        <v>25862</v>
      </c>
    </row>
    <row r="25436" spans="1:1" x14ac:dyDescent="0.25">
      <c r="A25436" t="s">
        <v>25863</v>
      </c>
    </row>
    <row r="25437" spans="1:1" x14ac:dyDescent="0.25">
      <c r="A25437" t="s">
        <v>25864</v>
      </c>
    </row>
    <row r="25438" spans="1:1" x14ac:dyDescent="0.25">
      <c r="A25438" t="s">
        <v>25865</v>
      </c>
    </row>
    <row r="25439" spans="1:1" x14ac:dyDescent="0.25">
      <c r="A25439" t="s">
        <v>25866</v>
      </c>
    </row>
    <row r="25440" spans="1:1" x14ac:dyDescent="0.25">
      <c r="A25440" t="s">
        <v>25867</v>
      </c>
    </row>
    <row r="25441" spans="1:1" x14ac:dyDescent="0.25">
      <c r="A25441" t="s">
        <v>25868</v>
      </c>
    </row>
    <row r="25442" spans="1:1" x14ac:dyDescent="0.25">
      <c r="A25442" t="s">
        <v>25869</v>
      </c>
    </row>
    <row r="25443" spans="1:1" x14ac:dyDescent="0.25">
      <c r="A25443" t="s">
        <v>25870</v>
      </c>
    </row>
    <row r="25444" spans="1:1" x14ac:dyDescent="0.25">
      <c r="A25444" t="s">
        <v>25871</v>
      </c>
    </row>
    <row r="25445" spans="1:1" x14ac:dyDescent="0.25">
      <c r="A25445" t="s">
        <v>25872</v>
      </c>
    </row>
    <row r="25446" spans="1:1" x14ac:dyDescent="0.25">
      <c r="A25446" t="s">
        <v>25873</v>
      </c>
    </row>
    <row r="25447" spans="1:1" x14ac:dyDescent="0.25">
      <c r="A25447" t="s">
        <v>25874</v>
      </c>
    </row>
    <row r="25448" spans="1:1" x14ac:dyDescent="0.25">
      <c r="A25448" t="s">
        <v>25875</v>
      </c>
    </row>
    <row r="25449" spans="1:1" x14ac:dyDescent="0.25">
      <c r="A25449" t="s">
        <v>25876</v>
      </c>
    </row>
    <row r="25450" spans="1:1" x14ac:dyDescent="0.25">
      <c r="A25450" t="s">
        <v>25877</v>
      </c>
    </row>
    <row r="25451" spans="1:1" x14ac:dyDescent="0.25">
      <c r="A25451" t="s">
        <v>25878</v>
      </c>
    </row>
    <row r="25452" spans="1:1" x14ac:dyDescent="0.25">
      <c r="A25452" t="s">
        <v>25879</v>
      </c>
    </row>
    <row r="25453" spans="1:1" x14ac:dyDescent="0.25">
      <c r="A25453" t="s">
        <v>25880</v>
      </c>
    </row>
    <row r="25454" spans="1:1" x14ac:dyDescent="0.25">
      <c r="A25454" t="s">
        <v>25881</v>
      </c>
    </row>
    <row r="25455" spans="1:1" x14ac:dyDescent="0.25">
      <c r="A25455" t="s">
        <v>25882</v>
      </c>
    </row>
    <row r="25456" spans="1:1" x14ac:dyDescent="0.25">
      <c r="A25456" t="s">
        <v>25883</v>
      </c>
    </row>
    <row r="25457" spans="1:1" x14ac:dyDescent="0.25">
      <c r="A25457" t="s">
        <v>25884</v>
      </c>
    </row>
    <row r="25458" spans="1:1" x14ac:dyDescent="0.25">
      <c r="A25458" t="s">
        <v>25885</v>
      </c>
    </row>
    <row r="25459" spans="1:1" x14ac:dyDescent="0.25">
      <c r="A25459" t="s">
        <v>25886</v>
      </c>
    </row>
    <row r="25460" spans="1:1" x14ac:dyDescent="0.25">
      <c r="A25460" t="s">
        <v>25887</v>
      </c>
    </row>
    <row r="25461" spans="1:1" x14ac:dyDescent="0.25">
      <c r="A25461" t="s">
        <v>25888</v>
      </c>
    </row>
    <row r="25462" spans="1:1" x14ac:dyDescent="0.25">
      <c r="A25462" t="s">
        <v>25889</v>
      </c>
    </row>
    <row r="25463" spans="1:1" x14ac:dyDescent="0.25">
      <c r="A25463" t="s">
        <v>25890</v>
      </c>
    </row>
    <row r="25464" spans="1:1" x14ac:dyDescent="0.25">
      <c r="A25464" t="s">
        <v>25891</v>
      </c>
    </row>
    <row r="25465" spans="1:1" x14ac:dyDescent="0.25">
      <c r="A25465" t="s">
        <v>25892</v>
      </c>
    </row>
    <row r="25466" spans="1:1" x14ac:dyDescent="0.25">
      <c r="A25466" t="s">
        <v>25893</v>
      </c>
    </row>
    <row r="25467" spans="1:1" x14ac:dyDescent="0.25">
      <c r="A25467" t="s">
        <v>25894</v>
      </c>
    </row>
    <row r="25468" spans="1:1" x14ac:dyDescent="0.25">
      <c r="A25468" t="s">
        <v>25895</v>
      </c>
    </row>
    <row r="25469" spans="1:1" x14ac:dyDescent="0.25">
      <c r="A25469" t="s">
        <v>25896</v>
      </c>
    </row>
    <row r="25470" spans="1:1" x14ac:dyDescent="0.25">
      <c r="A25470" t="s">
        <v>25897</v>
      </c>
    </row>
    <row r="25471" spans="1:1" x14ac:dyDescent="0.25">
      <c r="A25471" t="s">
        <v>25898</v>
      </c>
    </row>
    <row r="25472" spans="1:1" x14ac:dyDescent="0.25">
      <c r="A25472" t="s">
        <v>25899</v>
      </c>
    </row>
    <row r="25473" spans="1:1" x14ac:dyDescent="0.25">
      <c r="A25473" t="s">
        <v>25900</v>
      </c>
    </row>
    <row r="25474" spans="1:1" x14ac:dyDescent="0.25">
      <c r="A25474" t="s">
        <v>25901</v>
      </c>
    </row>
    <row r="25475" spans="1:1" x14ac:dyDescent="0.25">
      <c r="A25475" t="s">
        <v>25902</v>
      </c>
    </row>
    <row r="25476" spans="1:1" x14ac:dyDescent="0.25">
      <c r="A25476" t="s">
        <v>25903</v>
      </c>
    </row>
    <row r="25477" spans="1:1" x14ac:dyDescent="0.25">
      <c r="A25477" t="s">
        <v>25904</v>
      </c>
    </row>
    <row r="25478" spans="1:1" x14ac:dyDescent="0.25">
      <c r="A25478" t="s">
        <v>25905</v>
      </c>
    </row>
    <row r="25479" spans="1:1" x14ac:dyDescent="0.25">
      <c r="A25479" t="s">
        <v>25906</v>
      </c>
    </row>
    <row r="25480" spans="1:1" x14ac:dyDescent="0.25">
      <c r="A25480" t="s">
        <v>25907</v>
      </c>
    </row>
    <row r="25481" spans="1:1" x14ac:dyDescent="0.25">
      <c r="A25481" t="s">
        <v>25908</v>
      </c>
    </row>
    <row r="25482" spans="1:1" x14ac:dyDescent="0.25">
      <c r="A25482" t="s">
        <v>25909</v>
      </c>
    </row>
    <row r="25483" spans="1:1" x14ac:dyDescent="0.25">
      <c r="A25483" t="s">
        <v>25910</v>
      </c>
    </row>
    <row r="25484" spans="1:1" x14ac:dyDescent="0.25">
      <c r="A25484" t="s">
        <v>25911</v>
      </c>
    </row>
    <row r="25485" spans="1:1" x14ac:dyDescent="0.25">
      <c r="A25485" t="s">
        <v>25912</v>
      </c>
    </row>
    <row r="25486" spans="1:1" x14ac:dyDescent="0.25">
      <c r="A25486" t="s">
        <v>25913</v>
      </c>
    </row>
    <row r="25487" spans="1:1" x14ac:dyDescent="0.25">
      <c r="A25487" t="s">
        <v>25914</v>
      </c>
    </row>
    <row r="25488" spans="1:1" x14ac:dyDescent="0.25">
      <c r="A25488" t="s">
        <v>25915</v>
      </c>
    </row>
    <row r="25489" spans="1:1" x14ac:dyDescent="0.25">
      <c r="A25489" t="s">
        <v>25916</v>
      </c>
    </row>
    <row r="25490" spans="1:1" x14ac:dyDescent="0.25">
      <c r="A25490" t="s">
        <v>25917</v>
      </c>
    </row>
    <row r="25491" spans="1:1" x14ac:dyDescent="0.25">
      <c r="A25491" t="s">
        <v>25918</v>
      </c>
    </row>
    <row r="25492" spans="1:1" x14ac:dyDescent="0.25">
      <c r="A25492" t="s">
        <v>25919</v>
      </c>
    </row>
    <row r="25493" spans="1:1" x14ac:dyDescent="0.25">
      <c r="A25493" t="s">
        <v>25920</v>
      </c>
    </row>
    <row r="25494" spans="1:1" x14ac:dyDescent="0.25">
      <c r="A25494" t="s">
        <v>25921</v>
      </c>
    </row>
    <row r="25495" spans="1:1" x14ac:dyDescent="0.25">
      <c r="A25495" t="s">
        <v>25922</v>
      </c>
    </row>
    <row r="25496" spans="1:1" x14ac:dyDescent="0.25">
      <c r="A25496" t="s">
        <v>25923</v>
      </c>
    </row>
    <row r="25497" spans="1:1" x14ac:dyDescent="0.25">
      <c r="A25497" t="s">
        <v>25924</v>
      </c>
    </row>
    <row r="25498" spans="1:1" x14ac:dyDescent="0.25">
      <c r="A25498" t="s">
        <v>25925</v>
      </c>
    </row>
    <row r="25499" spans="1:1" x14ac:dyDescent="0.25">
      <c r="A25499" t="s">
        <v>25926</v>
      </c>
    </row>
    <row r="25500" spans="1:1" x14ac:dyDescent="0.25">
      <c r="A25500" t="s">
        <v>25927</v>
      </c>
    </row>
    <row r="25501" spans="1:1" x14ac:dyDescent="0.25">
      <c r="A25501" t="s">
        <v>25928</v>
      </c>
    </row>
    <row r="25502" spans="1:1" x14ac:dyDescent="0.25">
      <c r="A25502" t="s">
        <v>25929</v>
      </c>
    </row>
    <row r="25503" spans="1:1" x14ac:dyDescent="0.25">
      <c r="A25503" t="s">
        <v>25930</v>
      </c>
    </row>
    <row r="25504" spans="1:1" x14ac:dyDescent="0.25">
      <c r="A25504" t="s">
        <v>25931</v>
      </c>
    </row>
    <row r="25505" spans="1:1" x14ac:dyDescent="0.25">
      <c r="A25505" t="s">
        <v>25932</v>
      </c>
    </row>
    <row r="25506" spans="1:1" x14ac:dyDescent="0.25">
      <c r="A25506" t="s">
        <v>25933</v>
      </c>
    </row>
    <row r="25507" spans="1:1" x14ac:dyDescent="0.25">
      <c r="A25507" t="s">
        <v>25934</v>
      </c>
    </row>
    <row r="25508" spans="1:1" x14ac:dyDescent="0.25">
      <c r="A25508" t="s">
        <v>25935</v>
      </c>
    </row>
    <row r="25509" spans="1:1" x14ac:dyDescent="0.25">
      <c r="A25509" t="s">
        <v>25936</v>
      </c>
    </row>
    <row r="25510" spans="1:1" x14ac:dyDescent="0.25">
      <c r="A25510" t="s">
        <v>25937</v>
      </c>
    </row>
    <row r="25511" spans="1:1" x14ac:dyDescent="0.25">
      <c r="A25511" t="s">
        <v>25938</v>
      </c>
    </row>
    <row r="25512" spans="1:1" x14ac:dyDescent="0.25">
      <c r="A25512" t="s">
        <v>25939</v>
      </c>
    </row>
    <row r="25513" spans="1:1" x14ac:dyDescent="0.25">
      <c r="A25513" t="s">
        <v>25940</v>
      </c>
    </row>
    <row r="25514" spans="1:1" x14ac:dyDescent="0.25">
      <c r="A25514" t="s">
        <v>25941</v>
      </c>
    </row>
    <row r="25515" spans="1:1" x14ac:dyDescent="0.25">
      <c r="A25515" t="s">
        <v>25942</v>
      </c>
    </row>
    <row r="25516" spans="1:1" x14ac:dyDescent="0.25">
      <c r="A25516" t="s">
        <v>25943</v>
      </c>
    </row>
    <row r="25517" spans="1:1" x14ac:dyDescent="0.25">
      <c r="A25517" t="s">
        <v>25944</v>
      </c>
    </row>
    <row r="25518" spans="1:1" x14ac:dyDescent="0.25">
      <c r="A25518" t="s">
        <v>25945</v>
      </c>
    </row>
    <row r="25519" spans="1:1" x14ac:dyDescent="0.25">
      <c r="A25519" t="s">
        <v>25946</v>
      </c>
    </row>
    <row r="25520" spans="1:1" x14ac:dyDescent="0.25">
      <c r="A25520" t="s">
        <v>25947</v>
      </c>
    </row>
    <row r="25521" spans="1:1" x14ac:dyDescent="0.25">
      <c r="A25521" t="s">
        <v>25948</v>
      </c>
    </row>
    <row r="25522" spans="1:1" x14ac:dyDescent="0.25">
      <c r="A25522" t="s">
        <v>25949</v>
      </c>
    </row>
    <row r="25523" spans="1:1" x14ac:dyDescent="0.25">
      <c r="A25523" t="s">
        <v>25950</v>
      </c>
    </row>
    <row r="25524" spans="1:1" x14ac:dyDescent="0.25">
      <c r="A25524" t="s">
        <v>25951</v>
      </c>
    </row>
    <row r="25525" spans="1:1" x14ac:dyDescent="0.25">
      <c r="A25525" t="s">
        <v>25952</v>
      </c>
    </row>
    <row r="25526" spans="1:1" x14ac:dyDescent="0.25">
      <c r="A25526" t="s">
        <v>25953</v>
      </c>
    </row>
    <row r="25527" spans="1:1" x14ac:dyDescent="0.25">
      <c r="A25527" t="s">
        <v>25954</v>
      </c>
    </row>
    <row r="25528" spans="1:1" x14ac:dyDescent="0.25">
      <c r="A25528" t="s">
        <v>25955</v>
      </c>
    </row>
    <row r="25529" spans="1:1" x14ac:dyDescent="0.25">
      <c r="A25529" t="s">
        <v>25956</v>
      </c>
    </row>
    <row r="25530" spans="1:1" x14ac:dyDescent="0.25">
      <c r="A25530" t="s">
        <v>25957</v>
      </c>
    </row>
    <row r="25531" spans="1:1" x14ac:dyDescent="0.25">
      <c r="A25531" t="s">
        <v>25958</v>
      </c>
    </row>
    <row r="25532" spans="1:1" x14ac:dyDescent="0.25">
      <c r="A25532" t="s">
        <v>25959</v>
      </c>
    </row>
    <row r="25533" spans="1:1" x14ac:dyDescent="0.25">
      <c r="A25533" t="s">
        <v>25960</v>
      </c>
    </row>
    <row r="25534" spans="1:1" x14ac:dyDescent="0.25">
      <c r="A25534" t="s">
        <v>25961</v>
      </c>
    </row>
    <row r="25535" spans="1:1" x14ac:dyDescent="0.25">
      <c r="A25535" t="s">
        <v>25962</v>
      </c>
    </row>
    <row r="25536" spans="1:1" x14ac:dyDescent="0.25">
      <c r="A25536" t="s">
        <v>25963</v>
      </c>
    </row>
    <row r="25537" spans="1:1" x14ac:dyDescent="0.25">
      <c r="A25537" t="s">
        <v>25964</v>
      </c>
    </row>
    <row r="25538" spans="1:1" x14ac:dyDescent="0.25">
      <c r="A25538" t="s">
        <v>25965</v>
      </c>
    </row>
    <row r="25539" spans="1:1" x14ac:dyDescent="0.25">
      <c r="A25539" t="s">
        <v>25966</v>
      </c>
    </row>
    <row r="25540" spans="1:1" x14ac:dyDescent="0.25">
      <c r="A25540" t="s">
        <v>25967</v>
      </c>
    </row>
    <row r="25541" spans="1:1" x14ac:dyDescent="0.25">
      <c r="A25541" t="s">
        <v>25968</v>
      </c>
    </row>
    <row r="25542" spans="1:1" x14ac:dyDescent="0.25">
      <c r="A25542" t="s">
        <v>25969</v>
      </c>
    </row>
    <row r="25543" spans="1:1" x14ac:dyDescent="0.25">
      <c r="A25543" t="s">
        <v>25970</v>
      </c>
    </row>
    <row r="25544" spans="1:1" x14ac:dyDescent="0.25">
      <c r="A25544" t="s">
        <v>25971</v>
      </c>
    </row>
    <row r="25545" spans="1:1" x14ac:dyDescent="0.25">
      <c r="A25545" t="s">
        <v>25972</v>
      </c>
    </row>
    <row r="25546" spans="1:1" x14ac:dyDescent="0.25">
      <c r="A25546" t="s">
        <v>25973</v>
      </c>
    </row>
    <row r="25547" spans="1:1" x14ac:dyDescent="0.25">
      <c r="A25547" t="s">
        <v>25974</v>
      </c>
    </row>
    <row r="25548" spans="1:1" x14ac:dyDescent="0.25">
      <c r="A25548" t="s">
        <v>25975</v>
      </c>
    </row>
    <row r="25549" spans="1:1" x14ac:dyDescent="0.25">
      <c r="A25549" t="s">
        <v>25976</v>
      </c>
    </row>
    <row r="25550" spans="1:1" x14ac:dyDescent="0.25">
      <c r="A25550" t="s">
        <v>25977</v>
      </c>
    </row>
    <row r="25551" spans="1:1" x14ac:dyDescent="0.25">
      <c r="A25551" t="s">
        <v>25978</v>
      </c>
    </row>
    <row r="25552" spans="1:1" x14ac:dyDescent="0.25">
      <c r="A25552" t="s">
        <v>25979</v>
      </c>
    </row>
    <row r="25553" spans="1:1" x14ac:dyDescent="0.25">
      <c r="A25553" t="s">
        <v>25980</v>
      </c>
    </row>
    <row r="25554" spans="1:1" x14ac:dyDescent="0.25">
      <c r="A25554" t="s">
        <v>25981</v>
      </c>
    </row>
    <row r="25555" spans="1:1" x14ac:dyDescent="0.25">
      <c r="A25555" t="s">
        <v>25982</v>
      </c>
    </row>
    <row r="25556" spans="1:1" x14ac:dyDescent="0.25">
      <c r="A25556" t="s">
        <v>25983</v>
      </c>
    </row>
    <row r="25557" spans="1:1" x14ac:dyDescent="0.25">
      <c r="A25557" t="s">
        <v>25984</v>
      </c>
    </row>
    <row r="25558" spans="1:1" x14ac:dyDescent="0.25">
      <c r="A25558" t="s">
        <v>25985</v>
      </c>
    </row>
    <row r="25559" spans="1:1" x14ac:dyDescent="0.25">
      <c r="A25559" t="s">
        <v>25986</v>
      </c>
    </row>
    <row r="25560" spans="1:1" x14ac:dyDescent="0.25">
      <c r="A25560" t="s">
        <v>25987</v>
      </c>
    </row>
    <row r="25561" spans="1:1" x14ac:dyDescent="0.25">
      <c r="A25561" t="s">
        <v>25988</v>
      </c>
    </row>
    <row r="25562" spans="1:1" x14ac:dyDescent="0.25">
      <c r="A25562" t="s">
        <v>25989</v>
      </c>
    </row>
    <row r="25563" spans="1:1" x14ac:dyDescent="0.25">
      <c r="A25563" t="s">
        <v>25990</v>
      </c>
    </row>
    <row r="25564" spans="1:1" x14ac:dyDescent="0.25">
      <c r="A25564" t="s">
        <v>25991</v>
      </c>
    </row>
    <row r="25565" spans="1:1" x14ac:dyDescent="0.25">
      <c r="A25565" t="s">
        <v>25992</v>
      </c>
    </row>
    <row r="25566" spans="1:1" x14ac:dyDescent="0.25">
      <c r="A25566" t="s">
        <v>25993</v>
      </c>
    </row>
    <row r="25567" spans="1:1" x14ac:dyDescent="0.25">
      <c r="A25567" t="s">
        <v>25994</v>
      </c>
    </row>
    <row r="25568" spans="1:1" x14ac:dyDescent="0.25">
      <c r="A25568" t="s">
        <v>25995</v>
      </c>
    </row>
    <row r="25569" spans="1:1" x14ac:dyDescent="0.25">
      <c r="A25569" t="s">
        <v>25996</v>
      </c>
    </row>
    <row r="25570" spans="1:1" x14ac:dyDescent="0.25">
      <c r="A25570" t="s">
        <v>25997</v>
      </c>
    </row>
    <row r="25571" spans="1:1" x14ac:dyDescent="0.25">
      <c r="A25571" t="s">
        <v>25998</v>
      </c>
    </row>
    <row r="25572" spans="1:1" x14ac:dyDescent="0.25">
      <c r="A25572" t="s">
        <v>25999</v>
      </c>
    </row>
    <row r="25573" spans="1:1" x14ac:dyDescent="0.25">
      <c r="A25573" t="s">
        <v>26000</v>
      </c>
    </row>
    <row r="25574" spans="1:1" x14ac:dyDescent="0.25">
      <c r="A25574" t="s">
        <v>26001</v>
      </c>
    </row>
    <row r="25575" spans="1:1" x14ac:dyDescent="0.25">
      <c r="A25575" t="s">
        <v>26002</v>
      </c>
    </row>
    <row r="25576" spans="1:1" x14ac:dyDescent="0.25">
      <c r="A25576" t="s">
        <v>26003</v>
      </c>
    </row>
    <row r="25577" spans="1:1" x14ac:dyDescent="0.25">
      <c r="A25577" t="s">
        <v>26004</v>
      </c>
    </row>
    <row r="25578" spans="1:1" x14ac:dyDescent="0.25">
      <c r="A25578" t="s">
        <v>26005</v>
      </c>
    </row>
    <row r="25579" spans="1:1" x14ac:dyDescent="0.25">
      <c r="A25579" t="s">
        <v>26006</v>
      </c>
    </row>
    <row r="25580" spans="1:1" x14ac:dyDescent="0.25">
      <c r="A25580" t="s">
        <v>26007</v>
      </c>
    </row>
    <row r="25581" spans="1:1" x14ac:dyDescent="0.25">
      <c r="A25581" t="s">
        <v>26008</v>
      </c>
    </row>
    <row r="25582" spans="1:1" x14ac:dyDescent="0.25">
      <c r="A25582" t="s">
        <v>26009</v>
      </c>
    </row>
    <row r="25583" spans="1:1" x14ac:dyDescent="0.25">
      <c r="A25583" t="s">
        <v>26010</v>
      </c>
    </row>
    <row r="25584" spans="1:1" x14ac:dyDescent="0.25">
      <c r="A25584" t="s">
        <v>26011</v>
      </c>
    </row>
    <row r="25585" spans="1:1" x14ac:dyDescent="0.25">
      <c r="A25585" t="s">
        <v>26012</v>
      </c>
    </row>
    <row r="25586" spans="1:1" x14ac:dyDescent="0.25">
      <c r="A25586" t="s">
        <v>26013</v>
      </c>
    </row>
    <row r="25587" spans="1:1" x14ac:dyDescent="0.25">
      <c r="A25587" t="s">
        <v>26014</v>
      </c>
    </row>
    <row r="25588" spans="1:1" x14ac:dyDescent="0.25">
      <c r="A25588" t="s">
        <v>26015</v>
      </c>
    </row>
    <row r="25589" spans="1:1" x14ac:dyDescent="0.25">
      <c r="A25589" t="s">
        <v>26016</v>
      </c>
    </row>
    <row r="25590" spans="1:1" x14ac:dyDescent="0.25">
      <c r="A25590" t="s">
        <v>26017</v>
      </c>
    </row>
    <row r="25591" spans="1:1" x14ac:dyDescent="0.25">
      <c r="A25591" t="s">
        <v>26018</v>
      </c>
    </row>
    <row r="25592" spans="1:1" x14ac:dyDescent="0.25">
      <c r="A25592" t="s">
        <v>26019</v>
      </c>
    </row>
    <row r="25593" spans="1:1" x14ac:dyDescent="0.25">
      <c r="A25593" t="s">
        <v>26020</v>
      </c>
    </row>
    <row r="25594" spans="1:1" x14ac:dyDescent="0.25">
      <c r="A25594" t="s">
        <v>26021</v>
      </c>
    </row>
    <row r="25595" spans="1:1" x14ac:dyDescent="0.25">
      <c r="A25595" t="s">
        <v>26022</v>
      </c>
    </row>
    <row r="25596" spans="1:1" x14ac:dyDescent="0.25">
      <c r="A25596" t="s">
        <v>26023</v>
      </c>
    </row>
    <row r="25597" spans="1:1" x14ac:dyDescent="0.25">
      <c r="A25597" t="s">
        <v>26024</v>
      </c>
    </row>
    <row r="25598" spans="1:1" x14ac:dyDescent="0.25">
      <c r="A25598" t="s">
        <v>26025</v>
      </c>
    </row>
    <row r="25599" spans="1:1" x14ac:dyDescent="0.25">
      <c r="A25599" t="s">
        <v>26026</v>
      </c>
    </row>
    <row r="25600" spans="1:1" x14ac:dyDescent="0.25">
      <c r="A25600" t="s">
        <v>26027</v>
      </c>
    </row>
    <row r="25601" spans="1:1" x14ac:dyDescent="0.25">
      <c r="A25601" t="s">
        <v>26028</v>
      </c>
    </row>
    <row r="25602" spans="1:1" x14ac:dyDescent="0.25">
      <c r="A25602" t="s">
        <v>26029</v>
      </c>
    </row>
    <row r="25603" spans="1:1" x14ac:dyDescent="0.25">
      <c r="A25603" t="s">
        <v>26030</v>
      </c>
    </row>
    <row r="25604" spans="1:1" x14ac:dyDescent="0.25">
      <c r="A25604" t="s">
        <v>26031</v>
      </c>
    </row>
    <row r="25605" spans="1:1" x14ac:dyDescent="0.25">
      <c r="A25605" t="s">
        <v>26032</v>
      </c>
    </row>
    <row r="25606" spans="1:1" x14ac:dyDescent="0.25">
      <c r="A25606" t="s">
        <v>26033</v>
      </c>
    </row>
    <row r="25607" spans="1:1" x14ac:dyDescent="0.25">
      <c r="A25607" t="s">
        <v>26034</v>
      </c>
    </row>
    <row r="25608" spans="1:1" x14ac:dyDescent="0.25">
      <c r="A25608" t="s">
        <v>26035</v>
      </c>
    </row>
    <row r="25609" spans="1:1" x14ac:dyDescent="0.25">
      <c r="A25609" t="s">
        <v>26036</v>
      </c>
    </row>
    <row r="25610" spans="1:1" x14ac:dyDescent="0.25">
      <c r="A25610" t="s">
        <v>26037</v>
      </c>
    </row>
    <row r="25611" spans="1:1" x14ac:dyDescent="0.25">
      <c r="A25611" t="s">
        <v>26038</v>
      </c>
    </row>
    <row r="25612" spans="1:1" x14ac:dyDescent="0.25">
      <c r="A25612" t="s">
        <v>26039</v>
      </c>
    </row>
    <row r="25613" spans="1:1" x14ac:dyDescent="0.25">
      <c r="A25613" t="s">
        <v>26040</v>
      </c>
    </row>
    <row r="25614" spans="1:1" x14ac:dyDescent="0.25">
      <c r="A25614" t="s">
        <v>26041</v>
      </c>
    </row>
    <row r="25615" spans="1:1" x14ac:dyDescent="0.25">
      <c r="A25615" t="s">
        <v>26042</v>
      </c>
    </row>
    <row r="25616" spans="1:1" x14ac:dyDescent="0.25">
      <c r="A25616" t="s">
        <v>26043</v>
      </c>
    </row>
    <row r="25617" spans="1:1" x14ac:dyDescent="0.25">
      <c r="A25617" t="s">
        <v>26044</v>
      </c>
    </row>
    <row r="25618" spans="1:1" x14ac:dyDescent="0.25">
      <c r="A25618" t="s">
        <v>26045</v>
      </c>
    </row>
    <row r="25619" spans="1:1" x14ac:dyDescent="0.25">
      <c r="A25619" t="s">
        <v>26046</v>
      </c>
    </row>
    <row r="25620" spans="1:1" x14ac:dyDescent="0.25">
      <c r="A25620" t="s">
        <v>26047</v>
      </c>
    </row>
    <row r="25621" spans="1:1" x14ac:dyDescent="0.25">
      <c r="A25621" t="s">
        <v>26048</v>
      </c>
    </row>
    <row r="25622" spans="1:1" x14ac:dyDescent="0.25">
      <c r="A25622" t="s">
        <v>26049</v>
      </c>
    </row>
    <row r="25623" spans="1:1" x14ac:dyDescent="0.25">
      <c r="A25623" t="s">
        <v>26050</v>
      </c>
    </row>
    <row r="25624" spans="1:1" x14ac:dyDescent="0.25">
      <c r="A25624" t="s">
        <v>26051</v>
      </c>
    </row>
    <row r="25625" spans="1:1" x14ac:dyDescent="0.25">
      <c r="A25625" t="s">
        <v>26052</v>
      </c>
    </row>
    <row r="25626" spans="1:1" x14ac:dyDescent="0.25">
      <c r="A25626" t="s">
        <v>26053</v>
      </c>
    </row>
    <row r="25627" spans="1:1" x14ac:dyDescent="0.25">
      <c r="A25627" t="s">
        <v>26054</v>
      </c>
    </row>
    <row r="25628" spans="1:1" x14ac:dyDescent="0.25">
      <c r="A25628" t="s">
        <v>26055</v>
      </c>
    </row>
    <row r="25629" spans="1:1" x14ac:dyDescent="0.25">
      <c r="A25629" t="s">
        <v>26056</v>
      </c>
    </row>
    <row r="25630" spans="1:1" x14ac:dyDescent="0.25">
      <c r="A25630" t="s">
        <v>26057</v>
      </c>
    </row>
    <row r="25631" spans="1:1" x14ac:dyDescent="0.25">
      <c r="A25631" t="s">
        <v>26058</v>
      </c>
    </row>
    <row r="25632" spans="1:1" x14ac:dyDescent="0.25">
      <c r="A25632" t="s">
        <v>26059</v>
      </c>
    </row>
    <row r="25633" spans="1:1" x14ac:dyDescent="0.25">
      <c r="A25633" t="s">
        <v>26060</v>
      </c>
    </row>
    <row r="25634" spans="1:1" x14ac:dyDescent="0.25">
      <c r="A25634" t="s">
        <v>26061</v>
      </c>
    </row>
    <row r="25635" spans="1:1" x14ac:dyDescent="0.25">
      <c r="A25635" t="s">
        <v>26062</v>
      </c>
    </row>
    <row r="25636" spans="1:1" x14ac:dyDescent="0.25">
      <c r="A25636" t="s">
        <v>26063</v>
      </c>
    </row>
    <row r="25637" spans="1:1" x14ac:dyDescent="0.25">
      <c r="A25637" t="s">
        <v>26064</v>
      </c>
    </row>
    <row r="25638" spans="1:1" x14ac:dyDescent="0.25">
      <c r="A25638" t="s">
        <v>26065</v>
      </c>
    </row>
    <row r="25639" spans="1:1" x14ac:dyDescent="0.25">
      <c r="A25639" t="s">
        <v>26066</v>
      </c>
    </row>
    <row r="25640" spans="1:1" x14ac:dyDescent="0.25">
      <c r="A25640" t="s">
        <v>26067</v>
      </c>
    </row>
    <row r="25641" spans="1:1" x14ac:dyDescent="0.25">
      <c r="A25641" t="s">
        <v>26068</v>
      </c>
    </row>
    <row r="25642" spans="1:1" x14ac:dyDescent="0.25">
      <c r="A25642" t="s">
        <v>26069</v>
      </c>
    </row>
    <row r="25643" spans="1:1" x14ac:dyDescent="0.25">
      <c r="A25643" t="s">
        <v>26070</v>
      </c>
    </row>
    <row r="25644" spans="1:1" x14ac:dyDescent="0.25">
      <c r="A25644" t="s">
        <v>26071</v>
      </c>
    </row>
    <row r="25645" spans="1:1" x14ac:dyDescent="0.25">
      <c r="A25645" t="s">
        <v>26072</v>
      </c>
    </row>
    <row r="25646" spans="1:1" x14ac:dyDescent="0.25">
      <c r="A25646" t="s">
        <v>26073</v>
      </c>
    </row>
    <row r="25647" spans="1:1" x14ac:dyDescent="0.25">
      <c r="A25647" t="s">
        <v>26074</v>
      </c>
    </row>
    <row r="25648" spans="1:1" x14ac:dyDescent="0.25">
      <c r="A25648" t="s">
        <v>26075</v>
      </c>
    </row>
    <row r="25649" spans="1:1" x14ac:dyDescent="0.25">
      <c r="A25649" t="s">
        <v>26076</v>
      </c>
    </row>
    <row r="25650" spans="1:1" x14ac:dyDescent="0.25">
      <c r="A25650" t="s">
        <v>26077</v>
      </c>
    </row>
    <row r="25651" spans="1:1" x14ac:dyDescent="0.25">
      <c r="A25651" t="s">
        <v>26078</v>
      </c>
    </row>
    <row r="25652" spans="1:1" x14ac:dyDescent="0.25">
      <c r="A25652" t="s">
        <v>26079</v>
      </c>
    </row>
    <row r="25653" spans="1:1" x14ac:dyDescent="0.25">
      <c r="A25653" t="s">
        <v>26080</v>
      </c>
    </row>
    <row r="25654" spans="1:1" x14ac:dyDescent="0.25">
      <c r="A25654" t="s">
        <v>26081</v>
      </c>
    </row>
    <row r="25655" spans="1:1" x14ac:dyDescent="0.25">
      <c r="A25655" t="s">
        <v>26082</v>
      </c>
    </row>
    <row r="25656" spans="1:1" x14ac:dyDescent="0.25">
      <c r="A25656" t="s">
        <v>26083</v>
      </c>
    </row>
    <row r="25657" spans="1:1" x14ac:dyDescent="0.25">
      <c r="A25657" t="s">
        <v>26084</v>
      </c>
    </row>
    <row r="25658" spans="1:1" x14ac:dyDescent="0.25">
      <c r="A25658" t="s">
        <v>26085</v>
      </c>
    </row>
    <row r="25659" spans="1:1" x14ac:dyDescent="0.25">
      <c r="A25659" t="s">
        <v>26086</v>
      </c>
    </row>
    <row r="25660" spans="1:1" x14ac:dyDescent="0.25">
      <c r="A25660" t="s">
        <v>26087</v>
      </c>
    </row>
    <row r="25661" spans="1:1" x14ac:dyDescent="0.25">
      <c r="A25661" t="s">
        <v>26088</v>
      </c>
    </row>
    <row r="25662" spans="1:1" x14ac:dyDescent="0.25">
      <c r="A25662" t="s">
        <v>26089</v>
      </c>
    </row>
    <row r="25663" spans="1:1" x14ac:dyDescent="0.25">
      <c r="A25663" t="s">
        <v>26090</v>
      </c>
    </row>
    <row r="25664" spans="1:1" x14ac:dyDescent="0.25">
      <c r="A25664" t="s">
        <v>26091</v>
      </c>
    </row>
    <row r="25665" spans="1:1" x14ac:dyDescent="0.25">
      <c r="A25665" t="s">
        <v>26092</v>
      </c>
    </row>
    <row r="25666" spans="1:1" x14ac:dyDescent="0.25">
      <c r="A25666" t="s">
        <v>26093</v>
      </c>
    </row>
    <row r="25667" spans="1:1" x14ac:dyDescent="0.25">
      <c r="A25667" t="s">
        <v>26094</v>
      </c>
    </row>
    <row r="25668" spans="1:1" x14ac:dyDescent="0.25">
      <c r="A25668" t="s">
        <v>26095</v>
      </c>
    </row>
    <row r="25669" spans="1:1" x14ac:dyDescent="0.25">
      <c r="A25669" t="s">
        <v>26096</v>
      </c>
    </row>
    <row r="25670" spans="1:1" x14ac:dyDescent="0.25">
      <c r="A25670" t="s">
        <v>26097</v>
      </c>
    </row>
    <row r="25671" spans="1:1" x14ac:dyDescent="0.25">
      <c r="A25671" t="s">
        <v>26098</v>
      </c>
    </row>
    <row r="25672" spans="1:1" x14ac:dyDescent="0.25">
      <c r="A25672" t="s">
        <v>26099</v>
      </c>
    </row>
    <row r="25673" spans="1:1" x14ac:dyDescent="0.25">
      <c r="A25673" t="s">
        <v>26100</v>
      </c>
    </row>
    <row r="25674" spans="1:1" x14ac:dyDescent="0.25">
      <c r="A25674" t="s">
        <v>26101</v>
      </c>
    </row>
    <row r="25675" spans="1:1" x14ac:dyDescent="0.25">
      <c r="A25675" t="s">
        <v>26102</v>
      </c>
    </row>
    <row r="25676" spans="1:1" x14ac:dyDescent="0.25">
      <c r="A25676" t="s">
        <v>26103</v>
      </c>
    </row>
    <row r="25677" spans="1:1" x14ac:dyDescent="0.25">
      <c r="A25677" t="s">
        <v>26104</v>
      </c>
    </row>
    <row r="25678" spans="1:1" x14ac:dyDescent="0.25">
      <c r="A25678" t="s">
        <v>26105</v>
      </c>
    </row>
    <row r="25679" spans="1:1" x14ac:dyDescent="0.25">
      <c r="A25679" t="s">
        <v>26106</v>
      </c>
    </row>
    <row r="25680" spans="1:1" x14ac:dyDescent="0.25">
      <c r="A25680" t="s">
        <v>26107</v>
      </c>
    </row>
    <row r="25681" spans="1:1" x14ac:dyDescent="0.25">
      <c r="A25681" t="s">
        <v>26108</v>
      </c>
    </row>
    <row r="25682" spans="1:1" x14ac:dyDescent="0.25">
      <c r="A25682" t="s">
        <v>26109</v>
      </c>
    </row>
    <row r="25683" spans="1:1" x14ac:dyDescent="0.25">
      <c r="A25683" t="s">
        <v>26110</v>
      </c>
    </row>
    <row r="25684" spans="1:1" x14ac:dyDescent="0.25">
      <c r="A25684" t="s">
        <v>26111</v>
      </c>
    </row>
    <row r="25685" spans="1:1" x14ac:dyDescent="0.25">
      <c r="A25685" t="s">
        <v>26112</v>
      </c>
    </row>
    <row r="25686" spans="1:1" x14ac:dyDescent="0.25">
      <c r="A25686" t="s">
        <v>26113</v>
      </c>
    </row>
    <row r="25687" spans="1:1" x14ac:dyDescent="0.25">
      <c r="A25687" t="s">
        <v>26114</v>
      </c>
    </row>
    <row r="25688" spans="1:1" x14ac:dyDescent="0.25">
      <c r="A25688" t="s">
        <v>26115</v>
      </c>
    </row>
    <row r="25689" spans="1:1" x14ac:dyDescent="0.25">
      <c r="A25689" t="s">
        <v>26116</v>
      </c>
    </row>
    <row r="25690" spans="1:1" x14ac:dyDescent="0.25">
      <c r="A25690" t="s">
        <v>26117</v>
      </c>
    </row>
    <row r="25691" spans="1:1" x14ac:dyDescent="0.25">
      <c r="A25691" t="s">
        <v>26118</v>
      </c>
    </row>
    <row r="25692" spans="1:1" x14ac:dyDescent="0.25">
      <c r="A25692" t="s">
        <v>26119</v>
      </c>
    </row>
    <row r="25693" spans="1:1" x14ac:dyDescent="0.25">
      <c r="A25693" t="s">
        <v>26120</v>
      </c>
    </row>
    <row r="25694" spans="1:1" x14ac:dyDescent="0.25">
      <c r="A25694" t="s">
        <v>26121</v>
      </c>
    </row>
    <row r="25695" spans="1:1" x14ac:dyDescent="0.25">
      <c r="A25695" t="s">
        <v>26122</v>
      </c>
    </row>
    <row r="25696" spans="1:1" x14ac:dyDescent="0.25">
      <c r="A25696" t="s">
        <v>26123</v>
      </c>
    </row>
    <row r="25697" spans="1:1" x14ac:dyDescent="0.25">
      <c r="A25697" t="s">
        <v>26124</v>
      </c>
    </row>
    <row r="25698" spans="1:1" x14ac:dyDescent="0.25">
      <c r="A25698" t="s">
        <v>26125</v>
      </c>
    </row>
    <row r="25699" spans="1:1" x14ac:dyDescent="0.25">
      <c r="A25699" t="s">
        <v>26126</v>
      </c>
    </row>
    <row r="25700" spans="1:1" x14ac:dyDescent="0.25">
      <c r="A25700" t="s">
        <v>26127</v>
      </c>
    </row>
    <row r="25701" spans="1:1" x14ac:dyDescent="0.25">
      <c r="A25701" t="s">
        <v>26128</v>
      </c>
    </row>
    <row r="25702" spans="1:1" x14ac:dyDescent="0.25">
      <c r="A25702" t="s">
        <v>26129</v>
      </c>
    </row>
    <row r="25703" spans="1:1" x14ac:dyDescent="0.25">
      <c r="A25703" t="s">
        <v>26130</v>
      </c>
    </row>
    <row r="25704" spans="1:1" x14ac:dyDescent="0.25">
      <c r="A25704" t="s">
        <v>26131</v>
      </c>
    </row>
    <row r="25705" spans="1:1" x14ac:dyDescent="0.25">
      <c r="A25705" t="s">
        <v>26132</v>
      </c>
    </row>
    <row r="25706" spans="1:1" x14ac:dyDescent="0.25">
      <c r="A25706" t="s">
        <v>26133</v>
      </c>
    </row>
    <row r="25707" spans="1:1" x14ac:dyDescent="0.25">
      <c r="A25707" t="s">
        <v>26134</v>
      </c>
    </row>
    <row r="25708" spans="1:1" x14ac:dyDescent="0.25">
      <c r="A25708" t="s">
        <v>26135</v>
      </c>
    </row>
    <row r="25709" spans="1:1" x14ac:dyDescent="0.25">
      <c r="A25709" t="s">
        <v>26136</v>
      </c>
    </row>
    <row r="25710" spans="1:1" x14ac:dyDescent="0.25">
      <c r="A25710" t="s">
        <v>26137</v>
      </c>
    </row>
    <row r="25711" spans="1:1" x14ac:dyDescent="0.25">
      <c r="A25711" t="s">
        <v>26138</v>
      </c>
    </row>
    <row r="25712" spans="1:1" x14ac:dyDescent="0.25">
      <c r="A25712" t="s">
        <v>26139</v>
      </c>
    </row>
    <row r="25713" spans="1:1" x14ac:dyDescent="0.25">
      <c r="A25713" t="s">
        <v>26140</v>
      </c>
    </row>
    <row r="25714" spans="1:1" x14ac:dyDescent="0.25">
      <c r="A25714" t="s">
        <v>26141</v>
      </c>
    </row>
    <row r="25715" spans="1:1" x14ac:dyDescent="0.25">
      <c r="A25715" t="s">
        <v>26142</v>
      </c>
    </row>
    <row r="25716" spans="1:1" x14ac:dyDescent="0.25">
      <c r="A25716" t="s">
        <v>26143</v>
      </c>
    </row>
    <row r="25717" spans="1:1" x14ac:dyDescent="0.25">
      <c r="A25717" t="s">
        <v>26144</v>
      </c>
    </row>
    <row r="25718" spans="1:1" x14ac:dyDescent="0.25">
      <c r="A25718" t="s">
        <v>26145</v>
      </c>
    </row>
    <row r="25719" spans="1:1" x14ac:dyDescent="0.25">
      <c r="A25719" t="s">
        <v>26146</v>
      </c>
    </row>
    <row r="25720" spans="1:1" x14ac:dyDescent="0.25">
      <c r="A25720" t="s">
        <v>26147</v>
      </c>
    </row>
    <row r="25721" spans="1:1" x14ac:dyDescent="0.25">
      <c r="A25721" t="s">
        <v>26148</v>
      </c>
    </row>
    <row r="25722" spans="1:1" x14ac:dyDescent="0.25">
      <c r="A25722" t="s">
        <v>26149</v>
      </c>
    </row>
    <row r="25723" spans="1:1" x14ac:dyDescent="0.25">
      <c r="A25723" t="s">
        <v>26150</v>
      </c>
    </row>
    <row r="25724" spans="1:1" x14ac:dyDescent="0.25">
      <c r="A25724" t="s">
        <v>26151</v>
      </c>
    </row>
    <row r="25725" spans="1:1" x14ac:dyDescent="0.25">
      <c r="A25725" t="s">
        <v>26152</v>
      </c>
    </row>
    <row r="25726" spans="1:1" x14ac:dyDescent="0.25">
      <c r="A25726" t="s">
        <v>26153</v>
      </c>
    </row>
    <row r="25727" spans="1:1" x14ac:dyDescent="0.25">
      <c r="A25727" t="s">
        <v>26154</v>
      </c>
    </row>
    <row r="25728" spans="1:1" x14ac:dyDescent="0.25">
      <c r="A25728" t="s">
        <v>26155</v>
      </c>
    </row>
    <row r="25729" spans="1:1" x14ac:dyDescent="0.25">
      <c r="A25729" t="s">
        <v>26156</v>
      </c>
    </row>
    <row r="25730" spans="1:1" x14ac:dyDescent="0.25">
      <c r="A25730" t="s">
        <v>26157</v>
      </c>
    </row>
    <row r="25731" spans="1:1" x14ac:dyDescent="0.25">
      <c r="A25731" t="s">
        <v>26158</v>
      </c>
    </row>
    <row r="25732" spans="1:1" x14ac:dyDescent="0.25">
      <c r="A25732" t="s">
        <v>26159</v>
      </c>
    </row>
    <row r="25733" spans="1:1" x14ac:dyDescent="0.25">
      <c r="A25733" t="s">
        <v>26160</v>
      </c>
    </row>
    <row r="25734" spans="1:1" x14ac:dyDescent="0.25">
      <c r="A25734" t="s">
        <v>26161</v>
      </c>
    </row>
    <row r="25735" spans="1:1" x14ac:dyDescent="0.25">
      <c r="A25735" t="s">
        <v>26162</v>
      </c>
    </row>
    <row r="25736" spans="1:1" x14ac:dyDescent="0.25">
      <c r="A25736" t="s">
        <v>26163</v>
      </c>
    </row>
    <row r="25737" spans="1:1" x14ac:dyDescent="0.25">
      <c r="A25737" t="s">
        <v>26164</v>
      </c>
    </row>
    <row r="25738" spans="1:1" x14ac:dyDescent="0.25">
      <c r="A25738" t="s">
        <v>26165</v>
      </c>
    </row>
    <row r="25739" spans="1:1" x14ac:dyDescent="0.25">
      <c r="A25739" t="s">
        <v>26166</v>
      </c>
    </row>
    <row r="25740" spans="1:1" x14ac:dyDescent="0.25">
      <c r="A25740" t="s">
        <v>26167</v>
      </c>
    </row>
    <row r="25741" spans="1:1" x14ac:dyDescent="0.25">
      <c r="A25741" t="s">
        <v>26168</v>
      </c>
    </row>
    <row r="25742" spans="1:1" x14ac:dyDescent="0.25">
      <c r="A25742" t="s">
        <v>26169</v>
      </c>
    </row>
    <row r="25743" spans="1:1" x14ac:dyDescent="0.25">
      <c r="A25743" t="s">
        <v>26170</v>
      </c>
    </row>
    <row r="25744" spans="1:1" x14ac:dyDescent="0.25">
      <c r="A25744" t="s">
        <v>26171</v>
      </c>
    </row>
    <row r="25745" spans="1:1" x14ac:dyDescent="0.25">
      <c r="A25745" t="s">
        <v>26172</v>
      </c>
    </row>
    <row r="25746" spans="1:1" x14ac:dyDescent="0.25">
      <c r="A25746" t="s">
        <v>26173</v>
      </c>
    </row>
    <row r="25747" spans="1:1" x14ac:dyDescent="0.25">
      <c r="A25747" t="s">
        <v>26174</v>
      </c>
    </row>
    <row r="25748" spans="1:1" x14ac:dyDescent="0.25">
      <c r="A25748" t="s">
        <v>26175</v>
      </c>
    </row>
    <row r="25749" spans="1:1" x14ac:dyDescent="0.25">
      <c r="A25749" t="s">
        <v>26176</v>
      </c>
    </row>
    <row r="25750" spans="1:1" x14ac:dyDescent="0.25">
      <c r="A25750" t="s">
        <v>26177</v>
      </c>
    </row>
    <row r="25751" spans="1:1" x14ac:dyDescent="0.25">
      <c r="A25751" t="s">
        <v>26178</v>
      </c>
    </row>
    <row r="25752" spans="1:1" x14ac:dyDescent="0.25">
      <c r="A25752" t="s">
        <v>26179</v>
      </c>
    </row>
    <row r="25753" spans="1:1" x14ac:dyDescent="0.25">
      <c r="A25753" t="s">
        <v>26180</v>
      </c>
    </row>
    <row r="25754" spans="1:1" x14ac:dyDescent="0.25">
      <c r="A25754" t="s">
        <v>26181</v>
      </c>
    </row>
    <row r="25755" spans="1:1" x14ac:dyDescent="0.25">
      <c r="A25755" t="s">
        <v>26182</v>
      </c>
    </row>
    <row r="25756" spans="1:1" x14ac:dyDescent="0.25">
      <c r="A25756" t="s">
        <v>26183</v>
      </c>
    </row>
    <row r="25757" spans="1:1" x14ac:dyDescent="0.25">
      <c r="A25757" t="s">
        <v>26184</v>
      </c>
    </row>
    <row r="25758" spans="1:1" x14ac:dyDescent="0.25">
      <c r="A25758" t="s">
        <v>26185</v>
      </c>
    </row>
    <row r="25759" spans="1:1" x14ac:dyDescent="0.25">
      <c r="A25759" t="s">
        <v>26186</v>
      </c>
    </row>
    <row r="25760" spans="1:1" x14ac:dyDescent="0.25">
      <c r="A25760" t="s">
        <v>26187</v>
      </c>
    </row>
    <row r="25761" spans="1:1" x14ac:dyDescent="0.25">
      <c r="A25761" t="s">
        <v>26188</v>
      </c>
    </row>
    <row r="25762" spans="1:1" x14ac:dyDescent="0.25">
      <c r="A25762" t="s">
        <v>26189</v>
      </c>
    </row>
    <row r="25763" spans="1:1" x14ac:dyDescent="0.25">
      <c r="A25763" t="s">
        <v>26190</v>
      </c>
    </row>
    <row r="25764" spans="1:1" x14ac:dyDescent="0.25">
      <c r="A25764" t="s">
        <v>26191</v>
      </c>
    </row>
    <row r="25765" spans="1:1" x14ac:dyDescent="0.25">
      <c r="A25765" t="s">
        <v>26192</v>
      </c>
    </row>
    <row r="25766" spans="1:1" x14ac:dyDescent="0.25">
      <c r="A25766" t="s">
        <v>26193</v>
      </c>
    </row>
    <row r="25767" spans="1:1" x14ac:dyDescent="0.25">
      <c r="A25767" t="s">
        <v>26194</v>
      </c>
    </row>
    <row r="25768" spans="1:1" x14ac:dyDescent="0.25">
      <c r="A25768" t="s">
        <v>26195</v>
      </c>
    </row>
    <row r="25769" spans="1:1" x14ac:dyDescent="0.25">
      <c r="A25769" t="s">
        <v>26196</v>
      </c>
    </row>
    <row r="25770" spans="1:1" x14ac:dyDescent="0.25">
      <c r="A25770" t="s">
        <v>26197</v>
      </c>
    </row>
    <row r="25771" spans="1:1" x14ac:dyDescent="0.25">
      <c r="A25771" t="s">
        <v>26198</v>
      </c>
    </row>
    <row r="25772" spans="1:1" x14ac:dyDescent="0.25">
      <c r="A25772" t="s">
        <v>26199</v>
      </c>
    </row>
    <row r="25773" spans="1:1" x14ac:dyDescent="0.25">
      <c r="A25773" t="s">
        <v>26200</v>
      </c>
    </row>
    <row r="25774" spans="1:1" x14ac:dyDescent="0.25">
      <c r="A25774" t="s">
        <v>26201</v>
      </c>
    </row>
    <row r="25775" spans="1:1" x14ac:dyDescent="0.25">
      <c r="A25775" t="s">
        <v>26202</v>
      </c>
    </row>
    <row r="25776" spans="1:1" x14ac:dyDescent="0.25">
      <c r="A25776" t="s">
        <v>26203</v>
      </c>
    </row>
    <row r="25777" spans="1:1" x14ac:dyDescent="0.25">
      <c r="A25777" t="s">
        <v>26204</v>
      </c>
    </row>
    <row r="25778" spans="1:1" x14ac:dyDescent="0.25">
      <c r="A25778" t="s">
        <v>26205</v>
      </c>
    </row>
    <row r="25779" spans="1:1" x14ac:dyDescent="0.25">
      <c r="A25779" t="s">
        <v>26206</v>
      </c>
    </row>
    <row r="25780" spans="1:1" x14ac:dyDescent="0.25">
      <c r="A25780" t="s">
        <v>26207</v>
      </c>
    </row>
    <row r="25781" spans="1:1" x14ac:dyDescent="0.25">
      <c r="A25781" t="s">
        <v>26208</v>
      </c>
    </row>
    <row r="25782" spans="1:1" x14ac:dyDescent="0.25">
      <c r="A25782" t="s">
        <v>26209</v>
      </c>
    </row>
    <row r="25783" spans="1:1" x14ac:dyDescent="0.25">
      <c r="A25783" t="s">
        <v>26210</v>
      </c>
    </row>
    <row r="25784" spans="1:1" x14ac:dyDescent="0.25">
      <c r="A25784" t="s">
        <v>26211</v>
      </c>
    </row>
    <row r="25785" spans="1:1" x14ac:dyDescent="0.25">
      <c r="A25785" t="s">
        <v>26212</v>
      </c>
    </row>
    <row r="25786" spans="1:1" x14ac:dyDescent="0.25">
      <c r="A25786" t="s">
        <v>26213</v>
      </c>
    </row>
    <row r="25787" spans="1:1" x14ac:dyDescent="0.25">
      <c r="A25787" t="s">
        <v>26214</v>
      </c>
    </row>
    <row r="25788" spans="1:1" x14ac:dyDescent="0.25">
      <c r="A25788" t="s">
        <v>26215</v>
      </c>
    </row>
    <row r="25789" spans="1:1" x14ac:dyDescent="0.25">
      <c r="A25789" t="s">
        <v>26216</v>
      </c>
    </row>
    <row r="25790" spans="1:1" x14ac:dyDescent="0.25">
      <c r="A25790" t="s">
        <v>26217</v>
      </c>
    </row>
    <row r="25791" spans="1:1" x14ac:dyDescent="0.25">
      <c r="A25791" t="s">
        <v>26218</v>
      </c>
    </row>
    <row r="25792" spans="1:1" x14ac:dyDescent="0.25">
      <c r="A25792" t="s">
        <v>26219</v>
      </c>
    </row>
    <row r="25793" spans="1:1" x14ac:dyDescent="0.25">
      <c r="A25793" t="s">
        <v>26220</v>
      </c>
    </row>
    <row r="25794" spans="1:1" x14ac:dyDescent="0.25">
      <c r="A25794" t="s">
        <v>26221</v>
      </c>
    </row>
    <row r="25795" spans="1:1" x14ac:dyDescent="0.25">
      <c r="A25795" t="s">
        <v>26222</v>
      </c>
    </row>
    <row r="25796" spans="1:1" x14ac:dyDescent="0.25">
      <c r="A25796" t="s">
        <v>26223</v>
      </c>
    </row>
    <row r="25797" spans="1:1" x14ac:dyDescent="0.25">
      <c r="A25797" t="s">
        <v>26224</v>
      </c>
    </row>
    <row r="25798" spans="1:1" x14ac:dyDescent="0.25">
      <c r="A25798" t="s">
        <v>26225</v>
      </c>
    </row>
    <row r="25799" spans="1:1" x14ac:dyDescent="0.25">
      <c r="A25799" t="s">
        <v>26226</v>
      </c>
    </row>
    <row r="25800" spans="1:1" x14ac:dyDescent="0.25">
      <c r="A25800" t="s">
        <v>26227</v>
      </c>
    </row>
    <row r="25801" spans="1:1" x14ac:dyDescent="0.25">
      <c r="A25801" t="s">
        <v>26228</v>
      </c>
    </row>
    <row r="25802" spans="1:1" x14ac:dyDescent="0.25">
      <c r="A25802" t="s">
        <v>26229</v>
      </c>
    </row>
    <row r="25803" spans="1:1" x14ac:dyDescent="0.25">
      <c r="A25803" t="s">
        <v>26230</v>
      </c>
    </row>
    <row r="25804" spans="1:1" x14ac:dyDescent="0.25">
      <c r="A25804" t="s">
        <v>26231</v>
      </c>
    </row>
    <row r="25805" spans="1:1" x14ac:dyDescent="0.25">
      <c r="A25805" t="s">
        <v>26232</v>
      </c>
    </row>
    <row r="25806" spans="1:1" x14ac:dyDescent="0.25">
      <c r="A25806" t="s">
        <v>26233</v>
      </c>
    </row>
    <row r="25807" spans="1:1" x14ac:dyDescent="0.25">
      <c r="A25807" t="s">
        <v>26234</v>
      </c>
    </row>
    <row r="25808" spans="1:1" x14ac:dyDescent="0.25">
      <c r="A25808" t="s">
        <v>26235</v>
      </c>
    </row>
    <row r="25809" spans="1:1" x14ac:dyDescent="0.25">
      <c r="A25809" t="s">
        <v>26236</v>
      </c>
    </row>
    <row r="25810" spans="1:1" x14ac:dyDescent="0.25">
      <c r="A25810" t="s">
        <v>26237</v>
      </c>
    </row>
    <row r="25811" spans="1:1" x14ac:dyDescent="0.25">
      <c r="A25811" t="s">
        <v>26238</v>
      </c>
    </row>
    <row r="25812" spans="1:1" x14ac:dyDescent="0.25">
      <c r="A25812" t="s">
        <v>26239</v>
      </c>
    </row>
    <row r="25813" spans="1:1" x14ac:dyDescent="0.25">
      <c r="A25813" t="s">
        <v>26240</v>
      </c>
    </row>
    <row r="25814" spans="1:1" x14ac:dyDescent="0.25">
      <c r="A25814" t="s">
        <v>26241</v>
      </c>
    </row>
    <row r="25815" spans="1:1" x14ac:dyDescent="0.25">
      <c r="A25815" t="s">
        <v>26242</v>
      </c>
    </row>
    <row r="25816" spans="1:1" x14ac:dyDescent="0.25">
      <c r="A25816" t="s">
        <v>26243</v>
      </c>
    </row>
    <row r="25817" spans="1:1" x14ac:dyDescent="0.25">
      <c r="A25817" t="s">
        <v>26244</v>
      </c>
    </row>
    <row r="25818" spans="1:1" x14ac:dyDescent="0.25">
      <c r="A25818" t="s">
        <v>26245</v>
      </c>
    </row>
    <row r="25819" spans="1:1" x14ac:dyDescent="0.25">
      <c r="A25819" t="s">
        <v>26246</v>
      </c>
    </row>
    <row r="25820" spans="1:1" x14ac:dyDescent="0.25">
      <c r="A25820" t="s">
        <v>26247</v>
      </c>
    </row>
    <row r="25821" spans="1:1" x14ac:dyDescent="0.25">
      <c r="A25821" t="s">
        <v>26248</v>
      </c>
    </row>
    <row r="25822" spans="1:1" x14ac:dyDescent="0.25">
      <c r="A25822" t="s">
        <v>26249</v>
      </c>
    </row>
    <row r="25823" spans="1:1" x14ac:dyDescent="0.25">
      <c r="A25823" t="s">
        <v>26250</v>
      </c>
    </row>
    <row r="25824" spans="1:1" x14ac:dyDescent="0.25">
      <c r="A25824" t="s">
        <v>26251</v>
      </c>
    </row>
    <row r="25825" spans="1:1" x14ac:dyDescent="0.25">
      <c r="A25825" t="s">
        <v>26252</v>
      </c>
    </row>
    <row r="25826" spans="1:1" x14ac:dyDescent="0.25">
      <c r="A25826" t="s">
        <v>26253</v>
      </c>
    </row>
    <row r="25827" spans="1:1" x14ac:dyDescent="0.25">
      <c r="A25827" t="s">
        <v>26254</v>
      </c>
    </row>
    <row r="25828" spans="1:1" x14ac:dyDescent="0.25">
      <c r="A25828" t="s">
        <v>26255</v>
      </c>
    </row>
    <row r="25829" spans="1:1" x14ac:dyDescent="0.25">
      <c r="A25829" t="s">
        <v>26256</v>
      </c>
    </row>
    <row r="25830" spans="1:1" x14ac:dyDescent="0.25">
      <c r="A25830" t="s">
        <v>26257</v>
      </c>
    </row>
    <row r="25831" spans="1:1" x14ac:dyDescent="0.25">
      <c r="A25831" t="s">
        <v>26258</v>
      </c>
    </row>
    <row r="25832" spans="1:1" x14ac:dyDescent="0.25">
      <c r="A25832" t="s">
        <v>26259</v>
      </c>
    </row>
    <row r="25833" spans="1:1" x14ac:dyDescent="0.25">
      <c r="A25833" t="s">
        <v>26260</v>
      </c>
    </row>
    <row r="25834" spans="1:1" x14ac:dyDescent="0.25">
      <c r="A25834" t="s">
        <v>26261</v>
      </c>
    </row>
    <row r="25835" spans="1:1" x14ac:dyDescent="0.25">
      <c r="A25835" t="s">
        <v>26262</v>
      </c>
    </row>
    <row r="25836" spans="1:1" x14ac:dyDescent="0.25">
      <c r="A25836" t="s">
        <v>26263</v>
      </c>
    </row>
    <row r="25837" spans="1:1" x14ac:dyDescent="0.25">
      <c r="A25837" t="s">
        <v>26264</v>
      </c>
    </row>
    <row r="25838" spans="1:1" x14ac:dyDescent="0.25">
      <c r="A25838" t="s">
        <v>26265</v>
      </c>
    </row>
    <row r="25839" spans="1:1" x14ac:dyDescent="0.25">
      <c r="A25839" t="s">
        <v>26266</v>
      </c>
    </row>
    <row r="25840" spans="1:1" x14ac:dyDescent="0.25">
      <c r="A25840" t="s">
        <v>26267</v>
      </c>
    </row>
    <row r="25841" spans="1:1" x14ac:dyDescent="0.25">
      <c r="A25841" t="s">
        <v>26268</v>
      </c>
    </row>
    <row r="25842" spans="1:1" x14ac:dyDescent="0.25">
      <c r="A25842" t="s">
        <v>26269</v>
      </c>
    </row>
    <row r="25843" spans="1:1" x14ac:dyDescent="0.25">
      <c r="A25843" t="s">
        <v>26270</v>
      </c>
    </row>
    <row r="25844" spans="1:1" x14ac:dyDescent="0.25">
      <c r="A25844" t="s">
        <v>26271</v>
      </c>
    </row>
    <row r="25845" spans="1:1" x14ac:dyDescent="0.25">
      <c r="A25845" t="s">
        <v>26272</v>
      </c>
    </row>
    <row r="25846" spans="1:1" x14ac:dyDescent="0.25">
      <c r="A25846" t="s">
        <v>26273</v>
      </c>
    </row>
    <row r="25847" spans="1:1" x14ac:dyDescent="0.25">
      <c r="A25847" t="s">
        <v>26274</v>
      </c>
    </row>
    <row r="25848" spans="1:1" x14ac:dyDescent="0.25">
      <c r="A25848" t="s">
        <v>26275</v>
      </c>
    </row>
    <row r="25849" spans="1:1" x14ac:dyDescent="0.25">
      <c r="A25849" t="s">
        <v>26276</v>
      </c>
    </row>
    <row r="25850" spans="1:1" x14ac:dyDescent="0.25">
      <c r="A25850" t="s">
        <v>26277</v>
      </c>
    </row>
    <row r="25851" spans="1:1" x14ac:dyDescent="0.25">
      <c r="A25851" t="s">
        <v>26278</v>
      </c>
    </row>
    <row r="25852" spans="1:1" x14ac:dyDescent="0.25">
      <c r="A25852" t="s">
        <v>26279</v>
      </c>
    </row>
    <row r="25853" spans="1:1" x14ac:dyDescent="0.25">
      <c r="A25853" t="s">
        <v>26280</v>
      </c>
    </row>
    <row r="25854" spans="1:1" x14ac:dyDescent="0.25">
      <c r="A25854" t="s">
        <v>26281</v>
      </c>
    </row>
    <row r="25855" spans="1:1" x14ac:dyDescent="0.25">
      <c r="A25855" t="s">
        <v>26282</v>
      </c>
    </row>
    <row r="25856" spans="1:1" x14ac:dyDescent="0.25">
      <c r="A25856" t="s">
        <v>26283</v>
      </c>
    </row>
    <row r="25857" spans="1:1" x14ac:dyDescent="0.25">
      <c r="A25857" t="s">
        <v>26284</v>
      </c>
    </row>
    <row r="25858" spans="1:1" x14ac:dyDescent="0.25">
      <c r="A25858" t="s">
        <v>26285</v>
      </c>
    </row>
    <row r="25859" spans="1:1" x14ac:dyDescent="0.25">
      <c r="A25859" t="s">
        <v>26286</v>
      </c>
    </row>
    <row r="25860" spans="1:1" x14ac:dyDescent="0.25">
      <c r="A25860" t="s">
        <v>26287</v>
      </c>
    </row>
    <row r="25861" spans="1:1" x14ac:dyDescent="0.25">
      <c r="A25861" t="s">
        <v>26288</v>
      </c>
    </row>
    <row r="25862" spans="1:1" x14ac:dyDescent="0.25">
      <c r="A25862" t="s">
        <v>26289</v>
      </c>
    </row>
    <row r="25863" spans="1:1" x14ac:dyDescent="0.25">
      <c r="A25863" t="s">
        <v>26290</v>
      </c>
    </row>
    <row r="25864" spans="1:1" x14ac:dyDescent="0.25">
      <c r="A25864" t="s">
        <v>26291</v>
      </c>
    </row>
    <row r="25865" spans="1:1" x14ac:dyDescent="0.25">
      <c r="A25865" t="s">
        <v>26292</v>
      </c>
    </row>
    <row r="25866" spans="1:1" x14ac:dyDescent="0.25">
      <c r="A25866" t="s">
        <v>26293</v>
      </c>
    </row>
    <row r="25867" spans="1:1" x14ac:dyDescent="0.25">
      <c r="A25867" t="s">
        <v>26294</v>
      </c>
    </row>
    <row r="25868" spans="1:1" x14ac:dyDescent="0.25">
      <c r="A25868" t="s">
        <v>26295</v>
      </c>
    </row>
    <row r="25869" spans="1:1" x14ac:dyDescent="0.25">
      <c r="A25869" t="s">
        <v>26296</v>
      </c>
    </row>
    <row r="25870" spans="1:1" x14ac:dyDescent="0.25">
      <c r="A25870" t="s">
        <v>26297</v>
      </c>
    </row>
    <row r="25871" spans="1:1" x14ac:dyDescent="0.25">
      <c r="A25871" t="s">
        <v>26298</v>
      </c>
    </row>
    <row r="25872" spans="1:1" x14ac:dyDescent="0.25">
      <c r="A25872" t="s">
        <v>26299</v>
      </c>
    </row>
    <row r="25873" spans="1:1" x14ac:dyDescent="0.25">
      <c r="A25873" t="s">
        <v>26300</v>
      </c>
    </row>
    <row r="25874" spans="1:1" x14ac:dyDescent="0.25">
      <c r="A25874" t="s">
        <v>26301</v>
      </c>
    </row>
    <row r="25875" spans="1:1" x14ac:dyDescent="0.25">
      <c r="A25875" t="s">
        <v>26302</v>
      </c>
    </row>
    <row r="25876" spans="1:1" x14ac:dyDescent="0.25">
      <c r="A25876" t="s">
        <v>26303</v>
      </c>
    </row>
    <row r="25877" spans="1:1" x14ac:dyDescent="0.25">
      <c r="A25877" t="s">
        <v>26304</v>
      </c>
    </row>
    <row r="25878" spans="1:1" x14ac:dyDescent="0.25">
      <c r="A25878" t="s">
        <v>26305</v>
      </c>
    </row>
    <row r="25879" spans="1:1" x14ac:dyDescent="0.25">
      <c r="A25879" t="s">
        <v>26306</v>
      </c>
    </row>
    <row r="25880" spans="1:1" x14ac:dyDescent="0.25">
      <c r="A25880" t="s">
        <v>26307</v>
      </c>
    </row>
    <row r="25881" spans="1:1" x14ac:dyDescent="0.25">
      <c r="A25881" t="s">
        <v>26308</v>
      </c>
    </row>
    <row r="25882" spans="1:1" x14ac:dyDescent="0.25">
      <c r="A25882" t="s">
        <v>26309</v>
      </c>
    </row>
    <row r="25883" spans="1:1" x14ac:dyDescent="0.25">
      <c r="A25883" t="s">
        <v>26310</v>
      </c>
    </row>
    <row r="25884" spans="1:1" x14ac:dyDescent="0.25">
      <c r="A25884" t="s">
        <v>26311</v>
      </c>
    </row>
    <row r="25885" spans="1:1" x14ac:dyDescent="0.25">
      <c r="A25885" t="s">
        <v>26312</v>
      </c>
    </row>
    <row r="25886" spans="1:1" x14ac:dyDescent="0.25">
      <c r="A25886" t="s">
        <v>26313</v>
      </c>
    </row>
    <row r="25887" spans="1:1" x14ac:dyDescent="0.25">
      <c r="A25887" t="s">
        <v>26314</v>
      </c>
    </row>
    <row r="25888" spans="1:1" x14ac:dyDescent="0.25">
      <c r="A25888" t="s">
        <v>26315</v>
      </c>
    </row>
    <row r="25889" spans="1:1" x14ac:dyDescent="0.25">
      <c r="A25889" t="s">
        <v>26316</v>
      </c>
    </row>
    <row r="25890" spans="1:1" x14ac:dyDescent="0.25">
      <c r="A25890" t="s">
        <v>26317</v>
      </c>
    </row>
    <row r="25891" spans="1:1" x14ac:dyDescent="0.25">
      <c r="A25891" t="s">
        <v>26318</v>
      </c>
    </row>
    <row r="25892" spans="1:1" x14ac:dyDescent="0.25">
      <c r="A25892" t="s">
        <v>26319</v>
      </c>
    </row>
    <row r="25893" spans="1:1" x14ac:dyDescent="0.25">
      <c r="A25893" t="s">
        <v>26320</v>
      </c>
    </row>
    <row r="25894" spans="1:1" x14ac:dyDescent="0.25">
      <c r="A25894" t="s">
        <v>26321</v>
      </c>
    </row>
    <row r="25895" spans="1:1" x14ac:dyDescent="0.25">
      <c r="A25895" t="s">
        <v>26322</v>
      </c>
    </row>
    <row r="25896" spans="1:1" x14ac:dyDescent="0.25">
      <c r="A25896" t="s">
        <v>26323</v>
      </c>
    </row>
    <row r="25897" spans="1:1" x14ac:dyDescent="0.25">
      <c r="A25897" t="s">
        <v>26324</v>
      </c>
    </row>
    <row r="25898" spans="1:1" x14ac:dyDescent="0.25">
      <c r="A25898" t="s">
        <v>26325</v>
      </c>
    </row>
    <row r="25899" spans="1:1" x14ac:dyDescent="0.25">
      <c r="A25899" t="s">
        <v>26326</v>
      </c>
    </row>
    <row r="25900" spans="1:1" x14ac:dyDescent="0.25">
      <c r="A25900" t="s">
        <v>26327</v>
      </c>
    </row>
    <row r="25901" spans="1:1" x14ac:dyDescent="0.25">
      <c r="A25901" t="s">
        <v>26328</v>
      </c>
    </row>
    <row r="25902" spans="1:1" x14ac:dyDescent="0.25">
      <c r="A25902" t="s">
        <v>26329</v>
      </c>
    </row>
    <row r="25903" spans="1:1" x14ac:dyDescent="0.25">
      <c r="A25903" t="s">
        <v>26330</v>
      </c>
    </row>
    <row r="25904" spans="1:1" x14ac:dyDescent="0.25">
      <c r="A25904" t="s">
        <v>26331</v>
      </c>
    </row>
    <row r="25905" spans="1:1" x14ac:dyDescent="0.25">
      <c r="A25905" t="s">
        <v>26332</v>
      </c>
    </row>
    <row r="25906" spans="1:1" x14ac:dyDescent="0.25">
      <c r="A25906" t="s">
        <v>26333</v>
      </c>
    </row>
    <row r="25907" spans="1:1" x14ac:dyDescent="0.25">
      <c r="A25907" t="s">
        <v>26334</v>
      </c>
    </row>
    <row r="25908" spans="1:1" x14ac:dyDescent="0.25">
      <c r="A25908" t="s">
        <v>26335</v>
      </c>
    </row>
    <row r="25909" spans="1:1" x14ac:dyDescent="0.25">
      <c r="A25909" t="s">
        <v>26336</v>
      </c>
    </row>
    <row r="25910" spans="1:1" x14ac:dyDescent="0.25">
      <c r="A25910" t="s">
        <v>26337</v>
      </c>
    </row>
    <row r="25911" spans="1:1" x14ac:dyDescent="0.25">
      <c r="A25911" t="s">
        <v>26338</v>
      </c>
    </row>
    <row r="25912" spans="1:1" x14ac:dyDescent="0.25">
      <c r="A25912" t="s">
        <v>26339</v>
      </c>
    </row>
    <row r="25913" spans="1:1" x14ac:dyDescent="0.25">
      <c r="A25913" t="s">
        <v>26340</v>
      </c>
    </row>
    <row r="25914" spans="1:1" x14ac:dyDescent="0.25">
      <c r="A25914" t="s">
        <v>26341</v>
      </c>
    </row>
    <row r="25915" spans="1:1" x14ac:dyDescent="0.25">
      <c r="A25915" t="s">
        <v>26342</v>
      </c>
    </row>
    <row r="25916" spans="1:1" x14ac:dyDescent="0.25">
      <c r="A25916" t="s">
        <v>26343</v>
      </c>
    </row>
    <row r="25917" spans="1:1" x14ac:dyDescent="0.25">
      <c r="A25917" t="s">
        <v>26344</v>
      </c>
    </row>
    <row r="25918" spans="1:1" x14ac:dyDescent="0.25">
      <c r="A25918" t="s">
        <v>26345</v>
      </c>
    </row>
    <row r="25919" spans="1:1" x14ac:dyDescent="0.25">
      <c r="A25919" t="s">
        <v>26346</v>
      </c>
    </row>
    <row r="25920" spans="1:1" x14ac:dyDescent="0.25">
      <c r="A25920" t="s">
        <v>26347</v>
      </c>
    </row>
    <row r="25921" spans="1:1" x14ac:dyDescent="0.25">
      <c r="A25921" t="s">
        <v>26348</v>
      </c>
    </row>
    <row r="25922" spans="1:1" x14ac:dyDescent="0.25">
      <c r="A25922" t="s">
        <v>26349</v>
      </c>
    </row>
    <row r="25923" spans="1:1" x14ac:dyDescent="0.25">
      <c r="A25923" t="s">
        <v>26350</v>
      </c>
    </row>
    <row r="25924" spans="1:1" x14ac:dyDescent="0.25">
      <c r="A25924" t="s">
        <v>26351</v>
      </c>
    </row>
    <row r="25925" spans="1:1" x14ac:dyDescent="0.25">
      <c r="A25925" t="s">
        <v>26352</v>
      </c>
    </row>
    <row r="25926" spans="1:1" x14ac:dyDescent="0.25">
      <c r="A25926" t="s">
        <v>26353</v>
      </c>
    </row>
    <row r="25927" spans="1:1" x14ac:dyDescent="0.25">
      <c r="A25927" t="s">
        <v>26354</v>
      </c>
    </row>
    <row r="25928" spans="1:1" x14ac:dyDescent="0.25">
      <c r="A25928" t="s">
        <v>26355</v>
      </c>
    </row>
    <row r="25929" spans="1:1" x14ac:dyDescent="0.25">
      <c r="A25929" t="s">
        <v>26356</v>
      </c>
    </row>
    <row r="25930" spans="1:1" x14ac:dyDescent="0.25">
      <c r="A25930" t="s">
        <v>26357</v>
      </c>
    </row>
    <row r="25931" spans="1:1" x14ac:dyDescent="0.25">
      <c r="A25931" t="s">
        <v>26358</v>
      </c>
    </row>
    <row r="25932" spans="1:1" x14ac:dyDescent="0.25">
      <c r="A25932" t="s">
        <v>26359</v>
      </c>
    </row>
    <row r="25933" spans="1:1" x14ac:dyDescent="0.25">
      <c r="A25933" t="s">
        <v>26360</v>
      </c>
    </row>
    <row r="25934" spans="1:1" x14ac:dyDescent="0.25">
      <c r="A25934" t="s">
        <v>26361</v>
      </c>
    </row>
    <row r="25935" spans="1:1" x14ac:dyDescent="0.25">
      <c r="A25935" t="s">
        <v>26362</v>
      </c>
    </row>
    <row r="25936" spans="1:1" x14ac:dyDescent="0.25">
      <c r="A25936" t="s">
        <v>26363</v>
      </c>
    </row>
    <row r="25937" spans="1:1" x14ac:dyDescent="0.25">
      <c r="A25937" t="s">
        <v>26364</v>
      </c>
    </row>
    <row r="25938" spans="1:1" x14ac:dyDescent="0.25">
      <c r="A25938" t="s">
        <v>26365</v>
      </c>
    </row>
    <row r="25939" spans="1:1" x14ac:dyDescent="0.25">
      <c r="A25939" t="s">
        <v>26366</v>
      </c>
    </row>
    <row r="25940" spans="1:1" x14ac:dyDescent="0.25">
      <c r="A25940" t="s">
        <v>26367</v>
      </c>
    </row>
    <row r="25941" spans="1:1" x14ac:dyDescent="0.25">
      <c r="A25941" t="s">
        <v>26368</v>
      </c>
    </row>
    <row r="25942" spans="1:1" x14ac:dyDescent="0.25">
      <c r="A25942" t="s">
        <v>26369</v>
      </c>
    </row>
    <row r="25943" spans="1:1" x14ac:dyDescent="0.25">
      <c r="A25943" t="s">
        <v>26370</v>
      </c>
    </row>
    <row r="25944" spans="1:1" x14ac:dyDescent="0.25">
      <c r="A25944" t="s">
        <v>26371</v>
      </c>
    </row>
    <row r="25945" spans="1:1" x14ac:dyDescent="0.25">
      <c r="A25945" t="s">
        <v>26372</v>
      </c>
    </row>
    <row r="25946" spans="1:1" x14ac:dyDescent="0.25">
      <c r="A25946" t="s">
        <v>26373</v>
      </c>
    </row>
    <row r="25947" spans="1:1" x14ac:dyDescent="0.25">
      <c r="A25947" t="s">
        <v>26374</v>
      </c>
    </row>
    <row r="25948" spans="1:1" x14ac:dyDescent="0.25">
      <c r="A25948" t="s">
        <v>26375</v>
      </c>
    </row>
    <row r="25949" spans="1:1" x14ac:dyDescent="0.25">
      <c r="A25949" t="s">
        <v>26376</v>
      </c>
    </row>
    <row r="25950" spans="1:1" x14ac:dyDescent="0.25">
      <c r="A25950" t="s">
        <v>26377</v>
      </c>
    </row>
    <row r="25951" spans="1:1" x14ac:dyDescent="0.25">
      <c r="A25951" t="s">
        <v>26378</v>
      </c>
    </row>
    <row r="25952" spans="1:1" x14ac:dyDescent="0.25">
      <c r="A25952" t="s">
        <v>26379</v>
      </c>
    </row>
    <row r="25953" spans="1:1" x14ac:dyDescent="0.25">
      <c r="A25953" t="s">
        <v>26380</v>
      </c>
    </row>
    <row r="25954" spans="1:1" x14ac:dyDescent="0.25">
      <c r="A25954" t="s">
        <v>26381</v>
      </c>
    </row>
    <row r="25955" spans="1:1" x14ac:dyDescent="0.25">
      <c r="A25955" t="s">
        <v>26382</v>
      </c>
    </row>
    <row r="25956" spans="1:1" x14ac:dyDescent="0.25">
      <c r="A25956" t="s">
        <v>26383</v>
      </c>
    </row>
    <row r="25957" spans="1:1" x14ac:dyDescent="0.25">
      <c r="A25957" t="s">
        <v>26384</v>
      </c>
    </row>
    <row r="25958" spans="1:1" x14ac:dyDescent="0.25">
      <c r="A25958" t="s">
        <v>26385</v>
      </c>
    </row>
    <row r="25959" spans="1:1" x14ac:dyDescent="0.25">
      <c r="A25959" t="s">
        <v>26386</v>
      </c>
    </row>
    <row r="25960" spans="1:1" x14ac:dyDescent="0.25">
      <c r="A25960" t="s">
        <v>26387</v>
      </c>
    </row>
    <row r="25961" spans="1:1" x14ac:dyDescent="0.25">
      <c r="A25961" t="s">
        <v>26388</v>
      </c>
    </row>
    <row r="25962" spans="1:1" x14ac:dyDescent="0.25">
      <c r="A25962" t="s">
        <v>26389</v>
      </c>
    </row>
    <row r="25963" spans="1:1" x14ac:dyDescent="0.25">
      <c r="A25963" t="s">
        <v>26390</v>
      </c>
    </row>
    <row r="25964" spans="1:1" x14ac:dyDescent="0.25">
      <c r="A25964" t="s">
        <v>26391</v>
      </c>
    </row>
    <row r="25965" spans="1:1" x14ac:dyDescent="0.25">
      <c r="A25965" t="s">
        <v>26392</v>
      </c>
    </row>
    <row r="25966" spans="1:1" x14ac:dyDescent="0.25">
      <c r="A25966" t="s">
        <v>26393</v>
      </c>
    </row>
    <row r="25967" spans="1:1" x14ac:dyDescent="0.25">
      <c r="A25967" t="s">
        <v>26394</v>
      </c>
    </row>
    <row r="25968" spans="1:1" x14ac:dyDescent="0.25">
      <c r="A25968" t="s">
        <v>26395</v>
      </c>
    </row>
    <row r="25969" spans="1:1" x14ac:dyDescent="0.25">
      <c r="A25969" t="s">
        <v>26396</v>
      </c>
    </row>
    <row r="25970" spans="1:1" x14ac:dyDescent="0.25">
      <c r="A25970" t="s">
        <v>26397</v>
      </c>
    </row>
    <row r="25971" spans="1:1" x14ac:dyDescent="0.25">
      <c r="A25971" t="s">
        <v>26398</v>
      </c>
    </row>
    <row r="25972" spans="1:1" x14ac:dyDescent="0.25">
      <c r="A25972" t="s">
        <v>26399</v>
      </c>
    </row>
    <row r="25973" spans="1:1" x14ac:dyDescent="0.25">
      <c r="A25973" t="s">
        <v>26400</v>
      </c>
    </row>
    <row r="25974" spans="1:1" x14ac:dyDescent="0.25">
      <c r="A25974" t="s">
        <v>26401</v>
      </c>
    </row>
    <row r="25975" spans="1:1" x14ac:dyDescent="0.25">
      <c r="A25975" t="s">
        <v>26402</v>
      </c>
    </row>
    <row r="25976" spans="1:1" x14ac:dyDescent="0.25">
      <c r="A25976" t="s">
        <v>26403</v>
      </c>
    </row>
    <row r="25977" spans="1:1" x14ac:dyDescent="0.25">
      <c r="A25977" t="s">
        <v>26404</v>
      </c>
    </row>
    <row r="25978" spans="1:1" x14ac:dyDescent="0.25">
      <c r="A25978" t="s">
        <v>26405</v>
      </c>
    </row>
    <row r="25979" spans="1:1" x14ac:dyDescent="0.25">
      <c r="A25979" t="s">
        <v>26406</v>
      </c>
    </row>
    <row r="25980" spans="1:1" x14ac:dyDescent="0.25">
      <c r="A25980" t="s">
        <v>26407</v>
      </c>
    </row>
    <row r="25981" spans="1:1" x14ac:dyDescent="0.25">
      <c r="A25981" t="s">
        <v>26408</v>
      </c>
    </row>
    <row r="25982" spans="1:1" x14ac:dyDescent="0.25">
      <c r="A25982" t="s">
        <v>26409</v>
      </c>
    </row>
    <row r="25983" spans="1:1" x14ac:dyDescent="0.25">
      <c r="A25983" t="s">
        <v>26410</v>
      </c>
    </row>
    <row r="25984" spans="1:1" x14ac:dyDescent="0.25">
      <c r="A25984" t="s">
        <v>26411</v>
      </c>
    </row>
    <row r="25985" spans="1:1" x14ac:dyDescent="0.25">
      <c r="A25985" t="s">
        <v>26412</v>
      </c>
    </row>
    <row r="25986" spans="1:1" x14ac:dyDescent="0.25">
      <c r="A25986" t="s">
        <v>26413</v>
      </c>
    </row>
    <row r="25987" spans="1:1" x14ac:dyDescent="0.25">
      <c r="A25987" t="s">
        <v>26414</v>
      </c>
    </row>
    <row r="25988" spans="1:1" x14ac:dyDescent="0.25">
      <c r="A25988" t="s">
        <v>26415</v>
      </c>
    </row>
    <row r="25989" spans="1:1" x14ac:dyDescent="0.25">
      <c r="A25989" t="s">
        <v>26416</v>
      </c>
    </row>
    <row r="25990" spans="1:1" x14ac:dyDescent="0.25">
      <c r="A25990" t="s">
        <v>26417</v>
      </c>
    </row>
    <row r="25991" spans="1:1" x14ac:dyDescent="0.25">
      <c r="A25991" t="s">
        <v>26418</v>
      </c>
    </row>
    <row r="25992" spans="1:1" x14ac:dyDescent="0.25">
      <c r="A25992" t="s">
        <v>26419</v>
      </c>
    </row>
    <row r="25993" spans="1:1" x14ac:dyDescent="0.25">
      <c r="A25993" t="s">
        <v>26420</v>
      </c>
    </row>
    <row r="25994" spans="1:1" x14ac:dyDescent="0.25">
      <c r="A25994" t="s">
        <v>26421</v>
      </c>
    </row>
    <row r="25995" spans="1:1" x14ac:dyDescent="0.25">
      <c r="A25995" t="s">
        <v>26422</v>
      </c>
    </row>
    <row r="25996" spans="1:1" x14ac:dyDescent="0.25">
      <c r="A25996" t="s">
        <v>26423</v>
      </c>
    </row>
    <row r="25997" spans="1:1" x14ac:dyDescent="0.25">
      <c r="A25997" t="s">
        <v>26424</v>
      </c>
    </row>
    <row r="25998" spans="1:1" x14ac:dyDescent="0.25">
      <c r="A25998" t="s">
        <v>26425</v>
      </c>
    </row>
    <row r="25999" spans="1:1" x14ac:dyDescent="0.25">
      <c r="A25999" t="s">
        <v>26426</v>
      </c>
    </row>
    <row r="26000" spans="1:1" x14ac:dyDescent="0.25">
      <c r="A26000" t="s">
        <v>26427</v>
      </c>
    </row>
    <row r="26001" spans="1:1" x14ac:dyDescent="0.25">
      <c r="A26001" t="s">
        <v>26428</v>
      </c>
    </row>
    <row r="26002" spans="1:1" x14ac:dyDescent="0.25">
      <c r="A26002" t="s">
        <v>26429</v>
      </c>
    </row>
    <row r="26003" spans="1:1" x14ac:dyDescent="0.25">
      <c r="A26003" t="s">
        <v>26430</v>
      </c>
    </row>
    <row r="26004" spans="1:1" x14ac:dyDescent="0.25">
      <c r="A26004" t="s">
        <v>26431</v>
      </c>
    </row>
    <row r="26005" spans="1:1" x14ac:dyDescent="0.25">
      <c r="A26005" t="s">
        <v>26432</v>
      </c>
    </row>
    <row r="26006" spans="1:1" x14ac:dyDescent="0.25">
      <c r="A26006" t="s">
        <v>26433</v>
      </c>
    </row>
    <row r="26007" spans="1:1" x14ac:dyDescent="0.25">
      <c r="A26007" t="s">
        <v>26434</v>
      </c>
    </row>
    <row r="26008" spans="1:1" x14ac:dyDescent="0.25">
      <c r="A26008" t="s">
        <v>26435</v>
      </c>
    </row>
    <row r="26009" spans="1:1" x14ac:dyDescent="0.25">
      <c r="A26009" t="s">
        <v>26436</v>
      </c>
    </row>
    <row r="26010" spans="1:1" x14ac:dyDescent="0.25">
      <c r="A26010" t="s">
        <v>26437</v>
      </c>
    </row>
    <row r="26011" spans="1:1" x14ac:dyDescent="0.25">
      <c r="A26011" t="s">
        <v>26438</v>
      </c>
    </row>
    <row r="26012" spans="1:1" x14ac:dyDescent="0.25">
      <c r="A26012" t="s">
        <v>26439</v>
      </c>
    </row>
    <row r="26013" spans="1:1" x14ac:dyDescent="0.25">
      <c r="A26013" t="s">
        <v>26440</v>
      </c>
    </row>
    <row r="26014" spans="1:1" x14ac:dyDescent="0.25">
      <c r="A26014" t="s">
        <v>26441</v>
      </c>
    </row>
    <row r="26015" spans="1:1" x14ac:dyDescent="0.25">
      <c r="A26015" t="s">
        <v>26442</v>
      </c>
    </row>
    <row r="26016" spans="1:1" x14ac:dyDescent="0.25">
      <c r="A26016" t="s">
        <v>26443</v>
      </c>
    </row>
    <row r="26017" spans="1:1" x14ac:dyDescent="0.25">
      <c r="A26017" t="s">
        <v>26444</v>
      </c>
    </row>
    <row r="26018" spans="1:1" x14ac:dyDescent="0.25">
      <c r="A26018" t="s">
        <v>26445</v>
      </c>
    </row>
    <row r="26019" spans="1:1" x14ac:dyDescent="0.25">
      <c r="A26019" t="s">
        <v>26446</v>
      </c>
    </row>
    <row r="26020" spans="1:1" x14ac:dyDescent="0.25">
      <c r="A26020" t="s">
        <v>26447</v>
      </c>
    </row>
    <row r="26021" spans="1:1" x14ac:dyDescent="0.25">
      <c r="A26021" t="s">
        <v>26448</v>
      </c>
    </row>
    <row r="26022" spans="1:1" x14ac:dyDescent="0.25">
      <c r="A26022" t="s">
        <v>26449</v>
      </c>
    </row>
    <row r="26023" spans="1:1" x14ac:dyDescent="0.25">
      <c r="A26023" t="s">
        <v>26450</v>
      </c>
    </row>
    <row r="26024" spans="1:1" x14ac:dyDescent="0.25">
      <c r="A26024" t="s">
        <v>26451</v>
      </c>
    </row>
    <row r="26025" spans="1:1" x14ac:dyDescent="0.25">
      <c r="A26025" t="s">
        <v>26452</v>
      </c>
    </row>
    <row r="26026" spans="1:1" x14ac:dyDescent="0.25">
      <c r="A26026" t="s">
        <v>26453</v>
      </c>
    </row>
    <row r="26027" spans="1:1" x14ac:dyDescent="0.25">
      <c r="A26027" t="s">
        <v>26454</v>
      </c>
    </row>
    <row r="26028" spans="1:1" x14ac:dyDescent="0.25">
      <c r="A26028" t="s">
        <v>26455</v>
      </c>
    </row>
    <row r="26029" spans="1:1" x14ac:dyDescent="0.25">
      <c r="A26029" t="s">
        <v>26456</v>
      </c>
    </row>
    <row r="26030" spans="1:1" x14ac:dyDescent="0.25">
      <c r="A26030" t="s">
        <v>26457</v>
      </c>
    </row>
    <row r="26031" spans="1:1" x14ac:dyDescent="0.25">
      <c r="A26031" t="s">
        <v>26458</v>
      </c>
    </row>
    <row r="26032" spans="1:1" x14ac:dyDescent="0.25">
      <c r="A26032" t="s">
        <v>26459</v>
      </c>
    </row>
    <row r="26033" spans="1:1" x14ac:dyDescent="0.25">
      <c r="A26033" t="s">
        <v>26460</v>
      </c>
    </row>
    <row r="26034" spans="1:1" x14ac:dyDescent="0.25">
      <c r="A26034" t="s">
        <v>26461</v>
      </c>
    </row>
    <row r="26035" spans="1:1" x14ac:dyDescent="0.25">
      <c r="A26035" t="s">
        <v>26462</v>
      </c>
    </row>
    <row r="26036" spans="1:1" x14ac:dyDescent="0.25">
      <c r="A26036" t="s">
        <v>26463</v>
      </c>
    </row>
    <row r="26037" spans="1:1" x14ac:dyDescent="0.25">
      <c r="A26037" t="s">
        <v>26464</v>
      </c>
    </row>
    <row r="26038" spans="1:1" x14ac:dyDescent="0.25">
      <c r="A26038" t="s">
        <v>26465</v>
      </c>
    </row>
    <row r="26039" spans="1:1" x14ac:dyDescent="0.25">
      <c r="A26039" t="s">
        <v>26466</v>
      </c>
    </row>
    <row r="26040" spans="1:1" x14ac:dyDescent="0.25">
      <c r="A26040" t="s">
        <v>26467</v>
      </c>
    </row>
    <row r="26041" spans="1:1" x14ac:dyDescent="0.25">
      <c r="A26041" t="s">
        <v>26468</v>
      </c>
    </row>
    <row r="26042" spans="1:1" x14ac:dyDescent="0.25">
      <c r="A26042" t="s">
        <v>26469</v>
      </c>
    </row>
    <row r="26043" spans="1:1" x14ac:dyDescent="0.25">
      <c r="A26043" t="s">
        <v>26470</v>
      </c>
    </row>
    <row r="26044" spans="1:1" x14ac:dyDescent="0.25">
      <c r="A26044" t="s">
        <v>26471</v>
      </c>
    </row>
    <row r="26045" spans="1:1" x14ac:dyDescent="0.25">
      <c r="A26045" t="s">
        <v>26472</v>
      </c>
    </row>
    <row r="26046" spans="1:1" x14ac:dyDescent="0.25">
      <c r="A26046" t="s">
        <v>26473</v>
      </c>
    </row>
    <row r="26047" spans="1:1" x14ac:dyDescent="0.25">
      <c r="A26047" t="s">
        <v>26474</v>
      </c>
    </row>
    <row r="26048" spans="1:1" x14ac:dyDescent="0.25">
      <c r="A26048" t="s">
        <v>26475</v>
      </c>
    </row>
    <row r="26049" spans="1:1" x14ac:dyDescent="0.25">
      <c r="A26049" t="s">
        <v>26476</v>
      </c>
    </row>
    <row r="26050" spans="1:1" x14ac:dyDescent="0.25">
      <c r="A26050" t="s">
        <v>26477</v>
      </c>
    </row>
    <row r="26051" spans="1:1" x14ac:dyDescent="0.25">
      <c r="A26051" t="s">
        <v>26478</v>
      </c>
    </row>
    <row r="26052" spans="1:1" x14ac:dyDescent="0.25">
      <c r="A26052" t="s">
        <v>26479</v>
      </c>
    </row>
    <row r="26053" spans="1:1" x14ac:dyDescent="0.25">
      <c r="A26053" t="s">
        <v>26480</v>
      </c>
    </row>
    <row r="26054" spans="1:1" x14ac:dyDescent="0.25">
      <c r="A26054" t="s">
        <v>26481</v>
      </c>
    </row>
    <row r="26055" spans="1:1" x14ac:dyDescent="0.25">
      <c r="A26055" t="s">
        <v>26482</v>
      </c>
    </row>
    <row r="26056" spans="1:1" x14ac:dyDescent="0.25">
      <c r="A26056" t="s">
        <v>26483</v>
      </c>
    </row>
    <row r="26057" spans="1:1" x14ac:dyDescent="0.25">
      <c r="A26057" t="s">
        <v>26484</v>
      </c>
    </row>
    <row r="26058" spans="1:1" x14ac:dyDescent="0.25">
      <c r="A26058" t="s">
        <v>26485</v>
      </c>
    </row>
    <row r="26059" spans="1:1" x14ac:dyDescent="0.25">
      <c r="A26059" t="s">
        <v>26486</v>
      </c>
    </row>
    <row r="26060" spans="1:1" x14ac:dyDescent="0.25">
      <c r="A26060" t="s">
        <v>26487</v>
      </c>
    </row>
    <row r="26061" spans="1:1" x14ac:dyDescent="0.25">
      <c r="A26061" t="s">
        <v>26488</v>
      </c>
    </row>
    <row r="26062" spans="1:1" x14ac:dyDescent="0.25">
      <c r="A26062" t="s">
        <v>26489</v>
      </c>
    </row>
    <row r="26063" spans="1:1" x14ac:dyDescent="0.25">
      <c r="A26063" t="s">
        <v>26490</v>
      </c>
    </row>
    <row r="26064" spans="1:1" x14ac:dyDescent="0.25">
      <c r="A26064" t="s">
        <v>26491</v>
      </c>
    </row>
    <row r="26065" spans="1:1" x14ac:dyDescent="0.25">
      <c r="A26065" t="s">
        <v>26492</v>
      </c>
    </row>
    <row r="26066" spans="1:1" x14ac:dyDescent="0.25">
      <c r="A26066" t="s">
        <v>26493</v>
      </c>
    </row>
    <row r="26067" spans="1:1" x14ac:dyDescent="0.25">
      <c r="A26067" t="s">
        <v>26494</v>
      </c>
    </row>
    <row r="26068" spans="1:1" x14ac:dyDescent="0.25">
      <c r="A26068" t="s">
        <v>26495</v>
      </c>
    </row>
    <row r="26069" spans="1:1" x14ac:dyDescent="0.25">
      <c r="A26069" t="s">
        <v>26496</v>
      </c>
    </row>
    <row r="26070" spans="1:1" x14ac:dyDescent="0.25">
      <c r="A26070" t="s">
        <v>26497</v>
      </c>
    </row>
    <row r="26071" spans="1:1" x14ac:dyDescent="0.25">
      <c r="A26071" t="s">
        <v>26498</v>
      </c>
    </row>
    <row r="26072" spans="1:1" x14ac:dyDescent="0.25">
      <c r="A26072" t="s">
        <v>26499</v>
      </c>
    </row>
    <row r="26073" spans="1:1" x14ac:dyDescent="0.25">
      <c r="A26073" t="s">
        <v>26500</v>
      </c>
    </row>
    <row r="26074" spans="1:1" x14ac:dyDescent="0.25">
      <c r="A26074" t="s">
        <v>26501</v>
      </c>
    </row>
    <row r="26075" spans="1:1" x14ac:dyDescent="0.25">
      <c r="A26075" t="s">
        <v>26502</v>
      </c>
    </row>
    <row r="26076" spans="1:1" x14ac:dyDescent="0.25">
      <c r="A26076" t="s">
        <v>26503</v>
      </c>
    </row>
    <row r="26077" spans="1:1" x14ac:dyDescent="0.25">
      <c r="A26077" t="s">
        <v>26504</v>
      </c>
    </row>
    <row r="26078" spans="1:1" x14ac:dyDescent="0.25">
      <c r="A26078" t="s">
        <v>26505</v>
      </c>
    </row>
    <row r="26079" spans="1:1" x14ac:dyDescent="0.25">
      <c r="A26079" t="s">
        <v>26506</v>
      </c>
    </row>
    <row r="26080" spans="1:1" x14ac:dyDescent="0.25">
      <c r="A26080" t="s">
        <v>26507</v>
      </c>
    </row>
    <row r="26081" spans="1:1" x14ac:dyDescent="0.25">
      <c r="A26081" t="s">
        <v>26508</v>
      </c>
    </row>
    <row r="26082" spans="1:1" x14ac:dyDescent="0.25">
      <c r="A26082" t="s">
        <v>26509</v>
      </c>
    </row>
    <row r="26083" spans="1:1" x14ac:dyDescent="0.25">
      <c r="A26083" t="s">
        <v>26510</v>
      </c>
    </row>
    <row r="26084" spans="1:1" x14ac:dyDescent="0.25">
      <c r="A26084" t="s">
        <v>26511</v>
      </c>
    </row>
    <row r="26085" spans="1:1" x14ac:dyDescent="0.25">
      <c r="A26085" t="s">
        <v>26512</v>
      </c>
    </row>
    <row r="26086" spans="1:1" x14ac:dyDescent="0.25">
      <c r="A26086" t="s">
        <v>26513</v>
      </c>
    </row>
    <row r="26087" spans="1:1" x14ac:dyDescent="0.25">
      <c r="A26087" t="s">
        <v>26514</v>
      </c>
    </row>
    <row r="26088" spans="1:1" x14ac:dyDescent="0.25">
      <c r="A26088" t="s">
        <v>26515</v>
      </c>
    </row>
    <row r="26089" spans="1:1" x14ac:dyDescent="0.25">
      <c r="A26089" t="s">
        <v>26516</v>
      </c>
    </row>
    <row r="26090" spans="1:1" x14ac:dyDescent="0.25">
      <c r="A26090" t="s">
        <v>26517</v>
      </c>
    </row>
    <row r="26091" spans="1:1" x14ac:dyDescent="0.25">
      <c r="A26091" t="s">
        <v>26518</v>
      </c>
    </row>
    <row r="26092" spans="1:1" x14ac:dyDescent="0.25">
      <c r="A26092" t="s">
        <v>26519</v>
      </c>
    </row>
    <row r="26093" spans="1:1" x14ac:dyDescent="0.25">
      <c r="A26093" t="s">
        <v>26520</v>
      </c>
    </row>
    <row r="26094" spans="1:1" x14ac:dyDescent="0.25">
      <c r="A26094" t="s">
        <v>26521</v>
      </c>
    </row>
    <row r="26095" spans="1:1" x14ac:dyDescent="0.25">
      <c r="A26095" t="s">
        <v>26522</v>
      </c>
    </row>
    <row r="26096" spans="1:1" x14ac:dyDescent="0.25">
      <c r="A26096" t="s">
        <v>26523</v>
      </c>
    </row>
    <row r="26097" spans="1:1" x14ac:dyDescent="0.25">
      <c r="A26097" t="s">
        <v>26524</v>
      </c>
    </row>
    <row r="26098" spans="1:1" x14ac:dyDescent="0.25">
      <c r="A26098" t="s">
        <v>26525</v>
      </c>
    </row>
    <row r="26099" spans="1:1" x14ac:dyDescent="0.25">
      <c r="A26099" t="s">
        <v>26526</v>
      </c>
    </row>
    <row r="26100" spans="1:1" x14ac:dyDescent="0.25">
      <c r="A26100" t="s">
        <v>26527</v>
      </c>
    </row>
    <row r="26101" spans="1:1" x14ac:dyDescent="0.25">
      <c r="A26101" t="s">
        <v>26528</v>
      </c>
    </row>
    <row r="26102" spans="1:1" x14ac:dyDescent="0.25">
      <c r="A26102" t="s">
        <v>26529</v>
      </c>
    </row>
    <row r="26103" spans="1:1" x14ac:dyDescent="0.25">
      <c r="A26103" t="s">
        <v>26530</v>
      </c>
    </row>
    <row r="26104" spans="1:1" x14ac:dyDescent="0.25">
      <c r="A26104" t="s">
        <v>26531</v>
      </c>
    </row>
    <row r="26105" spans="1:1" x14ac:dyDescent="0.25">
      <c r="A26105" t="s">
        <v>26532</v>
      </c>
    </row>
    <row r="26106" spans="1:1" x14ac:dyDescent="0.25">
      <c r="A26106" t="s">
        <v>26533</v>
      </c>
    </row>
    <row r="26107" spans="1:1" x14ac:dyDescent="0.25">
      <c r="A26107" t="s">
        <v>26534</v>
      </c>
    </row>
    <row r="26108" spans="1:1" x14ac:dyDescent="0.25">
      <c r="A26108" t="s">
        <v>26535</v>
      </c>
    </row>
    <row r="26109" spans="1:1" x14ac:dyDescent="0.25">
      <c r="A26109" t="s">
        <v>26536</v>
      </c>
    </row>
    <row r="26110" spans="1:1" x14ac:dyDescent="0.25">
      <c r="A26110" t="s">
        <v>26537</v>
      </c>
    </row>
    <row r="26111" spans="1:1" x14ac:dyDescent="0.25">
      <c r="A26111" t="s">
        <v>26538</v>
      </c>
    </row>
    <row r="26112" spans="1:1" x14ac:dyDescent="0.25">
      <c r="A26112" t="s">
        <v>26539</v>
      </c>
    </row>
    <row r="26113" spans="1:1" x14ac:dyDescent="0.25">
      <c r="A26113" t="s">
        <v>26540</v>
      </c>
    </row>
    <row r="26114" spans="1:1" x14ac:dyDescent="0.25">
      <c r="A26114" t="s">
        <v>26541</v>
      </c>
    </row>
    <row r="26115" spans="1:1" x14ac:dyDescent="0.25">
      <c r="A26115" t="s">
        <v>26542</v>
      </c>
    </row>
    <row r="26116" spans="1:1" x14ac:dyDescent="0.25">
      <c r="A26116" t="s">
        <v>26543</v>
      </c>
    </row>
    <row r="26117" spans="1:1" x14ac:dyDescent="0.25">
      <c r="A26117" t="s">
        <v>26544</v>
      </c>
    </row>
    <row r="26118" spans="1:1" x14ac:dyDescent="0.25">
      <c r="A26118" t="s">
        <v>26545</v>
      </c>
    </row>
    <row r="26119" spans="1:1" x14ac:dyDescent="0.25">
      <c r="A26119" t="s">
        <v>26546</v>
      </c>
    </row>
    <row r="26120" spans="1:1" x14ac:dyDescent="0.25">
      <c r="A26120" t="s">
        <v>26547</v>
      </c>
    </row>
    <row r="26121" spans="1:1" x14ac:dyDescent="0.25">
      <c r="A26121" t="s">
        <v>26548</v>
      </c>
    </row>
    <row r="26122" spans="1:1" x14ac:dyDescent="0.25">
      <c r="A26122" t="s">
        <v>26549</v>
      </c>
    </row>
    <row r="26123" spans="1:1" x14ac:dyDescent="0.25">
      <c r="A26123" t="s">
        <v>26550</v>
      </c>
    </row>
    <row r="26124" spans="1:1" x14ac:dyDescent="0.25">
      <c r="A26124" t="s">
        <v>26551</v>
      </c>
    </row>
    <row r="26125" spans="1:1" x14ac:dyDescent="0.25">
      <c r="A26125" t="s">
        <v>26552</v>
      </c>
    </row>
    <row r="26126" spans="1:1" x14ac:dyDescent="0.25">
      <c r="A26126" t="s">
        <v>26553</v>
      </c>
    </row>
    <row r="26127" spans="1:1" x14ac:dyDescent="0.25">
      <c r="A26127" t="s">
        <v>26554</v>
      </c>
    </row>
    <row r="26128" spans="1:1" x14ac:dyDescent="0.25">
      <c r="A26128" t="s">
        <v>26555</v>
      </c>
    </row>
    <row r="26129" spans="1:1" x14ac:dyDescent="0.25">
      <c r="A26129" t="s">
        <v>26556</v>
      </c>
    </row>
    <row r="26130" spans="1:1" x14ac:dyDescent="0.25">
      <c r="A26130" t="s">
        <v>26557</v>
      </c>
    </row>
    <row r="26131" spans="1:1" x14ac:dyDescent="0.25">
      <c r="A26131" t="s">
        <v>26558</v>
      </c>
    </row>
    <row r="26132" spans="1:1" x14ac:dyDescent="0.25">
      <c r="A26132" t="s">
        <v>26559</v>
      </c>
    </row>
    <row r="26133" spans="1:1" x14ac:dyDescent="0.25">
      <c r="A26133" t="s">
        <v>26560</v>
      </c>
    </row>
    <row r="26134" spans="1:1" x14ac:dyDescent="0.25">
      <c r="A26134" t="s">
        <v>26561</v>
      </c>
    </row>
    <row r="26135" spans="1:1" x14ac:dyDescent="0.25">
      <c r="A26135" t="s">
        <v>26562</v>
      </c>
    </row>
    <row r="26136" spans="1:1" x14ac:dyDescent="0.25">
      <c r="A26136" t="s">
        <v>26563</v>
      </c>
    </row>
    <row r="26137" spans="1:1" x14ac:dyDescent="0.25">
      <c r="A26137" t="s">
        <v>26564</v>
      </c>
    </row>
    <row r="26138" spans="1:1" x14ac:dyDescent="0.25">
      <c r="A26138" t="s">
        <v>26565</v>
      </c>
    </row>
    <row r="26139" spans="1:1" x14ac:dyDescent="0.25">
      <c r="A26139" t="s">
        <v>26566</v>
      </c>
    </row>
    <row r="26140" spans="1:1" x14ac:dyDescent="0.25">
      <c r="A26140" t="s">
        <v>26567</v>
      </c>
    </row>
    <row r="26141" spans="1:1" x14ac:dyDescent="0.25">
      <c r="A26141" t="s">
        <v>26568</v>
      </c>
    </row>
    <row r="26142" spans="1:1" x14ac:dyDescent="0.25">
      <c r="A26142" t="s">
        <v>26569</v>
      </c>
    </row>
    <row r="26143" spans="1:1" x14ac:dyDescent="0.25">
      <c r="A26143" t="s">
        <v>26570</v>
      </c>
    </row>
    <row r="26144" spans="1:1" x14ac:dyDescent="0.25">
      <c r="A26144" t="s">
        <v>26571</v>
      </c>
    </row>
    <row r="26145" spans="1:1" x14ac:dyDescent="0.25">
      <c r="A26145" t="s">
        <v>26572</v>
      </c>
    </row>
    <row r="26146" spans="1:1" x14ac:dyDescent="0.25">
      <c r="A26146" t="s">
        <v>26573</v>
      </c>
    </row>
    <row r="26147" spans="1:1" x14ac:dyDescent="0.25">
      <c r="A26147" t="s">
        <v>26574</v>
      </c>
    </row>
    <row r="26148" spans="1:1" x14ac:dyDescent="0.25">
      <c r="A26148" t="s">
        <v>26575</v>
      </c>
    </row>
    <row r="26149" spans="1:1" x14ac:dyDescent="0.25">
      <c r="A26149" t="s">
        <v>26576</v>
      </c>
    </row>
    <row r="26150" spans="1:1" x14ac:dyDescent="0.25">
      <c r="A26150" t="s">
        <v>26577</v>
      </c>
    </row>
    <row r="26151" spans="1:1" x14ac:dyDescent="0.25">
      <c r="A26151" t="s">
        <v>26578</v>
      </c>
    </row>
    <row r="26152" spans="1:1" x14ac:dyDescent="0.25">
      <c r="A26152" t="s">
        <v>26579</v>
      </c>
    </row>
    <row r="26153" spans="1:1" x14ac:dyDescent="0.25">
      <c r="A26153" t="s">
        <v>26580</v>
      </c>
    </row>
    <row r="26154" spans="1:1" x14ac:dyDescent="0.25">
      <c r="A26154" t="s">
        <v>26581</v>
      </c>
    </row>
    <row r="26155" spans="1:1" x14ac:dyDescent="0.25">
      <c r="A26155" t="s">
        <v>26582</v>
      </c>
    </row>
    <row r="26156" spans="1:1" x14ac:dyDescent="0.25">
      <c r="A26156" t="s">
        <v>26583</v>
      </c>
    </row>
    <row r="26157" spans="1:1" x14ac:dyDescent="0.25">
      <c r="A26157" t="s">
        <v>26584</v>
      </c>
    </row>
    <row r="26158" spans="1:1" x14ac:dyDescent="0.25">
      <c r="A26158" t="s">
        <v>26585</v>
      </c>
    </row>
    <row r="26159" spans="1:1" x14ac:dyDescent="0.25">
      <c r="A26159" t="s">
        <v>26586</v>
      </c>
    </row>
    <row r="26160" spans="1:1" x14ac:dyDescent="0.25">
      <c r="A26160" t="s">
        <v>26587</v>
      </c>
    </row>
    <row r="26161" spans="1:1" x14ac:dyDescent="0.25">
      <c r="A26161" t="s">
        <v>26588</v>
      </c>
    </row>
    <row r="26162" spans="1:1" x14ac:dyDescent="0.25">
      <c r="A26162" t="s">
        <v>26589</v>
      </c>
    </row>
    <row r="26163" spans="1:1" x14ac:dyDescent="0.25">
      <c r="A26163" t="s">
        <v>26590</v>
      </c>
    </row>
    <row r="26164" spans="1:1" x14ac:dyDescent="0.25">
      <c r="A26164" t="s">
        <v>26591</v>
      </c>
    </row>
    <row r="26165" spans="1:1" x14ac:dyDescent="0.25">
      <c r="A26165" t="s">
        <v>26592</v>
      </c>
    </row>
    <row r="26166" spans="1:1" x14ac:dyDescent="0.25">
      <c r="A26166" t="s">
        <v>26593</v>
      </c>
    </row>
    <row r="26167" spans="1:1" x14ac:dyDescent="0.25">
      <c r="A26167" t="s">
        <v>26594</v>
      </c>
    </row>
    <row r="26168" spans="1:1" x14ac:dyDescent="0.25">
      <c r="A26168" t="s">
        <v>26595</v>
      </c>
    </row>
    <row r="26169" spans="1:1" x14ac:dyDescent="0.25">
      <c r="A26169" t="s">
        <v>26596</v>
      </c>
    </row>
    <row r="26170" spans="1:1" x14ac:dyDescent="0.25">
      <c r="A26170" t="s">
        <v>26597</v>
      </c>
    </row>
    <row r="26171" spans="1:1" x14ac:dyDescent="0.25">
      <c r="A26171" t="s">
        <v>26598</v>
      </c>
    </row>
    <row r="26172" spans="1:1" x14ac:dyDescent="0.25">
      <c r="A26172" t="s">
        <v>26599</v>
      </c>
    </row>
    <row r="26173" spans="1:1" x14ac:dyDescent="0.25">
      <c r="A26173" t="s">
        <v>26600</v>
      </c>
    </row>
    <row r="26174" spans="1:1" x14ac:dyDescent="0.25">
      <c r="A26174" t="s">
        <v>26601</v>
      </c>
    </row>
    <row r="26175" spans="1:1" x14ac:dyDescent="0.25">
      <c r="A26175" t="s">
        <v>26602</v>
      </c>
    </row>
    <row r="26176" spans="1:1" x14ac:dyDescent="0.25">
      <c r="A26176" t="s">
        <v>26603</v>
      </c>
    </row>
    <row r="26177" spans="1:1" x14ac:dyDescent="0.25">
      <c r="A26177" t="s">
        <v>26604</v>
      </c>
    </row>
    <row r="26178" spans="1:1" x14ac:dyDescent="0.25">
      <c r="A26178" t="s">
        <v>26605</v>
      </c>
    </row>
    <row r="26179" spans="1:1" x14ac:dyDescent="0.25">
      <c r="A26179" t="s">
        <v>26606</v>
      </c>
    </row>
    <row r="26180" spans="1:1" x14ac:dyDescent="0.25">
      <c r="A26180" t="s">
        <v>26607</v>
      </c>
    </row>
    <row r="26181" spans="1:1" x14ac:dyDescent="0.25">
      <c r="A26181" t="s">
        <v>26608</v>
      </c>
    </row>
    <row r="26182" spans="1:1" x14ac:dyDescent="0.25">
      <c r="A26182" t="s">
        <v>26609</v>
      </c>
    </row>
    <row r="26183" spans="1:1" x14ac:dyDescent="0.25">
      <c r="A26183" t="s">
        <v>26610</v>
      </c>
    </row>
    <row r="26184" spans="1:1" x14ac:dyDescent="0.25">
      <c r="A26184" t="s">
        <v>26611</v>
      </c>
    </row>
    <row r="26185" spans="1:1" x14ac:dyDescent="0.25">
      <c r="A26185" t="s">
        <v>26612</v>
      </c>
    </row>
    <row r="26186" spans="1:1" x14ac:dyDescent="0.25">
      <c r="A26186" t="s">
        <v>26613</v>
      </c>
    </row>
    <row r="26187" spans="1:1" x14ac:dyDescent="0.25">
      <c r="A26187" t="s">
        <v>26614</v>
      </c>
    </row>
    <row r="26188" spans="1:1" x14ac:dyDescent="0.25">
      <c r="A26188" t="s">
        <v>26615</v>
      </c>
    </row>
    <row r="26189" spans="1:1" x14ac:dyDescent="0.25">
      <c r="A26189" t="s">
        <v>26616</v>
      </c>
    </row>
    <row r="26190" spans="1:1" x14ac:dyDescent="0.25">
      <c r="A26190" t="s">
        <v>26617</v>
      </c>
    </row>
    <row r="26191" spans="1:1" x14ac:dyDescent="0.25">
      <c r="A26191" t="s">
        <v>26618</v>
      </c>
    </row>
    <row r="26192" spans="1:1" x14ac:dyDescent="0.25">
      <c r="A26192" t="s">
        <v>26619</v>
      </c>
    </row>
    <row r="26193" spans="1:1" x14ac:dyDescent="0.25">
      <c r="A26193" t="s">
        <v>26620</v>
      </c>
    </row>
    <row r="26194" spans="1:1" x14ac:dyDescent="0.25">
      <c r="A26194" t="s">
        <v>26621</v>
      </c>
    </row>
    <row r="26195" spans="1:1" x14ac:dyDescent="0.25">
      <c r="A26195" t="s">
        <v>26622</v>
      </c>
    </row>
    <row r="26196" spans="1:1" x14ac:dyDescent="0.25">
      <c r="A26196" t="s">
        <v>26623</v>
      </c>
    </row>
    <row r="26197" spans="1:1" x14ac:dyDescent="0.25">
      <c r="A26197" t="s">
        <v>26624</v>
      </c>
    </row>
    <row r="26198" spans="1:1" x14ac:dyDescent="0.25">
      <c r="A26198" t="s">
        <v>26625</v>
      </c>
    </row>
    <row r="26199" spans="1:1" x14ac:dyDescent="0.25">
      <c r="A26199" t="s">
        <v>26626</v>
      </c>
    </row>
    <row r="26200" spans="1:1" x14ac:dyDescent="0.25">
      <c r="A26200" t="s">
        <v>26627</v>
      </c>
    </row>
    <row r="26201" spans="1:1" x14ac:dyDescent="0.25">
      <c r="A26201" t="s">
        <v>26628</v>
      </c>
    </row>
    <row r="26202" spans="1:1" x14ac:dyDescent="0.25">
      <c r="A26202" t="s">
        <v>26629</v>
      </c>
    </row>
    <row r="26203" spans="1:1" x14ac:dyDescent="0.25">
      <c r="A26203" t="s">
        <v>26630</v>
      </c>
    </row>
    <row r="26204" spans="1:1" x14ac:dyDescent="0.25">
      <c r="A26204" t="s">
        <v>26631</v>
      </c>
    </row>
    <row r="26205" spans="1:1" x14ac:dyDescent="0.25">
      <c r="A26205" t="s">
        <v>26632</v>
      </c>
    </row>
    <row r="26206" spans="1:1" x14ac:dyDescent="0.25">
      <c r="A26206" t="s">
        <v>26633</v>
      </c>
    </row>
    <row r="26207" spans="1:1" x14ac:dyDescent="0.25">
      <c r="A26207" t="s">
        <v>26634</v>
      </c>
    </row>
    <row r="26208" spans="1:1" x14ac:dyDescent="0.25">
      <c r="A26208" t="s">
        <v>26635</v>
      </c>
    </row>
    <row r="26209" spans="1:1" x14ac:dyDescent="0.25">
      <c r="A26209" t="s">
        <v>26636</v>
      </c>
    </row>
    <row r="26210" spans="1:1" x14ac:dyDescent="0.25">
      <c r="A26210" t="s">
        <v>26637</v>
      </c>
    </row>
    <row r="26211" spans="1:1" x14ac:dyDescent="0.25">
      <c r="A26211" t="s">
        <v>26638</v>
      </c>
    </row>
    <row r="26212" spans="1:1" x14ac:dyDescent="0.25">
      <c r="A26212" t="s">
        <v>26639</v>
      </c>
    </row>
    <row r="26213" spans="1:1" x14ac:dyDescent="0.25">
      <c r="A26213" t="s">
        <v>26640</v>
      </c>
    </row>
    <row r="26214" spans="1:1" x14ac:dyDescent="0.25">
      <c r="A26214" t="s">
        <v>26641</v>
      </c>
    </row>
    <row r="26215" spans="1:1" x14ac:dyDescent="0.25">
      <c r="A26215" t="s">
        <v>26642</v>
      </c>
    </row>
    <row r="26216" spans="1:1" x14ac:dyDescent="0.25">
      <c r="A26216" t="s">
        <v>26643</v>
      </c>
    </row>
    <row r="26217" spans="1:1" x14ac:dyDescent="0.25">
      <c r="A26217" t="s">
        <v>26644</v>
      </c>
    </row>
    <row r="26218" spans="1:1" x14ac:dyDescent="0.25">
      <c r="A26218" t="s">
        <v>26645</v>
      </c>
    </row>
    <row r="26219" spans="1:1" x14ac:dyDescent="0.25">
      <c r="A26219" t="s">
        <v>26646</v>
      </c>
    </row>
    <row r="26220" spans="1:1" x14ac:dyDescent="0.25">
      <c r="A26220" t="s">
        <v>26647</v>
      </c>
    </row>
    <row r="26221" spans="1:1" x14ac:dyDescent="0.25">
      <c r="A26221" t="s">
        <v>26648</v>
      </c>
    </row>
    <row r="26222" spans="1:1" x14ac:dyDescent="0.25">
      <c r="A26222" t="s">
        <v>26649</v>
      </c>
    </row>
    <row r="26223" spans="1:1" x14ac:dyDescent="0.25">
      <c r="A26223" t="s">
        <v>26650</v>
      </c>
    </row>
    <row r="26224" spans="1:1" x14ac:dyDescent="0.25">
      <c r="A26224" t="s">
        <v>26651</v>
      </c>
    </row>
    <row r="26225" spans="1:1" x14ac:dyDescent="0.25">
      <c r="A26225" t="s">
        <v>26652</v>
      </c>
    </row>
    <row r="26226" spans="1:1" x14ac:dyDescent="0.25">
      <c r="A26226" t="s">
        <v>26653</v>
      </c>
    </row>
    <row r="26227" spans="1:1" x14ac:dyDescent="0.25">
      <c r="A26227" t="s">
        <v>26654</v>
      </c>
    </row>
    <row r="26228" spans="1:1" x14ac:dyDescent="0.25">
      <c r="A26228" t="s">
        <v>26655</v>
      </c>
    </row>
    <row r="26229" spans="1:1" x14ac:dyDescent="0.25">
      <c r="A26229" t="s">
        <v>26656</v>
      </c>
    </row>
    <row r="26230" spans="1:1" x14ac:dyDescent="0.25">
      <c r="A26230" t="s">
        <v>26657</v>
      </c>
    </row>
    <row r="26231" spans="1:1" x14ac:dyDescent="0.25">
      <c r="A26231" t="s">
        <v>26658</v>
      </c>
    </row>
    <row r="26232" spans="1:1" x14ac:dyDescent="0.25">
      <c r="A26232" t="s">
        <v>26659</v>
      </c>
    </row>
    <row r="26233" spans="1:1" x14ac:dyDescent="0.25">
      <c r="A26233" t="s">
        <v>26660</v>
      </c>
    </row>
    <row r="26234" spans="1:1" x14ac:dyDescent="0.25">
      <c r="A26234" t="s">
        <v>26661</v>
      </c>
    </row>
    <row r="26235" spans="1:1" x14ac:dyDescent="0.25">
      <c r="A26235" t="s">
        <v>26662</v>
      </c>
    </row>
    <row r="26236" spans="1:1" x14ac:dyDescent="0.25">
      <c r="A26236" t="s">
        <v>26663</v>
      </c>
    </row>
    <row r="26237" spans="1:1" x14ac:dyDescent="0.25">
      <c r="A26237" t="s">
        <v>26664</v>
      </c>
    </row>
    <row r="26238" spans="1:1" x14ac:dyDescent="0.25">
      <c r="A26238" t="s">
        <v>26665</v>
      </c>
    </row>
    <row r="26239" spans="1:1" x14ac:dyDescent="0.25">
      <c r="A26239" t="s">
        <v>26666</v>
      </c>
    </row>
    <row r="26240" spans="1:1" x14ac:dyDescent="0.25">
      <c r="A26240" t="s">
        <v>26667</v>
      </c>
    </row>
    <row r="26241" spans="1:1" x14ac:dyDescent="0.25">
      <c r="A26241" t="s">
        <v>26668</v>
      </c>
    </row>
    <row r="26242" spans="1:1" x14ac:dyDescent="0.25">
      <c r="A26242" t="s">
        <v>26669</v>
      </c>
    </row>
    <row r="26243" spans="1:1" x14ac:dyDescent="0.25">
      <c r="A26243" t="s">
        <v>26670</v>
      </c>
    </row>
    <row r="26244" spans="1:1" x14ac:dyDescent="0.25">
      <c r="A26244" t="s">
        <v>26671</v>
      </c>
    </row>
    <row r="26245" spans="1:1" x14ac:dyDescent="0.25">
      <c r="A26245" t="s">
        <v>26672</v>
      </c>
    </row>
    <row r="26246" spans="1:1" x14ac:dyDescent="0.25">
      <c r="A26246" t="s">
        <v>26673</v>
      </c>
    </row>
    <row r="26247" spans="1:1" x14ac:dyDescent="0.25">
      <c r="A26247" t="s">
        <v>26674</v>
      </c>
    </row>
    <row r="26248" spans="1:1" x14ac:dyDescent="0.25">
      <c r="A26248" t="s">
        <v>26675</v>
      </c>
    </row>
    <row r="26249" spans="1:1" x14ac:dyDescent="0.25">
      <c r="A26249" t="s">
        <v>26676</v>
      </c>
    </row>
    <row r="26250" spans="1:1" x14ac:dyDescent="0.25">
      <c r="A26250" t="s">
        <v>26677</v>
      </c>
    </row>
    <row r="26251" spans="1:1" x14ac:dyDescent="0.25">
      <c r="A26251" t="s">
        <v>26678</v>
      </c>
    </row>
    <row r="26252" spans="1:1" x14ac:dyDescent="0.25">
      <c r="A26252" t="s">
        <v>26679</v>
      </c>
    </row>
    <row r="26253" spans="1:1" x14ac:dyDescent="0.25">
      <c r="A26253" t="s">
        <v>26680</v>
      </c>
    </row>
    <row r="26254" spans="1:1" x14ac:dyDescent="0.25">
      <c r="A26254" t="s">
        <v>26681</v>
      </c>
    </row>
    <row r="26255" spans="1:1" x14ac:dyDescent="0.25">
      <c r="A26255" t="s">
        <v>26682</v>
      </c>
    </row>
    <row r="26256" spans="1:1" x14ac:dyDescent="0.25">
      <c r="A26256" t="s">
        <v>26683</v>
      </c>
    </row>
    <row r="26257" spans="1:1" x14ac:dyDescent="0.25">
      <c r="A26257" t="s">
        <v>26684</v>
      </c>
    </row>
    <row r="26258" spans="1:1" x14ac:dyDescent="0.25">
      <c r="A26258" t="s">
        <v>26685</v>
      </c>
    </row>
    <row r="26259" spans="1:1" x14ac:dyDescent="0.25">
      <c r="A26259" t="s">
        <v>26686</v>
      </c>
    </row>
    <row r="26260" spans="1:1" x14ac:dyDescent="0.25">
      <c r="A26260" t="s">
        <v>26687</v>
      </c>
    </row>
    <row r="26261" spans="1:1" x14ac:dyDescent="0.25">
      <c r="A26261" t="s">
        <v>26688</v>
      </c>
    </row>
    <row r="26262" spans="1:1" x14ac:dyDescent="0.25">
      <c r="A26262" t="s">
        <v>26689</v>
      </c>
    </row>
    <row r="26263" spans="1:1" x14ac:dyDescent="0.25">
      <c r="A26263" t="s">
        <v>26690</v>
      </c>
    </row>
    <row r="26264" spans="1:1" x14ac:dyDescent="0.25">
      <c r="A26264" t="s">
        <v>26691</v>
      </c>
    </row>
    <row r="26265" spans="1:1" x14ac:dyDescent="0.25">
      <c r="A26265" t="s">
        <v>26692</v>
      </c>
    </row>
    <row r="26266" spans="1:1" x14ac:dyDescent="0.25">
      <c r="A26266" t="s">
        <v>26693</v>
      </c>
    </row>
    <row r="26267" spans="1:1" x14ac:dyDescent="0.25">
      <c r="A26267" t="s">
        <v>26694</v>
      </c>
    </row>
    <row r="26268" spans="1:1" x14ac:dyDescent="0.25">
      <c r="A26268" t="s">
        <v>26695</v>
      </c>
    </row>
    <row r="26269" spans="1:1" x14ac:dyDescent="0.25">
      <c r="A26269" t="s">
        <v>26696</v>
      </c>
    </row>
    <row r="26270" spans="1:1" x14ac:dyDescent="0.25">
      <c r="A26270" t="s">
        <v>26697</v>
      </c>
    </row>
    <row r="26271" spans="1:1" x14ac:dyDescent="0.25">
      <c r="A26271" t="s">
        <v>26698</v>
      </c>
    </row>
    <row r="26272" spans="1:1" x14ac:dyDescent="0.25">
      <c r="A26272" t="s">
        <v>26699</v>
      </c>
    </row>
    <row r="26273" spans="1:1" x14ac:dyDescent="0.25">
      <c r="A26273" t="s">
        <v>26700</v>
      </c>
    </row>
    <row r="26274" spans="1:1" x14ac:dyDescent="0.25">
      <c r="A26274" t="s">
        <v>26701</v>
      </c>
    </row>
    <row r="26275" spans="1:1" x14ac:dyDescent="0.25">
      <c r="A26275" t="s">
        <v>26702</v>
      </c>
    </row>
    <row r="26276" spans="1:1" x14ac:dyDescent="0.25">
      <c r="A26276" t="s">
        <v>26703</v>
      </c>
    </row>
    <row r="26277" spans="1:1" x14ac:dyDescent="0.25">
      <c r="A26277" t="s">
        <v>26704</v>
      </c>
    </row>
    <row r="26278" spans="1:1" x14ac:dyDescent="0.25">
      <c r="A26278" t="s">
        <v>26705</v>
      </c>
    </row>
    <row r="26279" spans="1:1" x14ac:dyDescent="0.25">
      <c r="A26279" t="s">
        <v>26706</v>
      </c>
    </row>
    <row r="26280" spans="1:1" x14ac:dyDescent="0.25">
      <c r="A26280" t="s">
        <v>26707</v>
      </c>
    </row>
    <row r="26281" spans="1:1" x14ac:dyDescent="0.25">
      <c r="A26281" t="s">
        <v>26708</v>
      </c>
    </row>
    <row r="26282" spans="1:1" x14ac:dyDescent="0.25">
      <c r="A26282" t="s">
        <v>26709</v>
      </c>
    </row>
    <row r="26283" spans="1:1" x14ac:dyDescent="0.25">
      <c r="A26283" t="s">
        <v>26710</v>
      </c>
    </row>
    <row r="26284" spans="1:1" x14ac:dyDescent="0.25">
      <c r="A26284" t="s">
        <v>26711</v>
      </c>
    </row>
    <row r="26285" spans="1:1" x14ac:dyDescent="0.25">
      <c r="A26285" t="s">
        <v>26712</v>
      </c>
    </row>
    <row r="26286" spans="1:1" x14ac:dyDescent="0.25">
      <c r="A26286" t="s">
        <v>26713</v>
      </c>
    </row>
    <row r="26287" spans="1:1" x14ac:dyDescent="0.25">
      <c r="A26287" t="s">
        <v>26714</v>
      </c>
    </row>
    <row r="26288" spans="1:1" x14ac:dyDescent="0.25">
      <c r="A26288" t="s">
        <v>26715</v>
      </c>
    </row>
    <row r="26289" spans="1:1" x14ac:dyDescent="0.25">
      <c r="A26289" t="s">
        <v>26716</v>
      </c>
    </row>
    <row r="26290" spans="1:1" x14ac:dyDescent="0.25">
      <c r="A26290" t="s">
        <v>26717</v>
      </c>
    </row>
    <row r="26291" spans="1:1" x14ac:dyDescent="0.25">
      <c r="A26291" t="s">
        <v>26718</v>
      </c>
    </row>
    <row r="26292" spans="1:1" x14ac:dyDescent="0.25">
      <c r="A26292" t="s">
        <v>26719</v>
      </c>
    </row>
    <row r="26293" spans="1:1" x14ac:dyDescent="0.25">
      <c r="A26293" t="s">
        <v>26720</v>
      </c>
    </row>
    <row r="26294" spans="1:1" x14ac:dyDescent="0.25">
      <c r="A26294" t="s">
        <v>26721</v>
      </c>
    </row>
    <row r="26295" spans="1:1" x14ac:dyDescent="0.25">
      <c r="A26295" t="s">
        <v>26722</v>
      </c>
    </row>
    <row r="26296" spans="1:1" x14ac:dyDescent="0.25">
      <c r="A26296" t="s">
        <v>26723</v>
      </c>
    </row>
    <row r="26297" spans="1:1" x14ac:dyDescent="0.25">
      <c r="A26297" t="s">
        <v>26724</v>
      </c>
    </row>
    <row r="26298" spans="1:1" x14ac:dyDescent="0.25">
      <c r="A26298" t="s">
        <v>26725</v>
      </c>
    </row>
    <row r="26299" spans="1:1" x14ac:dyDescent="0.25">
      <c r="A26299" t="s">
        <v>26726</v>
      </c>
    </row>
    <row r="26300" spans="1:1" x14ac:dyDescent="0.25">
      <c r="A26300" t="s">
        <v>26727</v>
      </c>
    </row>
    <row r="26301" spans="1:1" x14ac:dyDescent="0.25">
      <c r="A26301" t="s">
        <v>26728</v>
      </c>
    </row>
    <row r="26302" spans="1:1" x14ac:dyDescent="0.25">
      <c r="A26302" t="s">
        <v>26729</v>
      </c>
    </row>
    <row r="26303" spans="1:1" x14ac:dyDescent="0.25">
      <c r="A26303" t="s">
        <v>26730</v>
      </c>
    </row>
    <row r="26304" spans="1:1" x14ac:dyDescent="0.25">
      <c r="A26304" t="s">
        <v>26731</v>
      </c>
    </row>
    <row r="26305" spans="1:1" x14ac:dyDescent="0.25">
      <c r="A26305" t="s">
        <v>26732</v>
      </c>
    </row>
    <row r="26306" spans="1:1" x14ac:dyDescent="0.25">
      <c r="A26306" t="s">
        <v>26733</v>
      </c>
    </row>
    <row r="26307" spans="1:1" x14ac:dyDescent="0.25">
      <c r="A26307" t="s">
        <v>26734</v>
      </c>
    </row>
    <row r="26308" spans="1:1" x14ac:dyDescent="0.25">
      <c r="A26308" t="s">
        <v>26735</v>
      </c>
    </row>
    <row r="26309" spans="1:1" x14ac:dyDescent="0.25">
      <c r="A26309" t="s">
        <v>26736</v>
      </c>
    </row>
    <row r="26310" spans="1:1" x14ac:dyDescent="0.25">
      <c r="A26310" t="s">
        <v>26737</v>
      </c>
    </row>
    <row r="26311" spans="1:1" x14ac:dyDescent="0.25">
      <c r="A26311" t="s">
        <v>26738</v>
      </c>
    </row>
    <row r="26312" spans="1:1" x14ac:dyDescent="0.25">
      <c r="A26312" t="s">
        <v>26739</v>
      </c>
    </row>
    <row r="26313" spans="1:1" x14ac:dyDescent="0.25">
      <c r="A26313" t="s">
        <v>26740</v>
      </c>
    </row>
    <row r="26314" spans="1:1" x14ac:dyDescent="0.25">
      <c r="A26314" t="s">
        <v>26741</v>
      </c>
    </row>
    <row r="26315" spans="1:1" x14ac:dyDescent="0.25">
      <c r="A26315" t="s">
        <v>26742</v>
      </c>
    </row>
    <row r="26316" spans="1:1" x14ac:dyDescent="0.25">
      <c r="A26316" t="s">
        <v>26743</v>
      </c>
    </row>
    <row r="26317" spans="1:1" x14ac:dyDescent="0.25">
      <c r="A26317" t="s">
        <v>26744</v>
      </c>
    </row>
    <row r="26318" spans="1:1" x14ac:dyDescent="0.25">
      <c r="A26318" t="s">
        <v>26745</v>
      </c>
    </row>
    <row r="26319" spans="1:1" x14ac:dyDescent="0.25">
      <c r="A26319" t="s">
        <v>26746</v>
      </c>
    </row>
    <row r="26320" spans="1:1" x14ac:dyDescent="0.25">
      <c r="A26320" t="s">
        <v>26747</v>
      </c>
    </row>
    <row r="26321" spans="1:1" x14ac:dyDescent="0.25">
      <c r="A26321" t="s">
        <v>26748</v>
      </c>
    </row>
    <row r="26322" spans="1:1" x14ac:dyDescent="0.25">
      <c r="A26322" t="s">
        <v>26749</v>
      </c>
    </row>
    <row r="26323" spans="1:1" x14ac:dyDescent="0.25">
      <c r="A26323" t="s">
        <v>26750</v>
      </c>
    </row>
    <row r="26324" spans="1:1" x14ac:dyDescent="0.25">
      <c r="A26324" t="s">
        <v>26751</v>
      </c>
    </row>
    <row r="26325" spans="1:1" x14ac:dyDescent="0.25">
      <c r="A26325" t="s">
        <v>26752</v>
      </c>
    </row>
    <row r="26326" spans="1:1" x14ac:dyDescent="0.25">
      <c r="A26326" t="s">
        <v>26753</v>
      </c>
    </row>
    <row r="26327" spans="1:1" x14ac:dyDescent="0.25">
      <c r="A26327" t="s">
        <v>26754</v>
      </c>
    </row>
    <row r="26328" spans="1:1" x14ac:dyDescent="0.25">
      <c r="A26328" t="s">
        <v>26755</v>
      </c>
    </row>
    <row r="26329" spans="1:1" x14ac:dyDescent="0.25">
      <c r="A26329" t="s">
        <v>26756</v>
      </c>
    </row>
    <row r="26330" spans="1:1" x14ac:dyDescent="0.25">
      <c r="A26330" t="s">
        <v>26757</v>
      </c>
    </row>
    <row r="26331" spans="1:1" x14ac:dyDescent="0.25">
      <c r="A26331" t="s">
        <v>26758</v>
      </c>
    </row>
    <row r="26332" spans="1:1" x14ac:dyDescent="0.25">
      <c r="A26332" t="s">
        <v>26759</v>
      </c>
    </row>
    <row r="26333" spans="1:1" x14ac:dyDescent="0.25">
      <c r="A26333" t="s">
        <v>26760</v>
      </c>
    </row>
    <row r="26334" spans="1:1" x14ac:dyDescent="0.25">
      <c r="A26334" t="s">
        <v>26761</v>
      </c>
    </row>
    <row r="26335" spans="1:1" x14ac:dyDescent="0.25">
      <c r="A26335" t="s">
        <v>26762</v>
      </c>
    </row>
    <row r="26336" spans="1:1" x14ac:dyDescent="0.25">
      <c r="A26336" t="s">
        <v>26763</v>
      </c>
    </row>
    <row r="26337" spans="1:1" x14ac:dyDescent="0.25">
      <c r="A26337" t="s">
        <v>26764</v>
      </c>
    </row>
    <row r="26338" spans="1:1" x14ac:dyDescent="0.25">
      <c r="A26338" t="s">
        <v>26765</v>
      </c>
    </row>
    <row r="26339" spans="1:1" x14ac:dyDescent="0.25">
      <c r="A26339" t="s">
        <v>26766</v>
      </c>
    </row>
    <row r="26340" spans="1:1" x14ac:dyDescent="0.25">
      <c r="A26340" t="s">
        <v>26767</v>
      </c>
    </row>
    <row r="26341" spans="1:1" x14ac:dyDescent="0.25">
      <c r="A26341" t="s">
        <v>26768</v>
      </c>
    </row>
    <row r="26342" spans="1:1" x14ac:dyDescent="0.25">
      <c r="A26342" t="s">
        <v>26769</v>
      </c>
    </row>
    <row r="26343" spans="1:1" x14ac:dyDescent="0.25">
      <c r="A26343" t="s">
        <v>26770</v>
      </c>
    </row>
    <row r="26344" spans="1:1" x14ac:dyDescent="0.25">
      <c r="A26344" t="s">
        <v>26771</v>
      </c>
    </row>
    <row r="26345" spans="1:1" x14ac:dyDescent="0.25">
      <c r="A26345" t="s">
        <v>26772</v>
      </c>
    </row>
    <row r="26346" spans="1:1" x14ac:dyDescent="0.25">
      <c r="A26346" t="s">
        <v>26773</v>
      </c>
    </row>
    <row r="26347" spans="1:1" x14ac:dyDescent="0.25">
      <c r="A26347" t="s">
        <v>26774</v>
      </c>
    </row>
    <row r="26348" spans="1:1" x14ac:dyDescent="0.25">
      <c r="A26348" t="s">
        <v>26775</v>
      </c>
    </row>
    <row r="26349" spans="1:1" x14ac:dyDescent="0.25">
      <c r="A26349" t="s">
        <v>26776</v>
      </c>
    </row>
    <row r="26350" spans="1:1" x14ac:dyDescent="0.25">
      <c r="A26350" t="s">
        <v>26777</v>
      </c>
    </row>
    <row r="26351" spans="1:1" x14ac:dyDescent="0.25">
      <c r="A26351" t="s">
        <v>26778</v>
      </c>
    </row>
    <row r="26352" spans="1:1" x14ac:dyDescent="0.25">
      <c r="A26352" t="s">
        <v>26779</v>
      </c>
    </row>
    <row r="26353" spans="1:1" x14ac:dyDescent="0.25">
      <c r="A26353" t="s">
        <v>26780</v>
      </c>
    </row>
    <row r="26354" spans="1:1" x14ac:dyDescent="0.25">
      <c r="A26354" t="s">
        <v>26781</v>
      </c>
    </row>
    <row r="26355" spans="1:1" x14ac:dyDescent="0.25">
      <c r="A26355" t="s">
        <v>26782</v>
      </c>
    </row>
    <row r="26356" spans="1:1" x14ac:dyDescent="0.25">
      <c r="A26356" t="s">
        <v>26783</v>
      </c>
    </row>
    <row r="26357" spans="1:1" x14ac:dyDescent="0.25">
      <c r="A26357" t="s">
        <v>26784</v>
      </c>
    </row>
    <row r="26358" spans="1:1" x14ac:dyDescent="0.25">
      <c r="A26358" t="s">
        <v>26785</v>
      </c>
    </row>
    <row r="26359" spans="1:1" x14ac:dyDescent="0.25">
      <c r="A26359" t="s">
        <v>26786</v>
      </c>
    </row>
    <row r="26360" spans="1:1" x14ac:dyDescent="0.25">
      <c r="A26360" t="s">
        <v>26787</v>
      </c>
    </row>
    <row r="26361" spans="1:1" x14ac:dyDescent="0.25">
      <c r="A26361" t="s">
        <v>26788</v>
      </c>
    </row>
    <row r="26362" spans="1:1" x14ac:dyDescent="0.25">
      <c r="A26362" t="s">
        <v>26789</v>
      </c>
    </row>
    <row r="26363" spans="1:1" x14ac:dyDescent="0.25">
      <c r="A26363" t="s">
        <v>26790</v>
      </c>
    </row>
    <row r="26364" spans="1:1" x14ac:dyDescent="0.25">
      <c r="A26364" t="s">
        <v>26791</v>
      </c>
    </row>
    <row r="26365" spans="1:1" x14ac:dyDescent="0.25">
      <c r="A26365" t="s">
        <v>26792</v>
      </c>
    </row>
    <row r="26366" spans="1:1" x14ac:dyDescent="0.25">
      <c r="A26366" t="s">
        <v>26793</v>
      </c>
    </row>
    <row r="26367" spans="1:1" x14ac:dyDescent="0.25">
      <c r="A26367" t="s">
        <v>26794</v>
      </c>
    </row>
    <row r="26368" spans="1:1" x14ac:dyDescent="0.25">
      <c r="A26368" t="s">
        <v>26795</v>
      </c>
    </row>
    <row r="26369" spans="1:1" x14ac:dyDescent="0.25">
      <c r="A26369" t="s">
        <v>26796</v>
      </c>
    </row>
    <row r="26370" spans="1:1" x14ac:dyDescent="0.25">
      <c r="A26370" t="s">
        <v>26797</v>
      </c>
    </row>
    <row r="26371" spans="1:1" x14ac:dyDescent="0.25">
      <c r="A26371" t="s">
        <v>26798</v>
      </c>
    </row>
    <row r="26372" spans="1:1" x14ac:dyDescent="0.25">
      <c r="A26372" t="s">
        <v>26799</v>
      </c>
    </row>
    <row r="26373" spans="1:1" x14ac:dyDescent="0.25">
      <c r="A26373" t="s">
        <v>26800</v>
      </c>
    </row>
    <row r="26374" spans="1:1" x14ac:dyDescent="0.25">
      <c r="A26374" t="s">
        <v>26801</v>
      </c>
    </row>
    <row r="26375" spans="1:1" x14ac:dyDescent="0.25">
      <c r="A26375" t="s">
        <v>26802</v>
      </c>
    </row>
    <row r="26376" spans="1:1" x14ac:dyDescent="0.25">
      <c r="A26376" t="s">
        <v>26803</v>
      </c>
    </row>
    <row r="26377" spans="1:1" x14ac:dyDescent="0.25">
      <c r="A26377" t="s">
        <v>26804</v>
      </c>
    </row>
    <row r="26378" spans="1:1" x14ac:dyDescent="0.25">
      <c r="A26378" t="s">
        <v>26805</v>
      </c>
    </row>
    <row r="26379" spans="1:1" x14ac:dyDescent="0.25">
      <c r="A26379" t="s">
        <v>26806</v>
      </c>
    </row>
    <row r="26380" spans="1:1" x14ac:dyDescent="0.25">
      <c r="A26380" t="s">
        <v>26807</v>
      </c>
    </row>
    <row r="26381" spans="1:1" x14ac:dyDescent="0.25">
      <c r="A26381" t="s">
        <v>26808</v>
      </c>
    </row>
    <row r="26382" spans="1:1" x14ac:dyDescent="0.25">
      <c r="A26382" t="s">
        <v>26809</v>
      </c>
    </row>
    <row r="26383" spans="1:1" x14ac:dyDescent="0.25">
      <c r="A26383" t="s">
        <v>26810</v>
      </c>
    </row>
    <row r="26384" spans="1:1" x14ac:dyDescent="0.25">
      <c r="A26384" t="s">
        <v>26811</v>
      </c>
    </row>
    <row r="26385" spans="1:1" x14ac:dyDescent="0.25">
      <c r="A26385" t="s">
        <v>26812</v>
      </c>
    </row>
    <row r="26386" spans="1:1" x14ac:dyDescent="0.25">
      <c r="A26386" t="s">
        <v>26813</v>
      </c>
    </row>
    <row r="26387" spans="1:1" x14ac:dyDescent="0.25">
      <c r="A26387" t="s">
        <v>26814</v>
      </c>
    </row>
    <row r="26388" spans="1:1" x14ac:dyDescent="0.25">
      <c r="A26388" t="s">
        <v>26815</v>
      </c>
    </row>
    <row r="26389" spans="1:1" x14ac:dyDescent="0.25">
      <c r="A26389" t="s">
        <v>26816</v>
      </c>
    </row>
    <row r="26390" spans="1:1" x14ac:dyDescent="0.25">
      <c r="A26390" t="s">
        <v>26817</v>
      </c>
    </row>
    <row r="26391" spans="1:1" x14ac:dyDescent="0.25">
      <c r="A26391" t="s">
        <v>26818</v>
      </c>
    </row>
    <row r="26392" spans="1:1" x14ac:dyDescent="0.25">
      <c r="A26392" t="s">
        <v>26819</v>
      </c>
    </row>
    <row r="26393" spans="1:1" x14ac:dyDescent="0.25">
      <c r="A26393" t="s">
        <v>26820</v>
      </c>
    </row>
    <row r="26394" spans="1:1" x14ac:dyDescent="0.25">
      <c r="A26394" t="s">
        <v>26821</v>
      </c>
    </row>
    <row r="26395" spans="1:1" x14ac:dyDescent="0.25">
      <c r="A26395" t="s">
        <v>26822</v>
      </c>
    </row>
    <row r="26396" spans="1:1" x14ac:dyDescent="0.25">
      <c r="A26396" t="s">
        <v>26823</v>
      </c>
    </row>
    <row r="26397" spans="1:1" x14ac:dyDescent="0.25">
      <c r="A26397" t="s">
        <v>26824</v>
      </c>
    </row>
    <row r="26398" spans="1:1" x14ac:dyDescent="0.25">
      <c r="A26398" t="s">
        <v>26825</v>
      </c>
    </row>
    <row r="26399" spans="1:1" x14ac:dyDescent="0.25">
      <c r="A26399" t="s">
        <v>26826</v>
      </c>
    </row>
    <row r="26400" spans="1:1" x14ac:dyDescent="0.25">
      <c r="A26400" t="s">
        <v>26827</v>
      </c>
    </row>
    <row r="26401" spans="1:1" x14ac:dyDescent="0.25">
      <c r="A26401" t="s">
        <v>26828</v>
      </c>
    </row>
    <row r="26402" spans="1:1" x14ac:dyDescent="0.25">
      <c r="A26402" t="s">
        <v>26829</v>
      </c>
    </row>
    <row r="26403" spans="1:1" x14ac:dyDescent="0.25">
      <c r="A26403" t="s">
        <v>26830</v>
      </c>
    </row>
    <row r="26404" spans="1:1" x14ac:dyDescent="0.25">
      <c r="A26404" t="s">
        <v>26831</v>
      </c>
    </row>
    <row r="26405" spans="1:1" x14ac:dyDescent="0.25">
      <c r="A26405" t="s">
        <v>26832</v>
      </c>
    </row>
    <row r="26406" spans="1:1" x14ac:dyDescent="0.25">
      <c r="A26406" t="s">
        <v>26833</v>
      </c>
    </row>
    <row r="26407" spans="1:1" x14ac:dyDescent="0.25">
      <c r="A26407" t="s">
        <v>26834</v>
      </c>
    </row>
    <row r="26408" spans="1:1" x14ac:dyDescent="0.25">
      <c r="A26408" t="s">
        <v>26835</v>
      </c>
    </row>
    <row r="26409" spans="1:1" x14ac:dyDescent="0.25">
      <c r="A26409" t="s">
        <v>26836</v>
      </c>
    </row>
    <row r="26410" spans="1:1" x14ac:dyDescent="0.25">
      <c r="A26410" t="s">
        <v>26837</v>
      </c>
    </row>
    <row r="26411" spans="1:1" x14ac:dyDescent="0.25">
      <c r="A26411" t="s">
        <v>26838</v>
      </c>
    </row>
    <row r="26412" spans="1:1" x14ac:dyDescent="0.25">
      <c r="A26412" t="s">
        <v>26839</v>
      </c>
    </row>
    <row r="26413" spans="1:1" x14ac:dyDescent="0.25">
      <c r="A26413" t="s">
        <v>26840</v>
      </c>
    </row>
    <row r="26414" spans="1:1" x14ac:dyDescent="0.25">
      <c r="A26414" t="s">
        <v>26841</v>
      </c>
    </row>
    <row r="26415" spans="1:1" x14ac:dyDescent="0.25">
      <c r="A26415" t="s">
        <v>26842</v>
      </c>
    </row>
    <row r="26416" spans="1:1" x14ac:dyDescent="0.25">
      <c r="A26416" t="s">
        <v>26843</v>
      </c>
    </row>
    <row r="26417" spans="1:1" x14ac:dyDescent="0.25">
      <c r="A26417" t="s">
        <v>26844</v>
      </c>
    </row>
    <row r="26418" spans="1:1" x14ac:dyDescent="0.25">
      <c r="A26418" t="s">
        <v>26845</v>
      </c>
    </row>
    <row r="26419" spans="1:1" x14ac:dyDescent="0.25">
      <c r="A26419" t="s">
        <v>26846</v>
      </c>
    </row>
    <row r="26420" spans="1:1" x14ac:dyDescent="0.25">
      <c r="A26420" t="s">
        <v>26847</v>
      </c>
    </row>
    <row r="26421" spans="1:1" x14ac:dyDescent="0.25">
      <c r="A26421" t="s">
        <v>26848</v>
      </c>
    </row>
    <row r="26422" spans="1:1" x14ac:dyDescent="0.25">
      <c r="A26422" t="s">
        <v>26849</v>
      </c>
    </row>
    <row r="26423" spans="1:1" x14ac:dyDescent="0.25">
      <c r="A26423" t="s">
        <v>26850</v>
      </c>
    </row>
    <row r="26424" spans="1:1" x14ac:dyDescent="0.25">
      <c r="A26424" t="s">
        <v>26851</v>
      </c>
    </row>
    <row r="26425" spans="1:1" x14ac:dyDescent="0.25">
      <c r="A26425" t="s">
        <v>26852</v>
      </c>
    </row>
    <row r="26426" spans="1:1" x14ac:dyDescent="0.25">
      <c r="A26426" t="s">
        <v>26853</v>
      </c>
    </row>
    <row r="26427" spans="1:1" x14ac:dyDescent="0.25">
      <c r="A26427" t="s">
        <v>26854</v>
      </c>
    </row>
    <row r="26428" spans="1:1" x14ac:dyDescent="0.25">
      <c r="A26428" t="s">
        <v>26855</v>
      </c>
    </row>
    <row r="26429" spans="1:1" x14ac:dyDescent="0.25">
      <c r="A26429" t="s">
        <v>26856</v>
      </c>
    </row>
    <row r="26430" spans="1:1" x14ac:dyDescent="0.25">
      <c r="A26430" t="s">
        <v>26857</v>
      </c>
    </row>
    <row r="26431" spans="1:1" x14ac:dyDescent="0.25">
      <c r="A26431" t="s">
        <v>26858</v>
      </c>
    </row>
    <row r="26432" spans="1:1" x14ac:dyDescent="0.25">
      <c r="A26432" t="s">
        <v>26859</v>
      </c>
    </row>
    <row r="26433" spans="1:1" x14ac:dyDescent="0.25">
      <c r="A26433" t="s">
        <v>26860</v>
      </c>
    </row>
    <row r="26434" spans="1:1" x14ac:dyDescent="0.25">
      <c r="A26434" t="s">
        <v>26861</v>
      </c>
    </row>
    <row r="26435" spans="1:1" x14ac:dyDescent="0.25">
      <c r="A26435" t="s">
        <v>26862</v>
      </c>
    </row>
    <row r="26436" spans="1:1" x14ac:dyDescent="0.25">
      <c r="A26436" t="s">
        <v>26863</v>
      </c>
    </row>
    <row r="26437" spans="1:1" x14ac:dyDescent="0.25">
      <c r="A26437" t="s">
        <v>26864</v>
      </c>
    </row>
    <row r="26438" spans="1:1" x14ac:dyDescent="0.25">
      <c r="A26438" t="s">
        <v>26865</v>
      </c>
    </row>
    <row r="26439" spans="1:1" x14ac:dyDescent="0.25">
      <c r="A26439" t="s">
        <v>26866</v>
      </c>
    </row>
    <row r="26440" spans="1:1" x14ac:dyDescent="0.25">
      <c r="A26440" t="s">
        <v>26867</v>
      </c>
    </row>
    <row r="26441" spans="1:1" x14ac:dyDescent="0.25">
      <c r="A26441" t="s">
        <v>26868</v>
      </c>
    </row>
    <row r="26442" spans="1:1" x14ac:dyDescent="0.25">
      <c r="A26442" t="s">
        <v>26869</v>
      </c>
    </row>
    <row r="26443" spans="1:1" x14ac:dyDescent="0.25">
      <c r="A26443" t="s">
        <v>26870</v>
      </c>
    </row>
    <row r="26444" spans="1:1" x14ac:dyDescent="0.25">
      <c r="A26444" t="s">
        <v>26871</v>
      </c>
    </row>
    <row r="26445" spans="1:1" x14ac:dyDescent="0.25">
      <c r="A26445" t="s">
        <v>26872</v>
      </c>
    </row>
    <row r="26446" spans="1:1" x14ac:dyDescent="0.25">
      <c r="A26446" t="s">
        <v>26873</v>
      </c>
    </row>
    <row r="26447" spans="1:1" x14ac:dyDescent="0.25">
      <c r="A26447" t="s">
        <v>26874</v>
      </c>
    </row>
    <row r="26448" spans="1:1" x14ac:dyDescent="0.25">
      <c r="A26448" t="s">
        <v>26875</v>
      </c>
    </row>
    <row r="26449" spans="1:1" x14ac:dyDescent="0.25">
      <c r="A26449" t="s">
        <v>26876</v>
      </c>
    </row>
    <row r="26450" spans="1:1" x14ac:dyDescent="0.25">
      <c r="A26450" t="s">
        <v>26877</v>
      </c>
    </row>
    <row r="26451" spans="1:1" x14ac:dyDescent="0.25">
      <c r="A26451" t="s">
        <v>26878</v>
      </c>
    </row>
    <row r="26452" spans="1:1" x14ac:dyDescent="0.25">
      <c r="A26452" t="s">
        <v>26879</v>
      </c>
    </row>
    <row r="26453" spans="1:1" x14ac:dyDescent="0.25">
      <c r="A26453" t="s">
        <v>26880</v>
      </c>
    </row>
    <row r="26454" spans="1:1" x14ac:dyDescent="0.25">
      <c r="A26454" t="s">
        <v>26881</v>
      </c>
    </row>
    <row r="26455" spans="1:1" x14ac:dyDescent="0.25">
      <c r="A26455" t="s">
        <v>26882</v>
      </c>
    </row>
    <row r="26456" spans="1:1" x14ac:dyDescent="0.25">
      <c r="A26456" t="s">
        <v>26883</v>
      </c>
    </row>
    <row r="26457" spans="1:1" x14ac:dyDescent="0.25">
      <c r="A26457" t="s">
        <v>26884</v>
      </c>
    </row>
    <row r="26458" spans="1:1" x14ac:dyDescent="0.25">
      <c r="A26458" t="s">
        <v>26885</v>
      </c>
    </row>
    <row r="26459" spans="1:1" x14ac:dyDescent="0.25">
      <c r="A26459" t="s">
        <v>26886</v>
      </c>
    </row>
    <row r="26460" spans="1:1" x14ac:dyDescent="0.25">
      <c r="A26460" t="s">
        <v>26887</v>
      </c>
    </row>
    <row r="26461" spans="1:1" x14ac:dyDescent="0.25">
      <c r="A26461" t="s">
        <v>26888</v>
      </c>
    </row>
    <row r="26462" spans="1:1" x14ac:dyDescent="0.25">
      <c r="A26462" t="s">
        <v>26889</v>
      </c>
    </row>
    <row r="26463" spans="1:1" x14ac:dyDescent="0.25">
      <c r="A26463" t="s">
        <v>26890</v>
      </c>
    </row>
    <row r="26464" spans="1:1" x14ac:dyDescent="0.25">
      <c r="A26464" t="s">
        <v>26891</v>
      </c>
    </row>
    <row r="26465" spans="1:1" x14ac:dyDescent="0.25">
      <c r="A26465" t="s">
        <v>26892</v>
      </c>
    </row>
    <row r="26466" spans="1:1" x14ac:dyDescent="0.25">
      <c r="A26466" t="s">
        <v>26893</v>
      </c>
    </row>
    <row r="26467" spans="1:1" x14ac:dyDescent="0.25">
      <c r="A26467" t="s">
        <v>26894</v>
      </c>
    </row>
    <row r="26468" spans="1:1" x14ac:dyDescent="0.25">
      <c r="A26468" t="s">
        <v>26895</v>
      </c>
    </row>
    <row r="26469" spans="1:1" x14ac:dyDescent="0.25">
      <c r="A26469" t="s">
        <v>26896</v>
      </c>
    </row>
    <row r="26470" spans="1:1" x14ac:dyDescent="0.25">
      <c r="A26470" t="s">
        <v>26897</v>
      </c>
    </row>
    <row r="26471" spans="1:1" x14ac:dyDescent="0.25">
      <c r="A26471" t="s">
        <v>26898</v>
      </c>
    </row>
    <row r="26472" spans="1:1" x14ac:dyDescent="0.25">
      <c r="A26472" t="s">
        <v>26899</v>
      </c>
    </row>
    <row r="26473" spans="1:1" x14ac:dyDescent="0.25">
      <c r="A26473" t="s">
        <v>26900</v>
      </c>
    </row>
    <row r="26474" spans="1:1" x14ac:dyDescent="0.25">
      <c r="A26474" t="s">
        <v>26901</v>
      </c>
    </row>
    <row r="26475" spans="1:1" x14ac:dyDescent="0.25">
      <c r="A26475" t="s">
        <v>26902</v>
      </c>
    </row>
    <row r="26476" spans="1:1" x14ac:dyDescent="0.25">
      <c r="A26476" t="s">
        <v>26903</v>
      </c>
    </row>
    <row r="26477" spans="1:1" x14ac:dyDescent="0.25">
      <c r="A26477" t="s">
        <v>26904</v>
      </c>
    </row>
    <row r="26478" spans="1:1" x14ac:dyDescent="0.25">
      <c r="A26478" t="s">
        <v>26905</v>
      </c>
    </row>
    <row r="26479" spans="1:1" x14ac:dyDescent="0.25">
      <c r="A26479" t="s">
        <v>26906</v>
      </c>
    </row>
    <row r="26480" spans="1:1" x14ac:dyDescent="0.25">
      <c r="A26480" t="s">
        <v>26907</v>
      </c>
    </row>
    <row r="26481" spans="1:1" x14ac:dyDescent="0.25">
      <c r="A26481" t="s">
        <v>26908</v>
      </c>
    </row>
    <row r="26482" spans="1:1" x14ac:dyDescent="0.25">
      <c r="A26482" t="s">
        <v>26909</v>
      </c>
    </row>
    <row r="26483" spans="1:1" x14ac:dyDescent="0.25">
      <c r="A26483" t="s">
        <v>26910</v>
      </c>
    </row>
    <row r="26484" spans="1:1" x14ac:dyDescent="0.25">
      <c r="A26484" t="s">
        <v>26911</v>
      </c>
    </row>
    <row r="26485" spans="1:1" x14ac:dyDescent="0.25">
      <c r="A26485" t="s">
        <v>26912</v>
      </c>
    </row>
    <row r="26486" spans="1:1" x14ac:dyDescent="0.25">
      <c r="A26486" t="s">
        <v>26913</v>
      </c>
    </row>
    <row r="26487" spans="1:1" x14ac:dyDescent="0.25">
      <c r="A26487" t="s">
        <v>26914</v>
      </c>
    </row>
    <row r="26488" spans="1:1" x14ac:dyDescent="0.25">
      <c r="A26488" t="s">
        <v>26915</v>
      </c>
    </row>
    <row r="26489" spans="1:1" x14ac:dyDescent="0.25">
      <c r="A26489" t="s">
        <v>26916</v>
      </c>
    </row>
    <row r="26490" spans="1:1" x14ac:dyDescent="0.25">
      <c r="A26490" t="s">
        <v>26917</v>
      </c>
    </row>
    <row r="26491" spans="1:1" x14ac:dyDescent="0.25">
      <c r="A26491" t="s">
        <v>26918</v>
      </c>
    </row>
    <row r="26492" spans="1:1" x14ac:dyDescent="0.25">
      <c r="A26492" t="s">
        <v>26919</v>
      </c>
    </row>
    <row r="26493" spans="1:1" x14ac:dyDescent="0.25">
      <c r="A26493" t="s">
        <v>26920</v>
      </c>
    </row>
    <row r="26494" spans="1:1" x14ac:dyDescent="0.25">
      <c r="A26494" t="s">
        <v>26921</v>
      </c>
    </row>
    <row r="26495" spans="1:1" x14ac:dyDescent="0.25">
      <c r="A26495" t="s">
        <v>26922</v>
      </c>
    </row>
    <row r="26496" spans="1:1" x14ac:dyDescent="0.25">
      <c r="A26496" t="s">
        <v>26923</v>
      </c>
    </row>
    <row r="26497" spans="1:1" x14ac:dyDescent="0.25">
      <c r="A26497" t="s">
        <v>26924</v>
      </c>
    </row>
    <row r="26498" spans="1:1" x14ac:dyDescent="0.25">
      <c r="A26498" t="s">
        <v>26925</v>
      </c>
    </row>
    <row r="26499" spans="1:1" x14ac:dyDescent="0.25">
      <c r="A26499" t="s">
        <v>26926</v>
      </c>
    </row>
    <row r="26500" spans="1:1" x14ac:dyDescent="0.25">
      <c r="A26500" t="s">
        <v>26927</v>
      </c>
    </row>
    <row r="26501" spans="1:1" x14ac:dyDescent="0.25">
      <c r="A26501" t="s">
        <v>26928</v>
      </c>
    </row>
    <row r="26502" spans="1:1" x14ac:dyDescent="0.25">
      <c r="A26502" t="s">
        <v>26929</v>
      </c>
    </row>
    <row r="26503" spans="1:1" x14ac:dyDescent="0.25">
      <c r="A26503" t="s">
        <v>26930</v>
      </c>
    </row>
    <row r="26504" spans="1:1" x14ac:dyDescent="0.25">
      <c r="A26504" t="s">
        <v>26931</v>
      </c>
    </row>
    <row r="26505" spans="1:1" x14ac:dyDescent="0.25">
      <c r="A26505" t="s">
        <v>26932</v>
      </c>
    </row>
    <row r="26506" spans="1:1" x14ac:dyDescent="0.25">
      <c r="A26506" t="s">
        <v>26933</v>
      </c>
    </row>
    <row r="26507" spans="1:1" x14ac:dyDescent="0.25">
      <c r="A26507" t="s">
        <v>26934</v>
      </c>
    </row>
    <row r="26508" spans="1:1" x14ac:dyDescent="0.25">
      <c r="A26508" t="s">
        <v>26935</v>
      </c>
    </row>
    <row r="26509" spans="1:1" x14ac:dyDescent="0.25">
      <c r="A26509" t="s">
        <v>26936</v>
      </c>
    </row>
    <row r="26510" spans="1:1" x14ac:dyDescent="0.25">
      <c r="A26510" t="s">
        <v>26937</v>
      </c>
    </row>
    <row r="26511" spans="1:1" x14ac:dyDescent="0.25">
      <c r="A26511" t="s">
        <v>26938</v>
      </c>
    </row>
    <row r="26512" spans="1:1" x14ac:dyDescent="0.25">
      <c r="A26512" t="s">
        <v>26939</v>
      </c>
    </row>
    <row r="26513" spans="1:1" x14ac:dyDescent="0.25">
      <c r="A26513" t="s">
        <v>26940</v>
      </c>
    </row>
    <row r="26514" spans="1:1" x14ac:dyDescent="0.25">
      <c r="A26514" t="s">
        <v>26941</v>
      </c>
    </row>
    <row r="26515" spans="1:1" x14ac:dyDescent="0.25">
      <c r="A26515" t="s">
        <v>26942</v>
      </c>
    </row>
    <row r="26516" spans="1:1" x14ac:dyDescent="0.25">
      <c r="A26516" t="s">
        <v>26943</v>
      </c>
    </row>
    <row r="26517" spans="1:1" x14ac:dyDescent="0.25">
      <c r="A26517" t="s">
        <v>26944</v>
      </c>
    </row>
    <row r="26518" spans="1:1" x14ac:dyDescent="0.25">
      <c r="A26518" t="s">
        <v>26945</v>
      </c>
    </row>
    <row r="26519" spans="1:1" x14ac:dyDescent="0.25">
      <c r="A26519" t="s">
        <v>26946</v>
      </c>
    </row>
    <row r="26520" spans="1:1" x14ac:dyDescent="0.25">
      <c r="A26520" t="s">
        <v>26947</v>
      </c>
    </row>
    <row r="26521" spans="1:1" x14ac:dyDescent="0.25">
      <c r="A26521" t="s">
        <v>26948</v>
      </c>
    </row>
    <row r="26522" spans="1:1" x14ac:dyDescent="0.25">
      <c r="A26522" t="s">
        <v>26949</v>
      </c>
    </row>
    <row r="26523" spans="1:1" x14ac:dyDescent="0.25">
      <c r="A26523" t="s">
        <v>26950</v>
      </c>
    </row>
    <row r="26524" spans="1:1" x14ac:dyDescent="0.25">
      <c r="A26524" t="s">
        <v>26951</v>
      </c>
    </row>
    <row r="26525" spans="1:1" x14ac:dyDescent="0.25">
      <c r="A26525" t="s">
        <v>26952</v>
      </c>
    </row>
    <row r="26526" spans="1:1" x14ac:dyDescent="0.25">
      <c r="A26526" t="s">
        <v>26953</v>
      </c>
    </row>
    <row r="26527" spans="1:1" x14ac:dyDescent="0.25">
      <c r="A26527" t="s">
        <v>26954</v>
      </c>
    </row>
    <row r="26528" spans="1:1" x14ac:dyDescent="0.25">
      <c r="A26528" t="s">
        <v>26955</v>
      </c>
    </row>
    <row r="26529" spans="1:1" x14ac:dyDescent="0.25">
      <c r="A26529" t="s">
        <v>26956</v>
      </c>
    </row>
    <row r="26530" spans="1:1" x14ac:dyDescent="0.25">
      <c r="A26530" t="s">
        <v>26957</v>
      </c>
    </row>
    <row r="26531" spans="1:1" x14ac:dyDescent="0.25">
      <c r="A26531" t="s">
        <v>26958</v>
      </c>
    </row>
    <row r="26532" spans="1:1" x14ac:dyDescent="0.25">
      <c r="A26532" t="s">
        <v>26959</v>
      </c>
    </row>
    <row r="26533" spans="1:1" x14ac:dyDescent="0.25">
      <c r="A26533" t="s">
        <v>26960</v>
      </c>
    </row>
    <row r="26534" spans="1:1" x14ac:dyDescent="0.25">
      <c r="A26534" t="s">
        <v>26961</v>
      </c>
    </row>
    <row r="26535" spans="1:1" x14ac:dyDescent="0.25">
      <c r="A26535" t="s">
        <v>26962</v>
      </c>
    </row>
    <row r="26536" spans="1:1" x14ac:dyDescent="0.25">
      <c r="A26536" t="s">
        <v>26963</v>
      </c>
    </row>
    <row r="26537" spans="1:1" x14ac:dyDescent="0.25">
      <c r="A26537" t="s">
        <v>26964</v>
      </c>
    </row>
    <row r="26538" spans="1:1" x14ac:dyDescent="0.25">
      <c r="A26538" t="s">
        <v>26965</v>
      </c>
    </row>
    <row r="26539" spans="1:1" x14ac:dyDescent="0.25">
      <c r="A26539" t="s">
        <v>26966</v>
      </c>
    </row>
    <row r="26540" spans="1:1" x14ac:dyDescent="0.25">
      <c r="A26540" t="s">
        <v>26967</v>
      </c>
    </row>
    <row r="26541" spans="1:1" x14ac:dyDescent="0.25">
      <c r="A26541" t="s">
        <v>26968</v>
      </c>
    </row>
    <row r="26542" spans="1:1" x14ac:dyDescent="0.25">
      <c r="A26542" t="s">
        <v>26969</v>
      </c>
    </row>
    <row r="26543" spans="1:1" x14ac:dyDescent="0.25">
      <c r="A26543" t="s">
        <v>26970</v>
      </c>
    </row>
    <row r="26544" spans="1:1" x14ac:dyDescent="0.25">
      <c r="A26544" t="s">
        <v>26971</v>
      </c>
    </row>
    <row r="26545" spans="1:1" x14ac:dyDescent="0.25">
      <c r="A26545" t="s">
        <v>26972</v>
      </c>
    </row>
    <row r="26546" spans="1:1" x14ac:dyDescent="0.25">
      <c r="A26546" t="s">
        <v>26973</v>
      </c>
    </row>
    <row r="26547" spans="1:1" x14ac:dyDescent="0.25">
      <c r="A26547" t="s">
        <v>26974</v>
      </c>
    </row>
    <row r="26548" spans="1:1" x14ac:dyDescent="0.25">
      <c r="A26548" t="s">
        <v>26975</v>
      </c>
    </row>
    <row r="26549" spans="1:1" x14ac:dyDescent="0.25">
      <c r="A26549" t="s">
        <v>26976</v>
      </c>
    </row>
    <row r="26550" spans="1:1" x14ac:dyDescent="0.25">
      <c r="A26550" t="s">
        <v>26977</v>
      </c>
    </row>
    <row r="26551" spans="1:1" x14ac:dyDescent="0.25">
      <c r="A26551" t="s">
        <v>26978</v>
      </c>
    </row>
    <row r="26552" spans="1:1" x14ac:dyDescent="0.25">
      <c r="A26552" t="s">
        <v>26979</v>
      </c>
    </row>
    <row r="26553" spans="1:1" x14ac:dyDescent="0.25">
      <c r="A26553" t="s">
        <v>26980</v>
      </c>
    </row>
    <row r="26554" spans="1:1" x14ac:dyDescent="0.25">
      <c r="A26554" t="s">
        <v>26981</v>
      </c>
    </row>
    <row r="26555" spans="1:1" x14ac:dyDescent="0.25">
      <c r="A26555" t="s">
        <v>26982</v>
      </c>
    </row>
    <row r="26556" spans="1:1" x14ac:dyDescent="0.25">
      <c r="A26556" t="s">
        <v>26983</v>
      </c>
    </row>
    <row r="26557" spans="1:1" x14ac:dyDescent="0.25">
      <c r="A26557" t="s">
        <v>26984</v>
      </c>
    </row>
    <row r="26558" spans="1:1" x14ac:dyDescent="0.25">
      <c r="A26558" t="s">
        <v>26985</v>
      </c>
    </row>
    <row r="26559" spans="1:1" x14ac:dyDescent="0.25">
      <c r="A26559" t="s">
        <v>26986</v>
      </c>
    </row>
    <row r="26560" spans="1:1" x14ac:dyDescent="0.25">
      <c r="A26560" t="s">
        <v>26987</v>
      </c>
    </row>
    <row r="26561" spans="1:1" x14ac:dyDescent="0.25">
      <c r="A26561" t="s">
        <v>26988</v>
      </c>
    </row>
    <row r="26562" spans="1:1" x14ac:dyDescent="0.25">
      <c r="A26562" t="s">
        <v>26989</v>
      </c>
    </row>
    <row r="26563" spans="1:1" x14ac:dyDescent="0.25">
      <c r="A26563" t="s">
        <v>26990</v>
      </c>
    </row>
    <row r="26564" spans="1:1" x14ac:dyDescent="0.25">
      <c r="A26564" t="s">
        <v>26991</v>
      </c>
    </row>
    <row r="26565" spans="1:1" x14ac:dyDescent="0.25">
      <c r="A26565" t="s">
        <v>26992</v>
      </c>
    </row>
    <row r="26566" spans="1:1" x14ac:dyDescent="0.25">
      <c r="A26566" t="s">
        <v>26993</v>
      </c>
    </row>
    <row r="26567" spans="1:1" x14ac:dyDescent="0.25">
      <c r="A26567" t="s">
        <v>26994</v>
      </c>
    </row>
    <row r="26568" spans="1:1" x14ac:dyDescent="0.25">
      <c r="A26568" t="s">
        <v>26995</v>
      </c>
    </row>
    <row r="26569" spans="1:1" x14ac:dyDescent="0.25">
      <c r="A26569" t="s">
        <v>26996</v>
      </c>
    </row>
    <row r="26570" spans="1:1" x14ac:dyDescent="0.25">
      <c r="A26570" t="s">
        <v>26997</v>
      </c>
    </row>
    <row r="26571" spans="1:1" x14ac:dyDescent="0.25">
      <c r="A26571" t="s">
        <v>26998</v>
      </c>
    </row>
    <row r="26572" spans="1:1" x14ac:dyDescent="0.25">
      <c r="A26572" t="s">
        <v>26999</v>
      </c>
    </row>
    <row r="26573" spans="1:1" x14ac:dyDescent="0.25">
      <c r="A26573" t="s">
        <v>27000</v>
      </c>
    </row>
    <row r="26574" spans="1:1" x14ac:dyDescent="0.25">
      <c r="A26574" t="s">
        <v>27001</v>
      </c>
    </row>
    <row r="26575" spans="1:1" x14ac:dyDescent="0.25">
      <c r="A26575" t="s">
        <v>27002</v>
      </c>
    </row>
    <row r="26576" spans="1:1" x14ac:dyDescent="0.25">
      <c r="A26576" t="s">
        <v>27003</v>
      </c>
    </row>
    <row r="26577" spans="1:1" x14ac:dyDescent="0.25">
      <c r="A26577" t="s">
        <v>27004</v>
      </c>
    </row>
    <row r="26578" spans="1:1" x14ac:dyDescent="0.25">
      <c r="A26578" t="s">
        <v>27005</v>
      </c>
    </row>
    <row r="26579" spans="1:1" x14ac:dyDescent="0.25">
      <c r="A26579" t="s">
        <v>27006</v>
      </c>
    </row>
    <row r="26580" spans="1:1" x14ac:dyDescent="0.25">
      <c r="A26580" t="s">
        <v>27007</v>
      </c>
    </row>
    <row r="26581" spans="1:1" x14ac:dyDescent="0.25">
      <c r="A26581" t="s">
        <v>27008</v>
      </c>
    </row>
    <row r="26582" spans="1:1" x14ac:dyDescent="0.25">
      <c r="A26582" t="s">
        <v>27009</v>
      </c>
    </row>
    <row r="26583" spans="1:1" x14ac:dyDescent="0.25">
      <c r="A26583" t="s">
        <v>27010</v>
      </c>
    </row>
    <row r="26584" spans="1:1" x14ac:dyDescent="0.25">
      <c r="A26584" t="s">
        <v>27011</v>
      </c>
    </row>
    <row r="26585" spans="1:1" x14ac:dyDescent="0.25">
      <c r="A26585" t="s">
        <v>27012</v>
      </c>
    </row>
    <row r="26586" spans="1:1" x14ac:dyDescent="0.25">
      <c r="A26586" t="s">
        <v>27013</v>
      </c>
    </row>
    <row r="26587" spans="1:1" x14ac:dyDescent="0.25">
      <c r="A26587" t="s">
        <v>27014</v>
      </c>
    </row>
    <row r="26588" spans="1:1" x14ac:dyDescent="0.25">
      <c r="A26588" t="s">
        <v>27015</v>
      </c>
    </row>
    <row r="26589" spans="1:1" x14ac:dyDescent="0.25">
      <c r="A26589" t="s">
        <v>27016</v>
      </c>
    </row>
    <row r="26590" spans="1:1" x14ac:dyDescent="0.25">
      <c r="A26590" t="s">
        <v>27017</v>
      </c>
    </row>
    <row r="26591" spans="1:1" x14ac:dyDescent="0.25">
      <c r="A26591" t="s">
        <v>27018</v>
      </c>
    </row>
    <row r="26592" spans="1:1" x14ac:dyDescent="0.25">
      <c r="A26592" t="s">
        <v>27019</v>
      </c>
    </row>
    <row r="26593" spans="1:1" x14ac:dyDescent="0.25">
      <c r="A26593" t="s">
        <v>27020</v>
      </c>
    </row>
    <row r="26594" spans="1:1" x14ac:dyDescent="0.25">
      <c r="A26594" t="s">
        <v>27021</v>
      </c>
    </row>
    <row r="26595" spans="1:1" x14ac:dyDescent="0.25">
      <c r="A26595" t="s">
        <v>27022</v>
      </c>
    </row>
    <row r="26596" spans="1:1" x14ac:dyDescent="0.25">
      <c r="A26596" t="s">
        <v>27023</v>
      </c>
    </row>
    <row r="26597" spans="1:1" x14ac:dyDescent="0.25">
      <c r="A26597" t="s">
        <v>27024</v>
      </c>
    </row>
    <row r="26598" spans="1:1" x14ac:dyDescent="0.25">
      <c r="A26598" t="s">
        <v>27025</v>
      </c>
    </row>
    <row r="26599" spans="1:1" x14ac:dyDescent="0.25">
      <c r="A26599" t="s">
        <v>27026</v>
      </c>
    </row>
    <row r="26600" spans="1:1" x14ac:dyDescent="0.25">
      <c r="A26600" t="s">
        <v>27027</v>
      </c>
    </row>
    <row r="26601" spans="1:1" x14ac:dyDescent="0.25">
      <c r="A26601" t="s">
        <v>27028</v>
      </c>
    </row>
    <row r="26602" spans="1:1" x14ac:dyDescent="0.25">
      <c r="A26602" t="s">
        <v>27029</v>
      </c>
    </row>
    <row r="26603" spans="1:1" x14ac:dyDescent="0.25">
      <c r="A26603" t="s">
        <v>27030</v>
      </c>
    </row>
    <row r="26604" spans="1:1" x14ac:dyDescent="0.25">
      <c r="A26604" t="s">
        <v>27031</v>
      </c>
    </row>
    <row r="26605" spans="1:1" x14ac:dyDescent="0.25">
      <c r="A26605" t="s">
        <v>27032</v>
      </c>
    </row>
    <row r="26606" spans="1:1" x14ac:dyDescent="0.25">
      <c r="A26606" t="s">
        <v>27033</v>
      </c>
    </row>
    <row r="26607" spans="1:1" x14ac:dyDescent="0.25">
      <c r="A26607" t="s">
        <v>27034</v>
      </c>
    </row>
    <row r="26608" spans="1:1" x14ac:dyDescent="0.25">
      <c r="A26608" t="s">
        <v>27035</v>
      </c>
    </row>
    <row r="26609" spans="1:1" x14ac:dyDescent="0.25">
      <c r="A26609" t="s">
        <v>27036</v>
      </c>
    </row>
    <row r="26610" spans="1:1" x14ac:dyDescent="0.25">
      <c r="A26610" t="s">
        <v>27037</v>
      </c>
    </row>
    <row r="26611" spans="1:1" x14ac:dyDescent="0.25">
      <c r="A26611" t="s">
        <v>27038</v>
      </c>
    </row>
    <row r="26612" spans="1:1" x14ac:dyDescent="0.25">
      <c r="A26612" t="s">
        <v>27039</v>
      </c>
    </row>
    <row r="26613" spans="1:1" x14ac:dyDescent="0.25">
      <c r="A26613" t="s">
        <v>27040</v>
      </c>
    </row>
    <row r="26614" spans="1:1" x14ac:dyDescent="0.25">
      <c r="A26614" t="s">
        <v>27041</v>
      </c>
    </row>
    <row r="26615" spans="1:1" x14ac:dyDescent="0.25">
      <c r="A26615" t="s">
        <v>27042</v>
      </c>
    </row>
    <row r="26616" spans="1:1" x14ac:dyDescent="0.25">
      <c r="A26616" t="s">
        <v>27043</v>
      </c>
    </row>
    <row r="26617" spans="1:1" x14ac:dyDescent="0.25">
      <c r="A26617" t="s">
        <v>27044</v>
      </c>
    </row>
    <row r="26618" spans="1:1" x14ac:dyDescent="0.25">
      <c r="A26618" t="s">
        <v>27045</v>
      </c>
    </row>
    <row r="26619" spans="1:1" x14ac:dyDescent="0.25">
      <c r="A26619" t="s">
        <v>27046</v>
      </c>
    </row>
    <row r="26620" spans="1:1" x14ac:dyDescent="0.25">
      <c r="A26620" t="s">
        <v>27047</v>
      </c>
    </row>
    <row r="26621" spans="1:1" x14ac:dyDescent="0.25">
      <c r="A26621" t="s">
        <v>27048</v>
      </c>
    </row>
    <row r="26622" spans="1:1" x14ac:dyDescent="0.25">
      <c r="A26622" t="s">
        <v>27049</v>
      </c>
    </row>
    <row r="26623" spans="1:1" x14ac:dyDescent="0.25">
      <c r="A26623" t="s">
        <v>27050</v>
      </c>
    </row>
    <row r="26624" spans="1:1" x14ac:dyDescent="0.25">
      <c r="A26624" t="s">
        <v>27051</v>
      </c>
    </row>
    <row r="26625" spans="1:1" x14ac:dyDescent="0.25">
      <c r="A26625" t="s">
        <v>27052</v>
      </c>
    </row>
    <row r="26626" spans="1:1" x14ac:dyDescent="0.25">
      <c r="A26626" t="s">
        <v>27053</v>
      </c>
    </row>
    <row r="26627" spans="1:1" x14ac:dyDescent="0.25">
      <c r="A26627" t="s">
        <v>27054</v>
      </c>
    </row>
    <row r="26628" spans="1:1" x14ac:dyDescent="0.25">
      <c r="A26628" t="s">
        <v>27055</v>
      </c>
    </row>
    <row r="26629" spans="1:1" x14ac:dyDescent="0.25">
      <c r="A26629" t="s">
        <v>27056</v>
      </c>
    </row>
    <row r="26630" spans="1:1" x14ac:dyDescent="0.25">
      <c r="A26630" t="s">
        <v>27057</v>
      </c>
    </row>
    <row r="26631" spans="1:1" x14ac:dyDescent="0.25">
      <c r="A26631" t="s">
        <v>27058</v>
      </c>
    </row>
    <row r="26632" spans="1:1" x14ac:dyDescent="0.25">
      <c r="A26632" t="s">
        <v>27059</v>
      </c>
    </row>
    <row r="26633" spans="1:1" x14ac:dyDescent="0.25">
      <c r="A26633" t="s">
        <v>27060</v>
      </c>
    </row>
    <row r="26634" spans="1:1" x14ac:dyDescent="0.25">
      <c r="A26634" t="s">
        <v>27061</v>
      </c>
    </row>
    <row r="26635" spans="1:1" x14ac:dyDescent="0.25">
      <c r="A26635" t="s">
        <v>27062</v>
      </c>
    </row>
    <row r="26636" spans="1:1" x14ac:dyDescent="0.25">
      <c r="A26636" t="s">
        <v>27063</v>
      </c>
    </row>
    <row r="26637" spans="1:1" x14ac:dyDescent="0.25">
      <c r="A26637" t="s">
        <v>27064</v>
      </c>
    </row>
    <row r="26638" spans="1:1" x14ac:dyDescent="0.25">
      <c r="A26638" t="s">
        <v>27065</v>
      </c>
    </row>
    <row r="26639" spans="1:1" x14ac:dyDescent="0.25">
      <c r="A26639" t="s">
        <v>27066</v>
      </c>
    </row>
    <row r="26640" spans="1:1" x14ac:dyDescent="0.25">
      <c r="A26640" t="s">
        <v>27067</v>
      </c>
    </row>
    <row r="26641" spans="1:1" x14ac:dyDescent="0.25">
      <c r="A26641" t="s">
        <v>27068</v>
      </c>
    </row>
    <row r="26642" spans="1:1" x14ac:dyDescent="0.25">
      <c r="A26642" t="s">
        <v>27069</v>
      </c>
    </row>
    <row r="26643" spans="1:1" x14ac:dyDescent="0.25">
      <c r="A26643" t="s">
        <v>27070</v>
      </c>
    </row>
    <row r="26644" spans="1:1" x14ac:dyDescent="0.25">
      <c r="A26644" t="s">
        <v>27071</v>
      </c>
    </row>
    <row r="26645" spans="1:1" x14ac:dyDescent="0.25">
      <c r="A26645" t="s">
        <v>27072</v>
      </c>
    </row>
    <row r="26646" spans="1:1" x14ac:dyDescent="0.25">
      <c r="A26646" t="s">
        <v>27073</v>
      </c>
    </row>
    <row r="26647" spans="1:1" x14ac:dyDescent="0.25">
      <c r="A26647" t="s">
        <v>27074</v>
      </c>
    </row>
    <row r="26648" spans="1:1" x14ac:dyDescent="0.25">
      <c r="A26648" t="s">
        <v>27075</v>
      </c>
    </row>
    <row r="26649" spans="1:1" x14ac:dyDescent="0.25">
      <c r="A26649" t="s">
        <v>27076</v>
      </c>
    </row>
    <row r="26650" spans="1:1" x14ac:dyDescent="0.25">
      <c r="A26650" t="s">
        <v>27077</v>
      </c>
    </row>
    <row r="26651" spans="1:1" x14ac:dyDescent="0.25">
      <c r="A26651" t="s">
        <v>27078</v>
      </c>
    </row>
    <row r="26652" spans="1:1" x14ac:dyDescent="0.25">
      <c r="A26652" t="s">
        <v>27079</v>
      </c>
    </row>
    <row r="26653" spans="1:1" x14ac:dyDescent="0.25">
      <c r="A26653" t="s">
        <v>27080</v>
      </c>
    </row>
    <row r="26654" spans="1:1" x14ac:dyDescent="0.25">
      <c r="A26654" t="s">
        <v>27081</v>
      </c>
    </row>
    <row r="26655" spans="1:1" x14ac:dyDescent="0.25">
      <c r="A26655" t="s">
        <v>27082</v>
      </c>
    </row>
    <row r="26656" spans="1:1" x14ac:dyDescent="0.25">
      <c r="A26656" t="s">
        <v>27083</v>
      </c>
    </row>
    <row r="26657" spans="1:1" x14ac:dyDescent="0.25">
      <c r="A26657" t="s">
        <v>27084</v>
      </c>
    </row>
    <row r="26658" spans="1:1" x14ac:dyDescent="0.25">
      <c r="A26658" t="s">
        <v>27085</v>
      </c>
    </row>
    <row r="26659" spans="1:1" x14ac:dyDescent="0.25">
      <c r="A26659" t="s">
        <v>27086</v>
      </c>
    </row>
    <row r="26660" spans="1:1" x14ac:dyDescent="0.25">
      <c r="A26660" t="s">
        <v>27087</v>
      </c>
    </row>
    <row r="26661" spans="1:1" x14ac:dyDescent="0.25">
      <c r="A26661" t="s">
        <v>27088</v>
      </c>
    </row>
    <row r="26662" spans="1:1" x14ac:dyDescent="0.25">
      <c r="A26662" t="s">
        <v>27089</v>
      </c>
    </row>
    <row r="26663" spans="1:1" x14ac:dyDescent="0.25">
      <c r="A26663" t="s">
        <v>27090</v>
      </c>
    </row>
    <row r="26664" spans="1:1" x14ac:dyDescent="0.25">
      <c r="A26664" t="s">
        <v>27091</v>
      </c>
    </row>
    <row r="26665" spans="1:1" x14ac:dyDescent="0.25">
      <c r="A26665" t="s">
        <v>27092</v>
      </c>
    </row>
    <row r="26666" spans="1:1" x14ac:dyDescent="0.25">
      <c r="A26666" t="s">
        <v>27093</v>
      </c>
    </row>
    <row r="26667" spans="1:1" x14ac:dyDescent="0.25">
      <c r="A26667" t="s">
        <v>27094</v>
      </c>
    </row>
    <row r="26668" spans="1:1" x14ac:dyDescent="0.25">
      <c r="A26668" t="s">
        <v>27095</v>
      </c>
    </row>
    <row r="26669" spans="1:1" x14ac:dyDescent="0.25">
      <c r="A26669" t="s">
        <v>27096</v>
      </c>
    </row>
    <row r="26670" spans="1:1" x14ac:dyDescent="0.25">
      <c r="A26670" t="s">
        <v>27097</v>
      </c>
    </row>
    <row r="26671" spans="1:1" x14ac:dyDescent="0.25">
      <c r="A26671" t="s">
        <v>27098</v>
      </c>
    </row>
    <row r="26672" spans="1:1" x14ac:dyDescent="0.25">
      <c r="A26672" t="s">
        <v>27099</v>
      </c>
    </row>
    <row r="26673" spans="1:1" x14ac:dyDescent="0.25">
      <c r="A26673" t="s">
        <v>27100</v>
      </c>
    </row>
    <row r="26674" spans="1:1" x14ac:dyDescent="0.25">
      <c r="A26674" t="s">
        <v>27101</v>
      </c>
    </row>
    <row r="26675" spans="1:1" x14ac:dyDescent="0.25">
      <c r="A26675" t="s">
        <v>27102</v>
      </c>
    </row>
    <row r="26676" spans="1:1" x14ac:dyDescent="0.25">
      <c r="A26676" t="s">
        <v>27103</v>
      </c>
    </row>
    <row r="26677" spans="1:1" x14ac:dyDescent="0.25">
      <c r="A26677" t="s">
        <v>27104</v>
      </c>
    </row>
    <row r="26678" spans="1:1" x14ac:dyDescent="0.25">
      <c r="A26678" t="s">
        <v>27105</v>
      </c>
    </row>
    <row r="26679" spans="1:1" x14ac:dyDescent="0.25">
      <c r="A26679" t="s">
        <v>27106</v>
      </c>
    </row>
    <row r="26680" spans="1:1" x14ac:dyDescent="0.25">
      <c r="A26680" t="s">
        <v>27107</v>
      </c>
    </row>
    <row r="26681" spans="1:1" x14ac:dyDescent="0.25">
      <c r="A26681" t="s">
        <v>27108</v>
      </c>
    </row>
    <row r="26682" spans="1:1" x14ac:dyDescent="0.25">
      <c r="A26682" t="s">
        <v>27109</v>
      </c>
    </row>
    <row r="26683" spans="1:1" x14ac:dyDescent="0.25">
      <c r="A26683" t="s">
        <v>27110</v>
      </c>
    </row>
    <row r="26684" spans="1:1" x14ac:dyDescent="0.25">
      <c r="A26684" t="s">
        <v>27111</v>
      </c>
    </row>
    <row r="26685" spans="1:1" x14ac:dyDescent="0.25">
      <c r="A26685" t="s">
        <v>27112</v>
      </c>
    </row>
    <row r="26686" spans="1:1" x14ac:dyDescent="0.25">
      <c r="A26686" t="s">
        <v>27113</v>
      </c>
    </row>
    <row r="26687" spans="1:1" x14ac:dyDescent="0.25">
      <c r="A26687" t="s">
        <v>27114</v>
      </c>
    </row>
    <row r="26688" spans="1:1" x14ac:dyDescent="0.25">
      <c r="A26688" t="s">
        <v>27115</v>
      </c>
    </row>
    <row r="26689" spans="1:1" x14ac:dyDescent="0.25">
      <c r="A26689" t="s">
        <v>27116</v>
      </c>
    </row>
    <row r="26690" spans="1:1" x14ac:dyDescent="0.25">
      <c r="A26690" t="s">
        <v>27117</v>
      </c>
    </row>
    <row r="26691" spans="1:1" x14ac:dyDescent="0.25">
      <c r="A26691" t="s">
        <v>27118</v>
      </c>
    </row>
    <row r="26692" spans="1:1" x14ac:dyDescent="0.25">
      <c r="A26692" t="s">
        <v>27119</v>
      </c>
    </row>
    <row r="26693" spans="1:1" x14ac:dyDescent="0.25">
      <c r="A26693" t="s">
        <v>27120</v>
      </c>
    </row>
    <row r="26694" spans="1:1" x14ac:dyDescent="0.25">
      <c r="A26694" t="s">
        <v>27121</v>
      </c>
    </row>
    <row r="26695" spans="1:1" x14ac:dyDescent="0.25">
      <c r="A26695" t="s">
        <v>27122</v>
      </c>
    </row>
    <row r="26696" spans="1:1" x14ac:dyDescent="0.25">
      <c r="A26696" t="s">
        <v>27123</v>
      </c>
    </row>
    <row r="26697" spans="1:1" x14ac:dyDescent="0.25">
      <c r="A26697" t="s">
        <v>27124</v>
      </c>
    </row>
    <row r="26698" spans="1:1" x14ac:dyDescent="0.25">
      <c r="A26698" t="s">
        <v>27125</v>
      </c>
    </row>
    <row r="26699" spans="1:1" x14ac:dyDescent="0.25">
      <c r="A26699" t="s">
        <v>27126</v>
      </c>
    </row>
    <row r="26700" spans="1:1" x14ac:dyDescent="0.25">
      <c r="A26700" t="s">
        <v>27127</v>
      </c>
    </row>
    <row r="26701" spans="1:1" x14ac:dyDescent="0.25">
      <c r="A26701" t="s">
        <v>27128</v>
      </c>
    </row>
    <row r="26702" spans="1:1" x14ac:dyDescent="0.25">
      <c r="A26702" t="s">
        <v>27129</v>
      </c>
    </row>
    <row r="26703" spans="1:1" x14ac:dyDescent="0.25">
      <c r="A26703" t="s">
        <v>27130</v>
      </c>
    </row>
    <row r="26704" spans="1:1" x14ac:dyDescent="0.25">
      <c r="A26704" t="s">
        <v>27131</v>
      </c>
    </row>
    <row r="26705" spans="1:1" x14ac:dyDescent="0.25">
      <c r="A26705" t="s">
        <v>27132</v>
      </c>
    </row>
    <row r="26706" spans="1:1" x14ac:dyDescent="0.25">
      <c r="A26706" t="s">
        <v>27133</v>
      </c>
    </row>
    <row r="26707" spans="1:1" x14ac:dyDescent="0.25">
      <c r="A26707" t="s">
        <v>27134</v>
      </c>
    </row>
    <row r="26708" spans="1:1" x14ac:dyDescent="0.25">
      <c r="A26708" t="s">
        <v>27135</v>
      </c>
    </row>
    <row r="26709" spans="1:1" x14ac:dyDescent="0.25">
      <c r="A26709" t="s">
        <v>27136</v>
      </c>
    </row>
    <row r="26710" spans="1:1" x14ac:dyDescent="0.25">
      <c r="A26710" t="s">
        <v>27137</v>
      </c>
    </row>
    <row r="26711" spans="1:1" x14ac:dyDescent="0.25">
      <c r="A26711" t="s">
        <v>27138</v>
      </c>
    </row>
    <row r="26712" spans="1:1" x14ac:dyDescent="0.25">
      <c r="A26712" t="s">
        <v>27139</v>
      </c>
    </row>
    <row r="26713" spans="1:1" x14ac:dyDescent="0.25">
      <c r="A26713" t="s">
        <v>27140</v>
      </c>
    </row>
    <row r="26714" spans="1:1" x14ac:dyDescent="0.25">
      <c r="A26714" t="s">
        <v>27141</v>
      </c>
    </row>
    <row r="26715" spans="1:1" x14ac:dyDescent="0.25">
      <c r="A26715" t="s">
        <v>27142</v>
      </c>
    </row>
    <row r="26716" spans="1:1" x14ac:dyDescent="0.25">
      <c r="A26716" t="s">
        <v>27143</v>
      </c>
    </row>
    <row r="26717" spans="1:1" x14ac:dyDescent="0.25">
      <c r="A26717" t="s">
        <v>27144</v>
      </c>
    </row>
    <row r="26718" spans="1:1" x14ac:dyDescent="0.25">
      <c r="A26718" t="s">
        <v>27145</v>
      </c>
    </row>
    <row r="26719" spans="1:1" x14ac:dyDescent="0.25">
      <c r="A26719" t="s">
        <v>27146</v>
      </c>
    </row>
    <row r="26720" spans="1:1" x14ac:dyDescent="0.25">
      <c r="A26720" t="s">
        <v>27147</v>
      </c>
    </row>
    <row r="26721" spans="1:1" x14ac:dyDescent="0.25">
      <c r="A26721" t="s">
        <v>27148</v>
      </c>
    </row>
    <row r="26722" spans="1:1" x14ac:dyDescent="0.25">
      <c r="A26722" t="s">
        <v>27149</v>
      </c>
    </row>
    <row r="26723" spans="1:1" x14ac:dyDescent="0.25">
      <c r="A26723" t="s">
        <v>27150</v>
      </c>
    </row>
    <row r="26724" spans="1:1" x14ac:dyDescent="0.25">
      <c r="A26724" t="s">
        <v>27151</v>
      </c>
    </row>
    <row r="26725" spans="1:1" x14ac:dyDescent="0.25">
      <c r="A26725" t="s">
        <v>27152</v>
      </c>
    </row>
    <row r="26726" spans="1:1" x14ac:dyDescent="0.25">
      <c r="A26726" t="s">
        <v>27153</v>
      </c>
    </row>
    <row r="26727" spans="1:1" x14ac:dyDescent="0.25">
      <c r="A26727" t="s">
        <v>27154</v>
      </c>
    </row>
    <row r="26728" spans="1:1" x14ac:dyDescent="0.25">
      <c r="A26728" t="s">
        <v>27155</v>
      </c>
    </row>
    <row r="26729" spans="1:1" x14ac:dyDescent="0.25">
      <c r="A26729" t="s">
        <v>27156</v>
      </c>
    </row>
    <row r="26730" spans="1:1" x14ac:dyDescent="0.25">
      <c r="A26730" t="s">
        <v>27157</v>
      </c>
    </row>
    <row r="26731" spans="1:1" x14ac:dyDescent="0.25">
      <c r="A26731" t="s">
        <v>27158</v>
      </c>
    </row>
    <row r="26732" spans="1:1" x14ac:dyDescent="0.25">
      <c r="A26732" t="s">
        <v>27159</v>
      </c>
    </row>
    <row r="26733" spans="1:1" x14ac:dyDescent="0.25">
      <c r="A26733" t="s">
        <v>27160</v>
      </c>
    </row>
    <row r="26734" spans="1:1" x14ac:dyDescent="0.25">
      <c r="A26734" t="s">
        <v>27161</v>
      </c>
    </row>
    <row r="26735" spans="1:1" x14ac:dyDescent="0.25">
      <c r="A26735" t="s">
        <v>27162</v>
      </c>
    </row>
    <row r="26736" spans="1:1" x14ac:dyDescent="0.25">
      <c r="A26736" t="s">
        <v>27163</v>
      </c>
    </row>
    <row r="26737" spans="1:1" x14ac:dyDescent="0.25">
      <c r="A26737" t="s">
        <v>27164</v>
      </c>
    </row>
    <row r="26738" spans="1:1" x14ac:dyDescent="0.25">
      <c r="A26738" t="s">
        <v>27165</v>
      </c>
    </row>
    <row r="26739" spans="1:1" x14ac:dyDescent="0.25">
      <c r="A26739" t="s">
        <v>27166</v>
      </c>
    </row>
    <row r="26740" spans="1:1" x14ac:dyDescent="0.25">
      <c r="A26740" t="s">
        <v>27167</v>
      </c>
    </row>
    <row r="26741" spans="1:1" x14ac:dyDescent="0.25">
      <c r="A26741" t="s">
        <v>27168</v>
      </c>
    </row>
    <row r="26742" spans="1:1" x14ac:dyDescent="0.25">
      <c r="A26742" t="s">
        <v>27169</v>
      </c>
    </row>
    <row r="26743" spans="1:1" x14ac:dyDescent="0.25">
      <c r="A26743" t="s">
        <v>27170</v>
      </c>
    </row>
    <row r="26744" spans="1:1" x14ac:dyDescent="0.25">
      <c r="A26744" t="s">
        <v>27171</v>
      </c>
    </row>
    <row r="26745" spans="1:1" x14ac:dyDescent="0.25">
      <c r="A26745" t="s">
        <v>27172</v>
      </c>
    </row>
    <row r="26746" spans="1:1" x14ac:dyDescent="0.25">
      <c r="A26746" t="s">
        <v>27173</v>
      </c>
    </row>
    <row r="26747" spans="1:1" x14ac:dyDescent="0.25">
      <c r="A26747" t="s">
        <v>27174</v>
      </c>
    </row>
    <row r="26748" spans="1:1" x14ac:dyDescent="0.25">
      <c r="A26748" t="s">
        <v>27175</v>
      </c>
    </row>
    <row r="26749" spans="1:1" x14ac:dyDescent="0.25">
      <c r="A26749" t="s">
        <v>27176</v>
      </c>
    </row>
    <row r="26750" spans="1:1" x14ac:dyDescent="0.25">
      <c r="A26750" t="s">
        <v>27177</v>
      </c>
    </row>
    <row r="26751" spans="1:1" x14ac:dyDescent="0.25">
      <c r="A26751" t="s">
        <v>27178</v>
      </c>
    </row>
    <row r="26752" spans="1:1" x14ac:dyDescent="0.25">
      <c r="A26752" t="s">
        <v>27179</v>
      </c>
    </row>
    <row r="26753" spans="1:1" x14ac:dyDescent="0.25">
      <c r="A26753" t="s">
        <v>27180</v>
      </c>
    </row>
    <row r="26754" spans="1:1" x14ac:dyDescent="0.25">
      <c r="A26754" t="s">
        <v>27181</v>
      </c>
    </row>
    <row r="26755" spans="1:1" x14ac:dyDescent="0.25">
      <c r="A26755" t="s">
        <v>27182</v>
      </c>
    </row>
    <row r="26756" spans="1:1" x14ac:dyDescent="0.25">
      <c r="A26756" t="s">
        <v>27183</v>
      </c>
    </row>
    <row r="26757" spans="1:1" x14ac:dyDescent="0.25">
      <c r="A26757" t="s">
        <v>27184</v>
      </c>
    </row>
    <row r="26758" spans="1:1" x14ac:dyDescent="0.25">
      <c r="A26758" t="s">
        <v>27185</v>
      </c>
    </row>
    <row r="26759" spans="1:1" x14ac:dyDescent="0.25">
      <c r="A26759" t="s">
        <v>27186</v>
      </c>
    </row>
    <row r="26760" spans="1:1" x14ac:dyDescent="0.25">
      <c r="A26760" t="s">
        <v>27187</v>
      </c>
    </row>
    <row r="26761" spans="1:1" x14ac:dyDescent="0.25">
      <c r="A26761" t="s">
        <v>27188</v>
      </c>
    </row>
    <row r="26762" spans="1:1" x14ac:dyDescent="0.25">
      <c r="A26762" t="s">
        <v>27189</v>
      </c>
    </row>
    <row r="26763" spans="1:1" x14ac:dyDescent="0.25">
      <c r="A26763" t="s">
        <v>27190</v>
      </c>
    </row>
    <row r="26764" spans="1:1" x14ac:dyDescent="0.25">
      <c r="A26764" t="s">
        <v>27191</v>
      </c>
    </row>
    <row r="26765" spans="1:1" x14ac:dyDescent="0.25">
      <c r="A26765" t="s">
        <v>27192</v>
      </c>
    </row>
    <row r="26766" spans="1:1" x14ac:dyDescent="0.25">
      <c r="A26766" t="s">
        <v>27193</v>
      </c>
    </row>
    <row r="26767" spans="1:1" x14ac:dyDescent="0.25">
      <c r="A26767" t="s">
        <v>27194</v>
      </c>
    </row>
    <row r="26768" spans="1:1" x14ac:dyDescent="0.25">
      <c r="A26768" t="s">
        <v>27195</v>
      </c>
    </row>
    <row r="26769" spans="1:1" x14ac:dyDescent="0.25">
      <c r="A26769" t="s">
        <v>27196</v>
      </c>
    </row>
    <row r="26770" spans="1:1" x14ac:dyDescent="0.25">
      <c r="A26770" t="s">
        <v>27197</v>
      </c>
    </row>
    <row r="26771" spans="1:1" x14ac:dyDescent="0.25">
      <c r="A26771" t="s">
        <v>27198</v>
      </c>
    </row>
    <row r="26772" spans="1:1" x14ac:dyDescent="0.25">
      <c r="A26772" t="s">
        <v>27199</v>
      </c>
    </row>
    <row r="26773" spans="1:1" x14ac:dyDescent="0.25">
      <c r="A26773" t="s">
        <v>27200</v>
      </c>
    </row>
    <row r="26774" spans="1:1" x14ac:dyDescent="0.25">
      <c r="A26774" t="s">
        <v>27201</v>
      </c>
    </row>
    <row r="26775" spans="1:1" x14ac:dyDescent="0.25">
      <c r="A26775" t="s">
        <v>27202</v>
      </c>
    </row>
    <row r="26776" spans="1:1" x14ac:dyDescent="0.25">
      <c r="A26776" t="s">
        <v>27203</v>
      </c>
    </row>
    <row r="26777" spans="1:1" x14ac:dyDescent="0.25">
      <c r="A26777" t="s">
        <v>27204</v>
      </c>
    </row>
    <row r="26778" spans="1:1" x14ac:dyDescent="0.25">
      <c r="A26778" t="s">
        <v>27205</v>
      </c>
    </row>
    <row r="26779" spans="1:1" x14ac:dyDescent="0.25">
      <c r="A26779" t="s">
        <v>27206</v>
      </c>
    </row>
    <row r="26780" spans="1:1" x14ac:dyDescent="0.25">
      <c r="A26780" t="s">
        <v>27207</v>
      </c>
    </row>
    <row r="26781" spans="1:1" x14ac:dyDescent="0.25">
      <c r="A26781" t="s">
        <v>27208</v>
      </c>
    </row>
    <row r="26782" spans="1:1" x14ac:dyDescent="0.25">
      <c r="A26782" t="s">
        <v>27209</v>
      </c>
    </row>
    <row r="26783" spans="1:1" x14ac:dyDescent="0.25">
      <c r="A26783" t="s">
        <v>27210</v>
      </c>
    </row>
    <row r="26784" spans="1:1" x14ac:dyDescent="0.25">
      <c r="A26784" t="s">
        <v>27211</v>
      </c>
    </row>
    <row r="26785" spans="1:1" x14ac:dyDescent="0.25">
      <c r="A26785" t="s">
        <v>27212</v>
      </c>
    </row>
    <row r="26786" spans="1:1" x14ac:dyDescent="0.25">
      <c r="A26786" t="s">
        <v>27213</v>
      </c>
    </row>
    <row r="26787" spans="1:1" x14ac:dyDescent="0.25">
      <c r="A26787" t="s">
        <v>27214</v>
      </c>
    </row>
    <row r="26788" spans="1:1" x14ac:dyDescent="0.25">
      <c r="A26788" t="s">
        <v>27215</v>
      </c>
    </row>
    <row r="26789" spans="1:1" x14ac:dyDescent="0.25">
      <c r="A26789" t="s">
        <v>27216</v>
      </c>
    </row>
    <row r="26790" spans="1:1" x14ac:dyDescent="0.25">
      <c r="A26790" t="s">
        <v>27217</v>
      </c>
    </row>
    <row r="26791" spans="1:1" x14ac:dyDescent="0.25">
      <c r="A26791" t="s">
        <v>27218</v>
      </c>
    </row>
    <row r="26792" spans="1:1" x14ac:dyDescent="0.25">
      <c r="A26792" t="s">
        <v>27219</v>
      </c>
    </row>
    <row r="26793" spans="1:1" x14ac:dyDescent="0.25">
      <c r="A26793" t="s">
        <v>27220</v>
      </c>
    </row>
    <row r="26794" spans="1:1" x14ac:dyDescent="0.25">
      <c r="A26794" t="s">
        <v>27221</v>
      </c>
    </row>
    <row r="26795" spans="1:1" x14ac:dyDescent="0.25">
      <c r="A26795" t="s">
        <v>27222</v>
      </c>
    </row>
    <row r="26796" spans="1:1" x14ac:dyDescent="0.25">
      <c r="A26796" t="s">
        <v>27223</v>
      </c>
    </row>
    <row r="26797" spans="1:1" x14ac:dyDescent="0.25">
      <c r="A26797" t="s">
        <v>27224</v>
      </c>
    </row>
    <row r="26798" spans="1:1" x14ac:dyDescent="0.25">
      <c r="A26798" t="s">
        <v>27225</v>
      </c>
    </row>
    <row r="26799" spans="1:1" x14ac:dyDescent="0.25">
      <c r="A26799" t="s">
        <v>27226</v>
      </c>
    </row>
    <row r="26800" spans="1:1" x14ac:dyDescent="0.25">
      <c r="A26800" t="s">
        <v>27227</v>
      </c>
    </row>
    <row r="26801" spans="1:1" x14ac:dyDescent="0.25">
      <c r="A26801" t="s">
        <v>27228</v>
      </c>
    </row>
    <row r="26802" spans="1:1" x14ac:dyDescent="0.25">
      <c r="A26802" t="s">
        <v>27229</v>
      </c>
    </row>
    <row r="26803" spans="1:1" x14ac:dyDescent="0.25">
      <c r="A26803" t="s">
        <v>27230</v>
      </c>
    </row>
    <row r="26804" spans="1:1" x14ac:dyDescent="0.25">
      <c r="A26804" t="s">
        <v>27231</v>
      </c>
    </row>
    <row r="26805" spans="1:1" x14ac:dyDescent="0.25">
      <c r="A26805" t="s">
        <v>27232</v>
      </c>
    </row>
    <row r="26806" spans="1:1" x14ac:dyDescent="0.25">
      <c r="A26806" t="s">
        <v>27233</v>
      </c>
    </row>
    <row r="26807" spans="1:1" x14ac:dyDescent="0.25">
      <c r="A26807" t="s">
        <v>27234</v>
      </c>
    </row>
    <row r="26808" spans="1:1" x14ac:dyDescent="0.25">
      <c r="A26808" t="s">
        <v>27235</v>
      </c>
    </row>
    <row r="26809" spans="1:1" x14ac:dyDescent="0.25">
      <c r="A26809" t="s">
        <v>27236</v>
      </c>
    </row>
    <row r="26810" spans="1:1" x14ac:dyDescent="0.25">
      <c r="A26810" t="s">
        <v>27237</v>
      </c>
    </row>
    <row r="26811" spans="1:1" x14ac:dyDescent="0.25">
      <c r="A26811" t="s">
        <v>27238</v>
      </c>
    </row>
    <row r="26812" spans="1:1" x14ac:dyDescent="0.25">
      <c r="A26812" t="s">
        <v>27239</v>
      </c>
    </row>
    <row r="26813" spans="1:1" x14ac:dyDescent="0.25">
      <c r="A26813" t="s">
        <v>27240</v>
      </c>
    </row>
    <row r="26814" spans="1:1" x14ac:dyDescent="0.25">
      <c r="A26814" t="s">
        <v>27241</v>
      </c>
    </row>
    <row r="26815" spans="1:1" x14ac:dyDescent="0.25">
      <c r="A26815" t="s">
        <v>27242</v>
      </c>
    </row>
    <row r="26816" spans="1:1" x14ac:dyDescent="0.25">
      <c r="A26816" t="s">
        <v>27243</v>
      </c>
    </row>
    <row r="26817" spans="1:1" x14ac:dyDescent="0.25">
      <c r="A26817" t="s">
        <v>27244</v>
      </c>
    </row>
    <row r="26818" spans="1:1" x14ac:dyDescent="0.25">
      <c r="A26818" t="s">
        <v>27245</v>
      </c>
    </row>
    <row r="26819" spans="1:1" x14ac:dyDescent="0.25">
      <c r="A26819" t="s">
        <v>27246</v>
      </c>
    </row>
    <row r="26820" spans="1:1" x14ac:dyDescent="0.25">
      <c r="A26820" t="s">
        <v>27247</v>
      </c>
    </row>
    <row r="26821" spans="1:1" x14ac:dyDescent="0.25">
      <c r="A26821" t="s">
        <v>27248</v>
      </c>
    </row>
    <row r="26822" spans="1:1" x14ac:dyDescent="0.25">
      <c r="A26822" t="s">
        <v>27249</v>
      </c>
    </row>
    <row r="26823" spans="1:1" x14ac:dyDescent="0.25">
      <c r="A26823" t="s">
        <v>27250</v>
      </c>
    </row>
    <row r="26824" spans="1:1" x14ac:dyDescent="0.25">
      <c r="A26824" t="s">
        <v>27251</v>
      </c>
    </row>
    <row r="26825" spans="1:1" x14ac:dyDescent="0.25">
      <c r="A26825" t="s">
        <v>27252</v>
      </c>
    </row>
    <row r="26826" spans="1:1" x14ac:dyDescent="0.25">
      <c r="A26826" t="s">
        <v>27253</v>
      </c>
    </row>
    <row r="26827" spans="1:1" x14ac:dyDescent="0.25">
      <c r="A26827" t="s">
        <v>27254</v>
      </c>
    </row>
    <row r="26828" spans="1:1" x14ac:dyDescent="0.25">
      <c r="A26828" t="s">
        <v>27255</v>
      </c>
    </row>
    <row r="26829" spans="1:1" x14ac:dyDescent="0.25">
      <c r="A26829" t="s">
        <v>27256</v>
      </c>
    </row>
    <row r="26830" spans="1:1" x14ac:dyDescent="0.25">
      <c r="A26830" t="s">
        <v>27257</v>
      </c>
    </row>
    <row r="26831" spans="1:1" x14ac:dyDescent="0.25">
      <c r="A26831" t="s">
        <v>27258</v>
      </c>
    </row>
    <row r="26832" spans="1:1" x14ac:dyDescent="0.25">
      <c r="A26832" t="s">
        <v>27259</v>
      </c>
    </row>
    <row r="26833" spans="1:1" x14ac:dyDescent="0.25">
      <c r="A26833" t="s">
        <v>27260</v>
      </c>
    </row>
    <row r="26834" spans="1:1" x14ac:dyDescent="0.25">
      <c r="A26834" t="s">
        <v>27261</v>
      </c>
    </row>
    <row r="26835" spans="1:1" x14ac:dyDescent="0.25">
      <c r="A26835" t="s">
        <v>27262</v>
      </c>
    </row>
    <row r="26836" spans="1:1" x14ac:dyDescent="0.25">
      <c r="A26836" t="s">
        <v>27263</v>
      </c>
    </row>
    <row r="26837" spans="1:1" x14ac:dyDescent="0.25">
      <c r="A26837" t="s">
        <v>27264</v>
      </c>
    </row>
    <row r="26838" spans="1:1" x14ac:dyDescent="0.25">
      <c r="A26838" t="s">
        <v>27265</v>
      </c>
    </row>
    <row r="26839" spans="1:1" x14ac:dyDescent="0.25">
      <c r="A26839" t="s">
        <v>27266</v>
      </c>
    </row>
    <row r="26840" spans="1:1" x14ac:dyDescent="0.25">
      <c r="A26840" t="s">
        <v>27267</v>
      </c>
    </row>
    <row r="26841" spans="1:1" x14ac:dyDescent="0.25">
      <c r="A26841" t="s">
        <v>27268</v>
      </c>
    </row>
    <row r="26842" spans="1:1" x14ac:dyDescent="0.25">
      <c r="A26842" t="s">
        <v>27269</v>
      </c>
    </row>
    <row r="26843" spans="1:1" x14ac:dyDescent="0.25">
      <c r="A26843" t="s">
        <v>27270</v>
      </c>
    </row>
    <row r="26844" spans="1:1" x14ac:dyDescent="0.25">
      <c r="A26844" t="s">
        <v>27271</v>
      </c>
    </row>
    <row r="26845" spans="1:1" x14ac:dyDescent="0.25">
      <c r="A26845" t="s">
        <v>27272</v>
      </c>
    </row>
    <row r="26846" spans="1:1" x14ac:dyDescent="0.25">
      <c r="A26846" t="s">
        <v>27273</v>
      </c>
    </row>
    <row r="26847" spans="1:1" x14ac:dyDescent="0.25">
      <c r="A26847" t="s">
        <v>27274</v>
      </c>
    </row>
    <row r="26848" spans="1:1" x14ac:dyDescent="0.25">
      <c r="A26848" t="s">
        <v>27275</v>
      </c>
    </row>
    <row r="26849" spans="1:1" x14ac:dyDescent="0.25">
      <c r="A26849" t="s">
        <v>27276</v>
      </c>
    </row>
    <row r="26850" spans="1:1" x14ac:dyDescent="0.25">
      <c r="A26850" t="s">
        <v>27277</v>
      </c>
    </row>
    <row r="26851" spans="1:1" x14ac:dyDescent="0.25">
      <c r="A26851" t="s">
        <v>27278</v>
      </c>
    </row>
    <row r="26852" spans="1:1" x14ac:dyDescent="0.25">
      <c r="A26852" t="s">
        <v>27279</v>
      </c>
    </row>
    <row r="26853" spans="1:1" x14ac:dyDescent="0.25">
      <c r="A26853" t="s">
        <v>27280</v>
      </c>
    </row>
    <row r="26854" spans="1:1" x14ac:dyDescent="0.25">
      <c r="A26854" t="s">
        <v>27281</v>
      </c>
    </row>
    <row r="26855" spans="1:1" x14ac:dyDescent="0.25">
      <c r="A26855" t="s">
        <v>27282</v>
      </c>
    </row>
    <row r="26856" spans="1:1" x14ac:dyDescent="0.25">
      <c r="A26856" t="s">
        <v>27283</v>
      </c>
    </row>
    <row r="26857" spans="1:1" x14ac:dyDescent="0.25">
      <c r="A26857" t="s">
        <v>27284</v>
      </c>
    </row>
    <row r="26858" spans="1:1" x14ac:dyDescent="0.25">
      <c r="A26858" t="s">
        <v>27285</v>
      </c>
    </row>
    <row r="26859" spans="1:1" x14ac:dyDescent="0.25">
      <c r="A26859" t="s">
        <v>27286</v>
      </c>
    </row>
    <row r="26860" spans="1:1" x14ac:dyDescent="0.25">
      <c r="A26860" t="s">
        <v>27287</v>
      </c>
    </row>
    <row r="26861" spans="1:1" x14ac:dyDescent="0.25">
      <c r="A26861" t="s">
        <v>27288</v>
      </c>
    </row>
    <row r="26862" spans="1:1" x14ac:dyDescent="0.25">
      <c r="A26862" t="s">
        <v>27289</v>
      </c>
    </row>
    <row r="26863" spans="1:1" x14ac:dyDescent="0.25">
      <c r="A26863" t="s">
        <v>27290</v>
      </c>
    </row>
    <row r="26864" spans="1:1" x14ac:dyDescent="0.25">
      <c r="A26864" t="s">
        <v>27291</v>
      </c>
    </row>
    <row r="26865" spans="1:1" x14ac:dyDescent="0.25">
      <c r="A26865" t="s">
        <v>27292</v>
      </c>
    </row>
    <row r="26866" spans="1:1" x14ac:dyDescent="0.25">
      <c r="A26866" t="s">
        <v>27293</v>
      </c>
    </row>
    <row r="26867" spans="1:1" x14ac:dyDescent="0.25">
      <c r="A26867" t="s">
        <v>27294</v>
      </c>
    </row>
    <row r="26868" spans="1:1" x14ac:dyDescent="0.25">
      <c r="A26868" t="s">
        <v>27295</v>
      </c>
    </row>
    <row r="26869" spans="1:1" x14ac:dyDescent="0.25">
      <c r="A26869" t="s">
        <v>27296</v>
      </c>
    </row>
    <row r="26870" spans="1:1" x14ac:dyDescent="0.25">
      <c r="A26870" t="s">
        <v>27297</v>
      </c>
    </row>
    <row r="26871" spans="1:1" x14ac:dyDescent="0.25">
      <c r="A26871" t="s">
        <v>27298</v>
      </c>
    </row>
    <row r="26872" spans="1:1" x14ac:dyDescent="0.25">
      <c r="A26872" t="s">
        <v>27299</v>
      </c>
    </row>
    <row r="26873" spans="1:1" x14ac:dyDescent="0.25">
      <c r="A26873" t="s">
        <v>27300</v>
      </c>
    </row>
    <row r="26874" spans="1:1" x14ac:dyDescent="0.25">
      <c r="A26874" t="s">
        <v>27301</v>
      </c>
    </row>
    <row r="26875" spans="1:1" x14ac:dyDescent="0.25">
      <c r="A26875" t="s">
        <v>27302</v>
      </c>
    </row>
    <row r="26876" spans="1:1" x14ac:dyDescent="0.25">
      <c r="A26876" t="s">
        <v>27303</v>
      </c>
    </row>
    <row r="26877" spans="1:1" x14ac:dyDescent="0.25">
      <c r="A26877" t="s">
        <v>27304</v>
      </c>
    </row>
    <row r="26878" spans="1:1" x14ac:dyDescent="0.25">
      <c r="A26878" t="s">
        <v>27305</v>
      </c>
    </row>
    <row r="26879" spans="1:1" x14ac:dyDescent="0.25">
      <c r="A26879" t="s">
        <v>27306</v>
      </c>
    </row>
    <row r="26880" spans="1:1" x14ac:dyDescent="0.25">
      <c r="A26880" t="s">
        <v>27307</v>
      </c>
    </row>
    <row r="26881" spans="1:1" x14ac:dyDescent="0.25">
      <c r="A26881" t="s">
        <v>27308</v>
      </c>
    </row>
    <row r="26882" spans="1:1" x14ac:dyDescent="0.25">
      <c r="A26882" t="s">
        <v>27309</v>
      </c>
    </row>
    <row r="26883" spans="1:1" x14ac:dyDescent="0.25">
      <c r="A26883" t="s">
        <v>27310</v>
      </c>
    </row>
    <row r="26884" spans="1:1" x14ac:dyDescent="0.25">
      <c r="A26884" t="s">
        <v>27311</v>
      </c>
    </row>
    <row r="26885" spans="1:1" x14ac:dyDescent="0.25">
      <c r="A26885" t="s">
        <v>27312</v>
      </c>
    </row>
    <row r="26886" spans="1:1" x14ac:dyDescent="0.25">
      <c r="A26886" t="s">
        <v>27313</v>
      </c>
    </row>
    <row r="26887" spans="1:1" x14ac:dyDescent="0.25">
      <c r="A26887" t="s">
        <v>27314</v>
      </c>
    </row>
    <row r="26888" spans="1:1" x14ac:dyDescent="0.25">
      <c r="A26888" t="s">
        <v>27315</v>
      </c>
    </row>
    <row r="26889" spans="1:1" x14ac:dyDescent="0.25">
      <c r="A26889" t="s">
        <v>27316</v>
      </c>
    </row>
    <row r="26890" spans="1:1" x14ac:dyDescent="0.25">
      <c r="A26890" t="s">
        <v>27317</v>
      </c>
    </row>
    <row r="26891" spans="1:1" x14ac:dyDescent="0.25">
      <c r="A26891" t="s">
        <v>27318</v>
      </c>
    </row>
    <row r="26892" spans="1:1" x14ac:dyDescent="0.25">
      <c r="A26892" t="s">
        <v>27319</v>
      </c>
    </row>
    <row r="26893" spans="1:1" x14ac:dyDescent="0.25">
      <c r="A26893" t="s">
        <v>27320</v>
      </c>
    </row>
    <row r="26894" spans="1:1" x14ac:dyDescent="0.25">
      <c r="A26894" t="s">
        <v>27321</v>
      </c>
    </row>
    <row r="26895" spans="1:1" x14ac:dyDescent="0.25">
      <c r="A26895" t="s">
        <v>27322</v>
      </c>
    </row>
    <row r="26896" spans="1:1" x14ac:dyDescent="0.25">
      <c r="A26896" t="s">
        <v>27323</v>
      </c>
    </row>
    <row r="26897" spans="1:1" x14ac:dyDescent="0.25">
      <c r="A26897" t="s">
        <v>27324</v>
      </c>
    </row>
    <row r="26898" spans="1:1" x14ac:dyDescent="0.25">
      <c r="A26898" t="s">
        <v>27325</v>
      </c>
    </row>
    <row r="26899" spans="1:1" x14ac:dyDescent="0.25">
      <c r="A26899" t="s">
        <v>27326</v>
      </c>
    </row>
    <row r="26900" spans="1:1" x14ac:dyDescent="0.25">
      <c r="A26900" t="s">
        <v>27327</v>
      </c>
    </row>
    <row r="26901" spans="1:1" x14ac:dyDescent="0.25">
      <c r="A26901" t="s">
        <v>27328</v>
      </c>
    </row>
    <row r="26902" spans="1:1" x14ac:dyDescent="0.25">
      <c r="A26902" t="s">
        <v>27329</v>
      </c>
    </row>
    <row r="26903" spans="1:1" x14ac:dyDescent="0.25">
      <c r="A26903" t="s">
        <v>27330</v>
      </c>
    </row>
    <row r="26904" spans="1:1" x14ac:dyDescent="0.25">
      <c r="A26904" t="s">
        <v>27331</v>
      </c>
    </row>
    <row r="26905" spans="1:1" x14ac:dyDescent="0.25">
      <c r="A26905" t="s">
        <v>27332</v>
      </c>
    </row>
    <row r="26906" spans="1:1" x14ac:dyDescent="0.25">
      <c r="A26906" t="s">
        <v>27333</v>
      </c>
    </row>
    <row r="26907" spans="1:1" x14ac:dyDescent="0.25">
      <c r="A26907" t="s">
        <v>27334</v>
      </c>
    </row>
    <row r="26908" spans="1:1" x14ac:dyDescent="0.25">
      <c r="A26908" t="s">
        <v>27335</v>
      </c>
    </row>
    <row r="26909" spans="1:1" x14ac:dyDescent="0.25">
      <c r="A26909" t="s">
        <v>27336</v>
      </c>
    </row>
    <row r="26910" spans="1:1" x14ac:dyDescent="0.25">
      <c r="A26910" t="s">
        <v>27337</v>
      </c>
    </row>
    <row r="26911" spans="1:1" x14ac:dyDescent="0.25">
      <c r="A26911" t="s">
        <v>27338</v>
      </c>
    </row>
    <row r="26912" spans="1:1" x14ac:dyDescent="0.25">
      <c r="A26912" t="s">
        <v>27339</v>
      </c>
    </row>
    <row r="26913" spans="1:1" x14ac:dyDescent="0.25">
      <c r="A26913" t="s">
        <v>27340</v>
      </c>
    </row>
    <row r="26914" spans="1:1" x14ac:dyDescent="0.25">
      <c r="A26914" t="s">
        <v>27341</v>
      </c>
    </row>
    <row r="26915" spans="1:1" x14ac:dyDescent="0.25">
      <c r="A26915" t="s">
        <v>27342</v>
      </c>
    </row>
    <row r="26916" spans="1:1" x14ac:dyDescent="0.25">
      <c r="A26916" t="s">
        <v>27343</v>
      </c>
    </row>
    <row r="26917" spans="1:1" x14ac:dyDescent="0.25">
      <c r="A26917" t="s">
        <v>27344</v>
      </c>
    </row>
    <row r="26918" spans="1:1" x14ac:dyDescent="0.25">
      <c r="A26918" t="s">
        <v>27345</v>
      </c>
    </row>
    <row r="26919" spans="1:1" x14ac:dyDescent="0.25">
      <c r="A26919" t="s">
        <v>27346</v>
      </c>
    </row>
    <row r="26920" spans="1:1" x14ac:dyDescent="0.25">
      <c r="A26920" t="s">
        <v>27347</v>
      </c>
    </row>
    <row r="26921" spans="1:1" x14ac:dyDescent="0.25">
      <c r="A26921" t="s">
        <v>27348</v>
      </c>
    </row>
    <row r="26922" spans="1:1" x14ac:dyDescent="0.25">
      <c r="A26922" t="s">
        <v>27349</v>
      </c>
    </row>
    <row r="26923" spans="1:1" x14ac:dyDescent="0.25">
      <c r="A26923" t="s">
        <v>27350</v>
      </c>
    </row>
    <row r="26924" spans="1:1" x14ac:dyDescent="0.25">
      <c r="A26924" t="s">
        <v>27351</v>
      </c>
    </row>
    <row r="26925" spans="1:1" x14ac:dyDescent="0.25">
      <c r="A26925" t="s">
        <v>27352</v>
      </c>
    </row>
    <row r="26926" spans="1:1" x14ac:dyDescent="0.25">
      <c r="A26926" t="s">
        <v>27353</v>
      </c>
    </row>
    <row r="26927" spans="1:1" x14ac:dyDescent="0.25">
      <c r="A26927" t="s">
        <v>27354</v>
      </c>
    </row>
    <row r="26928" spans="1:1" x14ac:dyDescent="0.25">
      <c r="A26928" t="s">
        <v>27355</v>
      </c>
    </row>
    <row r="26929" spans="1:1" x14ac:dyDescent="0.25">
      <c r="A26929" t="s">
        <v>27356</v>
      </c>
    </row>
    <row r="26930" spans="1:1" x14ac:dyDescent="0.25">
      <c r="A26930" t="s">
        <v>27357</v>
      </c>
    </row>
    <row r="26931" spans="1:1" x14ac:dyDescent="0.25">
      <c r="A26931" t="s">
        <v>27358</v>
      </c>
    </row>
    <row r="26932" spans="1:1" x14ac:dyDescent="0.25">
      <c r="A26932" t="s">
        <v>27359</v>
      </c>
    </row>
    <row r="26933" spans="1:1" x14ac:dyDescent="0.25">
      <c r="A26933" t="s">
        <v>27360</v>
      </c>
    </row>
    <row r="26934" spans="1:1" x14ac:dyDescent="0.25">
      <c r="A26934" t="s">
        <v>27361</v>
      </c>
    </row>
    <row r="26935" spans="1:1" x14ac:dyDescent="0.25">
      <c r="A26935" t="s">
        <v>27362</v>
      </c>
    </row>
    <row r="26936" spans="1:1" x14ac:dyDescent="0.25">
      <c r="A26936" t="s">
        <v>27363</v>
      </c>
    </row>
    <row r="26937" spans="1:1" x14ac:dyDescent="0.25">
      <c r="A26937" t="s">
        <v>27364</v>
      </c>
    </row>
    <row r="26938" spans="1:1" x14ac:dyDescent="0.25">
      <c r="A26938" t="s">
        <v>27365</v>
      </c>
    </row>
    <row r="26939" spans="1:1" x14ac:dyDescent="0.25">
      <c r="A26939" t="s">
        <v>27366</v>
      </c>
    </row>
    <row r="26940" spans="1:1" x14ac:dyDescent="0.25">
      <c r="A26940" t="s">
        <v>27367</v>
      </c>
    </row>
    <row r="26941" spans="1:1" x14ac:dyDescent="0.25">
      <c r="A26941" t="s">
        <v>27368</v>
      </c>
    </row>
    <row r="26942" spans="1:1" x14ac:dyDescent="0.25">
      <c r="A26942" t="s">
        <v>27369</v>
      </c>
    </row>
    <row r="26943" spans="1:1" x14ac:dyDescent="0.25">
      <c r="A26943" t="s">
        <v>27370</v>
      </c>
    </row>
    <row r="26944" spans="1:1" x14ac:dyDescent="0.25">
      <c r="A26944" t="s">
        <v>27371</v>
      </c>
    </row>
    <row r="26945" spans="1:1" x14ac:dyDescent="0.25">
      <c r="A26945" t="s">
        <v>27372</v>
      </c>
    </row>
    <row r="26946" spans="1:1" x14ac:dyDescent="0.25">
      <c r="A26946" t="s">
        <v>27373</v>
      </c>
    </row>
    <row r="26947" spans="1:1" x14ac:dyDescent="0.25">
      <c r="A26947" t="s">
        <v>27374</v>
      </c>
    </row>
    <row r="26948" spans="1:1" x14ac:dyDescent="0.25">
      <c r="A26948" t="s">
        <v>27375</v>
      </c>
    </row>
    <row r="26949" spans="1:1" x14ac:dyDescent="0.25">
      <c r="A26949" t="s">
        <v>27376</v>
      </c>
    </row>
    <row r="26950" spans="1:1" x14ac:dyDescent="0.25">
      <c r="A26950" t="s">
        <v>27377</v>
      </c>
    </row>
    <row r="26951" spans="1:1" x14ac:dyDescent="0.25">
      <c r="A26951" t="s">
        <v>27378</v>
      </c>
    </row>
    <row r="26952" spans="1:1" x14ac:dyDescent="0.25">
      <c r="A26952" t="s">
        <v>27379</v>
      </c>
    </row>
    <row r="26953" spans="1:1" x14ac:dyDescent="0.25">
      <c r="A26953" t="s">
        <v>27380</v>
      </c>
    </row>
    <row r="26954" spans="1:1" x14ac:dyDescent="0.25">
      <c r="A26954" t="s">
        <v>27381</v>
      </c>
    </row>
    <row r="26955" spans="1:1" x14ac:dyDescent="0.25">
      <c r="A26955" t="s">
        <v>27382</v>
      </c>
    </row>
    <row r="26956" spans="1:1" x14ac:dyDescent="0.25">
      <c r="A26956" t="s">
        <v>27383</v>
      </c>
    </row>
    <row r="26957" spans="1:1" x14ac:dyDescent="0.25">
      <c r="A26957" t="s">
        <v>27384</v>
      </c>
    </row>
    <row r="26958" spans="1:1" x14ac:dyDescent="0.25">
      <c r="A26958" t="s">
        <v>27385</v>
      </c>
    </row>
    <row r="26959" spans="1:1" x14ac:dyDescent="0.25">
      <c r="A26959" t="s">
        <v>27386</v>
      </c>
    </row>
    <row r="26960" spans="1:1" x14ac:dyDescent="0.25">
      <c r="A26960" t="s">
        <v>27387</v>
      </c>
    </row>
    <row r="26961" spans="1:1" x14ac:dyDescent="0.25">
      <c r="A26961" t="s">
        <v>27388</v>
      </c>
    </row>
    <row r="26962" spans="1:1" x14ac:dyDescent="0.25">
      <c r="A26962" t="s">
        <v>27389</v>
      </c>
    </row>
    <row r="26963" spans="1:1" x14ac:dyDescent="0.25">
      <c r="A26963" t="s">
        <v>27390</v>
      </c>
    </row>
    <row r="26964" spans="1:1" x14ac:dyDescent="0.25">
      <c r="A26964" t="s">
        <v>27391</v>
      </c>
    </row>
    <row r="26965" spans="1:1" x14ac:dyDescent="0.25">
      <c r="A26965" t="s">
        <v>27392</v>
      </c>
    </row>
    <row r="26966" spans="1:1" x14ac:dyDescent="0.25">
      <c r="A26966" t="s">
        <v>27393</v>
      </c>
    </row>
    <row r="26967" spans="1:1" x14ac:dyDescent="0.25">
      <c r="A26967" t="s">
        <v>27394</v>
      </c>
    </row>
    <row r="26968" spans="1:1" x14ac:dyDescent="0.25">
      <c r="A26968" t="s">
        <v>27395</v>
      </c>
    </row>
    <row r="26969" spans="1:1" x14ac:dyDescent="0.25">
      <c r="A26969" t="s">
        <v>27396</v>
      </c>
    </row>
    <row r="26970" spans="1:1" x14ac:dyDescent="0.25">
      <c r="A26970" t="s">
        <v>27397</v>
      </c>
    </row>
    <row r="26971" spans="1:1" x14ac:dyDescent="0.25">
      <c r="A26971" t="s">
        <v>27398</v>
      </c>
    </row>
    <row r="26972" spans="1:1" x14ac:dyDescent="0.25">
      <c r="A26972" t="s">
        <v>27399</v>
      </c>
    </row>
    <row r="26973" spans="1:1" x14ac:dyDescent="0.25">
      <c r="A26973" t="s">
        <v>27400</v>
      </c>
    </row>
    <row r="26974" spans="1:1" x14ac:dyDescent="0.25">
      <c r="A26974" t="s">
        <v>27401</v>
      </c>
    </row>
    <row r="26975" spans="1:1" x14ac:dyDescent="0.25">
      <c r="A26975" t="s">
        <v>27402</v>
      </c>
    </row>
    <row r="26976" spans="1:1" x14ac:dyDescent="0.25">
      <c r="A26976" t="s">
        <v>27403</v>
      </c>
    </row>
    <row r="26977" spans="1:1" x14ac:dyDescent="0.25">
      <c r="A26977" t="s">
        <v>27404</v>
      </c>
    </row>
    <row r="26978" spans="1:1" x14ac:dyDescent="0.25">
      <c r="A26978" t="s">
        <v>27405</v>
      </c>
    </row>
    <row r="26979" spans="1:1" x14ac:dyDescent="0.25">
      <c r="A26979" t="s">
        <v>27406</v>
      </c>
    </row>
    <row r="26980" spans="1:1" x14ac:dyDescent="0.25">
      <c r="A26980" t="s">
        <v>27407</v>
      </c>
    </row>
    <row r="26981" spans="1:1" x14ac:dyDescent="0.25">
      <c r="A26981" t="s">
        <v>27408</v>
      </c>
    </row>
    <row r="26982" spans="1:1" x14ac:dyDescent="0.25">
      <c r="A26982" t="s">
        <v>27409</v>
      </c>
    </row>
    <row r="26983" spans="1:1" x14ac:dyDescent="0.25">
      <c r="A26983" t="s">
        <v>27410</v>
      </c>
    </row>
    <row r="26984" spans="1:1" x14ac:dyDescent="0.25">
      <c r="A26984" t="s">
        <v>27411</v>
      </c>
    </row>
    <row r="26985" spans="1:1" x14ac:dyDescent="0.25">
      <c r="A26985" t="s">
        <v>27412</v>
      </c>
    </row>
    <row r="26986" spans="1:1" x14ac:dyDescent="0.25">
      <c r="A26986" t="s">
        <v>27413</v>
      </c>
    </row>
    <row r="26987" spans="1:1" x14ac:dyDescent="0.25">
      <c r="A26987" t="s">
        <v>27414</v>
      </c>
    </row>
    <row r="26988" spans="1:1" x14ac:dyDescent="0.25">
      <c r="A26988" t="s">
        <v>27415</v>
      </c>
    </row>
    <row r="26989" spans="1:1" x14ac:dyDescent="0.25">
      <c r="A26989" t="s">
        <v>27416</v>
      </c>
    </row>
    <row r="26990" spans="1:1" x14ac:dyDescent="0.25">
      <c r="A26990" t="s">
        <v>27417</v>
      </c>
    </row>
    <row r="26991" spans="1:1" x14ac:dyDescent="0.25">
      <c r="A26991" t="s">
        <v>27418</v>
      </c>
    </row>
    <row r="26992" spans="1:1" x14ac:dyDescent="0.25">
      <c r="A26992" t="s">
        <v>27419</v>
      </c>
    </row>
    <row r="26993" spans="1:1" x14ac:dyDescent="0.25">
      <c r="A26993" t="s">
        <v>27420</v>
      </c>
    </row>
    <row r="26994" spans="1:1" x14ac:dyDescent="0.25">
      <c r="A26994" t="s">
        <v>27421</v>
      </c>
    </row>
    <row r="26995" spans="1:1" x14ac:dyDescent="0.25">
      <c r="A26995" t="s">
        <v>27422</v>
      </c>
    </row>
    <row r="26996" spans="1:1" x14ac:dyDescent="0.25">
      <c r="A26996" t="s">
        <v>27423</v>
      </c>
    </row>
    <row r="26997" spans="1:1" x14ac:dyDescent="0.25">
      <c r="A26997" t="s">
        <v>27424</v>
      </c>
    </row>
    <row r="26998" spans="1:1" x14ac:dyDescent="0.25">
      <c r="A26998" t="s">
        <v>27425</v>
      </c>
    </row>
    <row r="26999" spans="1:1" x14ac:dyDescent="0.25">
      <c r="A26999" t="s">
        <v>27426</v>
      </c>
    </row>
    <row r="27000" spans="1:1" x14ac:dyDescent="0.25">
      <c r="A27000" t="s">
        <v>27427</v>
      </c>
    </row>
    <row r="27001" spans="1:1" x14ac:dyDescent="0.25">
      <c r="A27001" t="s">
        <v>27428</v>
      </c>
    </row>
    <row r="27002" spans="1:1" x14ac:dyDescent="0.25">
      <c r="A27002" t="s">
        <v>27429</v>
      </c>
    </row>
    <row r="27003" spans="1:1" x14ac:dyDescent="0.25">
      <c r="A27003" t="s">
        <v>27430</v>
      </c>
    </row>
    <row r="27004" spans="1:1" x14ac:dyDescent="0.25">
      <c r="A27004" t="s">
        <v>27431</v>
      </c>
    </row>
    <row r="27005" spans="1:1" x14ac:dyDescent="0.25">
      <c r="A27005" t="s">
        <v>27432</v>
      </c>
    </row>
    <row r="27006" spans="1:1" x14ac:dyDescent="0.25">
      <c r="A27006" t="s">
        <v>27433</v>
      </c>
    </row>
    <row r="27007" spans="1:1" x14ac:dyDescent="0.25">
      <c r="A27007" t="s">
        <v>27434</v>
      </c>
    </row>
    <row r="27008" spans="1:1" x14ac:dyDescent="0.25">
      <c r="A27008" t="s">
        <v>27435</v>
      </c>
    </row>
    <row r="27009" spans="1:1" x14ac:dyDescent="0.25">
      <c r="A27009" t="s">
        <v>27436</v>
      </c>
    </row>
    <row r="27010" spans="1:1" x14ac:dyDescent="0.25">
      <c r="A27010" t="s">
        <v>27437</v>
      </c>
    </row>
    <row r="27011" spans="1:1" x14ac:dyDescent="0.25">
      <c r="A27011" t="s">
        <v>27438</v>
      </c>
    </row>
    <row r="27012" spans="1:1" x14ac:dyDescent="0.25">
      <c r="A27012" t="s">
        <v>27439</v>
      </c>
    </row>
    <row r="27013" spans="1:1" x14ac:dyDescent="0.25">
      <c r="A27013" t="s">
        <v>27440</v>
      </c>
    </row>
    <row r="27014" spans="1:1" x14ac:dyDescent="0.25">
      <c r="A27014" t="s">
        <v>27441</v>
      </c>
    </row>
    <row r="27015" spans="1:1" x14ac:dyDescent="0.25">
      <c r="A27015" t="s">
        <v>27442</v>
      </c>
    </row>
    <row r="27016" spans="1:1" x14ac:dyDescent="0.25">
      <c r="A27016" t="s">
        <v>27443</v>
      </c>
    </row>
    <row r="27017" spans="1:1" x14ac:dyDescent="0.25">
      <c r="A27017" t="s">
        <v>27444</v>
      </c>
    </row>
    <row r="27018" spans="1:1" x14ac:dyDescent="0.25">
      <c r="A27018" t="s">
        <v>27445</v>
      </c>
    </row>
    <row r="27019" spans="1:1" x14ac:dyDescent="0.25">
      <c r="A27019" t="s">
        <v>27446</v>
      </c>
    </row>
    <row r="27020" spans="1:1" x14ac:dyDescent="0.25">
      <c r="A27020" t="s">
        <v>27447</v>
      </c>
    </row>
    <row r="27021" spans="1:1" x14ac:dyDescent="0.25">
      <c r="A27021" t="s">
        <v>27448</v>
      </c>
    </row>
    <row r="27022" spans="1:1" x14ac:dyDescent="0.25">
      <c r="A27022" t="s">
        <v>27449</v>
      </c>
    </row>
    <row r="27023" spans="1:1" x14ac:dyDescent="0.25">
      <c r="A27023" t="s">
        <v>27450</v>
      </c>
    </row>
    <row r="27024" spans="1:1" x14ac:dyDescent="0.25">
      <c r="A27024" t="s">
        <v>27451</v>
      </c>
    </row>
    <row r="27025" spans="1:1" x14ac:dyDescent="0.25">
      <c r="A27025" t="s">
        <v>27452</v>
      </c>
    </row>
    <row r="27026" spans="1:1" x14ac:dyDescent="0.25">
      <c r="A27026" t="s">
        <v>27453</v>
      </c>
    </row>
    <row r="27027" spans="1:1" x14ac:dyDescent="0.25">
      <c r="A27027" t="s">
        <v>27454</v>
      </c>
    </row>
    <row r="27028" spans="1:1" x14ac:dyDescent="0.25">
      <c r="A27028" t="s">
        <v>27455</v>
      </c>
    </row>
    <row r="27029" spans="1:1" x14ac:dyDescent="0.25">
      <c r="A27029" t="s">
        <v>27456</v>
      </c>
    </row>
    <row r="27030" spans="1:1" x14ac:dyDescent="0.25">
      <c r="A27030" t="s">
        <v>27457</v>
      </c>
    </row>
    <row r="27031" spans="1:1" x14ac:dyDescent="0.25">
      <c r="A27031" t="s">
        <v>27458</v>
      </c>
    </row>
    <row r="27032" spans="1:1" x14ac:dyDescent="0.25">
      <c r="A27032" t="s">
        <v>27459</v>
      </c>
    </row>
    <row r="27033" spans="1:1" x14ac:dyDescent="0.25">
      <c r="A27033" t="s">
        <v>27460</v>
      </c>
    </row>
    <row r="27034" spans="1:1" x14ac:dyDescent="0.25">
      <c r="A27034" t="s">
        <v>27461</v>
      </c>
    </row>
    <row r="27035" spans="1:1" x14ac:dyDescent="0.25">
      <c r="A27035" t="s">
        <v>27462</v>
      </c>
    </row>
    <row r="27036" spans="1:1" x14ac:dyDescent="0.25">
      <c r="A27036" t="s">
        <v>27463</v>
      </c>
    </row>
    <row r="27037" spans="1:1" x14ac:dyDescent="0.25">
      <c r="A27037" t="s">
        <v>27464</v>
      </c>
    </row>
    <row r="27038" spans="1:1" x14ac:dyDescent="0.25">
      <c r="A27038" t="s">
        <v>27465</v>
      </c>
    </row>
    <row r="27039" spans="1:1" x14ac:dyDescent="0.25">
      <c r="A27039" t="s">
        <v>27466</v>
      </c>
    </row>
    <row r="27040" spans="1:1" x14ac:dyDescent="0.25">
      <c r="A27040" t="s">
        <v>27467</v>
      </c>
    </row>
    <row r="27041" spans="1:1" x14ac:dyDescent="0.25">
      <c r="A27041" t="s">
        <v>27468</v>
      </c>
    </row>
    <row r="27042" spans="1:1" x14ac:dyDescent="0.25">
      <c r="A27042" t="s">
        <v>27469</v>
      </c>
    </row>
    <row r="27043" spans="1:1" x14ac:dyDescent="0.25">
      <c r="A27043" t="s">
        <v>27470</v>
      </c>
    </row>
    <row r="27044" spans="1:1" x14ac:dyDescent="0.25">
      <c r="A27044" t="s">
        <v>27471</v>
      </c>
    </row>
    <row r="27045" spans="1:1" x14ac:dyDescent="0.25">
      <c r="A27045" t="s">
        <v>27472</v>
      </c>
    </row>
    <row r="27046" spans="1:1" x14ac:dyDescent="0.25">
      <c r="A27046" t="s">
        <v>27473</v>
      </c>
    </row>
    <row r="27047" spans="1:1" x14ac:dyDescent="0.25">
      <c r="A27047" t="s">
        <v>27474</v>
      </c>
    </row>
    <row r="27048" spans="1:1" x14ac:dyDescent="0.25">
      <c r="A27048" t="s">
        <v>27475</v>
      </c>
    </row>
    <row r="27049" spans="1:1" x14ac:dyDescent="0.25">
      <c r="A27049" t="s">
        <v>27476</v>
      </c>
    </row>
    <row r="27050" spans="1:1" x14ac:dyDescent="0.25">
      <c r="A27050" t="s">
        <v>27477</v>
      </c>
    </row>
    <row r="27051" spans="1:1" x14ac:dyDescent="0.25">
      <c r="A27051" t="s">
        <v>27478</v>
      </c>
    </row>
    <row r="27052" spans="1:1" x14ac:dyDescent="0.25">
      <c r="A27052" t="s">
        <v>27479</v>
      </c>
    </row>
    <row r="27053" spans="1:1" x14ac:dyDescent="0.25">
      <c r="A27053" t="s">
        <v>27480</v>
      </c>
    </row>
    <row r="27054" spans="1:1" x14ac:dyDescent="0.25">
      <c r="A27054" t="s">
        <v>27481</v>
      </c>
    </row>
    <row r="27055" spans="1:1" x14ac:dyDescent="0.25">
      <c r="A27055" t="s">
        <v>27482</v>
      </c>
    </row>
    <row r="27056" spans="1:1" x14ac:dyDescent="0.25">
      <c r="A27056" t="s">
        <v>27483</v>
      </c>
    </row>
    <row r="27057" spans="1:1" x14ac:dyDescent="0.25">
      <c r="A27057" t="s">
        <v>27484</v>
      </c>
    </row>
    <row r="27058" spans="1:1" x14ac:dyDescent="0.25">
      <c r="A27058" t="s">
        <v>27485</v>
      </c>
    </row>
    <row r="27059" spans="1:1" x14ac:dyDescent="0.25">
      <c r="A27059" t="s">
        <v>27486</v>
      </c>
    </row>
    <row r="27060" spans="1:1" x14ac:dyDescent="0.25">
      <c r="A27060" t="s">
        <v>27487</v>
      </c>
    </row>
    <row r="27061" spans="1:1" x14ac:dyDescent="0.25">
      <c r="A27061" t="s">
        <v>27488</v>
      </c>
    </row>
    <row r="27062" spans="1:1" x14ac:dyDescent="0.25">
      <c r="A27062" t="s">
        <v>27489</v>
      </c>
    </row>
    <row r="27063" spans="1:1" x14ac:dyDescent="0.25">
      <c r="A27063" t="s">
        <v>27490</v>
      </c>
    </row>
    <row r="27064" spans="1:1" x14ac:dyDescent="0.25">
      <c r="A27064" t="s">
        <v>27491</v>
      </c>
    </row>
    <row r="27065" spans="1:1" x14ac:dyDescent="0.25">
      <c r="A27065" t="s">
        <v>27492</v>
      </c>
    </row>
    <row r="27066" spans="1:1" x14ac:dyDescent="0.25">
      <c r="A27066" t="s">
        <v>27493</v>
      </c>
    </row>
    <row r="27067" spans="1:1" x14ac:dyDescent="0.25">
      <c r="A27067" t="s">
        <v>27494</v>
      </c>
    </row>
    <row r="27068" spans="1:1" x14ac:dyDescent="0.25">
      <c r="A27068" t="s">
        <v>27495</v>
      </c>
    </row>
    <row r="27069" spans="1:1" x14ac:dyDescent="0.25">
      <c r="A27069" t="s">
        <v>27496</v>
      </c>
    </row>
    <row r="27070" spans="1:1" x14ac:dyDescent="0.25">
      <c r="A27070" t="s">
        <v>27497</v>
      </c>
    </row>
    <row r="27071" spans="1:1" x14ac:dyDescent="0.25">
      <c r="A27071" t="s">
        <v>27498</v>
      </c>
    </row>
    <row r="27072" spans="1:1" x14ac:dyDescent="0.25">
      <c r="A27072" t="s">
        <v>27499</v>
      </c>
    </row>
    <row r="27073" spans="1:1" x14ac:dyDescent="0.25">
      <c r="A27073" t="s">
        <v>27500</v>
      </c>
    </row>
    <row r="27074" spans="1:1" x14ac:dyDescent="0.25">
      <c r="A27074" t="s">
        <v>27501</v>
      </c>
    </row>
    <row r="27075" spans="1:1" x14ac:dyDescent="0.25">
      <c r="A27075" t="s">
        <v>27502</v>
      </c>
    </row>
    <row r="27076" spans="1:1" x14ac:dyDescent="0.25">
      <c r="A27076" t="s">
        <v>27503</v>
      </c>
    </row>
    <row r="27077" spans="1:1" x14ac:dyDescent="0.25">
      <c r="A27077" t="s">
        <v>27504</v>
      </c>
    </row>
    <row r="27078" spans="1:1" x14ac:dyDescent="0.25">
      <c r="A27078" t="s">
        <v>27505</v>
      </c>
    </row>
    <row r="27079" spans="1:1" x14ac:dyDescent="0.25">
      <c r="A27079" t="s">
        <v>27506</v>
      </c>
    </row>
    <row r="27080" spans="1:1" x14ac:dyDescent="0.25">
      <c r="A27080" t="s">
        <v>27507</v>
      </c>
    </row>
    <row r="27081" spans="1:1" x14ac:dyDescent="0.25">
      <c r="A27081" t="s">
        <v>27508</v>
      </c>
    </row>
    <row r="27082" spans="1:1" x14ac:dyDescent="0.25">
      <c r="A27082" t="s">
        <v>27509</v>
      </c>
    </row>
    <row r="27083" spans="1:1" x14ac:dyDescent="0.25">
      <c r="A27083" t="s">
        <v>27510</v>
      </c>
    </row>
    <row r="27084" spans="1:1" x14ac:dyDescent="0.25">
      <c r="A27084" t="s">
        <v>27511</v>
      </c>
    </row>
    <row r="27085" spans="1:1" x14ac:dyDescent="0.25">
      <c r="A27085" t="s">
        <v>27512</v>
      </c>
    </row>
    <row r="27086" spans="1:1" x14ac:dyDescent="0.25">
      <c r="A27086" t="s">
        <v>27513</v>
      </c>
    </row>
    <row r="27087" spans="1:1" x14ac:dyDescent="0.25">
      <c r="A27087" t="s">
        <v>27514</v>
      </c>
    </row>
    <row r="27088" spans="1:1" x14ac:dyDescent="0.25">
      <c r="A27088" t="s">
        <v>27515</v>
      </c>
    </row>
    <row r="27089" spans="1:1" x14ac:dyDescent="0.25">
      <c r="A27089" t="s">
        <v>27516</v>
      </c>
    </row>
    <row r="27090" spans="1:1" x14ac:dyDescent="0.25">
      <c r="A27090" t="s">
        <v>27517</v>
      </c>
    </row>
    <row r="27091" spans="1:1" x14ac:dyDescent="0.25">
      <c r="A27091" t="s">
        <v>27518</v>
      </c>
    </row>
    <row r="27092" spans="1:1" x14ac:dyDescent="0.25">
      <c r="A27092" t="s">
        <v>27519</v>
      </c>
    </row>
    <row r="27093" spans="1:1" x14ac:dyDescent="0.25">
      <c r="A27093" t="s">
        <v>27520</v>
      </c>
    </row>
    <row r="27094" spans="1:1" x14ac:dyDescent="0.25">
      <c r="A27094" t="s">
        <v>27521</v>
      </c>
    </row>
    <row r="27095" spans="1:1" x14ac:dyDescent="0.25">
      <c r="A27095" t="s">
        <v>27522</v>
      </c>
    </row>
    <row r="27096" spans="1:1" x14ac:dyDescent="0.25">
      <c r="A27096" t="s">
        <v>27523</v>
      </c>
    </row>
    <row r="27097" spans="1:1" x14ac:dyDescent="0.25">
      <c r="A27097" t="s">
        <v>27524</v>
      </c>
    </row>
    <row r="27098" spans="1:1" x14ac:dyDescent="0.25">
      <c r="A27098" t="s">
        <v>27525</v>
      </c>
    </row>
    <row r="27099" spans="1:1" x14ac:dyDescent="0.25">
      <c r="A27099" t="s">
        <v>27526</v>
      </c>
    </row>
    <row r="27100" spans="1:1" x14ac:dyDescent="0.25">
      <c r="A27100" t="s">
        <v>27527</v>
      </c>
    </row>
    <row r="27101" spans="1:1" x14ac:dyDescent="0.25">
      <c r="A27101" t="s">
        <v>27528</v>
      </c>
    </row>
    <row r="27102" spans="1:1" x14ac:dyDescent="0.25">
      <c r="A27102" t="s">
        <v>27529</v>
      </c>
    </row>
    <row r="27103" spans="1:1" x14ac:dyDescent="0.25">
      <c r="A27103" t="s">
        <v>27530</v>
      </c>
    </row>
    <row r="27104" spans="1:1" x14ac:dyDescent="0.25">
      <c r="A27104" t="s">
        <v>27531</v>
      </c>
    </row>
    <row r="27105" spans="1:1" x14ac:dyDescent="0.25">
      <c r="A27105" t="s">
        <v>27532</v>
      </c>
    </row>
    <row r="27106" spans="1:1" x14ac:dyDescent="0.25">
      <c r="A27106" t="s">
        <v>27533</v>
      </c>
    </row>
    <row r="27107" spans="1:1" x14ac:dyDescent="0.25">
      <c r="A27107" t="s">
        <v>27534</v>
      </c>
    </row>
    <row r="27108" spans="1:1" x14ac:dyDescent="0.25">
      <c r="A27108" t="s">
        <v>27535</v>
      </c>
    </row>
    <row r="27109" spans="1:1" x14ac:dyDescent="0.25">
      <c r="A27109" t="s">
        <v>27536</v>
      </c>
    </row>
    <row r="27110" spans="1:1" x14ac:dyDescent="0.25">
      <c r="A27110" t="s">
        <v>27537</v>
      </c>
    </row>
    <row r="27111" spans="1:1" x14ac:dyDescent="0.25">
      <c r="A27111" t="s">
        <v>27538</v>
      </c>
    </row>
    <row r="27112" spans="1:1" x14ac:dyDescent="0.25">
      <c r="A27112" t="s">
        <v>27539</v>
      </c>
    </row>
    <row r="27113" spans="1:1" x14ac:dyDescent="0.25">
      <c r="A27113" t="s">
        <v>27540</v>
      </c>
    </row>
    <row r="27114" spans="1:1" x14ac:dyDescent="0.25">
      <c r="A27114" t="s">
        <v>27541</v>
      </c>
    </row>
    <row r="27115" spans="1:1" x14ac:dyDescent="0.25">
      <c r="A27115" t="s">
        <v>27542</v>
      </c>
    </row>
    <row r="27116" spans="1:1" x14ac:dyDescent="0.25">
      <c r="A27116" t="s">
        <v>27543</v>
      </c>
    </row>
    <row r="27117" spans="1:1" x14ac:dyDescent="0.25">
      <c r="A27117" t="s">
        <v>27544</v>
      </c>
    </row>
    <row r="27118" spans="1:1" x14ac:dyDescent="0.25">
      <c r="A27118" t="s">
        <v>27545</v>
      </c>
    </row>
    <row r="27119" spans="1:1" x14ac:dyDescent="0.25">
      <c r="A27119" t="s">
        <v>27546</v>
      </c>
    </row>
    <row r="27120" spans="1:1" x14ac:dyDescent="0.25">
      <c r="A27120" t="s">
        <v>27547</v>
      </c>
    </row>
    <row r="27121" spans="1:1" x14ac:dyDescent="0.25">
      <c r="A27121" t="s">
        <v>27548</v>
      </c>
    </row>
    <row r="27122" spans="1:1" x14ac:dyDescent="0.25">
      <c r="A27122" t="s">
        <v>27549</v>
      </c>
    </row>
    <row r="27123" spans="1:1" x14ac:dyDescent="0.25">
      <c r="A27123" t="s">
        <v>27550</v>
      </c>
    </row>
    <row r="27124" spans="1:1" x14ac:dyDescent="0.25">
      <c r="A27124" t="s">
        <v>27551</v>
      </c>
    </row>
    <row r="27125" spans="1:1" x14ac:dyDescent="0.25">
      <c r="A27125" t="s">
        <v>27552</v>
      </c>
    </row>
    <row r="27126" spans="1:1" x14ac:dyDescent="0.25">
      <c r="A27126" t="s">
        <v>27553</v>
      </c>
    </row>
    <row r="27127" spans="1:1" x14ac:dyDescent="0.25">
      <c r="A27127" t="s">
        <v>27554</v>
      </c>
    </row>
    <row r="27128" spans="1:1" x14ac:dyDescent="0.25">
      <c r="A27128" t="s">
        <v>27555</v>
      </c>
    </row>
    <row r="27129" spans="1:1" x14ac:dyDescent="0.25">
      <c r="A27129" t="s">
        <v>27556</v>
      </c>
    </row>
    <row r="27130" spans="1:1" x14ac:dyDescent="0.25">
      <c r="A27130" t="s">
        <v>27557</v>
      </c>
    </row>
    <row r="27131" spans="1:1" x14ac:dyDescent="0.25">
      <c r="A27131" t="s">
        <v>27558</v>
      </c>
    </row>
    <row r="27132" spans="1:1" x14ac:dyDescent="0.25">
      <c r="A27132" t="s">
        <v>27559</v>
      </c>
    </row>
    <row r="27133" spans="1:1" x14ac:dyDescent="0.25">
      <c r="A27133" t="s">
        <v>27560</v>
      </c>
    </row>
    <row r="27134" spans="1:1" x14ac:dyDescent="0.25">
      <c r="A27134" t="s">
        <v>27561</v>
      </c>
    </row>
    <row r="27135" spans="1:1" x14ac:dyDescent="0.25">
      <c r="A27135" t="s">
        <v>27562</v>
      </c>
    </row>
    <row r="27136" spans="1:1" x14ac:dyDescent="0.25">
      <c r="A27136" t="s">
        <v>27563</v>
      </c>
    </row>
    <row r="27137" spans="1:1" x14ac:dyDescent="0.25">
      <c r="A27137" t="s">
        <v>27564</v>
      </c>
    </row>
    <row r="27138" spans="1:1" x14ac:dyDescent="0.25">
      <c r="A27138" t="s">
        <v>27565</v>
      </c>
    </row>
    <row r="27139" spans="1:1" x14ac:dyDescent="0.25">
      <c r="A27139" t="s">
        <v>27566</v>
      </c>
    </row>
    <row r="27140" spans="1:1" x14ac:dyDescent="0.25">
      <c r="A27140" t="s">
        <v>27567</v>
      </c>
    </row>
    <row r="27141" spans="1:1" x14ac:dyDescent="0.25">
      <c r="A27141" t="s">
        <v>27568</v>
      </c>
    </row>
    <row r="27142" spans="1:1" x14ac:dyDescent="0.25">
      <c r="A27142" t="s">
        <v>27569</v>
      </c>
    </row>
    <row r="27143" spans="1:1" x14ac:dyDescent="0.25">
      <c r="A27143" t="s">
        <v>27570</v>
      </c>
    </row>
    <row r="27144" spans="1:1" x14ac:dyDescent="0.25">
      <c r="A27144" t="s">
        <v>27571</v>
      </c>
    </row>
    <row r="27145" spans="1:1" x14ac:dyDescent="0.25">
      <c r="A27145" t="s">
        <v>27572</v>
      </c>
    </row>
    <row r="27146" spans="1:1" x14ac:dyDescent="0.25">
      <c r="A27146" t="s">
        <v>27573</v>
      </c>
    </row>
    <row r="27147" spans="1:1" x14ac:dyDescent="0.25">
      <c r="A27147" t="s">
        <v>27574</v>
      </c>
    </row>
    <row r="27148" spans="1:1" x14ac:dyDescent="0.25">
      <c r="A27148" t="s">
        <v>27575</v>
      </c>
    </row>
    <row r="27149" spans="1:1" x14ac:dyDescent="0.25">
      <c r="A27149" t="s">
        <v>27576</v>
      </c>
    </row>
    <row r="27150" spans="1:1" x14ac:dyDescent="0.25">
      <c r="A27150" t="s">
        <v>27577</v>
      </c>
    </row>
    <row r="27151" spans="1:1" x14ac:dyDescent="0.25">
      <c r="A27151" t="s">
        <v>27578</v>
      </c>
    </row>
    <row r="27152" spans="1:1" x14ac:dyDescent="0.25">
      <c r="A27152" t="s">
        <v>27579</v>
      </c>
    </row>
    <row r="27153" spans="1:1" x14ac:dyDescent="0.25">
      <c r="A27153" t="s">
        <v>27580</v>
      </c>
    </row>
    <row r="27154" spans="1:1" x14ac:dyDescent="0.25">
      <c r="A27154" t="s">
        <v>27581</v>
      </c>
    </row>
    <row r="27155" spans="1:1" x14ac:dyDescent="0.25">
      <c r="A27155" t="s">
        <v>27582</v>
      </c>
    </row>
    <row r="27156" spans="1:1" x14ac:dyDescent="0.25">
      <c r="A27156" t="s">
        <v>27583</v>
      </c>
    </row>
    <row r="27157" spans="1:1" x14ac:dyDescent="0.25">
      <c r="A27157" t="s">
        <v>27584</v>
      </c>
    </row>
    <row r="27158" spans="1:1" x14ac:dyDescent="0.25">
      <c r="A27158" t="s">
        <v>27585</v>
      </c>
    </row>
    <row r="27159" spans="1:1" x14ac:dyDescent="0.25">
      <c r="A27159" t="s">
        <v>27586</v>
      </c>
    </row>
    <row r="27160" spans="1:1" x14ac:dyDescent="0.25">
      <c r="A27160" t="s">
        <v>27587</v>
      </c>
    </row>
    <row r="27161" spans="1:1" x14ac:dyDescent="0.25">
      <c r="A27161" t="s">
        <v>27588</v>
      </c>
    </row>
    <row r="27162" spans="1:1" x14ac:dyDescent="0.25">
      <c r="A27162" t="s">
        <v>27589</v>
      </c>
    </row>
    <row r="27163" spans="1:1" x14ac:dyDescent="0.25">
      <c r="A27163" t="s">
        <v>27590</v>
      </c>
    </row>
    <row r="27164" spans="1:1" x14ac:dyDescent="0.25">
      <c r="A27164" t="s">
        <v>27591</v>
      </c>
    </row>
    <row r="27165" spans="1:1" x14ac:dyDescent="0.25">
      <c r="A27165" t="s">
        <v>27592</v>
      </c>
    </row>
    <row r="27166" spans="1:1" x14ac:dyDescent="0.25">
      <c r="A27166" t="s">
        <v>27593</v>
      </c>
    </row>
    <row r="27167" spans="1:1" x14ac:dyDescent="0.25">
      <c r="A27167" t="s">
        <v>27594</v>
      </c>
    </row>
    <row r="27168" spans="1:1" x14ac:dyDescent="0.25">
      <c r="A27168" t="s">
        <v>27595</v>
      </c>
    </row>
    <row r="27169" spans="1:1" x14ac:dyDescent="0.25">
      <c r="A27169" t="s">
        <v>27596</v>
      </c>
    </row>
    <row r="27170" spans="1:1" x14ac:dyDescent="0.25">
      <c r="A27170" t="s">
        <v>27597</v>
      </c>
    </row>
    <row r="27171" spans="1:1" x14ac:dyDescent="0.25">
      <c r="A27171" t="s">
        <v>27598</v>
      </c>
    </row>
    <row r="27172" spans="1:1" x14ac:dyDescent="0.25">
      <c r="A27172" t="s">
        <v>27599</v>
      </c>
    </row>
    <row r="27173" spans="1:1" x14ac:dyDescent="0.25">
      <c r="A27173" t="s">
        <v>27600</v>
      </c>
    </row>
    <row r="27174" spans="1:1" x14ac:dyDescent="0.25">
      <c r="A27174" t="s">
        <v>27601</v>
      </c>
    </row>
    <row r="27175" spans="1:1" x14ac:dyDescent="0.25">
      <c r="A27175" t="s">
        <v>27602</v>
      </c>
    </row>
    <row r="27176" spans="1:1" x14ac:dyDescent="0.25">
      <c r="A27176" t="s">
        <v>27603</v>
      </c>
    </row>
    <row r="27177" spans="1:1" x14ac:dyDescent="0.25">
      <c r="A27177" t="s">
        <v>27604</v>
      </c>
    </row>
    <row r="27178" spans="1:1" x14ac:dyDescent="0.25">
      <c r="A27178" t="s">
        <v>27605</v>
      </c>
    </row>
    <row r="27179" spans="1:1" x14ac:dyDescent="0.25">
      <c r="A27179" t="s">
        <v>27606</v>
      </c>
    </row>
    <row r="27180" spans="1:1" x14ac:dyDescent="0.25">
      <c r="A27180" t="s">
        <v>27607</v>
      </c>
    </row>
    <row r="27181" spans="1:1" x14ac:dyDescent="0.25">
      <c r="A27181" t="s">
        <v>27608</v>
      </c>
    </row>
    <row r="27182" spans="1:1" x14ac:dyDescent="0.25">
      <c r="A27182" t="s">
        <v>27609</v>
      </c>
    </row>
    <row r="27183" spans="1:1" x14ac:dyDescent="0.25">
      <c r="A27183" t="s">
        <v>27610</v>
      </c>
    </row>
    <row r="27184" spans="1:1" x14ac:dyDescent="0.25">
      <c r="A27184" t="s">
        <v>27611</v>
      </c>
    </row>
    <row r="27185" spans="1:1" x14ac:dyDescent="0.25">
      <c r="A27185" t="s">
        <v>27612</v>
      </c>
    </row>
    <row r="27186" spans="1:1" x14ac:dyDescent="0.25">
      <c r="A27186" t="s">
        <v>27613</v>
      </c>
    </row>
    <row r="27187" spans="1:1" x14ac:dyDescent="0.25">
      <c r="A27187" t="s">
        <v>27614</v>
      </c>
    </row>
    <row r="27188" spans="1:1" x14ac:dyDescent="0.25">
      <c r="A27188" t="s">
        <v>27615</v>
      </c>
    </row>
    <row r="27189" spans="1:1" x14ac:dyDescent="0.25">
      <c r="A27189" t="s">
        <v>27616</v>
      </c>
    </row>
    <row r="27190" spans="1:1" x14ac:dyDescent="0.25">
      <c r="A27190" t="s">
        <v>27617</v>
      </c>
    </row>
    <row r="27191" spans="1:1" x14ac:dyDescent="0.25">
      <c r="A27191" t="s">
        <v>27618</v>
      </c>
    </row>
    <row r="27192" spans="1:1" x14ac:dyDescent="0.25">
      <c r="A27192" t="s">
        <v>27619</v>
      </c>
    </row>
    <row r="27193" spans="1:1" x14ac:dyDescent="0.25">
      <c r="A27193" t="s">
        <v>27620</v>
      </c>
    </row>
    <row r="27194" spans="1:1" x14ac:dyDescent="0.25">
      <c r="A27194" t="s">
        <v>27621</v>
      </c>
    </row>
    <row r="27195" spans="1:1" x14ac:dyDescent="0.25">
      <c r="A27195" t="s">
        <v>27622</v>
      </c>
    </row>
    <row r="27196" spans="1:1" x14ac:dyDescent="0.25">
      <c r="A27196" t="s">
        <v>27623</v>
      </c>
    </row>
    <row r="27197" spans="1:1" x14ac:dyDescent="0.25">
      <c r="A27197" t="s">
        <v>27624</v>
      </c>
    </row>
    <row r="27198" spans="1:1" x14ac:dyDescent="0.25">
      <c r="A27198" t="s">
        <v>27625</v>
      </c>
    </row>
    <row r="27199" spans="1:1" x14ac:dyDescent="0.25">
      <c r="A27199" t="s">
        <v>27626</v>
      </c>
    </row>
    <row r="27200" spans="1:1" x14ac:dyDescent="0.25">
      <c r="A27200" t="s">
        <v>27627</v>
      </c>
    </row>
    <row r="27201" spans="1:1" x14ac:dyDescent="0.25">
      <c r="A27201" t="s">
        <v>27628</v>
      </c>
    </row>
    <row r="27202" spans="1:1" x14ac:dyDescent="0.25">
      <c r="A27202" t="s">
        <v>27629</v>
      </c>
    </row>
    <row r="27203" spans="1:1" x14ac:dyDescent="0.25">
      <c r="A27203" t="s">
        <v>27630</v>
      </c>
    </row>
    <row r="27204" spans="1:1" x14ac:dyDescent="0.25">
      <c r="A27204" t="s">
        <v>27631</v>
      </c>
    </row>
    <row r="27205" spans="1:1" x14ac:dyDescent="0.25">
      <c r="A27205" t="s">
        <v>27632</v>
      </c>
    </row>
    <row r="27206" spans="1:1" x14ac:dyDescent="0.25">
      <c r="A27206" t="s">
        <v>27633</v>
      </c>
    </row>
    <row r="27207" spans="1:1" x14ac:dyDescent="0.25">
      <c r="A27207" t="s">
        <v>27634</v>
      </c>
    </row>
    <row r="27208" spans="1:1" x14ac:dyDescent="0.25">
      <c r="A27208" t="s">
        <v>27635</v>
      </c>
    </row>
    <row r="27209" spans="1:1" x14ac:dyDescent="0.25">
      <c r="A27209" t="s">
        <v>27636</v>
      </c>
    </row>
    <row r="27210" spans="1:1" x14ac:dyDescent="0.25">
      <c r="A27210" t="s">
        <v>27637</v>
      </c>
    </row>
    <row r="27211" spans="1:1" x14ac:dyDescent="0.25">
      <c r="A27211" t="s">
        <v>27638</v>
      </c>
    </row>
    <row r="27212" spans="1:1" x14ac:dyDescent="0.25">
      <c r="A27212" t="s">
        <v>27639</v>
      </c>
    </row>
    <row r="27213" spans="1:1" x14ac:dyDescent="0.25">
      <c r="A27213" t="s">
        <v>27640</v>
      </c>
    </row>
    <row r="27214" spans="1:1" x14ac:dyDescent="0.25">
      <c r="A27214" t="s">
        <v>27641</v>
      </c>
    </row>
    <row r="27215" spans="1:1" x14ac:dyDescent="0.25">
      <c r="A27215" t="s">
        <v>27642</v>
      </c>
    </row>
    <row r="27216" spans="1:1" x14ac:dyDescent="0.25">
      <c r="A27216" t="s">
        <v>27643</v>
      </c>
    </row>
    <row r="27217" spans="1:1" x14ac:dyDescent="0.25">
      <c r="A27217" t="s">
        <v>27644</v>
      </c>
    </row>
    <row r="27218" spans="1:1" x14ac:dyDescent="0.25">
      <c r="A27218" t="s">
        <v>27645</v>
      </c>
    </row>
    <row r="27219" spans="1:1" x14ac:dyDescent="0.25">
      <c r="A27219" t="s">
        <v>27646</v>
      </c>
    </row>
    <row r="27220" spans="1:1" x14ac:dyDescent="0.25">
      <c r="A27220" t="s">
        <v>27647</v>
      </c>
    </row>
    <row r="27221" spans="1:1" x14ac:dyDescent="0.25">
      <c r="A27221" t="s">
        <v>27648</v>
      </c>
    </row>
    <row r="27222" spans="1:1" x14ac:dyDescent="0.25">
      <c r="A27222" t="s">
        <v>27649</v>
      </c>
    </row>
    <row r="27223" spans="1:1" x14ac:dyDescent="0.25">
      <c r="A27223" t="s">
        <v>27650</v>
      </c>
    </row>
    <row r="27224" spans="1:1" x14ac:dyDescent="0.25">
      <c r="A27224" t="s">
        <v>27651</v>
      </c>
    </row>
    <row r="27225" spans="1:1" x14ac:dyDescent="0.25">
      <c r="A27225" t="s">
        <v>27652</v>
      </c>
    </row>
    <row r="27226" spans="1:1" x14ac:dyDescent="0.25">
      <c r="A27226" t="s">
        <v>27653</v>
      </c>
    </row>
    <row r="27227" spans="1:1" x14ac:dyDescent="0.25">
      <c r="A27227" t="s">
        <v>27654</v>
      </c>
    </row>
    <row r="27228" spans="1:1" x14ac:dyDescent="0.25">
      <c r="A27228" t="s">
        <v>27655</v>
      </c>
    </row>
    <row r="27229" spans="1:1" x14ac:dyDescent="0.25">
      <c r="A27229" t="s">
        <v>27656</v>
      </c>
    </row>
    <row r="27230" spans="1:1" x14ac:dyDescent="0.25">
      <c r="A27230" t="s">
        <v>27657</v>
      </c>
    </row>
    <row r="27231" spans="1:1" x14ac:dyDescent="0.25">
      <c r="A27231" t="s">
        <v>27658</v>
      </c>
    </row>
    <row r="27232" spans="1:1" x14ac:dyDescent="0.25">
      <c r="A27232" t="s">
        <v>27659</v>
      </c>
    </row>
    <row r="27233" spans="1:1" x14ac:dyDescent="0.25">
      <c r="A27233" t="s">
        <v>27660</v>
      </c>
    </row>
    <row r="27234" spans="1:1" x14ac:dyDescent="0.25">
      <c r="A27234" t="s">
        <v>27661</v>
      </c>
    </row>
    <row r="27235" spans="1:1" x14ac:dyDescent="0.25">
      <c r="A27235" t="s">
        <v>27662</v>
      </c>
    </row>
    <row r="27236" spans="1:1" x14ac:dyDescent="0.25">
      <c r="A27236" t="s">
        <v>27663</v>
      </c>
    </row>
    <row r="27237" spans="1:1" x14ac:dyDescent="0.25">
      <c r="A27237" t="s">
        <v>27664</v>
      </c>
    </row>
    <row r="27238" spans="1:1" x14ac:dyDescent="0.25">
      <c r="A27238" t="s">
        <v>27665</v>
      </c>
    </row>
    <row r="27239" spans="1:1" x14ac:dyDescent="0.25">
      <c r="A27239" t="s">
        <v>27666</v>
      </c>
    </row>
    <row r="27240" spans="1:1" x14ac:dyDescent="0.25">
      <c r="A27240" t="s">
        <v>27667</v>
      </c>
    </row>
    <row r="27241" spans="1:1" x14ac:dyDescent="0.25">
      <c r="A27241" t="s">
        <v>27668</v>
      </c>
    </row>
    <row r="27242" spans="1:1" x14ac:dyDescent="0.25">
      <c r="A27242" t="s">
        <v>27669</v>
      </c>
    </row>
    <row r="27243" spans="1:1" x14ac:dyDescent="0.25">
      <c r="A27243" t="s">
        <v>27670</v>
      </c>
    </row>
    <row r="27244" spans="1:1" x14ac:dyDescent="0.25">
      <c r="A27244" t="s">
        <v>27671</v>
      </c>
    </row>
    <row r="27245" spans="1:1" x14ac:dyDescent="0.25">
      <c r="A27245" t="s">
        <v>27672</v>
      </c>
    </row>
    <row r="27246" spans="1:1" x14ac:dyDescent="0.25">
      <c r="A27246" t="s">
        <v>27673</v>
      </c>
    </row>
    <row r="27247" spans="1:1" x14ac:dyDescent="0.25">
      <c r="A27247" t="s">
        <v>27674</v>
      </c>
    </row>
    <row r="27248" spans="1:1" x14ac:dyDescent="0.25">
      <c r="A27248" t="s">
        <v>27675</v>
      </c>
    </row>
    <row r="27249" spans="1:1" x14ac:dyDescent="0.25">
      <c r="A27249" t="s">
        <v>27676</v>
      </c>
    </row>
    <row r="27250" spans="1:1" x14ac:dyDescent="0.25">
      <c r="A27250" t="s">
        <v>27677</v>
      </c>
    </row>
    <row r="27251" spans="1:1" x14ac:dyDescent="0.25">
      <c r="A27251" t="s">
        <v>27678</v>
      </c>
    </row>
    <row r="27252" spans="1:1" x14ac:dyDescent="0.25">
      <c r="A27252" t="s">
        <v>27679</v>
      </c>
    </row>
    <row r="27253" spans="1:1" x14ac:dyDescent="0.25">
      <c r="A27253" t="s">
        <v>27680</v>
      </c>
    </row>
    <row r="27254" spans="1:1" x14ac:dyDescent="0.25">
      <c r="A27254" t="s">
        <v>27681</v>
      </c>
    </row>
    <row r="27255" spans="1:1" x14ac:dyDescent="0.25">
      <c r="A27255" t="s">
        <v>27682</v>
      </c>
    </row>
    <row r="27256" spans="1:1" x14ac:dyDescent="0.25">
      <c r="A27256" t="s">
        <v>27683</v>
      </c>
    </row>
    <row r="27257" spans="1:1" x14ac:dyDescent="0.25">
      <c r="A27257" t="s">
        <v>27684</v>
      </c>
    </row>
    <row r="27258" spans="1:1" x14ac:dyDescent="0.25">
      <c r="A27258" t="s">
        <v>27685</v>
      </c>
    </row>
    <row r="27259" spans="1:1" x14ac:dyDescent="0.25">
      <c r="A27259" t="s">
        <v>27686</v>
      </c>
    </row>
    <row r="27260" spans="1:1" x14ac:dyDescent="0.25">
      <c r="A27260" t="s">
        <v>27687</v>
      </c>
    </row>
    <row r="27261" spans="1:1" x14ac:dyDescent="0.25">
      <c r="A27261" t="s">
        <v>27688</v>
      </c>
    </row>
    <row r="27262" spans="1:1" x14ac:dyDescent="0.25">
      <c r="A27262" t="s">
        <v>27689</v>
      </c>
    </row>
    <row r="27263" spans="1:1" x14ac:dyDescent="0.25">
      <c r="A27263" t="s">
        <v>27690</v>
      </c>
    </row>
    <row r="27264" spans="1:1" x14ac:dyDescent="0.25">
      <c r="A27264" t="s">
        <v>27691</v>
      </c>
    </row>
    <row r="27265" spans="1:1" x14ac:dyDescent="0.25">
      <c r="A27265" t="s">
        <v>27692</v>
      </c>
    </row>
    <row r="27266" spans="1:1" x14ac:dyDescent="0.25">
      <c r="A27266" t="s">
        <v>27693</v>
      </c>
    </row>
    <row r="27267" spans="1:1" x14ac:dyDescent="0.25">
      <c r="A27267" t="s">
        <v>27694</v>
      </c>
    </row>
    <row r="27268" spans="1:1" x14ac:dyDescent="0.25">
      <c r="A27268" t="s">
        <v>27695</v>
      </c>
    </row>
    <row r="27269" spans="1:1" x14ac:dyDescent="0.25">
      <c r="A27269" t="s">
        <v>27696</v>
      </c>
    </row>
    <row r="27270" spans="1:1" x14ac:dyDescent="0.25">
      <c r="A27270" t="s">
        <v>27697</v>
      </c>
    </row>
    <row r="27271" spans="1:1" x14ac:dyDescent="0.25">
      <c r="A27271" t="s">
        <v>27698</v>
      </c>
    </row>
    <row r="27272" spans="1:1" x14ac:dyDescent="0.25">
      <c r="A27272" t="s">
        <v>27699</v>
      </c>
    </row>
    <row r="27273" spans="1:1" x14ac:dyDescent="0.25">
      <c r="A27273" t="s">
        <v>27700</v>
      </c>
    </row>
    <row r="27274" spans="1:1" x14ac:dyDescent="0.25">
      <c r="A27274" t="s">
        <v>27701</v>
      </c>
    </row>
    <row r="27275" spans="1:1" x14ac:dyDescent="0.25">
      <c r="A27275" t="s">
        <v>27702</v>
      </c>
    </row>
    <row r="27276" spans="1:1" x14ac:dyDescent="0.25">
      <c r="A27276" t="s">
        <v>27703</v>
      </c>
    </row>
    <row r="27277" spans="1:1" x14ac:dyDescent="0.25">
      <c r="A27277" t="s">
        <v>27704</v>
      </c>
    </row>
    <row r="27278" spans="1:1" x14ac:dyDescent="0.25">
      <c r="A27278" t="s">
        <v>27705</v>
      </c>
    </row>
    <row r="27279" spans="1:1" x14ac:dyDescent="0.25">
      <c r="A27279" t="s">
        <v>27706</v>
      </c>
    </row>
    <row r="27280" spans="1:1" x14ac:dyDescent="0.25">
      <c r="A27280" t="s">
        <v>27707</v>
      </c>
    </row>
    <row r="27281" spans="1:1" x14ac:dyDescent="0.25">
      <c r="A27281" t="s">
        <v>27708</v>
      </c>
    </row>
    <row r="27282" spans="1:1" x14ac:dyDescent="0.25">
      <c r="A27282" t="s">
        <v>27709</v>
      </c>
    </row>
    <row r="27283" spans="1:1" x14ac:dyDescent="0.25">
      <c r="A27283" t="s">
        <v>27710</v>
      </c>
    </row>
    <row r="27284" spans="1:1" x14ac:dyDescent="0.25">
      <c r="A27284" t="s">
        <v>27711</v>
      </c>
    </row>
    <row r="27285" spans="1:1" x14ac:dyDescent="0.25">
      <c r="A27285" t="s">
        <v>27712</v>
      </c>
    </row>
    <row r="27286" spans="1:1" x14ac:dyDescent="0.25">
      <c r="A27286" t="s">
        <v>27713</v>
      </c>
    </row>
    <row r="27287" spans="1:1" x14ac:dyDescent="0.25">
      <c r="A27287" t="s">
        <v>27714</v>
      </c>
    </row>
    <row r="27288" spans="1:1" x14ac:dyDescent="0.25">
      <c r="A27288" t="s">
        <v>27715</v>
      </c>
    </row>
    <row r="27289" spans="1:1" x14ac:dyDescent="0.25">
      <c r="A27289" t="s">
        <v>27716</v>
      </c>
    </row>
    <row r="27290" spans="1:1" x14ac:dyDescent="0.25">
      <c r="A27290" t="s">
        <v>27717</v>
      </c>
    </row>
    <row r="27291" spans="1:1" x14ac:dyDescent="0.25">
      <c r="A27291" t="s">
        <v>27718</v>
      </c>
    </row>
    <row r="27292" spans="1:1" x14ac:dyDescent="0.25">
      <c r="A27292" t="s">
        <v>27719</v>
      </c>
    </row>
    <row r="27293" spans="1:1" x14ac:dyDescent="0.25">
      <c r="A27293" t="s">
        <v>27720</v>
      </c>
    </row>
    <row r="27294" spans="1:1" x14ac:dyDescent="0.25">
      <c r="A27294" t="s">
        <v>27721</v>
      </c>
    </row>
    <row r="27295" spans="1:1" x14ac:dyDescent="0.25">
      <c r="A27295" t="s">
        <v>27722</v>
      </c>
    </row>
    <row r="27296" spans="1:1" x14ac:dyDescent="0.25">
      <c r="A27296" t="s">
        <v>27723</v>
      </c>
    </row>
    <row r="27297" spans="1:1" x14ac:dyDescent="0.25">
      <c r="A27297" t="s">
        <v>27724</v>
      </c>
    </row>
    <row r="27298" spans="1:1" x14ac:dyDescent="0.25">
      <c r="A27298" t="s">
        <v>27725</v>
      </c>
    </row>
    <row r="27299" spans="1:1" x14ac:dyDescent="0.25">
      <c r="A27299" t="s">
        <v>27726</v>
      </c>
    </row>
    <row r="27300" spans="1:1" x14ac:dyDescent="0.25">
      <c r="A27300" t="s">
        <v>27727</v>
      </c>
    </row>
    <row r="27301" spans="1:1" x14ac:dyDescent="0.25">
      <c r="A27301" t="s">
        <v>27728</v>
      </c>
    </row>
    <row r="27302" spans="1:1" x14ac:dyDescent="0.25">
      <c r="A27302" t="s">
        <v>27729</v>
      </c>
    </row>
    <row r="27303" spans="1:1" x14ac:dyDescent="0.25">
      <c r="A27303" t="s">
        <v>27730</v>
      </c>
    </row>
    <row r="27304" spans="1:1" x14ac:dyDescent="0.25">
      <c r="A27304" t="s">
        <v>27731</v>
      </c>
    </row>
    <row r="27305" spans="1:1" x14ac:dyDescent="0.25">
      <c r="A27305" t="s">
        <v>27732</v>
      </c>
    </row>
    <row r="27306" spans="1:1" x14ac:dyDescent="0.25">
      <c r="A27306" t="s">
        <v>27733</v>
      </c>
    </row>
    <row r="27307" spans="1:1" x14ac:dyDescent="0.25">
      <c r="A27307" t="s">
        <v>27734</v>
      </c>
    </row>
    <row r="27308" spans="1:1" x14ac:dyDescent="0.25">
      <c r="A27308" t="s">
        <v>27735</v>
      </c>
    </row>
    <row r="27309" spans="1:1" x14ac:dyDescent="0.25">
      <c r="A27309" t="s">
        <v>27736</v>
      </c>
    </row>
    <row r="27310" spans="1:1" x14ac:dyDescent="0.25">
      <c r="A27310" t="s">
        <v>27737</v>
      </c>
    </row>
    <row r="27311" spans="1:1" x14ac:dyDescent="0.25">
      <c r="A27311" t="s">
        <v>27738</v>
      </c>
    </row>
    <row r="27312" spans="1:1" x14ac:dyDescent="0.25">
      <c r="A27312" t="s">
        <v>27739</v>
      </c>
    </row>
    <row r="27313" spans="1:1" x14ac:dyDescent="0.25">
      <c r="A27313" t="s">
        <v>27740</v>
      </c>
    </row>
    <row r="27314" spans="1:1" x14ac:dyDescent="0.25">
      <c r="A27314" t="s">
        <v>27741</v>
      </c>
    </row>
    <row r="27315" spans="1:1" x14ac:dyDescent="0.25">
      <c r="A27315" t="s">
        <v>27742</v>
      </c>
    </row>
    <row r="27316" spans="1:1" x14ac:dyDescent="0.25">
      <c r="A27316" t="s">
        <v>27743</v>
      </c>
    </row>
    <row r="27317" spans="1:1" x14ac:dyDescent="0.25">
      <c r="A27317" t="s">
        <v>27744</v>
      </c>
    </row>
    <row r="27318" spans="1:1" x14ac:dyDescent="0.25">
      <c r="A27318" t="s">
        <v>27745</v>
      </c>
    </row>
    <row r="27319" spans="1:1" x14ac:dyDescent="0.25">
      <c r="A27319" t="s">
        <v>27746</v>
      </c>
    </row>
    <row r="27320" spans="1:1" x14ac:dyDescent="0.25">
      <c r="A27320" t="s">
        <v>27747</v>
      </c>
    </row>
    <row r="27321" spans="1:1" x14ac:dyDescent="0.25">
      <c r="A27321" t="s">
        <v>27748</v>
      </c>
    </row>
    <row r="27322" spans="1:1" x14ac:dyDescent="0.25">
      <c r="A27322" t="s">
        <v>27749</v>
      </c>
    </row>
    <row r="27323" spans="1:1" x14ac:dyDescent="0.25">
      <c r="A27323" t="s">
        <v>27750</v>
      </c>
    </row>
    <row r="27324" spans="1:1" x14ac:dyDescent="0.25">
      <c r="A27324" t="s">
        <v>27751</v>
      </c>
    </row>
    <row r="27325" spans="1:1" x14ac:dyDescent="0.25">
      <c r="A27325" t="s">
        <v>27752</v>
      </c>
    </row>
    <row r="27326" spans="1:1" x14ac:dyDescent="0.25">
      <c r="A27326" t="s">
        <v>27753</v>
      </c>
    </row>
    <row r="27327" spans="1:1" x14ac:dyDescent="0.25">
      <c r="A27327" t="s">
        <v>27754</v>
      </c>
    </row>
    <row r="27328" spans="1:1" x14ac:dyDescent="0.25">
      <c r="A27328" t="s">
        <v>27755</v>
      </c>
    </row>
    <row r="27329" spans="1:1" x14ac:dyDescent="0.25">
      <c r="A27329" t="s">
        <v>27756</v>
      </c>
    </row>
    <row r="27330" spans="1:1" x14ac:dyDescent="0.25">
      <c r="A27330" t="s">
        <v>27757</v>
      </c>
    </row>
    <row r="27331" spans="1:1" x14ac:dyDescent="0.25">
      <c r="A27331" t="s">
        <v>27758</v>
      </c>
    </row>
    <row r="27332" spans="1:1" x14ac:dyDescent="0.25">
      <c r="A27332" t="s">
        <v>27759</v>
      </c>
    </row>
    <row r="27333" spans="1:1" x14ac:dyDescent="0.25">
      <c r="A27333" t="s">
        <v>27760</v>
      </c>
    </row>
    <row r="27334" spans="1:1" x14ac:dyDescent="0.25">
      <c r="A27334" t="s">
        <v>27761</v>
      </c>
    </row>
    <row r="27335" spans="1:1" x14ac:dyDescent="0.25">
      <c r="A27335" t="s">
        <v>27762</v>
      </c>
    </row>
    <row r="27336" spans="1:1" x14ac:dyDescent="0.25">
      <c r="A27336" t="s">
        <v>27763</v>
      </c>
    </row>
    <row r="27337" spans="1:1" x14ac:dyDescent="0.25">
      <c r="A27337" t="s">
        <v>27764</v>
      </c>
    </row>
    <row r="27338" spans="1:1" x14ac:dyDescent="0.25">
      <c r="A27338" t="s">
        <v>27765</v>
      </c>
    </row>
    <row r="27339" spans="1:1" x14ac:dyDescent="0.25">
      <c r="A27339" t="s">
        <v>27766</v>
      </c>
    </row>
    <row r="27340" spans="1:1" x14ac:dyDescent="0.25">
      <c r="A27340" t="s">
        <v>27767</v>
      </c>
    </row>
    <row r="27341" spans="1:1" x14ac:dyDescent="0.25">
      <c r="A27341" t="s">
        <v>27768</v>
      </c>
    </row>
    <row r="27342" spans="1:1" x14ac:dyDescent="0.25">
      <c r="A27342" t="s">
        <v>27769</v>
      </c>
    </row>
    <row r="27343" spans="1:1" x14ac:dyDescent="0.25">
      <c r="A27343" t="s">
        <v>27770</v>
      </c>
    </row>
    <row r="27344" spans="1:1" x14ac:dyDescent="0.25">
      <c r="A27344" t="s">
        <v>27771</v>
      </c>
    </row>
    <row r="27345" spans="1:1" x14ac:dyDescent="0.25">
      <c r="A27345" t="s">
        <v>27772</v>
      </c>
    </row>
    <row r="27346" spans="1:1" x14ac:dyDescent="0.25">
      <c r="A27346" t="s">
        <v>27773</v>
      </c>
    </row>
    <row r="27347" spans="1:1" x14ac:dyDescent="0.25">
      <c r="A27347" t="s">
        <v>27774</v>
      </c>
    </row>
    <row r="27348" spans="1:1" x14ac:dyDescent="0.25">
      <c r="A27348" t="s">
        <v>27775</v>
      </c>
    </row>
    <row r="27349" spans="1:1" x14ac:dyDescent="0.25">
      <c r="A27349" t="s">
        <v>27776</v>
      </c>
    </row>
    <row r="27350" spans="1:1" x14ac:dyDescent="0.25">
      <c r="A27350" t="s">
        <v>27777</v>
      </c>
    </row>
    <row r="27351" spans="1:1" x14ac:dyDescent="0.25">
      <c r="A27351" t="s">
        <v>27778</v>
      </c>
    </row>
    <row r="27352" spans="1:1" x14ac:dyDescent="0.25">
      <c r="A27352" t="s">
        <v>27779</v>
      </c>
    </row>
    <row r="27353" spans="1:1" x14ac:dyDescent="0.25">
      <c r="A27353" t="s">
        <v>27780</v>
      </c>
    </row>
    <row r="27354" spans="1:1" x14ac:dyDescent="0.25">
      <c r="A27354" t="s">
        <v>27781</v>
      </c>
    </row>
    <row r="27355" spans="1:1" x14ac:dyDescent="0.25">
      <c r="A27355" t="s">
        <v>27782</v>
      </c>
    </row>
    <row r="27356" spans="1:1" x14ac:dyDescent="0.25">
      <c r="A27356" t="s">
        <v>27783</v>
      </c>
    </row>
    <row r="27357" spans="1:1" x14ac:dyDescent="0.25">
      <c r="A27357" t="s">
        <v>27784</v>
      </c>
    </row>
    <row r="27358" spans="1:1" x14ac:dyDescent="0.25">
      <c r="A27358" t="s">
        <v>27785</v>
      </c>
    </row>
    <row r="27359" spans="1:1" x14ac:dyDescent="0.25">
      <c r="A27359" t="s">
        <v>27786</v>
      </c>
    </row>
    <row r="27360" spans="1:1" x14ac:dyDescent="0.25">
      <c r="A27360" t="s">
        <v>27787</v>
      </c>
    </row>
    <row r="27361" spans="1:1" x14ac:dyDescent="0.25">
      <c r="A27361" t="s">
        <v>27788</v>
      </c>
    </row>
    <row r="27362" spans="1:1" x14ac:dyDescent="0.25">
      <c r="A27362" t="s">
        <v>27789</v>
      </c>
    </row>
    <row r="27363" spans="1:1" x14ac:dyDescent="0.25">
      <c r="A27363" t="s">
        <v>27790</v>
      </c>
    </row>
    <row r="27364" spans="1:1" x14ac:dyDescent="0.25">
      <c r="A27364" t="s">
        <v>27791</v>
      </c>
    </row>
    <row r="27365" spans="1:1" x14ac:dyDescent="0.25">
      <c r="A27365" t="s">
        <v>27792</v>
      </c>
    </row>
    <row r="27366" spans="1:1" x14ac:dyDescent="0.25">
      <c r="A27366" t="s">
        <v>27793</v>
      </c>
    </row>
    <row r="27367" spans="1:1" x14ac:dyDescent="0.25">
      <c r="A27367" t="s">
        <v>27794</v>
      </c>
    </row>
    <row r="27368" spans="1:1" x14ac:dyDescent="0.25">
      <c r="A27368" t="s">
        <v>27795</v>
      </c>
    </row>
    <row r="27369" spans="1:1" x14ac:dyDescent="0.25">
      <c r="A27369" t="s">
        <v>27796</v>
      </c>
    </row>
    <row r="27370" spans="1:1" x14ac:dyDescent="0.25">
      <c r="A27370" t="s">
        <v>27797</v>
      </c>
    </row>
    <row r="27371" spans="1:1" x14ac:dyDescent="0.25">
      <c r="A27371" t="s">
        <v>27798</v>
      </c>
    </row>
    <row r="27372" spans="1:1" x14ac:dyDescent="0.25">
      <c r="A27372" t="s">
        <v>27799</v>
      </c>
    </row>
    <row r="27373" spans="1:1" x14ac:dyDescent="0.25">
      <c r="A27373" t="s">
        <v>27800</v>
      </c>
    </row>
    <row r="27374" spans="1:1" x14ac:dyDescent="0.25">
      <c r="A27374" t="s">
        <v>27801</v>
      </c>
    </row>
    <row r="27375" spans="1:1" x14ac:dyDescent="0.25">
      <c r="A27375" t="s">
        <v>27802</v>
      </c>
    </row>
    <row r="27376" spans="1:1" x14ac:dyDescent="0.25">
      <c r="A27376" t="s">
        <v>27803</v>
      </c>
    </row>
    <row r="27377" spans="1:1" x14ac:dyDescent="0.25">
      <c r="A27377" t="s">
        <v>27804</v>
      </c>
    </row>
    <row r="27378" spans="1:1" x14ac:dyDescent="0.25">
      <c r="A27378" t="s">
        <v>27805</v>
      </c>
    </row>
    <row r="27379" spans="1:1" x14ac:dyDescent="0.25">
      <c r="A27379" t="s">
        <v>27806</v>
      </c>
    </row>
    <row r="27380" spans="1:1" x14ac:dyDescent="0.25">
      <c r="A27380" t="s">
        <v>27807</v>
      </c>
    </row>
    <row r="27381" spans="1:1" x14ac:dyDescent="0.25">
      <c r="A27381" t="s">
        <v>27808</v>
      </c>
    </row>
    <row r="27382" spans="1:1" x14ac:dyDescent="0.25">
      <c r="A27382" t="s">
        <v>27809</v>
      </c>
    </row>
    <row r="27383" spans="1:1" x14ac:dyDescent="0.25">
      <c r="A27383" t="s">
        <v>27810</v>
      </c>
    </row>
    <row r="27384" spans="1:1" x14ac:dyDescent="0.25">
      <c r="A27384" t="s">
        <v>27811</v>
      </c>
    </row>
    <row r="27385" spans="1:1" x14ac:dyDescent="0.25">
      <c r="A27385" t="s">
        <v>27812</v>
      </c>
    </row>
    <row r="27386" spans="1:1" x14ac:dyDescent="0.25">
      <c r="A27386" t="s">
        <v>27813</v>
      </c>
    </row>
    <row r="27387" spans="1:1" x14ac:dyDescent="0.25">
      <c r="A27387" t="s">
        <v>27814</v>
      </c>
    </row>
    <row r="27388" spans="1:1" x14ac:dyDescent="0.25">
      <c r="A27388" t="s">
        <v>27815</v>
      </c>
    </row>
    <row r="27389" spans="1:1" x14ac:dyDescent="0.25">
      <c r="A27389" t="s">
        <v>27816</v>
      </c>
    </row>
    <row r="27390" spans="1:1" x14ac:dyDescent="0.25">
      <c r="A27390" t="s">
        <v>27817</v>
      </c>
    </row>
    <row r="27391" spans="1:1" x14ac:dyDescent="0.25">
      <c r="A27391" t="s">
        <v>27818</v>
      </c>
    </row>
    <row r="27392" spans="1:1" x14ac:dyDescent="0.25">
      <c r="A27392" t="s">
        <v>27819</v>
      </c>
    </row>
    <row r="27393" spans="1:1" x14ac:dyDescent="0.25">
      <c r="A27393" t="s">
        <v>27820</v>
      </c>
    </row>
    <row r="27394" spans="1:1" x14ac:dyDescent="0.25">
      <c r="A27394" t="s">
        <v>27821</v>
      </c>
    </row>
    <row r="27395" spans="1:1" x14ac:dyDescent="0.25">
      <c r="A27395" t="s">
        <v>27822</v>
      </c>
    </row>
    <row r="27396" spans="1:1" x14ac:dyDescent="0.25">
      <c r="A27396" t="s">
        <v>27823</v>
      </c>
    </row>
    <row r="27397" spans="1:1" x14ac:dyDescent="0.25">
      <c r="A27397" t="s">
        <v>27824</v>
      </c>
    </row>
    <row r="27398" spans="1:1" x14ac:dyDescent="0.25">
      <c r="A27398" t="s">
        <v>27825</v>
      </c>
    </row>
    <row r="27399" spans="1:1" x14ac:dyDescent="0.25">
      <c r="A27399" t="s">
        <v>27826</v>
      </c>
    </row>
    <row r="27400" spans="1:1" x14ac:dyDescent="0.25">
      <c r="A27400" t="s">
        <v>27827</v>
      </c>
    </row>
    <row r="27401" spans="1:1" x14ac:dyDescent="0.25">
      <c r="A27401" t="s">
        <v>27828</v>
      </c>
    </row>
    <row r="27402" spans="1:1" x14ac:dyDescent="0.25">
      <c r="A27402" t="s">
        <v>27829</v>
      </c>
    </row>
    <row r="27403" spans="1:1" x14ac:dyDescent="0.25">
      <c r="A27403" t="s">
        <v>27830</v>
      </c>
    </row>
    <row r="27404" spans="1:1" x14ac:dyDescent="0.25">
      <c r="A27404" t="s">
        <v>27831</v>
      </c>
    </row>
    <row r="27405" spans="1:1" x14ac:dyDescent="0.25">
      <c r="A27405" t="s">
        <v>27832</v>
      </c>
    </row>
    <row r="27406" spans="1:1" x14ac:dyDescent="0.25">
      <c r="A27406" t="s">
        <v>27833</v>
      </c>
    </row>
    <row r="27407" spans="1:1" x14ac:dyDescent="0.25">
      <c r="A27407" t="s">
        <v>27834</v>
      </c>
    </row>
    <row r="27408" spans="1:1" x14ac:dyDescent="0.25">
      <c r="A27408" t="s">
        <v>27835</v>
      </c>
    </row>
    <row r="27409" spans="1:1" x14ac:dyDescent="0.25">
      <c r="A27409" t="s">
        <v>27836</v>
      </c>
    </row>
    <row r="27410" spans="1:1" x14ac:dyDescent="0.25">
      <c r="A27410" t="s">
        <v>27837</v>
      </c>
    </row>
    <row r="27411" spans="1:1" x14ac:dyDescent="0.25">
      <c r="A27411" t="s">
        <v>27838</v>
      </c>
    </row>
    <row r="27412" spans="1:1" x14ac:dyDescent="0.25">
      <c r="A27412" t="s">
        <v>27839</v>
      </c>
    </row>
    <row r="27413" spans="1:1" x14ac:dyDescent="0.25">
      <c r="A27413" t="s">
        <v>27840</v>
      </c>
    </row>
    <row r="27414" spans="1:1" x14ac:dyDescent="0.25">
      <c r="A27414" t="s">
        <v>27841</v>
      </c>
    </row>
    <row r="27415" spans="1:1" x14ac:dyDescent="0.25">
      <c r="A27415" t="s">
        <v>27842</v>
      </c>
    </row>
    <row r="27416" spans="1:1" x14ac:dyDescent="0.25">
      <c r="A27416" t="s">
        <v>27843</v>
      </c>
    </row>
    <row r="27417" spans="1:1" x14ac:dyDescent="0.25">
      <c r="A27417" t="s">
        <v>27844</v>
      </c>
    </row>
    <row r="27418" spans="1:1" x14ac:dyDescent="0.25">
      <c r="A27418" t="s">
        <v>27845</v>
      </c>
    </row>
    <row r="27419" spans="1:1" x14ac:dyDescent="0.25">
      <c r="A27419" t="s">
        <v>27846</v>
      </c>
    </row>
    <row r="27420" spans="1:1" x14ac:dyDescent="0.25">
      <c r="A27420" t="s">
        <v>27847</v>
      </c>
    </row>
    <row r="27421" spans="1:1" x14ac:dyDescent="0.25">
      <c r="A27421" t="s">
        <v>27848</v>
      </c>
    </row>
    <row r="27422" spans="1:1" x14ac:dyDescent="0.25">
      <c r="A27422" t="s">
        <v>27849</v>
      </c>
    </row>
    <row r="27423" spans="1:1" x14ac:dyDescent="0.25">
      <c r="A27423" t="s">
        <v>27850</v>
      </c>
    </row>
    <row r="27424" spans="1:1" x14ac:dyDescent="0.25">
      <c r="A27424" t="s">
        <v>27851</v>
      </c>
    </row>
    <row r="27425" spans="1:1" x14ac:dyDescent="0.25">
      <c r="A27425" t="s">
        <v>27852</v>
      </c>
    </row>
    <row r="27426" spans="1:1" x14ac:dyDescent="0.25">
      <c r="A27426" t="s">
        <v>27853</v>
      </c>
    </row>
    <row r="27427" spans="1:1" x14ac:dyDescent="0.25">
      <c r="A27427" t="s">
        <v>27854</v>
      </c>
    </row>
    <row r="27428" spans="1:1" x14ac:dyDescent="0.25">
      <c r="A27428" t="s">
        <v>27855</v>
      </c>
    </row>
    <row r="27429" spans="1:1" x14ac:dyDescent="0.25">
      <c r="A27429" t="s">
        <v>27856</v>
      </c>
    </row>
    <row r="27430" spans="1:1" x14ac:dyDescent="0.25">
      <c r="A27430" t="s">
        <v>27857</v>
      </c>
    </row>
    <row r="27431" spans="1:1" x14ac:dyDescent="0.25">
      <c r="A27431" t="s">
        <v>27858</v>
      </c>
    </row>
    <row r="27432" spans="1:1" x14ac:dyDescent="0.25">
      <c r="A27432" t="s">
        <v>27859</v>
      </c>
    </row>
    <row r="27433" spans="1:1" x14ac:dyDescent="0.25">
      <c r="A27433" t="s">
        <v>27860</v>
      </c>
    </row>
    <row r="27434" spans="1:1" x14ac:dyDescent="0.25">
      <c r="A27434" t="s">
        <v>27861</v>
      </c>
    </row>
    <row r="27435" spans="1:1" x14ac:dyDescent="0.25">
      <c r="A27435" t="s">
        <v>27862</v>
      </c>
    </row>
    <row r="27436" spans="1:1" x14ac:dyDescent="0.25">
      <c r="A27436" t="s">
        <v>27863</v>
      </c>
    </row>
    <row r="27437" spans="1:1" x14ac:dyDescent="0.25">
      <c r="A27437" t="s">
        <v>27864</v>
      </c>
    </row>
    <row r="27438" spans="1:1" x14ac:dyDescent="0.25">
      <c r="A27438" t="s">
        <v>27865</v>
      </c>
    </row>
    <row r="27439" spans="1:1" x14ac:dyDescent="0.25">
      <c r="A27439" t="s">
        <v>27866</v>
      </c>
    </row>
    <row r="27440" spans="1:1" x14ac:dyDescent="0.25">
      <c r="A27440" t="s">
        <v>27867</v>
      </c>
    </row>
    <row r="27441" spans="1:1" x14ac:dyDescent="0.25">
      <c r="A27441" t="s">
        <v>27868</v>
      </c>
    </row>
    <row r="27442" spans="1:1" x14ac:dyDescent="0.25">
      <c r="A27442" t="s">
        <v>27869</v>
      </c>
    </row>
    <row r="27443" spans="1:1" x14ac:dyDescent="0.25">
      <c r="A27443" t="s">
        <v>27870</v>
      </c>
    </row>
    <row r="27444" spans="1:1" x14ac:dyDescent="0.25">
      <c r="A27444" t="s">
        <v>27871</v>
      </c>
    </row>
    <row r="27445" spans="1:1" x14ac:dyDescent="0.25">
      <c r="A27445" t="s">
        <v>27872</v>
      </c>
    </row>
    <row r="27446" spans="1:1" x14ac:dyDescent="0.25">
      <c r="A27446" t="s">
        <v>27873</v>
      </c>
    </row>
    <row r="27447" spans="1:1" x14ac:dyDescent="0.25">
      <c r="A27447" t="s">
        <v>27874</v>
      </c>
    </row>
    <row r="27448" spans="1:1" x14ac:dyDescent="0.25">
      <c r="A27448" t="s">
        <v>27875</v>
      </c>
    </row>
    <row r="27449" spans="1:1" x14ac:dyDescent="0.25">
      <c r="A27449" t="s">
        <v>27876</v>
      </c>
    </row>
    <row r="27450" spans="1:1" x14ac:dyDescent="0.25">
      <c r="A27450" t="s">
        <v>27877</v>
      </c>
    </row>
    <row r="27451" spans="1:1" x14ac:dyDescent="0.25">
      <c r="A27451" t="s">
        <v>27878</v>
      </c>
    </row>
    <row r="27452" spans="1:1" x14ac:dyDescent="0.25">
      <c r="A27452" t="s">
        <v>27879</v>
      </c>
    </row>
    <row r="27453" spans="1:1" x14ac:dyDescent="0.25">
      <c r="A27453" t="s">
        <v>27880</v>
      </c>
    </row>
    <row r="27454" spans="1:1" x14ac:dyDescent="0.25">
      <c r="A27454" t="s">
        <v>27881</v>
      </c>
    </row>
    <row r="27455" spans="1:1" x14ac:dyDescent="0.25">
      <c r="A27455" t="s">
        <v>27882</v>
      </c>
    </row>
    <row r="27456" spans="1:1" x14ac:dyDescent="0.25">
      <c r="A27456" t="s">
        <v>27883</v>
      </c>
    </row>
    <row r="27457" spans="1:1" x14ac:dyDescent="0.25">
      <c r="A27457" t="s">
        <v>27884</v>
      </c>
    </row>
    <row r="27458" spans="1:1" x14ac:dyDescent="0.25">
      <c r="A27458" t="s">
        <v>27885</v>
      </c>
    </row>
    <row r="27459" spans="1:1" x14ac:dyDescent="0.25">
      <c r="A27459" t="s">
        <v>27886</v>
      </c>
    </row>
    <row r="27460" spans="1:1" x14ac:dyDescent="0.25">
      <c r="A27460" t="s">
        <v>27887</v>
      </c>
    </row>
    <row r="27461" spans="1:1" x14ac:dyDescent="0.25">
      <c r="A27461" t="s">
        <v>27888</v>
      </c>
    </row>
    <row r="27462" spans="1:1" x14ac:dyDescent="0.25">
      <c r="A27462" t="s">
        <v>27889</v>
      </c>
    </row>
    <row r="27463" spans="1:1" x14ac:dyDescent="0.25">
      <c r="A27463" t="s">
        <v>27890</v>
      </c>
    </row>
    <row r="27464" spans="1:1" x14ac:dyDescent="0.25">
      <c r="A27464" t="s">
        <v>27891</v>
      </c>
    </row>
    <row r="27465" spans="1:1" x14ac:dyDescent="0.25">
      <c r="A27465" t="s">
        <v>27892</v>
      </c>
    </row>
    <row r="27466" spans="1:1" x14ac:dyDescent="0.25">
      <c r="A27466" t="s">
        <v>27893</v>
      </c>
    </row>
    <row r="27467" spans="1:1" x14ac:dyDescent="0.25">
      <c r="A27467" t="s">
        <v>27894</v>
      </c>
    </row>
    <row r="27468" spans="1:1" x14ac:dyDescent="0.25">
      <c r="A27468" t="s">
        <v>27895</v>
      </c>
    </row>
    <row r="27469" spans="1:1" x14ac:dyDescent="0.25">
      <c r="A27469" t="s">
        <v>27896</v>
      </c>
    </row>
    <row r="27470" spans="1:1" x14ac:dyDescent="0.25">
      <c r="A27470" t="s">
        <v>27897</v>
      </c>
    </row>
    <row r="27471" spans="1:1" x14ac:dyDescent="0.25">
      <c r="A27471" t="s">
        <v>27898</v>
      </c>
    </row>
    <row r="27472" spans="1:1" x14ac:dyDescent="0.25">
      <c r="A27472" t="s">
        <v>27899</v>
      </c>
    </row>
    <row r="27473" spans="1:1" x14ac:dyDescent="0.25">
      <c r="A27473" t="s">
        <v>27900</v>
      </c>
    </row>
    <row r="27474" spans="1:1" x14ac:dyDescent="0.25">
      <c r="A27474" t="s">
        <v>27901</v>
      </c>
    </row>
    <row r="27475" spans="1:1" x14ac:dyDescent="0.25">
      <c r="A27475" t="s">
        <v>27902</v>
      </c>
    </row>
    <row r="27476" spans="1:1" x14ac:dyDescent="0.25">
      <c r="A27476" t="s">
        <v>27903</v>
      </c>
    </row>
    <row r="27477" spans="1:1" x14ac:dyDescent="0.25">
      <c r="A27477" t="s">
        <v>27904</v>
      </c>
    </row>
    <row r="27478" spans="1:1" x14ac:dyDescent="0.25">
      <c r="A27478" t="s">
        <v>27905</v>
      </c>
    </row>
    <row r="27479" spans="1:1" x14ac:dyDescent="0.25">
      <c r="A27479" t="s">
        <v>27906</v>
      </c>
    </row>
    <row r="27480" spans="1:1" x14ac:dyDescent="0.25">
      <c r="A27480" t="s">
        <v>27907</v>
      </c>
    </row>
    <row r="27481" spans="1:1" x14ac:dyDescent="0.25">
      <c r="A27481" t="s">
        <v>27908</v>
      </c>
    </row>
    <row r="27482" spans="1:1" x14ac:dyDescent="0.25">
      <c r="A27482" t="s">
        <v>27909</v>
      </c>
    </row>
    <row r="27483" spans="1:1" x14ac:dyDescent="0.25">
      <c r="A27483" t="s">
        <v>27910</v>
      </c>
    </row>
    <row r="27484" spans="1:1" x14ac:dyDescent="0.25">
      <c r="A27484" t="s">
        <v>27911</v>
      </c>
    </row>
    <row r="27485" spans="1:1" x14ac:dyDescent="0.25">
      <c r="A27485" t="s">
        <v>27912</v>
      </c>
    </row>
    <row r="27486" spans="1:1" x14ac:dyDescent="0.25">
      <c r="A27486" t="s">
        <v>27913</v>
      </c>
    </row>
    <row r="27487" spans="1:1" x14ac:dyDescent="0.25">
      <c r="A27487" t="s">
        <v>27914</v>
      </c>
    </row>
    <row r="27488" spans="1:1" x14ac:dyDescent="0.25">
      <c r="A27488" t="s">
        <v>27915</v>
      </c>
    </row>
    <row r="27489" spans="1:1" x14ac:dyDescent="0.25">
      <c r="A27489" t="s">
        <v>27916</v>
      </c>
    </row>
    <row r="27490" spans="1:1" x14ac:dyDescent="0.25">
      <c r="A27490" t="s">
        <v>27917</v>
      </c>
    </row>
    <row r="27491" spans="1:1" x14ac:dyDescent="0.25">
      <c r="A27491" t="s">
        <v>27918</v>
      </c>
    </row>
    <row r="27492" spans="1:1" x14ac:dyDescent="0.25">
      <c r="A27492" t="s">
        <v>27919</v>
      </c>
    </row>
    <row r="27493" spans="1:1" x14ac:dyDescent="0.25">
      <c r="A27493" t="s">
        <v>27920</v>
      </c>
    </row>
    <row r="27494" spans="1:1" x14ac:dyDescent="0.25">
      <c r="A27494" t="s">
        <v>27921</v>
      </c>
    </row>
    <row r="27495" spans="1:1" x14ac:dyDescent="0.25">
      <c r="A27495" t="s">
        <v>27922</v>
      </c>
    </row>
    <row r="27496" spans="1:1" x14ac:dyDescent="0.25">
      <c r="A27496" t="s">
        <v>27923</v>
      </c>
    </row>
    <row r="27497" spans="1:1" x14ac:dyDescent="0.25">
      <c r="A27497" t="s">
        <v>27924</v>
      </c>
    </row>
    <row r="27498" spans="1:1" x14ac:dyDescent="0.25">
      <c r="A27498" t="s">
        <v>27925</v>
      </c>
    </row>
    <row r="27499" spans="1:1" x14ac:dyDescent="0.25">
      <c r="A27499" t="s">
        <v>27926</v>
      </c>
    </row>
    <row r="27500" spans="1:1" x14ac:dyDescent="0.25">
      <c r="A27500" t="s">
        <v>27927</v>
      </c>
    </row>
    <row r="27501" spans="1:1" x14ac:dyDescent="0.25">
      <c r="A27501" t="s">
        <v>27928</v>
      </c>
    </row>
    <row r="27502" spans="1:1" x14ac:dyDescent="0.25">
      <c r="A27502" t="s">
        <v>27929</v>
      </c>
    </row>
    <row r="27503" spans="1:1" x14ac:dyDescent="0.25">
      <c r="A27503" t="s">
        <v>27930</v>
      </c>
    </row>
    <row r="27504" spans="1:1" x14ac:dyDescent="0.25">
      <c r="A27504" t="s">
        <v>27931</v>
      </c>
    </row>
    <row r="27505" spans="1:1" x14ac:dyDescent="0.25">
      <c r="A27505" t="s">
        <v>27932</v>
      </c>
    </row>
    <row r="27506" spans="1:1" x14ac:dyDescent="0.25">
      <c r="A27506" t="s">
        <v>27933</v>
      </c>
    </row>
    <row r="27507" spans="1:1" x14ac:dyDescent="0.25">
      <c r="A27507" t="s">
        <v>27934</v>
      </c>
    </row>
    <row r="27508" spans="1:1" x14ac:dyDescent="0.25">
      <c r="A27508" t="s">
        <v>27935</v>
      </c>
    </row>
    <row r="27509" spans="1:1" x14ac:dyDescent="0.25">
      <c r="A27509" t="s">
        <v>27936</v>
      </c>
    </row>
    <row r="27510" spans="1:1" x14ac:dyDescent="0.25">
      <c r="A27510" t="s">
        <v>27937</v>
      </c>
    </row>
    <row r="27511" spans="1:1" x14ac:dyDescent="0.25">
      <c r="A27511" t="s">
        <v>27938</v>
      </c>
    </row>
    <row r="27512" spans="1:1" x14ac:dyDescent="0.25">
      <c r="A27512" t="s">
        <v>27939</v>
      </c>
    </row>
    <row r="27513" spans="1:1" x14ac:dyDescent="0.25">
      <c r="A27513" t="s">
        <v>27940</v>
      </c>
    </row>
    <row r="27514" spans="1:1" x14ac:dyDescent="0.25">
      <c r="A27514" t="s">
        <v>27941</v>
      </c>
    </row>
    <row r="27515" spans="1:1" x14ac:dyDescent="0.25">
      <c r="A27515" t="s">
        <v>27942</v>
      </c>
    </row>
    <row r="27516" spans="1:1" x14ac:dyDescent="0.25">
      <c r="A27516" t="s">
        <v>27943</v>
      </c>
    </row>
    <row r="27517" spans="1:1" x14ac:dyDescent="0.25">
      <c r="A27517" t="s">
        <v>27944</v>
      </c>
    </row>
    <row r="27518" spans="1:1" x14ac:dyDescent="0.25">
      <c r="A27518" t="s">
        <v>27945</v>
      </c>
    </row>
    <row r="27519" spans="1:1" x14ac:dyDescent="0.25">
      <c r="A27519" t="s">
        <v>27946</v>
      </c>
    </row>
    <row r="27520" spans="1:1" x14ac:dyDescent="0.25">
      <c r="A27520" t="s">
        <v>27947</v>
      </c>
    </row>
    <row r="27521" spans="1:1" x14ac:dyDescent="0.25">
      <c r="A27521" t="s">
        <v>27948</v>
      </c>
    </row>
    <row r="27522" spans="1:1" x14ac:dyDescent="0.25">
      <c r="A27522" t="s">
        <v>27949</v>
      </c>
    </row>
    <row r="27523" spans="1:1" x14ac:dyDescent="0.25">
      <c r="A27523" t="s">
        <v>27950</v>
      </c>
    </row>
    <row r="27524" spans="1:1" x14ac:dyDescent="0.25">
      <c r="A27524" t="s">
        <v>27951</v>
      </c>
    </row>
    <row r="27525" spans="1:1" x14ac:dyDescent="0.25">
      <c r="A27525" t="s">
        <v>27952</v>
      </c>
    </row>
    <row r="27526" spans="1:1" x14ac:dyDescent="0.25">
      <c r="A27526" t="s">
        <v>27953</v>
      </c>
    </row>
    <row r="27527" spans="1:1" x14ac:dyDescent="0.25">
      <c r="A27527" t="s">
        <v>27954</v>
      </c>
    </row>
    <row r="27528" spans="1:1" x14ac:dyDescent="0.25">
      <c r="A27528" t="s">
        <v>27955</v>
      </c>
    </row>
    <row r="27529" spans="1:1" x14ac:dyDescent="0.25">
      <c r="A27529" t="s">
        <v>27956</v>
      </c>
    </row>
    <row r="27530" spans="1:1" x14ac:dyDescent="0.25">
      <c r="A27530" t="s">
        <v>27957</v>
      </c>
    </row>
    <row r="27531" spans="1:1" x14ac:dyDescent="0.25">
      <c r="A27531" t="s">
        <v>27958</v>
      </c>
    </row>
    <row r="27532" spans="1:1" x14ac:dyDescent="0.25">
      <c r="A27532" t="s">
        <v>27959</v>
      </c>
    </row>
    <row r="27533" spans="1:1" x14ac:dyDescent="0.25">
      <c r="A27533" t="s">
        <v>27960</v>
      </c>
    </row>
    <row r="27534" spans="1:1" x14ac:dyDescent="0.25">
      <c r="A27534" t="s">
        <v>27961</v>
      </c>
    </row>
    <row r="27535" spans="1:1" x14ac:dyDescent="0.25">
      <c r="A27535" t="s">
        <v>27962</v>
      </c>
    </row>
    <row r="27536" spans="1:1" x14ac:dyDescent="0.25">
      <c r="A27536" t="s">
        <v>27963</v>
      </c>
    </row>
    <row r="27537" spans="1:1" x14ac:dyDescent="0.25">
      <c r="A27537" t="s">
        <v>27964</v>
      </c>
    </row>
    <row r="27538" spans="1:1" x14ac:dyDescent="0.25">
      <c r="A27538" t="s">
        <v>27965</v>
      </c>
    </row>
    <row r="27539" spans="1:1" x14ac:dyDescent="0.25">
      <c r="A27539" t="s">
        <v>27966</v>
      </c>
    </row>
    <row r="27540" spans="1:1" x14ac:dyDescent="0.25">
      <c r="A27540" t="s">
        <v>27967</v>
      </c>
    </row>
    <row r="27541" spans="1:1" x14ac:dyDescent="0.25">
      <c r="A27541" t="s">
        <v>27968</v>
      </c>
    </row>
    <row r="27542" spans="1:1" x14ac:dyDescent="0.25">
      <c r="A27542" t="s">
        <v>27969</v>
      </c>
    </row>
    <row r="27543" spans="1:1" x14ac:dyDescent="0.25">
      <c r="A27543" t="s">
        <v>27970</v>
      </c>
    </row>
    <row r="27544" spans="1:1" x14ac:dyDescent="0.25">
      <c r="A27544" t="s">
        <v>27971</v>
      </c>
    </row>
    <row r="27545" spans="1:1" x14ac:dyDescent="0.25">
      <c r="A27545" t="s">
        <v>27972</v>
      </c>
    </row>
    <row r="27546" spans="1:1" x14ac:dyDescent="0.25">
      <c r="A27546" t="s">
        <v>27973</v>
      </c>
    </row>
    <row r="27547" spans="1:1" x14ac:dyDescent="0.25">
      <c r="A27547" t="s">
        <v>27974</v>
      </c>
    </row>
    <row r="27548" spans="1:1" x14ac:dyDescent="0.25">
      <c r="A27548" t="s">
        <v>27975</v>
      </c>
    </row>
    <row r="27549" spans="1:1" x14ac:dyDescent="0.25">
      <c r="A27549" t="s">
        <v>27976</v>
      </c>
    </row>
    <row r="27550" spans="1:1" x14ac:dyDescent="0.25">
      <c r="A27550" t="s">
        <v>27977</v>
      </c>
    </row>
    <row r="27551" spans="1:1" x14ac:dyDescent="0.25">
      <c r="A27551" t="s">
        <v>27978</v>
      </c>
    </row>
    <row r="27552" spans="1:1" x14ac:dyDescent="0.25">
      <c r="A27552" t="s">
        <v>27979</v>
      </c>
    </row>
    <row r="27553" spans="1:1" x14ac:dyDescent="0.25">
      <c r="A27553" t="s">
        <v>27980</v>
      </c>
    </row>
    <row r="27554" spans="1:1" x14ac:dyDescent="0.25">
      <c r="A27554" t="s">
        <v>27981</v>
      </c>
    </row>
    <row r="27555" spans="1:1" x14ac:dyDescent="0.25">
      <c r="A27555" t="s">
        <v>27982</v>
      </c>
    </row>
    <row r="27556" spans="1:1" x14ac:dyDescent="0.25">
      <c r="A27556" t="s">
        <v>27983</v>
      </c>
    </row>
    <row r="27557" spans="1:1" x14ac:dyDescent="0.25">
      <c r="A27557" t="s">
        <v>27984</v>
      </c>
    </row>
    <row r="27558" spans="1:1" x14ac:dyDescent="0.25">
      <c r="A27558" t="s">
        <v>27985</v>
      </c>
    </row>
    <row r="27559" spans="1:1" x14ac:dyDescent="0.25">
      <c r="A27559" t="s">
        <v>27986</v>
      </c>
    </row>
    <row r="27560" spans="1:1" x14ac:dyDescent="0.25">
      <c r="A27560" t="s">
        <v>27987</v>
      </c>
    </row>
    <row r="27561" spans="1:1" x14ac:dyDescent="0.25">
      <c r="A27561" t="s">
        <v>27988</v>
      </c>
    </row>
    <row r="27562" spans="1:1" x14ac:dyDescent="0.25">
      <c r="A27562" t="s">
        <v>27989</v>
      </c>
    </row>
    <row r="27563" spans="1:1" x14ac:dyDescent="0.25">
      <c r="A27563" t="s">
        <v>27990</v>
      </c>
    </row>
    <row r="27564" spans="1:1" x14ac:dyDescent="0.25">
      <c r="A27564" t="s">
        <v>27991</v>
      </c>
    </row>
    <row r="27565" spans="1:1" x14ac:dyDescent="0.25">
      <c r="A27565" t="s">
        <v>27992</v>
      </c>
    </row>
    <row r="27566" spans="1:1" x14ac:dyDescent="0.25">
      <c r="A27566" t="s">
        <v>27993</v>
      </c>
    </row>
    <row r="27567" spans="1:1" x14ac:dyDescent="0.25">
      <c r="A27567" t="s">
        <v>27994</v>
      </c>
    </row>
    <row r="27568" spans="1:1" x14ac:dyDescent="0.25">
      <c r="A27568" t="s">
        <v>27995</v>
      </c>
    </row>
    <row r="27569" spans="1:1" x14ac:dyDescent="0.25">
      <c r="A27569" t="s">
        <v>27996</v>
      </c>
    </row>
    <row r="27570" spans="1:1" x14ac:dyDescent="0.25">
      <c r="A27570" t="s">
        <v>27997</v>
      </c>
    </row>
    <row r="27571" spans="1:1" x14ac:dyDescent="0.25">
      <c r="A27571" t="s">
        <v>27998</v>
      </c>
    </row>
    <row r="27572" spans="1:1" x14ac:dyDescent="0.25">
      <c r="A27572" t="s">
        <v>27999</v>
      </c>
    </row>
    <row r="27573" spans="1:1" x14ac:dyDescent="0.25">
      <c r="A27573" t="s">
        <v>28000</v>
      </c>
    </row>
    <row r="27574" spans="1:1" x14ac:dyDescent="0.25">
      <c r="A27574" t="s">
        <v>28001</v>
      </c>
    </row>
    <row r="27575" spans="1:1" x14ac:dyDescent="0.25">
      <c r="A27575" t="s">
        <v>28002</v>
      </c>
    </row>
    <row r="27576" spans="1:1" x14ac:dyDescent="0.25">
      <c r="A27576" t="s">
        <v>28003</v>
      </c>
    </row>
    <row r="27577" spans="1:1" x14ac:dyDescent="0.25">
      <c r="A27577" t="s">
        <v>28004</v>
      </c>
    </row>
    <row r="27578" spans="1:1" x14ac:dyDescent="0.25">
      <c r="A27578" t="s">
        <v>28005</v>
      </c>
    </row>
    <row r="27579" spans="1:1" x14ac:dyDescent="0.25">
      <c r="A27579" t="s">
        <v>28006</v>
      </c>
    </row>
    <row r="27580" spans="1:1" x14ac:dyDescent="0.25">
      <c r="A27580" t="s">
        <v>28007</v>
      </c>
    </row>
    <row r="27581" spans="1:1" x14ac:dyDescent="0.25">
      <c r="A27581" t="s">
        <v>28008</v>
      </c>
    </row>
    <row r="27582" spans="1:1" x14ac:dyDescent="0.25">
      <c r="A27582" t="s">
        <v>28009</v>
      </c>
    </row>
    <row r="27583" spans="1:1" x14ac:dyDescent="0.25">
      <c r="A27583" t="s">
        <v>28010</v>
      </c>
    </row>
    <row r="27584" spans="1:1" x14ac:dyDescent="0.25">
      <c r="A27584" t="s">
        <v>28011</v>
      </c>
    </row>
    <row r="27585" spans="1:1" x14ac:dyDescent="0.25">
      <c r="A27585" t="s">
        <v>28012</v>
      </c>
    </row>
    <row r="27586" spans="1:1" x14ac:dyDescent="0.25">
      <c r="A27586" t="s">
        <v>28013</v>
      </c>
    </row>
    <row r="27587" spans="1:1" x14ac:dyDescent="0.25">
      <c r="A27587" t="s">
        <v>28014</v>
      </c>
    </row>
    <row r="27588" spans="1:1" x14ac:dyDescent="0.25">
      <c r="A27588" t="s">
        <v>28015</v>
      </c>
    </row>
    <row r="27589" spans="1:1" x14ac:dyDescent="0.25">
      <c r="A27589" t="s">
        <v>28016</v>
      </c>
    </row>
    <row r="27590" spans="1:1" x14ac:dyDescent="0.25">
      <c r="A27590" t="s">
        <v>28017</v>
      </c>
    </row>
    <row r="27591" spans="1:1" x14ac:dyDescent="0.25">
      <c r="A27591" t="s">
        <v>28018</v>
      </c>
    </row>
    <row r="27592" spans="1:1" x14ac:dyDescent="0.25">
      <c r="A27592" t="s">
        <v>28019</v>
      </c>
    </row>
    <row r="27593" spans="1:1" x14ac:dyDescent="0.25">
      <c r="A27593" t="s">
        <v>28020</v>
      </c>
    </row>
    <row r="27594" spans="1:1" x14ac:dyDescent="0.25">
      <c r="A27594" t="s">
        <v>28021</v>
      </c>
    </row>
    <row r="27595" spans="1:1" x14ac:dyDescent="0.25">
      <c r="A27595" t="s">
        <v>28022</v>
      </c>
    </row>
    <row r="27596" spans="1:1" x14ac:dyDescent="0.25">
      <c r="A27596" t="s">
        <v>28023</v>
      </c>
    </row>
    <row r="27597" spans="1:1" x14ac:dyDescent="0.25">
      <c r="A27597" t="s">
        <v>28024</v>
      </c>
    </row>
    <row r="27598" spans="1:1" x14ac:dyDescent="0.25">
      <c r="A27598" t="s">
        <v>28025</v>
      </c>
    </row>
    <row r="27599" spans="1:1" x14ac:dyDescent="0.25">
      <c r="A27599" t="s">
        <v>28026</v>
      </c>
    </row>
    <row r="27600" spans="1:1" x14ac:dyDescent="0.25">
      <c r="A27600" t="s">
        <v>28027</v>
      </c>
    </row>
    <row r="27601" spans="1:1" x14ac:dyDescent="0.25">
      <c r="A27601" t="s">
        <v>28028</v>
      </c>
    </row>
    <row r="27602" spans="1:1" x14ac:dyDescent="0.25">
      <c r="A27602" t="s">
        <v>28029</v>
      </c>
    </row>
    <row r="27603" spans="1:1" x14ac:dyDescent="0.25">
      <c r="A27603" t="s">
        <v>28030</v>
      </c>
    </row>
    <row r="27604" spans="1:1" x14ac:dyDescent="0.25">
      <c r="A27604" t="s">
        <v>28031</v>
      </c>
    </row>
    <row r="27605" spans="1:1" x14ac:dyDescent="0.25">
      <c r="A27605" t="s">
        <v>28032</v>
      </c>
    </row>
    <row r="27606" spans="1:1" x14ac:dyDescent="0.25">
      <c r="A27606" t="s">
        <v>28033</v>
      </c>
    </row>
    <row r="27607" spans="1:1" x14ac:dyDescent="0.25">
      <c r="A27607" t="s">
        <v>28034</v>
      </c>
    </row>
    <row r="27608" spans="1:1" x14ac:dyDescent="0.25">
      <c r="A27608" t="s">
        <v>28035</v>
      </c>
    </row>
    <row r="27609" spans="1:1" x14ac:dyDescent="0.25">
      <c r="A27609" t="s">
        <v>28036</v>
      </c>
    </row>
    <row r="27610" spans="1:1" x14ac:dyDescent="0.25">
      <c r="A27610" t="s">
        <v>28037</v>
      </c>
    </row>
    <row r="27611" spans="1:1" x14ac:dyDescent="0.25">
      <c r="A27611" t="s">
        <v>28038</v>
      </c>
    </row>
    <row r="27612" spans="1:1" x14ac:dyDescent="0.25">
      <c r="A27612" t="s">
        <v>28039</v>
      </c>
    </row>
    <row r="27613" spans="1:1" x14ac:dyDescent="0.25">
      <c r="A27613" t="s">
        <v>28040</v>
      </c>
    </row>
    <row r="27614" spans="1:1" x14ac:dyDescent="0.25">
      <c r="A27614" t="s">
        <v>28041</v>
      </c>
    </row>
    <row r="27615" spans="1:1" x14ac:dyDescent="0.25">
      <c r="A27615" t="s">
        <v>28042</v>
      </c>
    </row>
    <row r="27616" spans="1:1" x14ac:dyDescent="0.25">
      <c r="A27616" t="s">
        <v>28043</v>
      </c>
    </row>
    <row r="27617" spans="1:1" x14ac:dyDescent="0.25">
      <c r="A27617" t="s">
        <v>28044</v>
      </c>
    </row>
    <row r="27618" spans="1:1" x14ac:dyDescent="0.25">
      <c r="A27618" t="s">
        <v>28045</v>
      </c>
    </row>
    <row r="27619" spans="1:1" x14ac:dyDescent="0.25">
      <c r="A27619" t="s">
        <v>28046</v>
      </c>
    </row>
    <row r="27620" spans="1:1" x14ac:dyDescent="0.25">
      <c r="A27620" t="s">
        <v>28047</v>
      </c>
    </row>
    <row r="27621" spans="1:1" x14ac:dyDescent="0.25">
      <c r="A27621" t="s">
        <v>28048</v>
      </c>
    </row>
    <row r="27622" spans="1:1" x14ac:dyDescent="0.25">
      <c r="A27622" t="s">
        <v>28049</v>
      </c>
    </row>
    <row r="27623" spans="1:1" x14ac:dyDescent="0.25">
      <c r="A27623" t="s">
        <v>28050</v>
      </c>
    </row>
    <row r="27624" spans="1:1" x14ac:dyDescent="0.25">
      <c r="A27624" t="s">
        <v>28051</v>
      </c>
    </row>
    <row r="27625" spans="1:1" x14ac:dyDescent="0.25">
      <c r="A27625" t="s">
        <v>28052</v>
      </c>
    </row>
    <row r="27626" spans="1:1" x14ac:dyDescent="0.25">
      <c r="A27626" t="s">
        <v>28053</v>
      </c>
    </row>
    <row r="27627" spans="1:1" x14ac:dyDescent="0.25">
      <c r="A27627" t="s">
        <v>28054</v>
      </c>
    </row>
    <row r="27628" spans="1:1" x14ac:dyDescent="0.25">
      <c r="A27628" t="s">
        <v>28055</v>
      </c>
    </row>
    <row r="27629" spans="1:1" x14ac:dyDescent="0.25">
      <c r="A27629" t="s">
        <v>28056</v>
      </c>
    </row>
    <row r="27630" spans="1:1" x14ac:dyDescent="0.25">
      <c r="A27630" t="s">
        <v>28057</v>
      </c>
    </row>
    <row r="27631" spans="1:1" x14ac:dyDescent="0.25">
      <c r="A27631" t="s">
        <v>28058</v>
      </c>
    </row>
    <row r="27632" spans="1:1" x14ac:dyDescent="0.25">
      <c r="A27632" t="s">
        <v>28059</v>
      </c>
    </row>
    <row r="27633" spans="1:1" x14ac:dyDescent="0.25">
      <c r="A27633" t="s">
        <v>28060</v>
      </c>
    </row>
    <row r="27634" spans="1:1" x14ac:dyDescent="0.25">
      <c r="A27634" t="s">
        <v>28061</v>
      </c>
    </row>
    <row r="27635" spans="1:1" x14ac:dyDescent="0.25">
      <c r="A27635" t="s">
        <v>28062</v>
      </c>
    </row>
    <row r="27636" spans="1:1" x14ac:dyDescent="0.25">
      <c r="A27636" t="s">
        <v>28063</v>
      </c>
    </row>
    <row r="27637" spans="1:1" x14ac:dyDescent="0.25">
      <c r="A27637" t="s">
        <v>28064</v>
      </c>
    </row>
    <row r="27638" spans="1:1" x14ac:dyDescent="0.25">
      <c r="A27638" t="s">
        <v>28065</v>
      </c>
    </row>
    <row r="27639" spans="1:1" x14ac:dyDescent="0.25">
      <c r="A27639" t="s">
        <v>28066</v>
      </c>
    </row>
    <row r="27640" spans="1:1" x14ac:dyDescent="0.25">
      <c r="A27640" t="s">
        <v>28067</v>
      </c>
    </row>
    <row r="27641" spans="1:1" x14ac:dyDescent="0.25">
      <c r="A27641" t="s">
        <v>28068</v>
      </c>
    </row>
    <row r="27642" spans="1:1" x14ac:dyDescent="0.25">
      <c r="A27642" t="s">
        <v>28069</v>
      </c>
    </row>
    <row r="27643" spans="1:1" x14ac:dyDescent="0.25">
      <c r="A27643" t="s">
        <v>28070</v>
      </c>
    </row>
    <row r="27644" spans="1:1" x14ac:dyDescent="0.25">
      <c r="A27644" t="s">
        <v>28071</v>
      </c>
    </row>
    <row r="27645" spans="1:1" x14ac:dyDescent="0.25">
      <c r="A27645" t="s">
        <v>28072</v>
      </c>
    </row>
    <row r="27646" spans="1:1" x14ac:dyDescent="0.25">
      <c r="A27646" t="s">
        <v>28073</v>
      </c>
    </row>
    <row r="27647" spans="1:1" x14ac:dyDescent="0.25">
      <c r="A27647" t="s">
        <v>28074</v>
      </c>
    </row>
    <row r="27648" spans="1:1" x14ac:dyDescent="0.25">
      <c r="A27648" t="s">
        <v>28075</v>
      </c>
    </row>
    <row r="27649" spans="1:1" x14ac:dyDescent="0.25">
      <c r="A27649" t="s">
        <v>28076</v>
      </c>
    </row>
    <row r="27650" spans="1:1" x14ac:dyDescent="0.25">
      <c r="A27650" t="s">
        <v>28077</v>
      </c>
    </row>
    <row r="27651" spans="1:1" x14ac:dyDescent="0.25">
      <c r="A27651" t="s">
        <v>28078</v>
      </c>
    </row>
    <row r="27652" spans="1:1" x14ac:dyDescent="0.25">
      <c r="A27652" t="s">
        <v>28079</v>
      </c>
    </row>
    <row r="27653" spans="1:1" x14ac:dyDescent="0.25">
      <c r="A27653" t="s">
        <v>28080</v>
      </c>
    </row>
    <row r="27654" spans="1:1" x14ac:dyDescent="0.25">
      <c r="A27654" t="s">
        <v>28081</v>
      </c>
    </row>
    <row r="27655" spans="1:1" x14ac:dyDescent="0.25">
      <c r="A27655" t="s">
        <v>28082</v>
      </c>
    </row>
    <row r="27656" spans="1:1" x14ac:dyDescent="0.25">
      <c r="A27656" t="s">
        <v>28083</v>
      </c>
    </row>
    <row r="27657" spans="1:1" x14ac:dyDescent="0.25">
      <c r="A27657" t="s">
        <v>28084</v>
      </c>
    </row>
    <row r="27658" spans="1:1" x14ac:dyDescent="0.25">
      <c r="A27658" t="s">
        <v>28085</v>
      </c>
    </row>
    <row r="27659" spans="1:1" x14ac:dyDescent="0.25">
      <c r="A27659" t="s">
        <v>28086</v>
      </c>
    </row>
    <row r="27660" spans="1:1" x14ac:dyDescent="0.25">
      <c r="A27660" t="s">
        <v>28087</v>
      </c>
    </row>
    <row r="27661" spans="1:1" x14ac:dyDescent="0.25">
      <c r="A27661" t="s">
        <v>28088</v>
      </c>
    </row>
    <row r="27662" spans="1:1" x14ac:dyDescent="0.25">
      <c r="A27662" t="s">
        <v>28089</v>
      </c>
    </row>
    <row r="27663" spans="1:1" x14ac:dyDescent="0.25">
      <c r="A27663" t="s">
        <v>28090</v>
      </c>
    </row>
    <row r="27664" spans="1:1" x14ac:dyDescent="0.25">
      <c r="A27664" t="s">
        <v>28091</v>
      </c>
    </row>
    <row r="27665" spans="1:1" x14ac:dyDescent="0.25">
      <c r="A27665" t="s">
        <v>28092</v>
      </c>
    </row>
    <row r="27666" spans="1:1" x14ac:dyDescent="0.25">
      <c r="A27666" t="s">
        <v>28093</v>
      </c>
    </row>
    <row r="27667" spans="1:1" x14ac:dyDescent="0.25">
      <c r="A27667" t="s">
        <v>28094</v>
      </c>
    </row>
    <row r="27668" spans="1:1" x14ac:dyDescent="0.25">
      <c r="A27668" t="s">
        <v>28095</v>
      </c>
    </row>
    <row r="27669" spans="1:1" x14ac:dyDescent="0.25">
      <c r="A27669" t="s">
        <v>28096</v>
      </c>
    </row>
    <row r="27670" spans="1:1" x14ac:dyDescent="0.25">
      <c r="A27670" t="s">
        <v>28097</v>
      </c>
    </row>
    <row r="27671" spans="1:1" x14ac:dyDescent="0.25">
      <c r="A27671" t="s">
        <v>28098</v>
      </c>
    </row>
    <row r="27672" spans="1:1" x14ac:dyDescent="0.25">
      <c r="A27672" t="s">
        <v>28099</v>
      </c>
    </row>
    <row r="27673" spans="1:1" x14ac:dyDescent="0.25">
      <c r="A27673" t="s">
        <v>28100</v>
      </c>
    </row>
    <row r="27674" spans="1:1" x14ac:dyDescent="0.25">
      <c r="A27674" t="s">
        <v>28101</v>
      </c>
    </row>
    <row r="27675" spans="1:1" x14ac:dyDescent="0.25">
      <c r="A27675" t="s">
        <v>28102</v>
      </c>
    </row>
    <row r="27676" spans="1:1" x14ac:dyDescent="0.25">
      <c r="A27676" t="s">
        <v>28103</v>
      </c>
    </row>
    <row r="27677" spans="1:1" x14ac:dyDescent="0.25">
      <c r="A27677" t="s">
        <v>28104</v>
      </c>
    </row>
    <row r="27678" spans="1:1" x14ac:dyDescent="0.25">
      <c r="A27678" t="s">
        <v>28105</v>
      </c>
    </row>
    <row r="27679" spans="1:1" x14ac:dyDescent="0.25">
      <c r="A27679" t="s">
        <v>28106</v>
      </c>
    </row>
    <row r="27680" spans="1:1" x14ac:dyDescent="0.25">
      <c r="A27680" t="s">
        <v>28107</v>
      </c>
    </row>
    <row r="27681" spans="1:1" x14ac:dyDescent="0.25">
      <c r="A27681" t="s">
        <v>28108</v>
      </c>
    </row>
    <row r="27682" spans="1:1" x14ac:dyDescent="0.25">
      <c r="A27682" t="s">
        <v>28109</v>
      </c>
    </row>
    <row r="27683" spans="1:1" x14ac:dyDescent="0.25">
      <c r="A27683" t="s">
        <v>28110</v>
      </c>
    </row>
    <row r="27684" spans="1:1" x14ac:dyDescent="0.25">
      <c r="A27684" t="s">
        <v>28111</v>
      </c>
    </row>
    <row r="27685" spans="1:1" x14ac:dyDescent="0.25">
      <c r="A27685" t="s">
        <v>28112</v>
      </c>
    </row>
    <row r="27686" spans="1:1" x14ac:dyDescent="0.25">
      <c r="A27686" t="s">
        <v>28113</v>
      </c>
    </row>
    <row r="27687" spans="1:1" x14ac:dyDescent="0.25">
      <c r="A27687" t="s">
        <v>28114</v>
      </c>
    </row>
    <row r="27688" spans="1:1" x14ac:dyDescent="0.25">
      <c r="A27688" t="s">
        <v>28115</v>
      </c>
    </row>
    <row r="27689" spans="1:1" x14ac:dyDescent="0.25">
      <c r="A27689" t="s">
        <v>28116</v>
      </c>
    </row>
    <row r="27690" spans="1:1" x14ac:dyDescent="0.25">
      <c r="A27690" t="s">
        <v>28117</v>
      </c>
    </row>
    <row r="27691" spans="1:1" x14ac:dyDescent="0.25">
      <c r="A27691" t="s">
        <v>28118</v>
      </c>
    </row>
    <row r="27692" spans="1:1" x14ac:dyDescent="0.25">
      <c r="A27692" t="s">
        <v>28119</v>
      </c>
    </row>
    <row r="27693" spans="1:1" x14ac:dyDescent="0.25">
      <c r="A27693" t="s">
        <v>28120</v>
      </c>
    </row>
    <row r="27694" spans="1:1" x14ac:dyDescent="0.25">
      <c r="A27694" t="s">
        <v>28121</v>
      </c>
    </row>
    <row r="27695" spans="1:1" x14ac:dyDescent="0.25">
      <c r="A27695" t="s">
        <v>28122</v>
      </c>
    </row>
    <row r="27696" spans="1:1" x14ac:dyDescent="0.25">
      <c r="A27696" t="s">
        <v>28123</v>
      </c>
    </row>
    <row r="27697" spans="1:1" x14ac:dyDescent="0.25">
      <c r="A27697" t="s">
        <v>28124</v>
      </c>
    </row>
    <row r="27698" spans="1:1" x14ac:dyDescent="0.25">
      <c r="A27698" t="s">
        <v>28125</v>
      </c>
    </row>
    <row r="27699" spans="1:1" x14ac:dyDescent="0.25">
      <c r="A27699" t="s">
        <v>28126</v>
      </c>
    </row>
    <row r="27700" spans="1:1" x14ac:dyDescent="0.25">
      <c r="A27700" t="s">
        <v>28127</v>
      </c>
    </row>
    <row r="27701" spans="1:1" x14ac:dyDescent="0.25">
      <c r="A27701" t="s">
        <v>28128</v>
      </c>
    </row>
    <row r="27702" spans="1:1" x14ac:dyDescent="0.25">
      <c r="A27702" t="s">
        <v>28129</v>
      </c>
    </row>
    <row r="27703" spans="1:1" x14ac:dyDescent="0.25">
      <c r="A27703" t="s">
        <v>28130</v>
      </c>
    </row>
    <row r="27704" spans="1:1" x14ac:dyDescent="0.25">
      <c r="A27704" t="s">
        <v>28131</v>
      </c>
    </row>
    <row r="27705" spans="1:1" x14ac:dyDescent="0.25">
      <c r="A27705" t="s">
        <v>28132</v>
      </c>
    </row>
    <row r="27706" spans="1:1" x14ac:dyDescent="0.25">
      <c r="A27706" t="s">
        <v>28133</v>
      </c>
    </row>
    <row r="27707" spans="1:1" x14ac:dyDescent="0.25">
      <c r="A27707" t="s">
        <v>28134</v>
      </c>
    </row>
    <row r="27708" spans="1:1" x14ac:dyDescent="0.25">
      <c r="A27708" t="s">
        <v>28135</v>
      </c>
    </row>
    <row r="27709" spans="1:1" x14ac:dyDescent="0.25">
      <c r="A27709" t="s">
        <v>28136</v>
      </c>
    </row>
    <row r="27710" spans="1:1" x14ac:dyDescent="0.25">
      <c r="A27710" t="s">
        <v>28137</v>
      </c>
    </row>
    <row r="27711" spans="1:1" x14ac:dyDescent="0.25">
      <c r="A27711" t="s">
        <v>28138</v>
      </c>
    </row>
    <row r="27712" spans="1:1" x14ac:dyDescent="0.25">
      <c r="A27712" t="s">
        <v>28139</v>
      </c>
    </row>
    <row r="27713" spans="1:1" x14ac:dyDescent="0.25">
      <c r="A27713" t="s">
        <v>28140</v>
      </c>
    </row>
    <row r="27714" spans="1:1" x14ac:dyDescent="0.25">
      <c r="A27714" t="s">
        <v>28141</v>
      </c>
    </row>
    <row r="27715" spans="1:1" x14ac:dyDescent="0.25">
      <c r="A27715" t="s">
        <v>28142</v>
      </c>
    </row>
    <row r="27716" spans="1:1" x14ac:dyDescent="0.25">
      <c r="A27716" t="s">
        <v>28143</v>
      </c>
    </row>
    <row r="27717" spans="1:1" x14ac:dyDescent="0.25">
      <c r="A27717" t="s">
        <v>28144</v>
      </c>
    </row>
    <row r="27718" spans="1:1" x14ac:dyDescent="0.25">
      <c r="A27718" t="s">
        <v>28145</v>
      </c>
    </row>
    <row r="27719" spans="1:1" x14ac:dyDescent="0.25">
      <c r="A27719" t="s">
        <v>28146</v>
      </c>
    </row>
    <row r="27720" spans="1:1" x14ac:dyDescent="0.25">
      <c r="A27720" t="s">
        <v>28147</v>
      </c>
    </row>
    <row r="27721" spans="1:1" x14ac:dyDescent="0.25">
      <c r="A27721" t="s">
        <v>28148</v>
      </c>
    </row>
    <row r="27722" spans="1:1" x14ac:dyDescent="0.25">
      <c r="A27722" t="s">
        <v>28149</v>
      </c>
    </row>
    <row r="27723" spans="1:1" x14ac:dyDescent="0.25">
      <c r="A27723" t="s">
        <v>28150</v>
      </c>
    </row>
    <row r="27724" spans="1:1" x14ac:dyDescent="0.25">
      <c r="A27724" t="s">
        <v>28151</v>
      </c>
    </row>
    <row r="27725" spans="1:1" x14ac:dyDescent="0.25">
      <c r="A27725" t="s">
        <v>28152</v>
      </c>
    </row>
    <row r="27726" spans="1:1" x14ac:dyDescent="0.25">
      <c r="A27726" t="s">
        <v>28153</v>
      </c>
    </row>
    <row r="27727" spans="1:1" x14ac:dyDescent="0.25">
      <c r="A27727" t="s">
        <v>28154</v>
      </c>
    </row>
    <row r="27728" spans="1:1" x14ac:dyDescent="0.25">
      <c r="A27728" t="s">
        <v>28155</v>
      </c>
    </row>
    <row r="27729" spans="1:1" x14ac:dyDescent="0.25">
      <c r="A27729" t="s">
        <v>28156</v>
      </c>
    </row>
    <row r="27730" spans="1:1" x14ac:dyDescent="0.25">
      <c r="A27730" t="s">
        <v>28157</v>
      </c>
    </row>
    <row r="27731" spans="1:1" x14ac:dyDescent="0.25">
      <c r="A27731" t="s">
        <v>28158</v>
      </c>
    </row>
    <row r="27732" spans="1:1" x14ac:dyDescent="0.25">
      <c r="A27732" t="s">
        <v>28159</v>
      </c>
    </row>
    <row r="27733" spans="1:1" x14ac:dyDescent="0.25">
      <c r="A27733" t="s">
        <v>28160</v>
      </c>
    </row>
    <row r="27734" spans="1:1" x14ac:dyDescent="0.25">
      <c r="A27734" t="s">
        <v>28161</v>
      </c>
    </row>
    <row r="27735" spans="1:1" x14ac:dyDescent="0.25">
      <c r="A27735" t="s">
        <v>28162</v>
      </c>
    </row>
    <row r="27736" spans="1:1" x14ac:dyDescent="0.25">
      <c r="A27736" t="s">
        <v>28163</v>
      </c>
    </row>
    <row r="27737" spans="1:1" x14ac:dyDescent="0.25">
      <c r="A27737" t="s">
        <v>28164</v>
      </c>
    </row>
    <row r="27738" spans="1:1" x14ac:dyDescent="0.25">
      <c r="A27738" t="s">
        <v>28165</v>
      </c>
    </row>
    <row r="27739" spans="1:1" x14ac:dyDescent="0.25">
      <c r="A27739" t="s">
        <v>28166</v>
      </c>
    </row>
    <row r="27740" spans="1:1" x14ac:dyDescent="0.25">
      <c r="A27740" t="s">
        <v>28167</v>
      </c>
    </row>
    <row r="27741" spans="1:1" x14ac:dyDescent="0.25">
      <c r="A27741" t="s">
        <v>28168</v>
      </c>
    </row>
    <row r="27742" spans="1:1" x14ac:dyDescent="0.25">
      <c r="A27742" t="s">
        <v>28169</v>
      </c>
    </row>
    <row r="27743" spans="1:1" x14ac:dyDescent="0.25">
      <c r="A27743" t="s">
        <v>28170</v>
      </c>
    </row>
    <row r="27744" spans="1:1" x14ac:dyDescent="0.25">
      <c r="A27744" t="s">
        <v>28171</v>
      </c>
    </row>
    <row r="27745" spans="1:1" x14ac:dyDescent="0.25">
      <c r="A27745" t="s">
        <v>28172</v>
      </c>
    </row>
    <row r="27746" spans="1:1" x14ac:dyDescent="0.25">
      <c r="A27746" t="s">
        <v>28173</v>
      </c>
    </row>
    <row r="27747" spans="1:1" x14ac:dyDescent="0.25">
      <c r="A27747" t="s">
        <v>28174</v>
      </c>
    </row>
    <row r="27748" spans="1:1" x14ac:dyDescent="0.25">
      <c r="A27748" t="s">
        <v>28175</v>
      </c>
    </row>
    <row r="27749" spans="1:1" x14ac:dyDescent="0.25">
      <c r="A27749" t="s">
        <v>28176</v>
      </c>
    </row>
    <row r="27750" spans="1:1" x14ac:dyDescent="0.25">
      <c r="A27750" t="s">
        <v>28177</v>
      </c>
    </row>
    <row r="27751" spans="1:1" x14ac:dyDescent="0.25">
      <c r="A27751" t="s">
        <v>28178</v>
      </c>
    </row>
    <row r="27752" spans="1:1" x14ac:dyDescent="0.25">
      <c r="A27752" t="s">
        <v>28179</v>
      </c>
    </row>
    <row r="27753" spans="1:1" x14ac:dyDescent="0.25">
      <c r="A27753" t="s">
        <v>28180</v>
      </c>
    </row>
    <row r="27754" spans="1:1" x14ac:dyDescent="0.25">
      <c r="A27754" t="s">
        <v>28181</v>
      </c>
    </row>
    <row r="27755" spans="1:1" x14ac:dyDescent="0.25">
      <c r="A27755" t="s">
        <v>28182</v>
      </c>
    </row>
    <row r="27756" spans="1:1" x14ac:dyDescent="0.25">
      <c r="A27756" t="s">
        <v>28183</v>
      </c>
    </row>
    <row r="27757" spans="1:1" x14ac:dyDescent="0.25">
      <c r="A27757" t="s">
        <v>28184</v>
      </c>
    </row>
    <row r="27758" spans="1:1" x14ac:dyDescent="0.25">
      <c r="A27758" t="s">
        <v>28185</v>
      </c>
    </row>
    <row r="27759" spans="1:1" x14ac:dyDescent="0.25">
      <c r="A27759" t="s">
        <v>28186</v>
      </c>
    </row>
    <row r="27760" spans="1:1" x14ac:dyDescent="0.25">
      <c r="A27760" t="s">
        <v>28187</v>
      </c>
    </row>
    <row r="27761" spans="1:1" x14ac:dyDescent="0.25">
      <c r="A27761" t="s">
        <v>28188</v>
      </c>
    </row>
    <row r="27762" spans="1:1" x14ac:dyDescent="0.25">
      <c r="A27762" t="s">
        <v>28189</v>
      </c>
    </row>
    <row r="27763" spans="1:1" x14ac:dyDescent="0.25">
      <c r="A27763" t="s">
        <v>28190</v>
      </c>
    </row>
    <row r="27764" spans="1:1" x14ac:dyDescent="0.25">
      <c r="A27764" t="s">
        <v>28191</v>
      </c>
    </row>
    <row r="27765" spans="1:1" x14ac:dyDescent="0.25">
      <c r="A27765" t="s">
        <v>28192</v>
      </c>
    </row>
    <row r="27766" spans="1:1" x14ac:dyDescent="0.25">
      <c r="A27766" t="s">
        <v>28193</v>
      </c>
    </row>
    <row r="27767" spans="1:1" x14ac:dyDescent="0.25">
      <c r="A27767" t="s">
        <v>28194</v>
      </c>
    </row>
    <row r="27768" spans="1:1" x14ac:dyDescent="0.25">
      <c r="A27768" t="s">
        <v>28195</v>
      </c>
    </row>
    <row r="27769" spans="1:1" x14ac:dyDescent="0.25">
      <c r="A27769" t="s">
        <v>28196</v>
      </c>
    </row>
    <row r="27770" spans="1:1" x14ac:dyDescent="0.25">
      <c r="A27770" t="s">
        <v>28197</v>
      </c>
    </row>
    <row r="27771" spans="1:1" x14ac:dyDescent="0.25">
      <c r="A27771" t="s">
        <v>28198</v>
      </c>
    </row>
    <row r="27772" spans="1:1" x14ac:dyDescent="0.25">
      <c r="A27772" t="s">
        <v>28199</v>
      </c>
    </row>
    <row r="27773" spans="1:1" x14ac:dyDescent="0.25">
      <c r="A27773" t="s">
        <v>28200</v>
      </c>
    </row>
    <row r="27774" spans="1:1" x14ac:dyDescent="0.25">
      <c r="A27774" t="s">
        <v>28201</v>
      </c>
    </row>
    <row r="27775" spans="1:1" x14ac:dyDescent="0.25">
      <c r="A27775" t="s">
        <v>28202</v>
      </c>
    </row>
    <row r="27776" spans="1:1" x14ac:dyDescent="0.25">
      <c r="A27776" t="s">
        <v>28203</v>
      </c>
    </row>
    <row r="27777" spans="1:1" x14ac:dyDescent="0.25">
      <c r="A27777" t="s">
        <v>28204</v>
      </c>
    </row>
    <row r="27778" spans="1:1" x14ac:dyDescent="0.25">
      <c r="A27778" t="s">
        <v>28205</v>
      </c>
    </row>
    <row r="27779" spans="1:1" x14ac:dyDescent="0.25">
      <c r="A27779" t="s">
        <v>28206</v>
      </c>
    </row>
    <row r="27780" spans="1:1" x14ac:dyDescent="0.25">
      <c r="A27780" t="s">
        <v>28207</v>
      </c>
    </row>
    <row r="27781" spans="1:1" x14ac:dyDescent="0.25">
      <c r="A27781" t="s">
        <v>28208</v>
      </c>
    </row>
    <row r="27782" spans="1:1" x14ac:dyDescent="0.25">
      <c r="A27782" t="s">
        <v>28209</v>
      </c>
    </row>
    <row r="27783" spans="1:1" x14ac:dyDescent="0.25">
      <c r="A27783" t="s">
        <v>28210</v>
      </c>
    </row>
    <row r="27784" spans="1:1" x14ac:dyDescent="0.25">
      <c r="A27784" t="s">
        <v>28211</v>
      </c>
    </row>
    <row r="27785" spans="1:1" x14ac:dyDescent="0.25">
      <c r="A27785" t="s">
        <v>28212</v>
      </c>
    </row>
    <row r="27786" spans="1:1" x14ac:dyDescent="0.25">
      <c r="A27786" t="s">
        <v>28213</v>
      </c>
    </row>
    <row r="27787" spans="1:1" x14ac:dyDescent="0.25">
      <c r="A27787" t="s">
        <v>28214</v>
      </c>
    </row>
    <row r="27788" spans="1:1" x14ac:dyDescent="0.25">
      <c r="A27788" t="s">
        <v>28215</v>
      </c>
    </row>
    <row r="27789" spans="1:1" x14ac:dyDescent="0.25">
      <c r="A27789" t="s">
        <v>28216</v>
      </c>
    </row>
    <row r="27790" spans="1:1" x14ac:dyDescent="0.25">
      <c r="A27790" t="s">
        <v>28217</v>
      </c>
    </row>
    <row r="27791" spans="1:1" x14ac:dyDescent="0.25">
      <c r="A27791" t="s">
        <v>28218</v>
      </c>
    </row>
    <row r="27792" spans="1:1" x14ac:dyDescent="0.25">
      <c r="A27792" t="s">
        <v>28219</v>
      </c>
    </row>
    <row r="27793" spans="1:1" x14ac:dyDescent="0.25">
      <c r="A27793" t="s">
        <v>28220</v>
      </c>
    </row>
    <row r="27794" spans="1:1" x14ac:dyDescent="0.25">
      <c r="A27794" t="s">
        <v>28221</v>
      </c>
    </row>
    <row r="27795" spans="1:1" x14ac:dyDescent="0.25">
      <c r="A27795" t="s">
        <v>28222</v>
      </c>
    </row>
    <row r="27796" spans="1:1" x14ac:dyDescent="0.25">
      <c r="A27796" t="s">
        <v>28223</v>
      </c>
    </row>
    <row r="27797" spans="1:1" x14ac:dyDescent="0.25">
      <c r="A27797" t="s">
        <v>28224</v>
      </c>
    </row>
    <row r="27798" spans="1:1" x14ac:dyDescent="0.25">
      <c r="A27798" t="s">
        <v>28225</v>
      </c>
    </row>
    <row r="27799" spans="1:1" x14ac:dyDescent="0.25">
      <c r="A27799" t="s">
        <v>28226</v>
      </c>
    </row>
    <row r="27800" spans="1:1" x14ac:dyDescent="0.25">
      <c r="A27800" t="s">
        <v>28227</v>
      </c>
    </row>
    <row r="27801" spans="1:1" x14ac:dyDescent="0.25">
      <c r="A27801" t="s">
        <v>28228</v>
      </c>
    </row>
    <row r="27802" spans="1:1" x14ac:dyDescent="0.25">
      <c r="A27802" t="s">
        <v>28229</v>
      </c>
    </row>
    <row r="27803" spans="1:1" x14ac:dyDescent="0.25">
      <c r="A27803" t="s">
        <v>28230</v>
      </c>
    </row>
    <row r="27804" spans="1:1" x14ac:dyDescent="0.25">
      <c r="A27804" t="s">
        <v>28231</v>
      </c>
    </row>
    <row r="27805" spans="1:1" x14ac:dyDescent="0.25">
      <c r="A27805" t="s">
        <v>28232</v>
      </c>
    </row>
    <row r="27806" spans="1:1" x14ac:dyDescent="0.25">
      <c r="A27806" t="s">
        <v>28233</v>
      </c>
    </row>
    <row r="27807" spans="1:1" x14ac:dyDescent="0.25">
      <c r="A27807" t="s">
        <v>28234</v>
      </c>
    </row>
    <row r="27808" spans="1:1" x14ac:dyDescent="0.25">
      <c r="A27808" t="s">
        <v>28235</v>
      </c>
    </row>
    <row r="27809" spans="1:1" x14ac:dyDescent="0.25">
      <c r="A27809" t="s">
        <v>28236</v>
      </c>
    </row>
    <row r="27810" spans="1:1" x14ac:dyDescent="0.25">
      <c r="A27810" t="s">
        <v>28237</v>
      </c>
    </row>
    <row r="27811" spans="1:1" x14ac:dyDescent="0.25">
      <c r="A27811" t="s">
        <v>28238</v>
      </c>
    </row>
    <row r="27812" spans="1:1" x14ac:dyDescent="0.25">
      <c r="A27812" t="s">
        <v>28239</v>
      </c>
    </row>
    <row r="27813" spans="1:1" x14ac:dyDescent="0.25">
      <c r="A27813" t="s">
        <v>28240</v>
      </c>
    </row>
    <row r="27814" spans="1:1" x14ac:dyDescent="0.25">
      <c r="A27814" t="s">
        <v>28241</v>
      </c>
    </row>
    <row r="27815" spans="1:1" x14ac:dyDescent="0.25">
      <c r="A27815" t="s">
        <v>28242</v>
      </c>
    </row>
    <row r="27816" spans="1:1" x14ac:dyDescent="0.25">
      <c r="A27816" t="s">
        <v>28243</v>
      </c>
    </row>
    <row r="27817" spans="1:1" x14ac:dyDescent="0.25">
      <c r="A27817" t="s">
        <v>28244</v>
      </c>
    </row>
    <row r="27818" spans="1:1" x14ac:dyDescent="0.25">
      <c r="A27818" t="s">
        <v>28245</v>
      </c>
    </row>
    <row r="27819" spans="1:1" x14ac:dyDescent="0.25">
      <c r="A27819" t="s">
        <v>28246</v>
      </c>
    </row>
    <row r="27820" spans="1:1" x14ac:dyDescent="0.25">
      <c r="A27820" t="s">
        <v>28247</v>
      </c>
    </row>
    <row r="27821" spans="1:1" x14ac:dyDescent="0.25">
      <c r="A27821" t="s">
        <v>28248</v>
      </c>
    </row>
    <row r="27822" spans="1:1" x14ac:dyDescent="0.25">
      <c r="A27822" t="s">
        <v>28249</v>
      </c>
    </row>
    <row r="27823" spans="1:1" x14ac:dyDescent="0.25">
      <c r="A27823" t="s">
        <v>28250</v>
      </c>
    </row>
    <row r="27824" spans="1:1" x14ac:dyDescent="0.25">
      <c r="A27824" t="s">
        <v>28251</v>
      </c>
    </row>
    <row r="27825" spans="1:1" x14ac:dyDescent="0.25">
      <c r="A27825" t="s">
        <v>28252</v>
      </c>
    </row>
    <row r="27826" spans="1:1" x14ac:dyDescent="0.25">
      <c r="A27826" t="s">
        <v>28253</v>
      </c>
    </row>
    <row r="27827" spans="1:1" x14ac:dyDescent="0.25">
      <c r="A27827" t="s">
        <v>28254</v>
      </c>
    </row>
    <row r="27828" spans="1:1" x14ac:dyDescent="0.25">
      <c r="A27828" t="s">
        <v>28255</v>
      </c>
    </row>
    <row r="27829" spans="1:1" x14ac:dyDescent="0.25">
      <c r="A27829" t="s">
        <v>28256</v>
      </c>
    </row>
    <row r="27830" spans="1:1" x14ac:dyDescent="0.25">
      <c r="A27830" t="s">
        <v>28257</v>
      </c>
    </row>
    <row r="27831" spans="1:1" x14ac:dyDescent="0.25">
      <c r="A27831" t="s">
        <v>28258</v>
      </c>
    </row>
    <row r="27832" spans="1:1" x14ac:dyDescent="0.25">
      <c r="A27832" t="s">
        <v>28259</v>
      </c>
    </row>
    <row r="27833" spans="1:1" x14ac:dyDescent="0.25">
      <c r="A27833" t="s">
        <v>28260</v>
      </c>
    </row>
    <row r="27834" spans="1:1" x14ac:dyDescent="0.25">
      <c r="A27834" t="s">
        <v>28261</v>
      </c>
    </row>
    <row r="27835" spans="1:1" x14ac:dyDescent="0.25">
      <c r="A27835" t="s">
        <v>28262</v>
      </c>
    </row>
    <row r="27836" spans="1:1" x14ac:dyDescent="0.25">
      <c r="A27836" t="s">
        <v>28263</v>
      </c>
    </row>
    <row r="27837" spans="1:1" x14ac:dyDescent="0.25">
      <c r="A27837" t="s">
        <v>28264</v>
      </c>
    </row>
    <row r="27838" spans="1:1" x14ac:dyDescent="0.25">
      <c r="A27838" t="s">
        <v>28265</v>
      </c>
    </row>
    <row r="27839" spans="1:1" x14ac:dyDescent="0.25">
      <c r="A27839" t="s">
        <v>28266</v>
      </c>
    </row>
    <row r="27840" spans="1:1" x14ac:dyDescent="0.25">
      <c r="A27840" t="s">
        <v>28267</v>
      </c>
    </row>
    <row r="27841" spans="1:1" x14ac:dyDescent="0.25">
      <c r="A27841" t="s">
        <v>28268</v>
      </c>
    </row>
    <row r="27842" spans="1:1" x14ac:dyDescent="0.25">
      <c r="A27842" t="s">
        <v>28269</v>
      </c>
    </row>
    <row r="27843" spans="1:1" x14ac:dyDescent="0.25">
      <c r="A27843" t="s">
        <v>28270</v>
      </c>
    </row>
    <row r="27844" spans="1:1" x14ac:dyDescent="0.25">
      <c r="A27844" t="s">
        <v>28271</v>
      </c>
    </row>
    <row r="27845" spans="1:1" x14ac:dyDescent="0.25">
      <c r="A27845" t="s">
        <v>28272</v>
      </c>
    </row>
    <row r="27846" spans="1:1" x14ac:dyDescent="0.25">
      <c r="A27846" t="s">
        <v>28273</v>
      </c>
    </row>
    <row r="27847" spans="1:1" x14ac:dyDescent="0.25">
      <c r="A27847" t="s">
        <v>28274</v>
      </c>
    </row>
    <row r="27848" spans="1:1" x14ac:dyDescent="0.25">
      <c r="A27848" t="s">
        <v>28275</v>
      </c>
    </row>
    <row r="27849" spans="1:1" x14ac:dyDescent="0.25">
      <c r="A27849" t="s">
        <v>28276</v>
      </c>
    </row>
    <row r="27850" spans="1:1" x14ac:dyDescent="0.25">
      <c r="A27850" t="s">
        <v>28277</v>
      </c>
    </row>
    <row r="27851" spans="1:1" x14ac:dyDescent="0.25">
      <c r="A27851" t="s">
        <v>28278</v>
      </c>
    </row>
    <row r="27852" spans="1:1" x14ac:dyDescent="0.25">
      <c r="A27852" t="s">
        <v>28279</v>
      </c>
    </row>
    <row r="27853" spans="1:1" x14ac:dyDescent="0.25">
      <c r="A27853" t="s">
        <v>28280</v>
      </c>
    </row>
    <row r="27854" spans="1:1" x14ac:dyDescent="0.25">
      <c r="A27854" t="s">
        <v>28281</v>
      </c>
    </row>
    <row r="27855" spans="1:1" x14ac:dyDescent="0.25">
      <c r="A27855" t="s">
        <v>28282</v>
      </c>
    </row>
    <row r="27856" spans="1:1" x14ac:dyDescent="0.25">
      <c r="A27856" t="s">
        <v>28283</v>
      </c>
    </row>
    <row r="27857" spans="1:1" x14ac:dyDescent="0.25">
      <c r="A27857" t="s">
        <v>28284</v>
      </c>
    </row>
    <row r="27858" spans="1:1" x14ac:dyDescent="0.25">
      <c r="A27858" t="s">
        <v>28285</v>
      </c>
    </row>
    <row r="27859" spans="1:1" x14ac:dyDescent="0.25">
      <c r="A27859" t="s">
        <v>28286</v>
      </c>
    </row>
    <row r="27860" spans="1:1" x14ac:dyDescent="0.25">
      <c r="A27860" t="s">
        <v>28287</v>
      </c>
    </row>
    <row r="27861" spans="1:1" x14ac:dyDescent="0.25">
      <c r="A27861" t="s">
        <v>28288</v>
      </c>
    </row>
    <row r="27862" spans="1:1" x14ac:dyDescent="0.25">
      <c r="A27862" t="s">
        <v>28289</v>
      </c>
    </row>
    <row r="27863" spans="1:1" x14ac:dyDescent="0.25">
      <c r="A27863" t="s">
        <v>28290</v>
      </c>
    </row>
    <row r="27864" spans="1:1" x14ac:dyDescent="0.25">
      <c r="A27864" t="s">
        <v>28291</v>
      </c>
    </row>
    <row r="27865" spans="1:1" x14ac:dyDescent="0.25">
      <c r="A27865" t="s">
        <v>28292</v>
      </c>
    </row>
    <row r="27866" spans="1:1" x14ac:dyDescent="0.25">
      <c r="A27866" t="s">
        <v>28293</v>
      </c>
    </row>
    <row r="27867" spans="1:1" x14ac:dyDescent="0.25">
      <c r="A27867" t="s">
        <v>28294</v>
      </c>
    </row>
    <row r="27868" spans="1:1" x14ac:dyDescent="0.25">
      <c r="A27868" t="s">
        <v>28295</v>
      </c>
    </row>
    <row r="27869" spans="1:1" x14ac:dyDescent="0.25">
      <c r="A27869" t="s">
        <v>28296</v>
      </c>
    </row>
    <row r="27870" spans="1:1" x14ac:dyDescent="0.25">
      <c r="A27870" t="s">
        <v>28297</v>
      </c>
    </row>
    <row r="27871" spans="1:1" x14ac:dyDescent="0.25">
      <c r="A27871" t="s">
        <v>28298</v>
      </c>
    </row>
    <row r="27872" spans="1:1" x14ac:dyDescent="0.25">
      <c r="A27872" t="s">
        <v>28299</v>
      </c>
    </row>
    <row r="27873" spans="1:1" x14ac:dyDescent="0.25">
      <c r="A27873" t="s">
        <v>28300</v>
      </c>
    </row>
    <row r="27874" spans="1:1" x14ac:dyDescent="0.25">
      <c r="A27874" t="s">
        <v>28301</v>
      </c>
    </row>
    <row r="27875" spans="1:1" x14ac:dyDescent="0.25">
      <c r="A27875" t="s">
        <v>28302</v>
      </c>
    </row>
    <row r="27876" spans="1:1" x14ac:dyDescent="0.25">
      <c r="A27876" t="s">
        <v>28303</v>
      </c>
    </row>
    <row r="27877" spans="1:1" x14ac:dyDescent="0.25">
      <c r="A27877" t="s">
        <v>28304</v>
      </c>
    </row>
    <row r="27878" spans="1:1" x14ac:dyDescent="0.25">
      <c r="A27878" t="s">
        <v>28305</v>
      </c>
    </row>
    <row r="27879" spans="1:1" x14ac:dyDescent="0.25">
      <c r="A27879" t="s">
        <v>28306</v>
      </c>
    </row>
    <row r="27880" spans="1:1" x14ac:dyDescent="0.25">
      <c r="A27880" t="s">
        <v>28307</v>
      </c>
    </row>
    <row r="27881" spans="1:1" x14ac:dyDescent="0.25">
      <c r="A27881" t="s">
        <v>28308</v>
      </c>
    </row>
    <row r="27882" spans="1:1" x14ac:dyDescent="0.25">
      <c r="A27882" t="s">
        <v>28309</v>
      </c>
    </row>
    <row r="27883" spans="1:1" x14ac:dyDescent="0.25">
      <c r="A27883" t="s">
        <v>28310</v>
      </c>
    </row>
    <row r="27884" spans="1:1" x14ac:dyDescent="0.25">
      <c r="A27884" t="s">
        <v>28311</v>
      </c>
    </row>
    <row r="27885" spans="1:1" x14ac:dyDescent="0.25">
      <c r="A27885" t="s">
        <v>28312</v>
      </c>
    </row>
    <row r="27886" spans="1:1" x14ac:dyDescent="0.25">
      <c r="A27886" t="s">
        <v>28313</v>
      </c>
    </row>
    <row r="27887" spans="1:1" x14ac:dyDescent="0.25">
      <c r="A27887" t="s">
        <v>28314</v>
      </c>
    </row>
    <row r="27888" spans="1:1" x14ac:dyDescent="0.25">
      <c r="A27888" t="s">
        <v>28315</v>
      </c>
    </row>
    <row r="27889" spans="1:1" x14ac:dyDescent="0.25">
      <c r="A27889" t="s">
        <v>28316</v>
      </c>
    </row>
    <row r="27890" spans="1:1" x14ac:dyDescent="0.25">
      <c r="A27890" t="s">
        <v>28317</v>
      </c>
    </row>
    <row r="27891" spans="1:1" x14ac:dyDescent="0.25">
      <c r="A27891" t="s">
        <v>28318</v>
      </c>
    </row>
    <row r="27892" spans="1:1" x14ac:dyDescent="0.25">
      <c r="A27892" t="s">
        <v>28319</v>
      </c>
    </row>
    <row r="27893" spans="1:1" x14ac:dyDescent="0.25">
      <c r="A27893" t="s">
        <v>28320</v>
      </c>
    </row>
    <row r="27894" spans="1:1" x14ac:dyDescent="0.25">
      <c r="A27894" t="s">
        <v>28321</v>
      </c>
    </row>
    <row r="27895" spans="1:1" x14ac:dyDescent="0.25">
      <c r="A27895" t="s">
        <v>28322</v>
      </c>
    </row>
    <row r="27896" spans="1:1" x14ac:dyDescent="0.25">
      <c r="A27896" t="s">
        <v>28323</v>
      </c>
    </row>
    <row r="27897" spans="1:1" x14ac:dyDescent="0.25">
      <c r="A27897" t="s">
        <v>28324</v>
      </c>
    </row>
    <row r="27898" spans="1:1" x14ac:dyDescent="0.25">
      <c r="A27898" t="s">
        <v>28325</v>
      </c>
    </row>
    <row r="27899" spans="1:1" x14ac:dyDescent="0.25">
      <c r="A27899" t="s">
        <v>28326</v>
      </c>
    </row>
    <row r="27900" spans="1:1" x14ac:dyDescent="0.25">
      <c r="A27900" t="s">
        <v>28327</v>
      </c>
    </row>
    <row r="27901" spans="1:1" x14ac:dyDescent="0.25">
      <c r="A27901" t="s">
        <v>28328</v>
      </c>
    </row>
    <row r="27902" spans="1:1" x14ac:dyDescent="0.25">
      <c r="A27902" t="s">
        <v>28329</v>
      </c>
    </row>
    <row r="27903" spans="1:1" x14ac:dyDescent="0.25">
      <c r="A27903" t="s">
        <v>28330</v>
      </c>
    </row>
    <row r="27904" spans="1:1" x14ac:dyDescent="0.25">
      <c r="A27904" t="s">
        <v>28331</v>
      </c>
    </row>
    <row r="27905" spans="1:1" x14ac:dyDescent="0.25">
      <c r="A27905" t="s">
        <v>28332</v>
      </c>
    </row>
    <row r="27906" spans="1:1" x14ac:dyDescent="0.25">
      <c r="A27906" t="s">
        <v>28333</v>
      </c>
    </row>
    <row r="27907" spans="1:1" x14ac:dyDescent="0.25">
      <c r="A27907" t="s">
        <v>28334</v>
      </c>
    </row>
    <row r="27908" spans="1:1" x14ac:dyDescent="0.25">
      <c r="A27908" t="s">
        <v>28335</v>
      </c>
    </row>
    <row r="27909" spans="1:1" x14ac:dyDescent="0.25">
      <c r="A27909" t="s">
        <v>28336</v>
      </c>
    </row>
    <row r="27910" spans="1:1" x14ac:dyDescent="0.25">
      <c r="A27910" t="s">
        <v>28337</v>
      </c>
    </row>
    <row r="27911" spans="1:1" x14ac:dyDescent="0.25">
      <c r="A27911" t="s">
        <v>28338</v>
      </c>
    </row>
    <row r="27912" spans="1:1" x14ac:dyDescent="0.25">
      <c r="A27912" t="s">
        <v>28339</v>
      </c>
    </row>
    <row r="27913" spans="1:1" x14ac:dyDescent="0.25">
      <c r="A27913" t="s">
        <v>28340</v>
      </c>
    </row>
    <row r="27914" spans="1:1" x14ac:dyDescent="0.25">
      <c r="A27914" t="s">
        <v>28341</v>
      </c>
    </row>
    <row r="27915" spans="1:1" x14ac:dyDescent="0.25">
      <c r="A27915" t="s">
        <v>28342</v>
      </c>
    </row>
    <row r="27916" spans="1:1" x14ac:dyDescent="0.25">
      <c r="A27916" t="s">
        <v>28343</v>
      </c>
    </row>
    <row r="27917" spans="1:1" x14ac:dyDescent="0.25">
      <c r="A27917" t="s">
        <v>28344</v>
      </c>
    </row>
    <row r="27918" spans="1:1" x14ac:dyDescent="0.25">
      <c r="A27918" t="s">
        <v>28345</v>
      </c>
    </row>
    <row r="27919" spans="1:1" x14ac:dyDescent="0.25">
      <c r="A27919" t="s">
        <v>28346</v>
      </c>
    </row>
    <row r="27920" spans="1:1" x14ac:dyDescent="0.25">
      <c r="A27920" t="s">
        <v>28347</v>
      </c>
    </row>
    <row r="27921" spans="1:1" x14ac:dyDescent="0.25">
      <c r="A27921" t="s">
        <v>28348</v>
      </c>
    </row>
    <row r="27922" spans="1:1" x14ac:dyDescent="0.25">
      <c r="A27922" t="s">
        <v>28349</v>
      </c>
    </row>
    <row r="27923" spans="1:1" x14ac:dyDescent="0.25">
      <c r="A27923" t="s">
        <v>28350</v>
      </c>
    </row>
    <row r="27924" spans="1:1" x14ac:dyDescent="0.25">
      <c r="A27924" t="s">
        <v>28351</v>
      </c>
    </row>
    <row r="27925" spans="1:1" x14ac:dyDescent="0.25">
      <c r="A27925" t="s">
        <v>28352</v>
      </c>
    </row>
    <row r="27926" spans="1:1" x14ac:dyDescent="0.25">
      <c r="A27926" t="s">
        <v>28353</v>
      </c>
    </row>
    <row r="27927" spans="1:1" x14ac:dyDescent="0.25">
      <c r="A27927" t="s">
        <v>28354</v>
      </c>
    </row>
    <row r="27928" spans="1:1" x14ac:dyDescent="0.25">
      <c r="A27928" t="s">
        <v>28355</v>
      </c>
    </row>
    <row r="27929" spans="1:1" x14ac:dyDescent="0.25">
      <c r="A27929" t="s">
        <v>28356</v>
      </c>
    </row>
    <row r="27930" spans="1:1" x14ac:dyDescent="0.25">
      <c r="A27930" t="s">
        <v>28357</v>
      </c>
    </row>
    <row r="27931" spans="1:1" x14ac:dyDescent="0.25">
      <c r="A27931" t="s">
        <v>28358</v>
      </c>
    </row>
    <row r="27932" spans="1:1" x14ac:dyDescent="0.25">
      <c r="A27932" t="s">
        <v>28359</v>
      </c>
    </row>
    <row r="27933" spans="1:1" x14ac:dyDescent="0.25">
      <c r="A27933" t="s">
        <v>28360</v>
      </c>
    </row>
    <row r="27934" spans="1:1" x14ac:dyDescent="0.25">
      <c r="A27934" t="s">
        <v>28361</v>
      </c>
    </row>
    <row r="27935" spans="1:1" x14ac:dyDescent="0.25">
      <c r="A27935" t="s">
        <v>28362</v>
      </c>
    </row>
    <row r="27936" spans="1:1" x14ac:dyDescent="0.25">
      <c r="A27936" t="s">
        <v>28363</v>
      </c>
    </row>
    <row r="27937" spans="1:1" x14ac:dyDescent="0.25">
      <c r="A27937" t="s">
        <v>28364</v>
      </c>
    </row>
    <row r="27938" spans="1:1" x14ac:dyDescent="0.25">
      <c r="A27938" t="s">
        <v>28365</v>
      </c>
    </row>
    <row r="27939" spans="1:1" x14ac:dyDescent="0.25">
      <c r="A27939" t="s">
        <v>28366</v>
      </c>
    </row>
    <row r="27940" spans="1:1" x14ac:dyDescent="0.25">
      <c r="A27940" t="s">
        <v>28367</v>
      </c>
    </row>
    <row r="27941" spans="1:1" x14ac:dyDescent="0.25">
      <c r="A27941" t="s">
        <v>28368</v>
      </c>
    </row>
    <row r="27942" spans="1:1" x14ac:dyDescent="0.25">
      <c r="A27942" t="s">
        <v>28369</v>
      </c>
    </row>
    <row r="27943" spans="1:1" x14ac:dyDescent="0.25">
      <c r="A27943" t="s">
        <v>28370</v>
      </c>
    </row>
    <row r="27944" spans="1:1" x14ac:dyDescent="0.25">
      <c r="A27944" t="s">
        <v>28371</v>
      </c>
    </row>
    <row r="27945" spans="1:1" x14ac:dyDescent="0.25">
      <c r="A27945" t="s">
        <v>28372</v>
      </c>
    </row>
    <row r="27946" spans="1:1" x14ac:dyDescent="0.25">
      <c r="A27946" t="s">
        <v>28373</v>
      </c>
    </row>
    <row r="27947" spans="1:1" x14ac:dyDescent="0.25">
      <c r="A27947" t="s">
        <v>28374</v>
      </c>
    </row>
    <row r="27948" spans="1:1" x14ac:dyDescent="0.25">
      <c r="A27948" t="s">
        <v>28375</v>
      </c>
    </row>
    <row r="27949" spans="1:1" x14ac:dyDescent="0.25">
      <c r="A27949" t="s">
        <v>28376</v>
      </c>
    </row>
    <row r="27950" spans="1:1" x14ac:dyDescent="0.25">
      <c r="A27950" t="s">
        <v>28377</v>
      </c>
    </row>
    <row r="27951" spans="1:1" x14ac:dyDescent="0.25">
      <c r="A27951" t="s">
        <v>28378</v>
      </c>
    </row>
    <row r="27952" spans="1:1" x14ac:dyDescent="0.25">
      <c r="A27952" t="s">
        <v>28379</v>
      </c>
    </row>
    <row r="27953" spans="1:1" x14ac:dyDescent="0.25">
      <c r="A27953" t="s">
        <v>28380</v>
      </c>
    </row>
    <row r="27954" spans="1:1" x14ac:dyDescent="0.25">
      <c r="A27954" t="s">
        <v>28381</v>
      </c>
    </row>
    <row r="27955" spans="1:1" x14ac:dyDescent="0.25">
      <c r="A27955" t="s">
        <v>28382</v>
      </c>
    </row>
    <row r="27956" spans="1:1" x14ac:dyDescent="0.25">
      <c r="A27956" t="s">
        <v>28383</v>
      </c>
    </row>
    <row r="27957" spans="1:1" x14ac:dyDescent="0.25">
      <c r="A27957" t="s">
        <v>28384</v>
      </c>
    </row>
    <row r="27958" spans="1:1" x14ac:dyDescent="0.25">
      <c r="A27958" t="s">
        <v>28385</v>
      </c>
    </row>
    <row r="27959" spans="1:1" x14ac:dyDescent="0.25">
      <c r="A27959" t="s">
        <v>28386</v>
      </c>
    </row>
    <row r="27960" spans="1:1" x14ac:dyDescent="0.25">
      <c r="A27960" t="s">
        <v>28387</v>
      </c>
    </row>
    <row r="27961" spans="1:1" x14ac:dyDescent="0.25">
      <c r="A27961" t="s">
        <v>28388</v>
      </c>
    </row>
    <row r="27962" spans="1:1" x14ac:dyDescent="0.25">
      <c r="A27962" t="s">
        <v>28389</v>
      </c>
    </row>
    <row r="27963" spans="1:1" x14ac:dyDescent="0.25">
      <c r="A27963" t="s">
        <v>28390</v>
      </c>
    </row>
    <row r="27964" spans="1:1" x14ac:dyDescent="0.25">
      <c r="A27964" t="s">
        <v>28391</v>
      </c>
    </row>
    <row r="27965" spans="1:1" x14ac:dyDescent="0.25">
      <c r="A27965" t="s">
        <v>28392</v>
      </c>
    </row>
    <row r="27966" spans="1:1" x14ac:dyDescent="0.25">
      <c r="A27966" t="s">
        <v>28393</v>
      </c>
    </row>
    <row r="27967" spans="1:1" x14ac:dyDescent="0.25">
      <c r="A27967" t="s">
        <v>28394</v>
      </c>
    </row>
    <row r="27968" spans="1:1" x14ac:dyDescent="0.25">
      <c r="A27968" t="s">
        <v>28395</v>
      </c>
    </row>
    <row r="27969" spans="1:1" x14ac:dyDescent="0.25">
      <c r="A27969" t="s">
        <v>28396</v>
      </c>
    </row>
    <row r="27970" spans="1:1" x14ac:dyDescent="0.25">
      <c r="A27970" t="s">
        <v>28397</v>
      </c>
    </row>
    <row r="27971" spans="1:1" x14ac:dyDescent="0.25">
      <c r="A27971" t="s">
        <v>28398</v>
      </c>
    </row>
    <row r="27972" spans="1:1" x14ac:dyDescent="0.25">
      <c r="A27972" t="s">
        <v>28399</v>
      </c>
    </row>
    <row r="27973" spans="1:1" x14ac:dyDescent="0.25">
      <c r="A27973" t="s">
        <v>28400</v>
      </c>
    </row>
    <row r="27974" spans="1:1" x14ac:dyDescent="0.25">
      <c r="A27974" t="s">
        <v>28401</v>
      </c>
    </row>
    <row r="27975" spans="1:1" x14ac:dyDescent="0.25">
      <c r="A27975" t="s">
        <v>28402</v>
      </c>
    </row>
    <row r="27976" spans="1:1" x14ac:dyDescent="0.25">
      <c r="A27976" t="s">
        <v>28403</v>
      </c>
    </row>
    <row r="27977" spans="1:1" x14ac:dyDescent="0.25">
      <c r="A27977" t="s">
        <v>28404</v>
      </c>
    </row>
    <row r="27978" spans="1:1" x14ac:dyDescent="0.25">
      <c r="A27978" t="s">
        <v>28405</v>
      </c>
    </row>
    <row r="27979" spans="1:1" x14ac:dyDescent="0.25">
      <c r="A27979" t="s">
        <v>28406</v>
      </c>
    </row>
    <row r="27980" spans="1:1" x14ac:dyDescent="0.25">
      <c r="A27980" t="s">
        <v>28407</v>
      </c>
    </row>
    <row r="27981" spans="1:1" x14ac:dyDescent="0.25">
      <c r="A27981" t="s">
        <v>28408</v>
      </c>
    </row>
    <row r="27982" spans="1:1" x14ac:dyDescent="0.25">
      <c r="A27982" t="s">
        <v>28409</v>
      </c>
    </row>
    <row r="27983" spans="1:1" x14ac:dyDescent="0.25">
      <c r="A27983" t="s">
        <v>28410</v>
      </c>
    </row>
    <row r="27984" spans="1:1" x14ac:dyDescent="0.25">
      <c r="A27984" t="s">
        <v>28411</v>
      </c>
    </row>
    <row r="27985" spans="1:1" x14ac:dyDescent="0.25">
      <c r="A27985" t="s">
        <v>28412</v>
      </c>
    </row>
    <row r="27986" spans="1:1" x14ac:dyDescent="0.25">
      <c r="A27986" t="s">
        <v>28413</v>
      </c>
    </row>
    <row r="27987" spans="1:1" x14ac:dyDescent="0.25">
      <c r="A27987" t="s">
        <v>28414</v>
      </c>
    </row>
    <row r="27988" spans="1:1" x14ac:dyDescent="0.25">
      <c r="A27988" t="s">
        <v>28415</v>
      </c>
    </row>
    <row r="27989" spans="1:1" x14ac:dyDescent="0.25">
      <c r="A27989" t="s">
        <v>28416</v>
      </c>
    </row>
    <row r="27990" spans="1:1" x14ac:dyDescent="0.25">
      <c r="A27990" t="s">
        <v>28417</v>
      </c>
    </row>
    <row r="27991" spans="1:1" x14ac:dyDescent="0.25">
      <c r="A27991" t="s">
        <v>28418</v>
      </c>
    </row>
    <row r="27992" spans="1:1" x14ac:dyDescent="0.25">
      <c r="A27992" t="s">
        <v>28419</v>
      </c>
    </row>
    <row r="27993" spans="1:1" x14ac:dyDescent="0.25">
      <c r="A27993" t="s">
        <v>28420</v>
      </c>
    </row>
    <row r="27994" spans="1:1" x14ac:dyDescent="0.25">
      <c r="A27994" t="s">
        <v>28421</v>
      </c>
    </row>
    <row r="27995" spans="1:1" x14ac:dyDescent="0.25">
      <c r="A27995" t="s">
        <v>28422</v>
      </c>
    </row>
    <row r="27996" spans="1:1" x14ac:dyDescent="0.25">
      <c r="A27996" t="s">
        <v>28423</v>
      </c>
    </row>
    <row r="27997" spans="1:1" x14ac:dyDescent="0.25">
      <c r="A27997" t="s">
        <v>28424</v>
      </c>
    </row>
    <row r="27998" spans="1:1" x14ac:dyDescent="0.25">
      <c r="A27998" t="s">
        <v>28425</v>
      </c>
    </row>
    <row r="27999" spans="1:1" x14ac:dyDescent="0.25">
      <c r="A27999" t="s">
        <v>28426</v>
      </c>
    </row>
    <row r="28000" spans="1:1" x14ac:dyDescent="0.25">
      <c r="A28000" t="s">
        <v>28427</v>
      </c>
    </row>
    <row r="28001" spans="1:1" x14ac:dyDescent="0.25">
      <c r="A28001" t="s">
        <v>28428</v>
      </c>
    </row>
    <row r="28002" spans="1:1" x14ac:dyDescent="0.25">
      <c r="A28002" t="s">
        <v>28429</v>
      </c>
    </row>
    <row r="28003" spans="1:1" x14ac:dyDescent="0.25">
      <c r="A28003" t="s">
        <v>28430</v>
      </c>
    </row>
    <row r="28004" spans="1:1" x14ac:dyDescent="0.25">
      <c r="A28004" t="s">
        <v>28431</v>
      </c>
    </row>
    <row r="28005" spans="1:1" x14ac:dyDescent="0.25">
      <c r="A28005" t="s">
        <v>28432</v>
      </c>
    </row>
    <row r="28006" spans="1:1" x14ac:dyDescent="0.25">
      <c r="A28006" t="s">
        <v>28433</v>
      </c>
    </row>
    <row r="28007" spans="1:1" x14ac:dyDescent="0.25">
      <c r="A28007" t="s">
        <v>28434</v>
      </c>
    </row>
    <row r="28008" spans="1:1" x14ac:dyDescent="0.25">
      <c r="A28008" t="s">
        <v>28435</v>
      </c>
    </row>
    <row r="28009" spans="1:1" x14ac:dyDescent="0.25">
      <c r="A28009" t="s">
        <v>28436</v>
      </c>
    </row>
    <row r="28010" spans="1:1" x14ac:dyDescent="0.25">
      <c r="A28010" t="s">
        <v>28437</v>
      </c>
    </row>
    <row r="28011" spans="1:1" x14ac:dyDescent="0.25">
      <c r="A28011" t="s">
        <v>28438</v>
      </c>
    </row>
    <row r="28012" spans="1:1" x14ac:dyDescent="0.25">
      <c r="A28012" t="s">
        <v>28439</v>
      </c>
    </row>
    <row r="28013" spans="1:1" x14ac:dyDescent="0.25">
      <c r="A28013" t="s">
        <v>28440</v>
      </c>
    </row>
    <row r="28014" spans="1:1" x14ac:dyDescent="0.25">
      <c r="A28014" t="s">
        <v>28441</v>
      </c>
    </row>
    <row r="28015" spans="1:1" x14ac:dyDescent="0.25">
      <c r="A28015" t="s">
        <v>28442</v>
      </c>
    </row>
    <row r="28016" spans="1:1" x14ac:dyDescent="0.25">
      <c r="A28016" t="s">
        <v>28443</v>
      </c>
    </row>
    <row r="28017" spans="1:1" x14ac:dyDescent="0.25">
      <c r="A28017" t="s">
        <v>28444</v>
      </c>
    </row>
    <row r="28018" spans="1:1" x14ac:dyDescent="0.25">
      <c r="A28018" t="s">
        <v>28445</v>
      </c>
    </row>
    <row r="28019" spans="1:1" x14ac:dyDescent="0.25">
      <c r="A28019" t="s">
        <v>28446</v>
      </c>
    </row>
    <row r="28020" spans="1:1" x14ac:dyDescent="0.25">
      <c r="A28020" t="s">
        <v>28447</v>
      </c>
    </row>
    <row r="28021" spans="1:1" x14ac:dyDescent="0.25">
      <c r="A28021" t="s">
        <v>28448</v>
      </c>
    </row>
    <row r="28022" spans="1:1" x14ac:dyDescent="0.25">
      <c r="A28022" t="s">
        <v>28449</v>
      </c>
    </row>
    <row r="28023" spans="1:1" x14ac:dyDescent="0.25">
      <c r="A28023" t="s">
        <v>28450</v>
      </c>
    </row>
    <row r="28024" spans="1:1" x14ac:dyDescent="0.25">
      <c r="A28024" t="s">
        <v>28451</v>
      </c>
    </row>
    <row r="28025" spans="1:1" x14ac:dyDescent="0.25">
      <c r="A28025" t="s">
        <v>28452</v>
      </c>
    </row>
    <row r="28026" spans="1:1" x14ac:dyDescent="0.25">
      <c r="A28026" t="s">
        <v>28453</v>
      </c>
    </row>
    <row r="28027" spans="1:1" x14ac:dyDescent="0.25">
      <c r="A28027" t="s">
        <v>28454</v>
      </c>
    </row>
    <row r="28028" spans="1:1" x14ac:dyDescent="0.25">
      <c r="A28028" t="s">
        <v>28455</v>
      </c>
    </row>
    <row r="28029" spans="1:1" x14ac:dyDescent="0.25">
      <c r="A28029" t="s">
        <v>28456</v>
      </c>
    </row>
    <row r="28030" spans="1:1" x14ac:dyDescent="0.25">
      <c r="A28030" t="s">
        <v>28457</v>
      </c>
    </row>
    <row r="28031" spans="1:1" x14ac:dyDescent="0.25">
      <c r="A28031" t="s">
        <v>28458</v>
      </c>
    </row>
    <row r="28032" spans="1:1" x14ac:dyDescent="0.25">
      <c r="A28032" t="s">
        <v>28459</v>
      </c>
    </row>
    <row r="28033" spans="1:1" x14ac:dyDescent="0.25">
      <c r="A28033" t="s">
        <v>28460</v>
      </c>
    </row>
    <row r="28034" spans="1:1" x14ac:dyDescent="0.25">
      <c r="A28034" t="s">
        <v>28461</v>
      </c>
    </row>
    <row r="28035" spans="1:1" x14ac:dyDescent="0.25">
      <c r="A28035" t="s">
        <v>28462</v>
      </c>
    </row>
    <row r="28036" spans="1:1" x14ac:dyDescent="0.25">
      <c r="A28036" t="s">
        <v>28463</v>
      </c>
    </row>
    <row r="28037" spans="1:1" x14ac:dyDescent="0.25">
      <c r="A28037" t="s">
        <v>28464</v>
      </c>
    </row>
    <row r="28038" spans="1:1" x14ac:dyDescent="0.25">
      <c r="A28038" t="s">
        <v>28465</v>
      </c>
    </row>
    <row r="28039" spans="1:1" x14ac:dyDescent="0.25">
      <c r="A28039" t="s">
        <v>28466</v>
      </c>
    </row>
    <row r="28040" spans="1:1" x14ac:dyDescent="0.25">
      <c r="A28040" t="s">
        <v>28467</v>
      </c>
    </row>
    <row r="28041" spans="1:1" x14ac:dyDescent="0.25">
      <c r="A28041" t="s">
        <v>28468</v>
      </c>
    </row>
    <row r="28042" spans="1:1" x14ac:dyDescent="0.25">
      <c r="A28042" t="s">
        <v>28469</v>
      </c>
    </row>
    <row r="28043" spans="1:1" x14ac:dyDescent="0.25">
      <c r="A28043" t="s">
        <v>28470</v>
      </c>
    </row>
    <row r="28044" spans="1:1" x14ac:dyDescent="0.25">
      <c r="A28044" t="s">
        <v>28471</v>
      </c>
    </row>
    <row r="28045" spans="1:1" x14ac:dyDescent="0.25">
      <c r="A28045" t="s">
        <v>28472</v>
      </c>
    </row>
    <row r="28046" spans="1:1" x14ac:dyDescent="0.25">
      <c r="A28046" t="s">
        <v>28473</v>
      </c>
    </row>
    <row r="28047" spans="1:1" x14ac:dyDescent="0.25">
      <c r="A28047" t="s">
        <v>28474</v>
      </c>
    </row>
    <row r="28048" spans="1:1" x14ac:dyDescent="0.25">
      <c r="A28048" t="s">
        <v>28475</v>
      </c>
    </row>
    <row r="28049" spans="1:1" x14ac:dyDescent="0.25">
      <c r="A28049" t="s">
        <v>28476</v>
      </c>
    </row>
    <row r="28050" spans="1:1" x14ac:dyDescent="0.25">
      <c r="A28050" t="s">
        <v>28477</v>
      </c>
    </row>
    <row r="28051" spans="1:1" x14ac:dyDescent="0.25">
      <c r="A28051" t="s">
        <v>28478</v>
      </c>
    </row>
    <row r="28052" spans="1:1" x14ac:dyDescent="0.25">
      <c r="A28052" t="s">
        <v>28479</v>
      </c>
    </row>
    <row r="28053" spans="1:1" x14ac:dyDescent="0.25">
      <c r="A28053" t="s">
        <v>28480</v>
      </c>
    </row>
    <row r="28054" spans="1:1" x14ac:dyDescent="0.25">
      <c r="A28054" t="s">
        <v>28481</v>
      </c>
    </row>
    <row r="28055" spans="1:1" x14ac:dyDescent="0.25">
      <c r="A28055" t="s">
        <v>28482</v>
      </c>
    </row>
    <row r="28056" spans="1:1" x14ac:dyDescent="0.25">
      <c r="A28056" t="s">
        <v>28483</v>
      </c>
    </row>
    <row r="28057" spans="1:1" x14ac:dyDescent="0.25">
      <c r="A28057" t="s">
        <v>28484</v>
      </c>
    </row>
    <row r="28058" spans="1:1" x14ac:dyDescent="0.25">
      <c r="A28058" t="s">
        <v>28485</v>
      </c>
    </row>
    <row r="28059" spans="1:1" x14ac:dyDescent="0.25">
      <c r="A28059" t="s">
        <v>28486</v>
      </c>
    </row>
    <row r="28060" spans="1:1" x14ac:dyDescent="0.25">
      <c r="A28060" t="s">
        <v>28487</v>
      </c>
    </row>
    <row r="28061" spans="1:1" x14ac:dyDescent="0.25">
      <c r="A28061" t="s">
        <v>28488</v>
      </c>
    </row>
    <row r="28062" spans="1:1" x14ac:dyDescent="0.25">
      <c r="A28062" t="s">
        <v>28489</v>
      </c>
    </row>
    <row r="28063" spans="1:1" x14ac:dyDescent="0.25">
      <c r="A28063" t="s">
        <v>28490</v>
      </c>
    </row>
    <row r="28064" spans="1:1" x14ac:dyDescent="0.25">
      <c r="A28064" t="s">
        <v>28491</v>
      </c>
    </row>
    <row r="28065" spans="1:1" x14ac:dyDescent="0.25">
      <c r="A28065" t="s">
        <v>28492</v>
      </c>
    </row>
    <row r="28066" spans="1:1" x14ac:dyDescent="0.25">
      <c r="A28066" t="s">
        <v>28493</v>
      </c>
    </row>
    <row r="28067" spans="1:1" x14ac:dyDescent="0.25">
      <c r="A28067" t="s">
        <v>28494</v>
      </c>
    </row>
    <row r="28068" spans="1:1" x14ac:dyDescent="0.25">
      <c r="A28068" t="s">
        <v>28495</v>
      </c>
    </row>
    <row r="28069" spans="1:1" x14ac:dyDescent="0.25">
      <c r="A28069" t="s">
        <v>28496</v>
      </c>
    </row>
    <row r="28070" spans="1:1" x14ac:dyDescent="0.25">
      <c r="A28070" t="s">
        <v>28497</v>
      </c>
    </row>
    <row r="28071" spans="1:1" x14ac:dyDescent="0.25">
      <c r="A28071" t="s">
        <v>28498</v>
      </c>
    </row>
    <row r="28072" spans="1:1" x14ac:dyDescent="0.25">
      <c r="A28072" t="s">
        <v>28499</v>
      </c>
    </row>
    <row r="28073" spans="1:1" x14ac:dyDescent="0.25">
      <c r="A28073" t="s">
        <v>28500</v>
      </c>
    </row>
    <row r="28074" spans="1:1" x14ac:dyDescent="0.25">
      <c r="A28074" t="s">
        <v>28501</v>
      </c>
    </row>
    <row r="28075" spans="1:1" x14ac:dyDescent="0.25">
      <c r="A28075" t="s">
        <v>28502</v>
      </c>
    </row>
    <row r="28076" spans="1:1" x14ac:dyDescent="0.25">
      <c r="A28076" t="s">
        <v>28503</v>
      </c>
    </row>
    <row r="28077" spans="1:1" x14ac:dyDescent="0.25">
      <c r="A28077" t="s">
        <v>28504</v>
      </c>
    </row>
    <row r="28078" spans="1:1" x14ac:dyDescent="0.25">
      <c r="A28078" t="s">
        <v>28505</v>
      </c>
    </row>
    <row r="28079" spans="1:1" x14ac:dyDescent="0.25">
      <c r="A28079" t="s">
        <v>28506</v>
      </c>
    </row>
    <row r="28080" spans="1:1" x14ac:dyDescent="0.25">
      <c r="A28080" t="s">
        <v>28507</v>
      </c>
    </row>
    <row r="28081" spans="1:1" x14ac:dyDescent="0.25">
      <c r="A28081" t="s">
        <v>28508</v>
      </c>
    </row>
    <row r="28082" spans="1:1" x14ac:dyDescent="0.25">
      <c r="A28082" t="s">
        <v>28509</v>
      </c>
    </row>
    <row r="28083" spans="1:1" x14ac:dyDescent="0.25">
      <c r="A28083" t="s">
        <v>28510</v>
      </c>
    </row>
    <row r="28084" spans="1:1" x14ac:dyDescent="0.25">
      <c r="A28084" t="s">
        <v>28511</v>
      </c>
    </row>
    <row r="28085" spans="1:1" x14ac:dyDescent="0.25">
      <c r="A28085" t="s">
        <v>28512</v>
      </c>
    </row>
    <row r="28086" spans="1:1" x14ac:dyDescent="0.25">
      <c r="A28086" t="s">
        <v>28513</v>
      </c>
    </row>
    <row r="28087" spans="1:1" x14ac:dyDescent="0.25">
      <c r="A28087" t="s">
        <v>28514</v>
      </c>
    </row>
    <row r="28088" spans="1:1" x14ac:dyDescent="0.25">
      <c r="A28088" t="s">
        <v>28515</v>
      </c>
    </row>
    <row r="28089" spans="1:1" x14ac:dyDescent="0.25">
      <c r="A28089" t="s">
        <v>28516</v>
      </c>
    </row>
    <row r="28090" spans="1:1" x14ac:dyDescent="0.25">
      <c r="A28090" t="s">
        <v>28517</v>
      </c>
    </row>
    <row r="28091" spans="1:1" x14ac:dyDescent="0.25">
      <c r="A28091" t="s">
        <v>28518</v>
      </c>
    </row>
    <row r="28092" spans="1:1" x14ac:dyDescent="0.25">
      <c r="A28092" t="s">
        <v>28519</v>
      </c>
    </row>
    <row r="28093" spans="1:1" x14ac:dyDescent="0.25">
      <c r="A28093" t="s">
        <v>28520</v>
      </c>
    </row>
    <row r="28094" spans="1:1" x14ac:dyDescent="0.25">
      <c r="A28094" t="s">
        <v>28521</v>
      </c>
    </row>
    <row r="28095" spans="1:1" x14ac:dyDescent="0.25">
      <c r="A28095" t="s">
        <v>28522</v>
      </c>
    </row>
    <row r="28096" spans="1:1" x14ac:dyDescent="0.25">
      <c r="A28096" t="s">
        <v>28523</v>
      </c>
    </row>
    <row r="28097" spans="1:1" x14ac:dyDescent="0.25">
      <c r="A28097" t="s">
        <v>28524</v>
      </c>
    </row>
    <row r="28098" spans="1:1" x14ac:dyDescent="0.25">
      <c r="A28098" t="s">
        <v>28525</v>
      </c>
    </row>
    <row r="28099" spans="1:1" x14ac:dyDescent="0.25">
      <c r="A28099" t="s">
        <v>28526</v>
      </c>
    </row>
    <row r="28100" spans="1:1" x14ac:dyDescent="0.25">
      <c r="A28100" t="s">
        <v>28527</v>
      </c>
    </row>
    <row r="28101" spans="1:1" x14ac:dyDescent="0.25">
      <c r="A28101" t="s">
        <v>28528</v>
      </c>
    </row>
    <row r="28102" spans="1:1" x14ac:dyDescent="0.25">
      <c r="A28102" t="s">
        <v>28529</v>
      </c>
    </row>
    <row r="28103" spans="1:1" x14ac:dyDescent="0.25">
      <c r="A28103" t="s">
        <v>28530</v>
      </c>
    </row>
    <row r="28104" spans="1:1" x14ac:dyDescent="0.25">
      <c r="A28104" t="s">
        <v>28531</v>
      </c>
    </row>
    <row r="28105" spans="1:1" x14ac:dyDescent="0.25">
      <c r="A28105" t="s">
        <v>28532</v>
      </c>
    </row>
    <row r="28106" spans="1:1" x14ac:dyDescent="0.25">
      <c r="A28106" t="s">
        <v>28533</v>
      </c>
    </row>
    <row r="28107" spans="1:1" x14ac:dyDescent="0.25">
      <c r="A28107" t="s">
        <v>28534</v>
      </c>
    </row>
    <row r="28108" spans="1:1" x14ac:dyDescent="0.25">
      <c r="A28108" t="s">
        <v>28535</v>
      </c>
    </row>
    <row r="28109" spans="1:1" x14ac:dyDescent="0.25">
      <c r="A28109" t="s">
        <v>28536</v>
      </c>
    </row>
    <row r="28110" spans="1:1" x14ac:dyDescent="0.25">
      <c r="A28110" t="s">
        <v>28537</v>
      </c>
    </row>
    <row r="28111" spans="1:1" x14ac:dyDescent="0.25">
      <c r="A28111" t="s">
        <v>28538</v>
      </c>
    </row>
    <row r="28112" spans="1:1" x14ac:dyDescent="0.25">
      <c r="A28112" t="s">
        <v>28539</v>
      </c>
    </row>
    <row r="28113" spans="1:1" x14ac:dyDescent="0.25">
      <c r="A28113" t="s">
        <v>28540</v>
      </c>
    </row>
    <row r="28114" spans="1:1" x14ac:dyDescent="0.25">
      <c r="A28114" t="s">
        <v>28541</v>
      </c>
    </row>
    <row r="28115" spans="1:1" x14ac:dyDescent="0.25">
      <c r="A28115" t="s">
        <v>28542</v>
      </c>
    </row>
    <row r="28116" spans="1:1" x14ac:dyDescent="0.25">
      <c r="A28116" t="s">
        <v>28543</v>
      </c>
    </row>
    <row r="28117" spans="1:1" x14ac:dyDescent="0.25">
      <c r="A28117" t="s">
        <v>28544</v>
      </c>
    </row>
    <row r="28118" spans="1:1" x14ac:dyDescent="0.25">
      <c r="A28118" t="s">
        <v>28545</v>
      </c>
    </row>
    <row r="28119" spans="1:1" x14ac:dyDescent="0.25">
      <c r="A28119" t="s">
        <v>28546</v>
      </c>
    </row>
    <row r="28120" spans="1:1" x14ac:dyDescent="0.25">
      <c r="A28120" t="s">
        <v>28547</v>
      </c>
    </row>
    <row r="28121" spans="1:1" x14ac:dyDescent="0.25">
      <c r="A28121" t="s">
        <v>28548</v>
      </c>
    </row>
    <row r="28122" spans="1:1" x14ac:dyDescent="0.25">
      <c r="A28122" t="s">
        <v>28549</v>
      </c>
    </row>
    <row r="28123" spans="1:1" x14ac:dyDescent="0.25">
      <c r="A28123" t="s">
        <v>28550</v>
      </c>
    </row>
    <row r="28124" spans="1:1" x14ac:dyDescent="0.25">
      <c r="A28124" t="s">
        <v>28551</v>
      </c>
    </row>
    <row r="28125" spans="1:1" x14ac:dyDescent="0.25">
      <c r="A28125" t="s">
        <v>28552</v>
      </c>
    </row>
    <row r="28126" spans="1:1" x14ac:dyDescent="0.25">
      <c r="A28126" t="s">
        <v>28553</v>
      </c>
    </row>
    <row r="28127" spans="1:1" x14ac:dyDescent="0.25">
      <c r="A28127" t="s">
        <v>28554</v>
      </c>
    </row>
    <row r="28128" spans="1:1" x14ac:dyDescent="0.25">
      <c r="A28128" t="s">
        <v>28555</v>
      </c>
    </row>
    <row r="28129" spans="1:1" x14ac:dyDescent="0.25">
      <c r="A28129" t="s">
        <v>28556</v>
      </c>
    </row>
    <row r="28130" spans="1:1" x14ac:dyDescent="0.25">
      <c r="A28130" t="s">
        <v>28557</v>
      </c>
    </row>
    <row r="28131" spans="1:1" x14ac:dyDescent="0.25">
      <c r="A28131" t="s">
        <v>28558</v>
      </c>
    </row>
    <row r="28132" spans="1:1" x14ac:dyDescent="0.25">
      <c r="A28132" t="s">
        <v>28559</v>
      </c>
    </row>
    <row r="28133" spans="1:1" x14ac:dyDescent="0.25">
      <c r="A28133" t="s">
        <v>28560</v>
      </c>
    </row>
    <row r="28134" spans="1:1" x14ac:dyDescent="0.25">
      <c r="A28134" t="s">
        <v>28561</v>
      </c>
    </row>
    <row r="28135" spans="1:1" x14ac:dyDescent="0.25">
      <c r="A28135" t="s">
        <v>28562</v>
      </c>
    </row>
    <row r="28136" spans="1:1" x14ac:dyDescent="0.25">
      <c r="A28136" t="s">
        <v>28563</v>
      </c>
    </row>
    <row r="28137" spans="1:1" x14ac:dyDescent="0.25">
      <c r="A28137" t="s">
        <v>28564</v>
      </c>
    </row>
    <row r="28138" spans="1:1" x14ac:dyDescent="0.25">
      <c r="A28138" t="s">
        <v>28565</v>
      </c>
    </row>
    <row r="28139" spans="1:1" x14ac:dyDescent="0.25">
      <c r="A28139" t="s">
        <v>28566</v>
      </c>
    </row>
    <row r="28140" spans="1:1" x14ac:dyDescent="0.25">
      <c r="A28140" t="s">
        <v>28567</v>
      </c>
    </row>
    <row r="28141" spans="1:1" x14ac:dyDescent="0.25">
      <c r="A28141" t="s">
        <v>28568</v>
      </c>
    </row>
    <row r="28142" spans="1:1" x14ac:dyDescent="0.25">
      <c r="A28142" t="s">
        <v>28569</v>
      </c>
    </row>
    <row r="28143" spans="1:1" x14ac:dyDescent="0.25">
      <c r="A28143" t="s">
        <v>28570</v>
      </c>
    </row>
    <row r="28144" spans="1:1" x14ac:dyDescent="0.25">
      <c r="A28144" t="s">
        <v>28571</v>
      </c>
    </row>
    <row r="28145" spans="1:1" x14ac:dyDescent="0.25">
      <c r="A28145" t="s">
        <v>28572</v>
      </c>
    </row>
    <row r="28146" spans="1:1" x14ac:dyDescent="0.25">
      <c r="A28146" t="s">
        <v>28573</v>
      </c>
    </row>
    <row r="28147" spans="1:1" x14ac:dyDescent="0.25">
      <c r="A28147" t="s">
        <v>28574</v>
      </c>
    </row>
    <row r="28148" spans="1:1" x14ac:dyDescent="0.25">
      <c r="A28148" t="s">
        <v>28575</v>
      </c>
    </row>
    <row r="28149" spans="1:1" x14ac:dyDescent="0.25">
      <c r="A28149" t="s">
        <v>28576</v>
      </c>
    </row>
    <row r="28150" spans="1:1" x14ac:dyDescent="0.25">
      <c r="A28150" t="s">
        <v>28577</v>
      </c>
    </row>
    <row r="28151" spans="1:1" x14ac:dyDescent="0.25">
      <c r="A28151" t="s">
        <v>28578</v>
      </c>
    </row>
    <row r="28152" spans="1:1" x14ac:dyDescent="0.25">
      <c r="A28152" t="s">
        <v>28579</v>
      </c>
    </row>
    <row r="28153" spans="1:1" x14ac:dyDescent="0.25">
      <c r="A28153" t="s">
        <v>28580</v>
      </c>
    </row>
    <row r="28154" spans="1:1" x14ac:dyDescent="0.25">
      <c r="A28154" t="s">
        <v>28581</v>
      </c>
    </row>
    <row r="28155" spans="1:1" x14ac:dyDescent="0.25">
      <c r="A28155" t="s">
        <v>28582</v>
      </c>
    </row>
    <row r="28156" spans="1:1" x14ac:dyDescent="0.25">
      <c r="A28156" t="s">
        <v>28583</v>
      </c>
    </row>
    <row r="28157" spans="1:1" x14ac:dyDescent="0.25">
      <c r="A28157" t="s">
        <v>28584</v>
      </c>
    </row>
    <row r="28158" spans="1:1" x14ac:dyDescent="0.25">
      <c r="A28158" t="s">
        <v>28585</v>
      </c>
    </row>
    <row r="28159" spans="1:1" x14ac:dyDescent="0.25">
      <c r="A28159" t="s">
        <v>28586</v>
      </c>
    </row>
    <row r="28160" spans="1:1" x14ac:dyDescent="0.25">
      <c r="A28160" t="s">
        <v>28587</v>
      </c>
    </row>
    <row r="28161" spans="1:1" x14ac:dyDescent="0.25">
      <c r="A28161" t="s">
        <v>28588</v>
      </c>
    </row>
    <row r="28162" spans="1:1" x14ac:dyDescent="0.25">
      <c r="A28162" t="s">
        <v>28589</v>
      </c>
    </row>
    <row r="28163" spans="1:1" x14ac:dyDescent="0.25">
      <c r="A28163" t="s">
        <v>28590</v>
      </c>
    </row>
    <row r="28164" spans="1:1" x14ac:dyDescent="0.25">
      <c r="A28164" t="s">
        <v>28591</v>
      </c>
    </row>
    <row r="28165" spans="1:1" x14ac:dyDescent="0.25">
      <c r="A28165" t="s">
        <v>28592</v>
      </c>
    </row>
    <row r="28166" spans="1:1" x14ac:dyDescent="0.25">
      <c r="A28166" t="s">
        <v>28593</v>
      </c>
    </row>
    <row r="28167" spans="1:1" x14ac:dyDescent="0.25">
      <c r="A28167" t="s">
        <v>28594</v>
      </c>
    </row>
    <row r="28168" spans="1:1" x14ac:dyDescent="0.25">
      <c r="A28168" t="s">
        <v>28595</v>
      </c>
    </row>
    <row r="28169" spans="1:1" x14ac:dyDescent="0.25">
      <c r="A28169" t="s">
        <v>28596</v>
      </c>
    </row>
    <row r="28170" spans="1:1" x14ac:dyDescent="0.25">
      <c r="A28170" t="s">
        <v>28597</v>
      </c>
    </row>
    <row r="28171" spans="1:1" x14ac:dyDescent="0.25">
      <c r="A28171" t="s">
        <v>28598</v>
      </c>
    </row>
    <row r="28172" spans="1:1" x14ac:dyDescent="0.25">
      <c r="A28172" t="s">
        <v>28599</v>
      </c>
    </row>
    <row r="28173" spans="1:1" x14ac:dyDescent="0.25">
      <c r="A28173" t="s">
        <v>28600</v>
      </c>
    </row>
    <row r="28174" spans="1:1" x14ac:dyDescent="0.25">
      <c r="A28174" t="s">
        <v>28601</v>
      </c>
    </row>
    <row r="28175" spans="1:1" x14ac:dyDescent="0.25">
      <c r="A28175" t="s">
        <v>28602</v>
      </c>
    </row>
    <row r="28176" spans="1:1" x14ac:dyDescent="0.25">
      <c r="A28176" t="s">
        <v>28603</v>
      </c>
    </row>
    <row r="28177" spans="1:1" x14ac:dyDescent="0.25">
      <c r="A28177" t="s">
        <v>28604</v>
      </c>
    </row>
    <row r="28178" spans="1:1" x14ac:dyDescent="0.25">
      <c r="A28178" t="s">
        <v>28605</v>
      </c>
    </row>
    <row r="28179" spans="1:1" x14ac:dyDescent="0.25">
      <c r="A28179" t="s">
        <v>28606</v>
      </c>
    </row>
    <row r="28180" spans="1:1" x14ac:dyDescent="0.25">
      <c r="A28180" t="s">
        <v>28607</v>
      </c>
    </row>
    <row r="28181" spans="1:1" x14ac:dyDescent="0.25">
      <c r="A28181" t="s">
        <v>28608</v>
      </c>
    </row>
    <row r="28182" spans="1:1" x14ac:dyDescent="0.25">
      <c r="A28182" t="s">
        <v>28609</v>
      </c>
    </row>
    <row r="28183" spans="1:1" x14ac:dyDescent="0.25">
      <c r="A28183" t="s">
        <v>28610</v>
      </c>
    </row>
    <row r="28184" spans="1:1" x14ac:dyDescent="0.25">
      <c r="A28184" t="s">
        <v>28611</v>
      </c>
    </row>
    <row r="28185" spans="1:1" x14ac:dyDescent="0.25">
      <c r="A28185" t="s">
        <v>28612</v>
      </c>
    </row>
    <row r="28186" spans="1:1" x14ac:dyDescent="0.25">
      <c r="A28186" t="s">
        <v>28613</v>
      </c>
    </row>
    <row r="28187" spans="1:1" x14ac:dyDescent="0.25">
      <c r="A28187" t="s">
        <v>28614</v>
      </c>
    </row>
    <row r="28188" spans="1:1" x14ac:dyDescent="0.25">
      <c r="A28188" t="s">
        <v>28615</v>
      </c>
    </row>
    <row r="28189" spans="1:1" x14ac:dyDescent="0.25">
      <c r="A28189" t="s">
        <v>28616</v>
      </c>
    </row>
    <row r="28190" spans="1:1" x14ac:dyDescent="0.25">
      <c r="A28190" t="s">
        <v>28617</v>
      </c>
    </row>
    <row r="28191" spans="1:1" x14ac:dyDescent="0.25">
      <c r="A28191" t="s">
        <v>28618</v>
      </c>
    </row>
    <row r="28192" spans="1:1" x14ac:dyDescent="0.25">
      <c r="A28192" t="s">
        <v>28619</v>
      </c>
    </row>
    <row r="28193" spans="1:1" x14ac:dyDescent="0.25">
      <c r="A28193" t="s">
        <v>28620</v>
      </c>
    </row>
    <row r="28194" spans="1:1" x14ac:dyDescent="0.25">
      <c r="A28194" t="s">
        <v>28621</v>
      </c>
    </row>
    <row r="28195" spans="1:1" x14ac:dyDescent="0.25">
      <c r="A28195" t="s">
        <v>28622</v>
      </c>
    </row>
    <row r="28196" spans="1:1" x14ac:dyDescent="0.25">
      <c r="A28196" t="s">
        <v>28623</v>
      </c>
    </row>
    <row r="28197" spans="1:1" x14ac:dyDescent="0.25">
      <c r="A28197" t="s">
        <v>28624</v>
      </c>
    </row>
    <row r="28198" spans="1:1" x14ac:dyDescent="0.25">
      <c r="A28198" t="s">
        <v>28625</v>
      </c>
    </row>
    <row r="28199" spans="1:1" x14ac:dyDescent="0.25">
      <c r="A28199" t="s">
        <v>28626</v>
      </c>
    </row>
    <row r="28200" spans="1:1" x14ac:dyDescent="0.25">
      <c r="A28200" t="s">
        <v>28627</v>
      </c>
    </row>
    <row r="28201" spans="1:1" x14ac:dyDescent="0.25">
      <c r="A28201" t="s">
        <v>28628</v>
      </c>
    </row>
    <row r="28202" spans="1:1" x14ac:dyDescent="0.25">
      <c r="A28202" t="s">
        <v>28629</v>
      </c>
    </row>
    <row r="28203" spans="1:1" x14ac:dyDescent="0.25">
      <c r="A28203" t="s">
        <v>28630</v>
      </c>
    </row>
    <row r="28204" spans="1:1" x14ac:dyDescent="0.25">
      <c r="A28204" t="s">
        <v>28631</v>
      </c>
    </row>
    <row r="28205" spans="1:1" x14ac:dyDescent="0.25">
      <c r="A28205" t="s">
        <v>28632</v>
      </c>
    </row>
    <row r="28206" spans="1:1" x14ac:dyDescent="0.25">
      <c r="A28206" t="s">
        <v>28633</v>
      </c>
    </row>
    <row r="28207" spans="1:1" x14ac:dyDescent="0.25">
      <c r="A28207" t="s">
        <v>28634</v>
      </c>
    </row>
    <row r="28208" spans="1:1" x14ac:dyDescent="0.25">
      <c r="A28208" t="s">
        <v>28635</v>
      </c>
    </row>
    <row r="28209" spans="1:1" x14ac:dyDescent="0.25">
      <c r="A28209" t="s">
        <v>28636</v>
      </c>
    </row>
    <row r="28210" spans="1:1" x14ac:dyDescent="0.25">
      <c r="A28210" t="s">
        <v>28637</v>
      </c>
    </row>
    <row r="28211" spans="1:1" x14ac:dyDescent="0.25">
      <c r="A28211" t="s">
        <v>28638</v>
      </c>
    </row>
    <row r="28212" spans="1:1" x14ac:dyDescent="0.25">
      <c r="A28212" t="s">
        <v>28639</v>
      </c>
    </row>
    <row r="28213" spans="1:1" x14ac:dyDescent="0.25">
      <c r="A28213" t="s">
        <v>28640</v>
      </c>
    </row>
    <row r="28214" spans="1:1" x14ac:dyDescent="0.25">
      <c r="A28214" t="s">
        <v>28641</v>
      </c>
    </row>
    <row r="28215" spans="1:1" x14ac:dyDescent="0.25">
      <c r="A28215" t="s">
        <v>28642</v>
      </c>
    </row>
    <row r="28216" spans="1:1" x14ac:dyDescent="0.25">
      <c r="A28216" t="s">
        <v>28643</v>
      </c>
    </row>
    <row r="28217" spans="1:1" x14ac:dyDescent="0.25">
      <c r="A28217" t="s">
        <v>28644</v>
      </c>
    </row>
    <row r="28218" spans="1:1" x14ac:dyDescent="0.25">
      <c r="A28218" t="s">
        <v>28645</v>
      </c>
    </row>
    <row r="28219" spans="1:1" x14ac:dyDescent="0.25">
      <c r="A28219" t="s">
        <v>28646</v>
      </c>
    </row>
    <row r="28220" spans="1:1" x14ac:dyDescent="0.25">
      <c r="A28220" t="s">
        <v>28647</v>
      </c>
    </row>
    <row r="28221" spans="1:1" x14ac:dyDescent="0.25">
      <c r="A28221" t="s">
        <v>28648</v>
      </c>
    </row>
    <row r="28222" spans="1:1" x14ac:dyDescent="0.25">
      <c r="A28222" t="s">
        <v>28649</v>
      </c>
    </row>
    <row r="28223" spans="1:1" x14ac:dyDescent="0.25">
      <c r="A28223" t="s">
        <v>28650</v>
      </c>
    </row>
    <row r="28224" spans="1:1" x14ac:dyDescent="0.25">
      <c r="A28224" t="s">
        <v>28651</v>
      </c>
    </row>
    <row r="28225" spans="1:1" x14ac:dyDescent="0.25">
      <c r="A28225" t="s">
        <v>28652</v>
      </c>
    </row>
    <row r="28226" spans="1:1" x14ac:dyDescent="0.25">
      <c r="A28226" t="s">
        <v>28653</v>
      </c>
    </row>
    <row r="28227" spans="1:1" x14ac:dyDescent="0.25">
      <c r="A28227" t="s">
        <v>28654</v>
      </c>
    </row>
    <row r="28228" spans="1:1" x14ac:dyDescent="0.25">
      <c r="A28228" t="s">
        <v>28655</v>
      </c>
    </row>
    <row r="28229" spans="1:1" x14ac:dyDescent="0.25">
      <c r="A28229" t="s">
        <v>28656</v>
      </c>
    </row>
    <row r="28230" spans="1:1" x14ac:dyDescent="0.25">
      <c r="A28230" t="s">
        <v>28657</v>
      </c>
    </row>
    <row r="28231" spans="1:1" x14ac:dyDescent="0.25">
      <c r="A28231" t="s">
        <v>28658</v>
      </c>
    </row>
    <row r="28232" spans="1:1" x14ac:dyDescent="0.25">
      <c r="A28232" t="s">
        <v>28659</v>
      </c>
    </row>
    <row r="28233" spans="1:1" x14ac:dyDescent="0.25">
      <c r="A28233" t="s">
        <v>28660</v>
      </c>
    </row>
    <row r="28234" spans="1:1" x14ac:dyDescent="0.25">
      <c r="A28234" t="s">
        <v>28661</v>
      </c>
    </row>
    <row r="28235" spans="1:1" x14ac:dyDescent="0.25">
      <c r="A28235" t="s">
        <v>28662</v>
      </c>
    </row>
    <row r="28236" spans="1:1" x14ac:dyDescent="0.25">
      <c r="A28236" t="s">
        <v>28663</v>
      </c>
    </row>
    <row r="28237" spans="1:1" x14ac:dyDescent="0.25">
      <c r="A28237" t="s">
        <v>28664</v>
      </c>
    </row>
    <row r="28238" spans="1:1" x14ac:dyDescent="0.25">
      <c r="A28238" t="s">
        <v>28665</v>
      </c>
    </row>
    <row r="28239" spans="1:1" x14ac:dyDescent="0.25">
      <c r="A28239" t="s">
        <v>28666</v>
      </c>
    </row>
    <row r="28240" spans="1:1" x14ac:dyDescent="0.25">
      <c r="A28240" t="s">
        <v>28667</v>
      </c>
    </row>
    <row r="28241" spans="1:1" x14ac:dyDescent="0.25">
      <c r="A28241" t="s">
        <v>28668</v>
      </c>
    </row>
    <row r="28242" spans="1:1" x14ac:dyDescent="0.25">
      <c r="A28242" t="s">
        <v>28669</v>
      </c>
    </row>
    <row r="28243" spans="1:1" x14ac:dyDescent="0.25">
      <c r="A28243" t="s">
        <v>28670</v>
      </c>
    </row>
    <row r="28244" spans="1:1" x14ac:dyDescent="0.25">
      <c r="A28244" t="s">
        <v>28671</v>
      </c>
    </row>
    <row r="28245" spans="1:1" x14ac:dyDescent="0.25">
      <c r="A28245" t="s">
        <v>28672</v>
      </c>
    </row>
    <row r="28246" spans="1:1" x14ac:dyDescent="0.25">
      <c r="A28246" t="s">
        <v>28673</v>
      </c>
    </row>
    <row r="28247" spans="1:1" x14ac:dyDescent="0.25">
      <c r="A28247" t="s">
        <v>28674</v>
      </c>
    </row>
    <row r="28248" spans="1:1" x14ac:dyDescent="0.25">
      <c r="A28248" t="s">
        <v>28675</v>
      </c>
    </row>
    <row r="28249" spans="1:1" x14ac:dyDescent="0.25">
      <c r="A28249" t="s">
        <v>28676</v>
      </c>
    </row>
    <row r="28250" spans="1:1" x14ac:dyDescent="0.25">
      <c r="A28250" t="s">
        <v>28677</v>
      </c>
    </row>
    <row r="28251" spans="1:1" x14ac:dyDescent="0.25">
      <c r="A28251" t="s">
        <v>28678</v>
      </c>
    </row>
    <row r="28252" spans="1:1" x14ac:dyDescent="0.25">
      <c r="A28252" t="s">
        <v>28679</v>
      </c>
    </row>
    <row r="28253" spans="1:1" x14ac:dyDescent="0.25">
      <c r="A28253" t="s">
        <v>28680</v>
      </c>
    </row>
    <row r="28254" spans="1:1" x14ac:dyDescent="0.25">
      <c r="A28254" t="s">
        <v>28681</v>
      </c>
    </row>
    <row r="28255" spans="1:1" x14ac:dyDescent="0.25">
      <c r="A28255" t="s">
        <v>28682</v>
      </c>
    </row>
    <row r="28256" spans="1:1" x14ac:dyDescent="0.25">
      <c r="A28256" t="s">
        <v>28683</v>
      </c>
    </row>
    <row r="28257" spans="1:1" x14ac:dyDescent="0.25">
      <c r="A28257" t="s">
        <v>28684</v>
      </c>
    </row>
    <row r="28258" spans="1:1" x14ac:dyDescent="0.25">
      <c r="A28258" t="s">
        <v>28685</v>
      </c>
    </row>
    <row r="28259" spans="1:1" x14ac:dyDescent="0.25">
      <c r="A28259" t="s">
        <v>28686</v>
      </c>
    </row>
    <row r="28260" spans="1:1" x14ac:dyDescent="0.25">
      <c r="A28260" t="s">
        <v>28687</v>
      </c>
    </row>
    <row r="28261" spans="1:1" x14ac:dyDescent="0.25">
      <c r="A28261" t="s">
        <v>28688</v>
      </c>
    </row>
    <row r="28262" spans="1:1" x14ac:dyDescent="0.25">
      <c r="A28262" t="s">
        <v>28689</v>
      </c>
    </row>
    <row r="28263" spans="1:1" x14ac:dyDescent="0.25">
      <c r="A28263" t="s">
        <v>28690</v>
      </c>
    </row>
    <row r="28264" spans="1:1" x14ac:dyDescent="0.25">
      <c r="A28264" t="s">
        <v>28691</v>
      </c>
    </row>
    <row r="28265" spans="1:1" x14ac:dyDescent="0.25">
      <c r="A28265" t="s">
        <v>28692</v>
      </c>
    </row>
    <row r="28266" spans="1:1" x14ac:dyDescent="0.25">
      <c r="A28266" t="s">
        <v>28693</v>
      </c>
    </row>
    <row r="28267" spans="1:1" x14ac:dyDescent="0.25">
      <c r="A28267" t="s">
        <v>28694</v>
      </c>
    </row>
    <row r="28268" spans="1:1" x14ac:dyDescent="0.25">
      <c r="A28268" t="s">
        <v>28695</v>
      </c>
    </row>
    <row r="28269" spans="1:1" x14ac:dyDescent="0.25">
      <c r="A28269" t="s">
        <v>28696</v>
      </c>
    </row>
    <row r="28270" spans="1:1" x14ac:dyDescent="0.25">
      <c r="A28270" t="s">
        <v>28697</v>
      </c>
    </row>
    <row r="28271" spans="1:1" x14ac:dyDescent="0.25">
      <c r="A28271" t="s">
        <v>28698</v>
      </c>
    </row>
    <row r="28272" spans="1:1" x14ac:dyDescent="0.25">
      <c r="A28272" t="s">
        <v>28699</v>
      </c>
    </row>
    <row r="28273" spans="1:1" x14ac:dyDescent="0.25">
      <c r="A28273" t="s">
        <v>28700</v>
      </c>
    </row>
    <row r="28274" spans="1:1" x14ac:dyDescent="0.25">
      <c r="A28274" t="s">
        <v>28701</v>
      </c>
    </row>
    <row r="28275" spans="1:1" x14ac:dyDescent="0.25">
      <c r="A28275" t="s">
        <v>28702</v>
      </c>
    </row>
    <row r="28276" spans="1:1" x14ac:dyDescent="0.25">
      <c r="A28276" t="s">
        <v>28703</v>
      </c>
    </row>
    <row r="28277" spans="1:1" x14ac:dyDescent="0.25">
      <c r="A28277" t="s">
        <v>28704</v>
      </c>
    </row>
    <row r="28278" spans="1:1" x14ac:dyDescent="0.25">
      <c r="A28278" t="s">
        <v>28705</v>
      </c>
    </row>
    <row r="28279" spans="1:1" x14ac:dyDescent="0.25">
      <c r="A28279" t="s">
        <v>28706</v>
      </c>
    </row>
    <row r="28280" spans="1:1" x14ac:dyDescent="0.25">
      <c r="A28280" t="s">
        <v>28707</v>
      </c>
    </row>
    <row r="28281" spans="1:1" x14ac:dyDescent="0.25">
      <c r="A28281" t="s">
        <v>28708</v>
      </c>
    </row>
    <row r="28282" spans="1:1" x14ac:dyDescent="0.25">
      <c r="A28282" t="s">
        <v>28709</v>
      </c>
    </row>
    <row r="28283" spans="1:1" x14ac:dyDescent="0.25">
      <c r="A28283" t="s">
        <v>28710</v>
      </c>
    </row>
    <row r="28284" spans="1:1" x14ac:dyDescent="0.25">
      <c r="A28284" t="s">
        <v>28711</v>
      </c>
    </row>
    <row r="28285" spans="1:1" x14ac:dyDescent="0.25">
      <c r="A28285" t="s">
        <v>28712</v>
      </c>
    </row>
    <row r="28286" spans="1:1" x14ac:dyDescent="0.25">
      <c r="A28286" t="s">
        <v>28713</v>
      </c>
    </row>
    <row r="28287" spans="1:1" x14ac:dyDescent="0.25">
      <c r="A28287" t="s">
        <v>28714</v>
      </c>
    </row>
    <row r="28288" spans="1:1" x14ac:dyDescent="0.25">
      <c r="A28288" t="s">
        <v>28715</v>
      </c>
    </row>
    <row r="28289" spans="1:1" x14ac:dyDescent="0.25">
      <c r="A28289" t="s">
        <v>28716</v>
      </c>
    </row>
    <row r="28290" spans="1:1" x14ac:dyDescent="0.25">
      <c r="A28290" t="s">
        <v>28717</v>
      </c>
    </row>
    <row r="28291" spans="1:1" x14ac:dyDescent="0.25">
      <c r="A28291" t="s">
        <v>28718</v>
      </c>
    </row>
    <row r="28292" spans="1:1" x14ac:dyDescent="0.25">
      <c r="A28292" t="s">
        <v>28719</v>
      </c>
    </row>
    <row r="28293" spans="1:1" x14ac:dyDescent="0.25">
      <c r="A28293" t="s">
        <v>28720</v>
      </c>
    </row>
    <row r="28294" spans="1:1" x14ac:dyDescent="0.25">
      <c r="A28294" t="s">
        <v>28721</v>
      </c>
    </row>
    <row r="28295" spans="1:1" x14ac:dyDescent="0.25">
      <c r="A28295" t="s">
        <v>28722</v>
      </c>
    </row>
    <row r="28296" spans="1:1" x14ac:dyDescent="0.25">
      <c r="A28296" t="s">
        <v>28723</v>
      </c>
    </row>
    <row r="28297" spans="1:1" x14ac:dyDescent="0.25">
      <c r="A28297" t="s">
        <v>28724</v>
      </c>
    </row>
    <row r="28298" spans="1:1" x14ac:dyDescent="0.25">
      <c r="A28298" t="s">
        <v>28725</v>
      </c>
    </row>
    <row r="28299" spans="1:1" x14ac:dyDescent="0.25">
      <c r="A28299" t="s">
        <v>28726</v>
      </c>
    </row>
    <row r="28300" spans="1:1" x14ac:dyDescent="0.25">
      <c r="A28300" t="s">
        <v>28727</v>
      </c>
    </row>
    <row r="28301" spans="1:1" x14ac:dyDescent="0.25">
      <c r="A28301" t="s">
        <v>28728</v>
      </c>
    </row>
    <row r="28302" spans="1:1" x14ac:dyDescent="0.25">
      <c r="A28302" t="s">
        <v>28729</v>
      </c>
    </row>
    <row r="28303" spans="1:1" x14ac:dyDescent="0.25">
      <c r="A28303" t="s">
        <v>28730</v>
      </c>
    </row>
    <row r="28304" spans="1:1" x14ac:dyDescent="0.25">
      <c r="A28304" t="s">
        <v>28731</v>
      </c>
    </row>
    <row r="28305" spans="1:1" x14ac:dyDescent="0.25">
      <c r="A28305" t="s">
        <v>28732</v>
      </c>
    </row>
    <row r="28306" spans="1:1" x14ac:dyDescent="0.25">
      <c r="A28306" t="s">
        <v>28733</v>
      </c>
    </row>
    <row r="28307" spans="1:1" x14ac:dyDescent="0.25">
      <c r="A28307" t="s">
        <v>28734</v>
      </c>
    </row>
    <row r="28308" spans="1:1" x14ac:dyDescent="0.25">
      <c r="A28308" t="s">
        <v>28735</v>
      </c>
    </row>
    <row r="28309" spans="1:1" x14ac:dyDescent="0.25">
      <c r="A28309" t="s">
        <v>28736</v>
      </c>
    </row>
    <row r="28310" spans="1:1" x14ac:dyDescent="0.25">
      <c r="A28310" t="s">
        <v>28737</v>
      </c>
    </row>
    <row r="28311" spans="1:1" x14ac:dyDescent="0.25">
      <c r="A28311" t="s">
        <v>28738</v>
      </c>
    </row>
    <row r="28312" spans="1:1" x14ac:dyDescent="0.25">
      <c r="A28312" t="s">
        <v>28739</v>
      </c>
    </row>
    <row r="28313" spans="1:1" x14ac:dyDescent="0.25">
      <c r="A28313" t="s">
        <v>28740</v>
      </c>
    </row>
    <row r="28314" spans="1:1" x14ac:dyDescent="0.25">
      <c r="A28314" t="s">
        <v>28741</v>
      </c>
    </row>
    <row r="28315" spans="1:1" x14ac:dyDescent="0.25">
      <c r="A28315" t="s">
        <v>28742</v>
      </c>
    </row>
    <row r="28316" spans="1:1" x14ac:dyDescent="0.25">
      <c r="A28316" t="s">
        <v>28743</v>
      </c>
    </row>
    <row r="28317" spans="1:1" x14ac:dyDescent="0.25">
      <c r="A28317" t="s">
        <v>28744</v>
      </c>
    </row>
    <row r="28318" spans="1:1" x14ac:dyDescent="0.25">
      <c r="A28318" t="s">
        <v>28745</v>
      </c>
    </row>
    <row r="28319" spans="1:1" x14ac:dyDescent="0.25">
      <c r="A28319" t="s">
        <v>28746</v>
      </c>
    </row>
    <row r="28320" spans="1:1" x14ac:dyDescent="0.25">
      <c r="A28320" t="s">
        <v>28747</v>
      </c>
    </row>
    <row r="28321" spans="1:1" x14ac:dyDescent="0.25">
      <c r="A28321" t="s">
        <v>28748</v>
      </c>
    </row>
    <row r="28322" spans="1:1" x14ac:dyDescent="0.25">
      <c r="A28322" t="s">
        <v>28749</v>
      </c>
    </row>
    <row r="28323" spans="1:1" x14ac:dyDescent="0.25">
      <c r="A28323" t="s">
        <v>28750</v>
      </c>
    </row>
    <row r="28324" spans="1:1" x14ac:dyDescent="0.25">
      <c r="A28324" t="s">
        <v>28751</v>
      </c>
    </row>
    <row r="28325" spans="1:1" x14ac:dyDescent="0.25">
      <c r="A28325" t="s">
        <v>28752</v>
      </c>
    </row>
    <row r="28326" spans="1:1" x14ac:dyDescent="0.25">
      <c r="A28326" t="s">
        <v>28753</v>
      </c>
    </row>
    <row r="28327" spans="1:1" x14ac:dyDescent="0.25">
      <c r="A28327" t="s">
        <v>28754</v>
      </c>
    </row>
    <row r="28328" spans="1:1" x14ac:dyDescent="0.25">
      <c r="A28328" t="s">
        <v>28755</v>
      </c>
    </row>
    <row r="28329" spans="1:1" x14ac:dyDescent="0.25">
      <c r="A28329" t="s">
        <v>28756</v>
      </c>
    </row>
    <row r="28330" spans="1:1" x14ac:dyDescent="0.25">
      <c r="A28330" t="s">
        <v>28757</v>
      </c>
    </row>
    <row r="28331" spans="1:1" x14ac:dyDescent="0.25">
      <c r="A28331" t="s">
        <v>28758</v>
      </c>
    </row>
    <row r="28332" spans="1:1" x14ac:dyDescent="0.25">
      <c r="A28332" t="s">
        <v>28759</v>
      </c>
    </row>
    <row r="28333" spans="1:1" x14ac:dyDescent="0.25">
      <c r="A28333" t="s">
        <v>28760</v>
      </c>
    </row>
    <row r="28334" spans="1:1" x14ac:dyDescent="0.25">
      <c r="A28334" t="s">
        <v>28761</v>
      </c>
    </row>
    <row r="28335" spans="1:1" x14ac:dyDescent="0.25">
      <c r="A28335" t="s">
        <v>28762</v>
      </c>
    </row>
    <row r="28336" spans="1:1" x14ac:dyDescent="0.25">
      <c r="A28336" t="s">
        <v>28763</v>
      </c>
    </row>
    <row r="28337" spans="1:1" x14ac:dyDescent="0.25">
      <c r="A28337" t="s">
        <v>28764</v>
      </c>
    </row>
    <row r="28338" spans="1:1" x14ac:dyDescent="0.25">
      <c r="A28338" t="s">
        <v>28765</v>
      </c>
    </row>
    <row r="28339" spans="1:1" x14ac:dyDescent="0.25">
      <c r="A28339" t="s">
        <v>28766</v>
      </c>
    </row>
    <row r="28340" spans="1:1" x14ac:dyDescent="0.25">
      <c r="A28340" t="s">
        <v>28767</v>
      </c>
    </row>
    <row r="28341" spans="1:1" x14ac:dyDescent="0.25">
      <c r="A28341" t="s">
        <v>28768</v>
      </c>
    </row>
    <row r="28342" spans="1:1" x14ac:dyDescent="0.25">
      <c r="A28342" t="s">
        <v>28769</v>
      </c>
    </row>
    <row r="28343" spans="1:1" x14ac:dyDescent="0.25">
      <c r="A28343" t="s">
        <v>28770</v>
      </c>
    </row>
    <row r="28344" spans="1:1" x14ac:dyDescent="0.25">
      <c r="A28344" t="s">
        <v>28771</v>
      </c>
    </row>
    <row r="28345" spans="1:1" x14ac:dyDescent="0.25">
      <c r="A28345" t="s">
        <v>28772</v>
      </c>
    </row>
    <row r="28346" spans="1:1" x14ac:dyDescent="0.25">
      <c r="A28346" t="s">
        <v>28773</v>
      </c>
    </row>
    <row r="28347" spans="1:1" x14ac:dyDescent="0.25">
      <c r="A28347" t="s">
        <v>28774</v>
      </c>
    </row>
    <row r="28348" spans="1:1" x14ac:dyDescent="0.25">
      <c r="A28348" t="s">
        <v>28775</v>
      </c>
    </row>
    <row r="28349" spans="1:1" x14ac:dyDescent="0.25">
      <c r="A28349" t="s">
        <v>28776</v>
      </c>
    </row>
    <row r="28350" spans="1:1" x14ac:dyDescent="0.25">
      <c r="A28350" t="s">
        <v>28777</v>
      </c>
    </row>
    <row r="28351" spans="1:1" x14ac:dyDescent="0.25">
      <c r="A28351" t="s">
        <v>28778</v>
      </c>
    </row>
    <row r="28352" spans="1:1" x14ac:dyDescent="0.25">
      <c r="A28352" t="s">
        <v>28779</v>
      </c>
    </row>
    <row r="28353" spans="1:1" x14ac:dyDescent="0.25">
      <c r="A28353" t="s">
        <v>28780</v>
      </c>
    </row>
    <row r="28354" spans="1:1" x14ac:dyDescent="0.25">
      <c r="A28354" t="s">
        <v>28781</v>
      </c>
    </row>
    <row r="28355" spans="1:1" x14ac:dyDescent="0.25">
      <c r="A28355" t="s">
        <v>28782</v>
      </c>
    </row>
    <row r="28356" spans="1:1" x14ac:dyDescent="0.25">
      <c r="A28356" t="s">
        <v>28783</v>
      </c>
    </row>
    <row r="28357" spans="1:1" x14ac:dyDescent="0.25">
      <c r="A28357" t="s">
        <v>28784</v>
      </c>
    </row>
    <row r="28358" spans="1:1" x14ac:dyDescent="0.25">
      <c r="A28358" t="s">
        <v>28785</v>
      </c>
    </row>
    <row r="28359" spans="1:1" x14ac:dyDescent="0.25">
      <c r="A28359" t="s">
        <v>28786</v>
      </c>
    </row>
    <row r="28360" spans="1:1" x14ac:dyDescent="0.25">
      <c r="A28360" t="s">
        <v>28787</v>
      </c>
    </row>
    <row r="28361" spans="1:1" x14ac:dyDescent="0.25">
      <c r="A28361" t="s">
        <v>28788</v>
      </c>
    </row>
    <row r="28362" spans="1:1" x14ac:dyDescent="0.25">
      <c r="A28362" t="s">
        <v>28789</v>
      </c>
    </row>
    <row r="28363" spans="1:1" x14ac:dyDescent="0.25">
      <c r="A28363" t="s">
        <v>28790</v>
      </c>
    </row>
    <row r="28364" spans="1:1" x14ac:dyDescent="0.25">
      <c r="A28364" t="s">
        <v>28791</v>
      </c>
    </row>
    <row r="28365" spans="1:1" x14ac:dyDescent="0.25">
      <c r="A28365" t="s">
        <v>28792</v>
      </c>
    </row>
    <row r="28366" spans="1:1" x14ac:dyDescent="0.25">
      <c r="A28366" t="s">
        <v>28793</v>
      </c>
    </row>
    <row r="28367" spans="1:1" x14ac:dyDescent="0.25">
      <c r="A28367" t="s">
        <v>28794</v>
      </c>
    </row>
    <row r="28368" spans="1:1" x14ac:dyDescent="0.25">
      <c r="A28368" t="s">
        <v>28795</v>
      </c>
    </row>
    <row r="28369" spans="1:1" x14ac:dyDescent="0.25">
      <c r="A28369" t="s">
        <v>28796</v>
      </c>
    </row>
    <row r="28370" spans="1:1" x14ac:dyDescent="0.25">
      <c r="A28370" t="s">
        <v>28797</v>
      </c>
    </row>
    <row r="28371" spans="1:1" x14ac:dyDescent="0.25">
      <c r="A28371" t="s">
        <v>28798</v>
      </c>
    </row>
    <row r="28372" spans="1:1" x14ac:dyDescent="0.25">
      <c r="A28372" t="s">
        <v>28799</v>
      </c>
    </row>
    <row r="28373" spans="1:1" x14ac:dyDescent="0.25">
      <c r="A28373" t="s">
        <v>28800</v>
      </c>
    </row>
    <row r="28374" spans="1:1" x14ac:dyDescent="0.25">
      <c r="A28374" t="s">
        <v>28801</v>
      </c>
    </row>
    <row r="28375" spans="1:1" x14ac:dyDescent="0.25">
      <c r="A28375" t="s">
        <v>28802</v>
      </c>
    </row>
    <row r="28376" spans="1:1" x14ac:dyDescent="0.25">
      <c r="A28376" t="s">
        <v>28803</v>
      </c>
    </row>
    <row r="28377" spans="1:1" x14ac:dyDescent="0.25">
      <c r="A28377" t="s">
        <v>28804</v>
      </c>
    </row>
    <row r="28378" spans="1:1" x14ac:dyDescent="0.25">
      <c r="A28378" t="s">
        <v>28805</v>
      </c>
    </row>
    <row r="28379" spans="1:1" x14ac:dyDescent="0.25">
      <c r="A28379" t="s">
        <v>28806</v>
      </c>
    </row>
    <row r="28380" spans="1:1" x14ac:dyDescent="0.25">
      <c r="A28380" t="s">
        <v>28807</v>
      </c>
    </row>
    <row r="28381" spans="1:1" x14ac:dyDescent="0.25">
      <c r="A28381" t="s">
        <v>28808</v>
      </c>
    </row>
    <row r="28382" spans="1:1" x14ac:dyDescent="0.25">
      <c r="A28382" t="s">
        <v>28809</v>
      </c>
    </row>
    <row r="28383" spans="1:1" x14ac:dyDescent="0.25">
      <c r="A28383" t="s">
        <v>28810</v>
      </c>
    </row>
    <row r="28384" spans="1:1" x14ac:dyDescent="0.25">
      <c r="A28384" t="s">
        <v>28811</v>
      </c>
    </row>
    <row r="28385" spans="1:1" x14ac:dyDescent="0.25">
      <c r="A28385" t="s">
        <v>28812</v>
      </c>
    </row>
    <row r="28386" spans="1:1" x14ac:dyDescent="0.25">
      <c r="A28386" t="s">
        <v>28813</v>
      </c>
    </row>
    <row r="28387" spans="1:1" x14ac:dyDescent="0.25">
      <c r="A28387" t="s">
        <v>28814</v>
      </c>
    </row>
    <row r="28388" spans="1:1" x14ac:dyDescent="0.25">
      <c r="A28388" t="s">
        <v>28815</v>
      </c>
    </row>
    <row r="28389" spans="1:1" x14ac:dyDescent="0.25">
      <c r="A28389" t="s">
        <v>28816</v>
      </c>
    </row>
    <row r="28390" spans="1:1" x14ac:dyDescent="0.25">
      <c r="A28390" t="s">
        <v>28817</v>
      </c>
    </row>
    <row r="28391" spans="1:1" x14ac:dyDescent="0.25">
      <c r="A28391" t="s">
        <v>28818</v>
      </c>
    </row>
    <row r="28392" spans="1:1" x14ac:dyDescent="0.25">
      <c r="A28392" t="s">
        <v>28819</v>
      </c>
    </row>
    <row r="28393" spans="1:1" x14ac:dyDescent="0.25">
      <c r="A28393" t="s">
        <v>28820</v>
      </c>
    </row>
    <row r="28394" spans="1:1" x14ac:dyDescent="0.25">
      <c r="A28394" t="s">
        <v>28821</v>
      </c>
    </row>
    <row r="28395" spans="1:1" x14ac:dyDescent="0.25">
      <c r="A28395" t="s">
        <v>28822</v>
      </c>
    </row>
    <row r="28396" spans="1:1" x14ac:dyDescent="0.25">
      <c r="A28396" t="s">
        <v>28823</v>
      </c>
    </row>
    <row r="28397" spans="1:1" x14ac:dyDescent="0.25">
      <c r="A28397" t="s">
        <v>28824</v>
      </c>
    </row>
    <row r="28398" spans="1:1" x14ac:dyDescent="0.25">
      <c r="A28398" t="s">
        <v>28825</v>
      </c>
    </row>
    <row r="28399" spans="1:1" x14ac:dyDescent="0.25">
      <c r="A28399" t="s">
        <v>28826</v>
      </c>
    </row>
    <row r="28400" spans="1:1" x14ac:dyDescent="0.25">
      <c r="A28400" t="s">
        <v>28827</v>
      </c>
    </row>
    <row r="28401" spans="1:1" x14ac:dyDescent="0.25">
      <c r="A28401" t="s">
        <v>28828</v>
      </c>
    </row>
    <row r="28402" spans="1:1" x14ac:dyDescent="0.25">
      <c r="A28402" t="s">
        <v>28829</v>
      </c>
    </row>
    <row r="28403" spans="1:1" x14ac:dyDescent="0.25">
      <c r="A28403" t="s">
        <v>28830</v>
      </c>
    </row>
    <row r="28404" spans="1:1" x14ac:dyDescent="0.25">
      <c r="A28404" t="s">
        <v>28831</v>
      </c>
    </row>
    <row r="28405" spans="1:1" x14ac:dyDescent="0.25">
      <c r="A28405" t="s">
        <v>28832</v>
      </c>
    </row>
    <row r="28406" spans="1:1" x14ac:dyDescent="0.25">
      <c r="A28406" t="s">
        <v>28833</v>
      </c>
    </row>
    <row r="28407" spans="1:1" x14ac:dyDescent="0.25">
      <c r="A28407" t="s">
        <v>28834</v>
      </c>
    </row>
    <row r="28408" spans="1:1" x14ac:dyDescent="0.25">
      <c r="A28408" t="s">
        <v>28835</v>
      </c>
    </row>
    <row r="28409" spans="1:1" x14ac:dyDescent="0.25">
      <c r="A28409" t="s">
        <v>28836</v>
      </c>
    </row>
    <row r="28410" spans="1:1" x14ac:dyDescent="0.25">
      <c r="A28410" t="s">
        <v>28837</v>
      </c>
    </row>
    <row r="28411" spans="1:1" x14ac:dyDescent="0.25">
      <c r="A28411" t="s">
        <v>28838</v>
      </c>
    </row>
    <row r="28412" spans="1:1" x14ac:dyDescent="0.25">
      <c r="A28412" t="s">
        <v>28839</v>
      </c>
    </row>
    <row r="28413" spans="1:1" x14ac:dyDescent="0.25">
      <c r="A28413" t="s">
        <v>28840</v>
      </c>
    </row>
    <row r="28414" spans="1:1" x14ac:dyDescent="0.25">
      <c r="A28414" t="s">
        <v>28841</v>
      </c>
    </row>
    <row r="28415" spans="1:1" x14ac:dyDescent="0.25">
      <c r="A28415" t="s">
        <v>28842</v>
      </c>
    </row>
    <row r="28416" spans="1:1" x14ac:dyDescent="0.25">
      <c r="A28416" t="s">
        <v>28843</v>
      </c>
    </row>
    <row r="28417" spans="1:1" x14ac:dyDescent="0.25">
      <c r="A28417" t="s">
        <v>28844</v>
      </c>
    </row>
    <row r="28418" spans="1:1" x14ac:dyDescent="0.25">
      <c r="A28418" t="s">
        <v>28845</v>
      </c>
    </row>
    <row r="28419" spans="1:1" x14ac:dyDescent="0.25">
      <c r="A28419" t="s">
        <v>28846</v>
      </c>
    </row>
    <row r="28420" spans="1:1" x14ac:dyDescent="0.25">
      <c r="A28420" t="s">
        <v>28847</v>
      </c>
    </row>
    <row r="28421" spans="1:1" x14ac:dyDescent="0.25">
      <c r="A28421" t="s">
        <v>28848</v>
      </c>
    </row>
    <row r="28422" spans="1:1" x14ac:dyDescent="0.25">
      <c r="A28422" t="s">
        <v>28849</v>
      </c>
    </row>
    <row r="28423" spans="1:1" x14ac:dyDescent="0.25">
      <c r="A28423" t="s">
        <v>28850</v>
      </c>
    </row>
    <row r="28424" spans="1:1" x14ac:dyDescent="0.25">
      <c r="A28424" t="s">
        <v>28851</v>
      </c>
    </row>
    <row r="28425" spans="1:1" x14ac:dyDescent="0.25">
      <c r="A28425" t="s">
        <v>28852</v>
      </c>
    </row>
    <row r="28426" spans="1:1" x14ac:dyDescent="0.25">
      <c r="A28426" t="s">
        <v>28853</v>
      </c>
    </row>
    <row r="28427" spans="1:1" x14ac:dyDescent="0.25">
      <c r="A28427" t="s">
        <v>28854</v>
      </c>
    </row>
    <row r="28428" spans="1:1" x14ac:dyDescent="0.25">
      <c r="A28428" t="s">
        <v>28855</v>
      </c>
    </row>
    <row r="28429" spans="1:1" x14ac:dyDescent="0.25">
      <c r="A28429" t="s">
        <v>28856</v>
      </c>
    </row>
    <row r="28430" spans="1:1" x14ac:dyDescent="0.25">
      <c r="A28430" t="s">
        <v>28857</v>
      </c>
    </row>
    <row r="28431" spans="1:1" x14ac:dyDescent="0.25">
      <c r="A28431" t="s">
        <v>28858</v>
      </c>
    </row>
    <row r="28432" spans="1:1" x14ac:dyDescent="0.25">
      <c r="A28432" t="s">
        <v>28859</v>
      </c>
    </row>
    <row r="28433" spans="1:1" x14ac:dyDescent="0.25">
      <c r="A28433" t="s">
        <v>28860</v>
      </c>
    </row>
    <row r="28434" spans="1:1" x14ac:dyDescent="0.25">
      <c r="A28434" t="s">
        <v>28861</v>
      </c>
    </row>
    <row r="28435" spans="1:1" x14ac:dyDescent="0.25">
      <c r="A28435" t="s">
        <v>28862</v>
      </c>
    </row>
    <row r="28436" spans="1:1" x14ac:dyDescent="0.25">
      <c r="A28436" t="s">
        <v>28863</v>
      </c>
    </row>
    <row r="28437" spans="1:1" x14ac:dyDescent="0.25">
      <c r="A28437" t="s">
        <v>28864</v>
      </c>
    </row>
    <row r="28438" spans="1:1" x14ac:dyDescent="0.25">
      <c r="A28438" t="s">
        <v>28865</v>
      </c>
    </row>
    <row r="28439" spans="1:1" x14ac:dyDescent="0.25">
      <c r="A28439" t="s">
        <v>28866</v>
      </c>
    </row>
    <row r="28440" spans="1:1" x14ac:dyDescent="0.25">
      <c r="A28440" t="s">
        <v>28867</v>
      </c>
    </row>
    <row r="28441" spans="1:1" x14ac:dyDescent="0.25">
      <c r="A28441" t="s">
        <v>28868</v>
      </c>
    </row>
    <row r="28442" spans="1:1" x14ac:dyDescent="0.25">
      <c r="A28442" t="s">
        <v>28869</v>
      </c>
    </row>
    <row r="28443" spans="1:1" x14ac:dyDescent="0.25">
      <c r="A28443" t="s">
        <v>28870</v>
      </c>
    </row>
    <row r="28444" spans="1:1" x14ac:dyDescent="0.25">
      <c r="A28444" t="s">
        <v>28871</v>
      </c>
    </row>
    <row r="28445" spans="1:1" x14ac:dyDescent="0.25">
      <c r="A28445" t="s">
        <v>28872</v>
      </c>
    </row>
    <row r="28446" spans="1:1" x14ac:dyDescent="0.25">
      <c r="A28446" t="s">
        <v>28873</v>
      </c>
    </row>
    <row r="28447" spans="1:1" x14ac:dyDescent="0.25">
      <c r="A28447" t="s">
        <v>28874</v>
      </c>
    </row>
    <row r="28448" spans="1:1" x14ac:dyDescent="0.25">
      <c r="A28448" t="s">
        <v>28875</v>
      </c>
    </row>
    <row r="28449" spans="1:1" x14ac:dyDescent="0.25">
      <c r="A28449" t="s">
        <v>28876</v>
      </c>
    </row>
    <row r="28450" spans="1:1" x14ac:dyDescent="0.25">
      <c r="A28450" t="s">
        <v>28877</v>
      </c>
    </row>
    <row r="28451" spans="1:1" x14ac:dyDescent="0.25">
      <c r="A28451" t="s">
        <v>28878</v>
      </c>
    </row>
    <row r="28452" spans="1:1" x14ac:dyDescent="0.25">
      <c r="A28452" t="s">
        <v>28879</v>
      </c>
    </row>
    <row r="28453" spans="1:1" x14ac:dyDescent="0.25">
      <c r="A28453" t="s">
        <v>28880</v>
      </c>
    </row>
    <row r="28454" spans="1:1" x14ac:dyDescent="0.25">
      <c r="A28454" t="s">
        <v>28881</v>
      </c>
    </row>
    <row r="28455" spans="1:1" x14ac:dyDescent="0.25">
      <c r="A28455" t="s">
        <v>28882</v>
      </c>
    </row>
    <row r="28456" spans="1:1" x14ac:dyDescent="0.25">
      <c r="A28456" t="s">
        <v>28883</v>
      </c>
    </row>
    <row r="28457" spans="1:1" x14ac:dyDescent="0.25">
      <c r="A28457" t="s">
        <v>28884</v>
      </c>
    </row>
    <row r="28458" spans="1:1" x14ac:dyDescent="0.25">
      <c r="A28458" t="s">
        <v>28885</v>
      </c>
    </row>
    <row r="28459" spans="1:1" x14ac:dyDescent="0.25">
      <c r="A28459" t="s">
        <v>28886</v>
      </c>
    </row>
    <row r="28460" spans="1:1" x14ac:dyDescent="0.25">
      <c r="A28460" t="s">
        <v>28887</v>
      </c>
    </row>
    <row r="28461" spans="1:1" x14ac:dyDescent="0.25">
      <c r="A28461" t="s">
        <v>28888</v>
      </c>
    </row>
    <row r="28462" spans="1:1" x14ac:dyDescent="0.25">
      <c r="A28462" t="s">
        <v>28889</v>
      </c>
    </row>
    <row r="28463" spans="1:1" x14ac:dyDescent="0.25">
      <c r="A28463" t="s">
        <v>28890</v>
      </c>
    </row>
    <row r="28464" spans="1:1" x14ac:dyDescent="0.25">
      <c r="A28464" t="s">
        <v>28891</v>
      </c>
    </row>
    <row r="28465" spans="1:1" x14ac:dyDescent="0.25">
      <c r="A28465" t="s">
        <v>28892</v>
      </c>
    </row>
    <row r="28466" spans="1:1" x14ac:dyDescent="0.25">
      <c r="A28466" t="s">
        <v>28893</v>
      </c>
    </row>
    <row r="28467" spans="1:1" x14ac:dyDescent="0.25">
      <c r="A28467" t="s">
        <v>28894</v>
      </c>
    </row>
    <row r="28468" spans="1:1" x14ac:dyDescent="0.25">
      <c r="A28468" t="s">
        <v>28895</v>
      </c>
    </row>
    <row r="28469" spans="1:1" x14ac:dyDescent="0.25">
      <c r="A28469" t="s">
        <v>28896</v>
      </c>
    </row>
    <row r="28470" spans="1:1" x14ac:dyDescent="0.25">
      <c r="A28470" t="s">
        <v>28897</v>
      </c>
    </row>
    <row r="28471" spans="1:1" x14ac:dyDescent="0.25">
      <c r="A28471" t="s">
        <v>28898</v>
      </c>
    </row>
    <row r="28472" spans="1:1" x14ac:dyDescent="0.25">
      <c r="A28472" t="s">
        <v>28899</v>
      </c>
    </row>
    <row r="28473" spans="1:1" x14ac:dyDescent="0.25">
      <c r="A28473" t="s">
        <v>28900</v>
      </c>
    </row>
    <row r="28474" spans="1:1" x14ac:dyDescent="0.25">
      <c r="A28474" t="s">
        <v>28901</v>
      </c>
    </row>
    <row r="28475" spans="1:1" x14ac:dyDescent="0.25">
      <c r="A28475" t="s">
        <v>28902</v>
      </c>
    </row>
    <row r="28476" spans="1:1" x14ac:dyDescent="0.25">
      <c r="A28476" t="s">
        <v>28903</v>
      </c>
    </row>
    <row r="28477" spans="1:1" x14ac:dyDescent="0.25">
      <c r="A28477" t="s">
        <v>28904</v>
      </c>
    </row>
    <row r="28478" spans="1:1" x14ac:dyDescent="0.25">
      <c r="A28478" t="s">
        <v>28905</v>
      </c>
    </row>
    <row r="28479" spans="1:1" x14ac:dyDescent="0.25">
      <c r="A28479" t="s">
        <v>28906</v>
      </c>
    </row>
    <row r="28480" spans="1:1" x14ac:dyDescent="0.25">
      <c r="A28480" t="s">
        <v>28907</v>
      </c>
    </row>
    <row r="28481" spans="1:1" x14ac:dyDescent="0.25">
      <c r="A28481" t="s">
        <v>28908</v>
      </c>
    </row>
    <row r="28482" spans="1:1" x14ac:dyDescent="0.25">
      <c r="A28482" t="s">
        <v>28909</v>
      </c>
    </row>
    <row r="28483" spans="1:1" x14ac:dyDescent="0.25">
      <c r="A28483" t="s">
        <v>28910</v>
      </c>
    </row>
    <row r="28484" spans="1:1" x14ac:dyDescent="0.25">
      <c r="A28484" t="s">
        <v>28911</v>
      </c>
    </row>
    <row r="28485" spans="1:1" x14ac:dyDescent="0.25">
      <c r="A28485" t="s">
        <v>28912</v>
      </c>
    </row>
    <row r="28486" spans="1:1" x14ac:dyDescent="0.25">
      <c r="A28486" t="s">
        <v>28913</v>
      </c>
    </row>
    <row r="28487" spans="1:1" x14ac:dyDescent="0.25">
      <c r="A28487" t="s">
        <v>28914</v>
      </c>
    </row>
    <row r="28488" spans="1:1" x14ac:dyDescent="0.25">
      <c r="A28488" t="s">
        <v>28915</v>
      </c>
    </row>
    <row r="28489" spans="1:1" x14ac:dyDescent="0.25">
      <c r="A28489" t="s">
        <v>28916</v>
      </c>
    </row>
    <row r="28490" spans="1:1" x14ac:dyDescent="0.25">
      <c r="A28490" t="s">
        <v>28917</v>
      </c>
    </row>
    <row r="28491" spans="1:1" x14ac:dyDescent="0.25">
      <c r="A28491" t="s">
        <v>28918</v>
      </c>
    </row>
    <row r="28492" spans="1:1" x14ac:dyDescent="0.25">
      <c r="A28492" t="s">
        <v>28919</v>
      </c>
    </row>
    <row r="28493" spans="1:1" x14ac:dyDescent="0.25">
      <c r="A28493" t="s">
        <v>28920</v>
      </c>
    </row>
    <row r="28494" spans="1:1" x14ac:dyDescent="0.25">
      <c r="A28494" t="s">
        <v>28921</v>
      </c>
    </row>
    <row r="28495" spans="1:1" x14ac:dyDescent="0.25">
      <c r="A28495" t="s">
        <v>28922</v>
      </c>
    </row>
    <row r="28496" spans="1:1" x14ac:dyDescent="0.25">
      <c r="A28496" t="s">
        <v>28923</v>
      </c>
    </row>
    <row r="28497" spans="1:1" x14ac:dyDescent="0.25">
      <c r="A28497" t="s">
        <v>28924</v>
      </c>
    </row>
    <row r="28498" spans="1:1" x14ac:dyDescent="0.25">
      <c r="A28498" t="s">
        <v>28925</v>
      </c>
    </row>
    <row r="28499" spans="1:1" x14ac:dyDescent="0.25">
      <c r="A28499" t="s">
        <v>28926</v>
      </c>
    </row>
    <row r="28500" spans="1:1" x14ac:dyDescent="0.25">
      <c r="A28500" t="s">
        <v>28927</v>
      </c>
    </row>
    <row r="28501" spans="1:1" x14ac:dyDescent="0.25">
      <c r="A28501" t="s">
        <v>28928</v>
      </c>
    </row>
    <row r="28502" spans="1:1" x14ac:dyDescent="0.25">
      <c r="A28502" t="s">
        <v>28929</v>
      </c>
    </row>
    <row r="28503" spans="1:1" x14ac:dyDescent="0.25">
      <c r="A28503" t="s">
        <v>28930</v>
      </c>
    </row>
    <row r="28504" spans="1:1" x14ac:dyDescent="0.25">
      <c r="A28504" t="s">
        <v>28931</v>
      </c>
    </row>
    <row r="28505" spans="1:1" x14ac:dyDescent="0.25">
      <c r="A28505" t="s">
        <v>28932</v>
      </c>
    </row>
    <row r="28506" spans="1:1" x14ac:dyDescent="0.25">
      <c r="A28506" t="s">
        <v>28933</v>
      </c>
    </row>
    <row r="28507" spans="1:1" x14ac:dyDescent="0.25">
      <c r="A28507" t="s">
        <v>28934</v>
      </c>
    </row>
    <row r="28508" spans="1:1" x14ac:dyDescent="0.25">
      <c r="A28508" t="s">
        <v>28935</v>
      </c>
    </row>
    <row r="28509" spans="1:1" x14ac:dyDescent="0.25">
      <c r="A28509" t="s">
        <v>28936</v>
      </c>
    </row>
    <row r="28510" spans="1:1" x14ac:dyDescent="0.25">
      <c r="A28510" t="s">
        <v>28937</v>
      </c>
    </row>
    <row r="28511" spans="1:1" x14ac:dyDescent="0.25">
      <c r="A28511" t="s">
        <v>28938</v>
      </c>
    </row>
    <row r="28512" spans="1:1" x14ac:dyDescent="0.25">
      <c r="A28512" t="s">
        <v>28939</v>
      </c>
    </row>
    <row r="28513" spans="1:1" x14ac:dyDescent="0.25">
      <c r="A28513" t="s">
        <v>28940</v>
      </c>
    </row>
    <row r="28514" spans="1:1" x14ac:dyDescent="0.25">
      <c r="A28514" t="s">
        <v>28941</v>
      </c>
    </row>
    <row r="28515" spans="1:1" x14ac:dyDescent="0.25">
      <c r="A28515" t="s">
        <v>28942</v>
      </c>
    </row>
    <row r="28516" spans="1:1" x14ac:dyDescent="0.25">
      <c r="A28516" t="s">
        <v>28943</v>
      </c>
    </row>
    <row r="28517" spans="1:1" x14ac:dyDescent="0.25">
      <c r="A28517" t="s">
        <v>28944</v>
      </c>
    </row>
    <row r="28518" spans="1:1" x14ac:dyDescent="0.25">
      <c r="A28518" t="s">
        <v>28945</v>
      </c>
    </row>
    <row r="28519" spans="1:1" x14ac:dyDescent="0.25">
      <c r="A28519" t="s">
        <v>28946</v>
      </c>
    </row>
    <row r="28520" spans="1:1" x14ac:dyDescent="0.25">
      <c r="A28520" t="s">
        <v>28947</v>
      </c>
    </row>
    <row r="28521" spans="1:1" x14ac:dyDescent="0.25">
      <c r="A28521" t="s">
        <v>28948</v>
      </c>
    </row>
    <row r="28522" spans="1:1" x14ac:dyDescent="0.25">
      <c r="A28522" t="s">
        <v>28949</v>
      </c>
    </row>
    <row r="28523" spans="1:1" x14ac:dyDescent="0.25">
      <c r="A28523" t="s">
        <v>28950</v>
      </c>
    </row>
    <row r="28524" spans="1:1" x14ac:dyDescent="0.25">
      <c r="A28524" t="s">
        <v>28951</v>
      </c>
    </row>
    <row r="28525" spans="1:1" x14ac:dyDescent="0.25">
      <c r="A28525" t="s">
        <v>28952</v>
      </c>
    </row>
    <row r="28526" spans="1:1" x14ac:dyDescent="0.25">
      <c r="A28526" t="s">
        <v>28953</v>
      </c>
    </row>
    <row r="28527" spans="1:1" x14ac:dyDescent="0.25">
      <c r="A28527" t="s">
        <v>28954</v>
      </c>
    </row>
    <row r="28528" spans="1:1" x14ac:dyDescent="0.25">
      <c r="A28528" t="s">
        <v>28955</v>
      </c>
    </row>
    <row r="28529" spans="1:1" x14ac:dyDescent="0.25">
      <c r="A28529" t="s">
        <v>28956</v>
      </c>
    </row>
    <row r="28530" spans="1:1" x14ac:dyDescent="0.25">
      <c r="A28530" t="s">
        <v>28957</v>
      </c>
    </row>
    <row r="28531" spans="1:1" x14ac:dyDescent="0.25">
      <c r="A28531" t="s">
        <v>28958</v>
      </c>
    </row>
    <row r="28532" spans="1:1" x14ac:dyDescent="0.25">
      <c r="A28532" t="s">
        <v>28959</v>
      </c>
    </row>
    <row r="28533" spans="1:1" x14ac:dyDescent="0.25">
      <c r="A28533" t="s">
        <v>28960</v>
      </c>
    </row>
    <row r="28534" spans="1:1" x14ac:dyDescent="0.25">
      <c r="A28534" t="s">
        <v>28961</v>
      </c>
    </row>
    <row r="28535" spans="1:1" x14ac:dyDescent="0.25">
      <c r="A28535" t="s">
        <v>28962</v>
      </c>
    </row>
    <row r="28536" spans="1:1" x14ac:dyDescent="0.25">
      <c r="A28536" t="s">
        <v>28963</v>
      </c>
    </row>
    <row r="28537" spans="1:1" x14ac:dyDescent="0.25">
      <c r="A28537" t="s">
        <v>28964</v>
      </c>
    </row>
    <row r="28538" spans="1:1" x14ac:dyDescent="0.25">
      <c r="A28538" t="s">
        <v>28965</v>
      </c>
    </row>
    <row r="28539" spans="1:1" x14ac:dyDescent="0.25">
      <c r="A28539" t="s">
        <v>28966</v>
      </c>
    </row>
    <row r="28540" spans="1:1" x14ac:dyDescent="0.25">
      <c r="A28540" t="s">
        <v>28967</v>
      </c>
    </row>
    <row r="28541" spans="1:1" x14ac:dyDescent="0.25">
      <c r="A28541" t="s">
        <v>28968</v>
      </c>
    </row>
    <row r="28542" spans="1:1" x14ac:dyDescent="0.25">
      <c r="A28542" t="s">
        <v>28969</v>
      </c>
    </row>
    <row r="28543" spans="1:1" x14ac:dyDescent="0.25">
      <c r="A28543" t="s">
        <v>28970</v>
      </c>
    </row>
    <row r="28544" spans="1:1" x14ac:dyDescent="0.25">
      <c r="A28544" t="s">
        <v>28971</v>
      </c>
    </row>
    <row r="28545" spans="1:1" x14ac:dyDescent="0.25">
      <c r="A28545" t="s">
        <v>28972</v>
      </c>
    </row>
    <row r="28546" spans="1:1" x14ac:dyDescent="0.25">
      <c r="A28546" t="s">
        <v>28973</v>
      </c>
    </row>
    <row r="28547" spans="1:1" x14ac:dyDescent="0.25">
      <c r="A28547" t="s">
        <v>28974</v>
      </c>
    </row>
    <row r="28548" spans="1:1" x14ac:dyDescent="0.25">
      <c r="A28548" t="s">
        <v>28975</v>
      </c>
    </row>
    <row r="28549" spans="1:1" x14ac:dyDescent="0.25">
      <c r="A28549" t="s">
        <v>28976</v>
      </c>
    </row>
    <row r="28550" spans="1:1" x14ac:dyDescent="0.25">
      <c r="A28550" t="s">
        <v>28977</v>
      </c>
    </row>
    <row r="28551" spans="1:1" x14ac:dyDescent="0.25">
      <c r="A28551" t="s">
        <v>28978</v>
      </c>
    </row>
    <row r="28552" spans="1:1" x14ac:dyDescent="0.25">
      <c r="A28552" t="s">
        <v>28979</v>
      </c>
    </row>
    <row r="28553" spans="1:1" x14ac:dyDescent="0.25">
      <c r="A28553" t="s">
        <v>28980</v>
      </c>
    </row>
    <row r="28554" spans="1:1" x14ac:dyDescent="0.25">
      <c r="A28554" t="s">
        <v>28981</v>
      </c>
    </row>
    <row r="28555" spans="1:1" x14ac:dyDescent="0.25">
      <c r="A28555" t="s">
        <v>28982</v>
      </c>
    </row>
    <row r="28556" spans="1:1" x14ac:dyDescent="0.25">
      <c r="A28556" t="s">
        <v>28983</v>
      </c>
    </row>
    <row r="28557" spans="1:1" x14ac:dyDescent="0.25">
      <c r="A28557" t="s">
        <v>28984</v>
      </c>
    </row>
    <row r="28558" spans="1:1" x14ac:dyDescent="0.25">
      <c r="A28558" t="s">
        <v>28985</v>
      </c>
    </row>
    <row r="28559" spans="1:1" x14ac:dyDescent="0.25">
      <c r="A28559" t="s">
        <v>28986</v>
      </c>
    </row>
    <row r="28560" spans="1:1" x14ac:dyDescent="0.25">
      <c r="A28560" t="s">
        <v>28987</v>
      </c>
    </row>
    <row r="28561" spans="1:1" x14ac:dyDescent="0.25">
      <c r="A28561" t="s">
        <v>28988</v>
      </c>
    </row>
    <row r="28562" spans="1:1" x14ac:dyDescent="0.25">
      <c r="A28562" t="s">
        <v>28989</v>
      </c>
    </row>
    <row r="28563" spans="1:1" x14ac:dyDescent="0.25">
      <c r="A28563" t="s">
        <v>28990</v>
      </c>
    </row>
    <row r="28564" spans="1:1" x14ac:dyDescent="0.25">
      <c r="A28564" t="s">
        <v>28991</v>
      </c>
    </row>
    <row r="28565" spans="1:1" x14ac:dyDescent="0.25">
      <c r="A28565" t="s">
        <v>28992</v>
      </c>
    </row>
    <row r="28566" spans="1:1" x14ac:dyDescent="0.25">
      <c r="A28566" t="s">
        <v>28993</v>
      </c>
    </row>
    <row r="28567" spans="1:1" x14ac:dyDescent="0.25">
      <c r="A28567" t="s">
        <v>28994</v>
      </c>
    </row>
    <row r="28568" spans="1:1" x14ac:dyDescent="0.25">
      <c r="A28568" t="s">
        <v>28995</v>
      </c>
    </row>
    <row r="28569" spans="1:1" x14ac:dyDescent="0.25">
      <c r="A28569" t="s">
        <v>28996</v>
      </c>
    </row>
    <row r="28570" spans="1:1" x14ac:dyDescent="0.25">
      <c r="A28570" t="s">
        <v>28997</v>
      </c>
    </row>
    <row r="28571" spans="1:1" x14ac:dyDescent="0.25">
      <c r="A28571" t="s">
        <v>28998</v>
      </c>
    </row>
    <row r="28572" spans="1:1" x14ac:dyDescent="0.25">
      <c r="A28572" t="s">
        <v>28999</v>
      </c>
    </row>
    <row r="28573" spans="1:1" x14ac:dyDescent="0.25">
      <c r="A28573" t="s">
        <v>29000</v>
      </c>
    </row>
    <row r="28574" spans="1:1" x14ac:dyDescent="0.25">
      <c r="A28574" t="s">
        <v>29001</v>
      </c>
    </row>
    <row r="28575" spans="1:1" x14ac:dyDescent="0.25">
      <c r="A28575" t="s">
        <v>29002</v>
      </c>
    </row>
    <row r="28576" spans="1:1" x14ac:dyDescent="0.25">
      <c r="A28576" t="s">
        <v>29003</v>
      </c>
    </row>
    <row r="28577" spans="1:1" x14ac:dyDescent="0.25">
      <c r="A28577" t="s">
        <v>29004</v>
      </c>
    </row>
    <row r="28578" spans="1:1" x14ac:dyDescent="0.25">
      <c r="A28578" t="s">
        <v>29005</v>
      </c>
    </row>
    <row r="28579" spans="1:1" x14ac:dyDescent="0.25">
      <c r="A28579" t="s">
        <v>29006</v>
      </c>
    </row>
    <row r="28580" spans="1:1" x14ac:dyDescent="0.25">
      <c r="A28580" t="s">
        <v>29007</v>
      </c>
    </row>
    <row r="28581" spans="1:1" x14ac:dyDescent="0.25">
      <c r="A28581" t="s">
        <v>29008</v>
      </c>
    </row>
    <row r="28582" spans="1:1" x14ac:dyDescent="0.25">
      <c r="A28582" t="s">
        <v>29009</v>
      </c>
    </row>
    <row r="28583" spans="1:1" x14ac:dyDescent="0.25">
      <c r="A28583" t="s">
        <v>29010</v>
      </c>
    </row>
    <row r="28584" spans="1:1" x14ac:dyDescent="0.25">
      <c r="A28584" t="s">
        <v>29011</v>
      </c>
    </row>
    <row r="28585" spans="1:1" x14ac:dyDescent="0.25">
      <c r="A28585" t="s">
        <v>29012</v>
      </c>
    </row>
    <row r="28586" spans="1:1" x14ac:dyDescent="0.25">
      <c r="A28586" t="s">
        <v>29013</v>
      </c>
    </row>
    <row r="28587" spans="1:1" x14ac:dyDescent="0.25">
      <c r="A28587" t="s">
        <v>29014</v>
      </c>
    </row>
    <row r="28588" spans="1:1" x14ac:dyDescent="0.25">
      <c r="A28588" t="s">
        <v>29015</v>
      </c>
    </row>
    <row r="28589" spans="1:1" x14ac:dyDescent="0.25">
      <c r="A28589" t="s">
        <v>29016</v>
      </c>
    </row>
    <row r="28590" spans="1:1" x14ac:dyDescent="0.25">
      <c r="A28590" t="s">
        <v>29017</v>
      </c>
    </row>
    <row r="28591" spans="1:1" x14ac:dyDescent="0.25">
      <c r="A28591" t="s">
        <v>29018</v>
      </c>
    </row>
    <row r="28592" spans="1:1" x14ac:dyDescent="0.25">
      <c r="A28592" t="s">
        <v>29019</v>
      </c>
    </row>
    <row r="28593" spans="1:1" x14ac:dyDescent="0.25">
      <c r="A28593" t="s">
        <v>29020</v>
      </c>
    </row>
    <row r="28594" spans="1:1" x14ac:dyDescent="0.25">
      <c r="A28594" t="s">
        <v>29021</v>
      </c>
    </row>
    <row r="28595" spans="1:1" x14ac:dyDescent="0.25">
      <c r="A28595" t="s">
        <v>29022</v>
      </c>
    </row>
    <row r="28596" spans="1:1" x14ac:dyDescent="0.25">
      <c r="A28596" t="s">
        <v>29023</v>
      </c>
    </row>
    <row r="28597" spans="1:1" x14ac:dyDescent="0.25">
      <c r="A28597" t="s">
        <v>29024</v>
      </c>
    </row>
    <row r="28598" spans="1:1" x14ac:dyDescent="0.25">
      <c r="A28598" t="s">
        <v>29025</v>
      </c>
    </row>
    <row r="28599" spans="1:1" x14ac:dyDescent="0.25">
      <c r="A28599" t="s">
        <v>29026</v>
      </c>
    </row>
    <row r="28600" spans="1:1" x14ac:dyDescent="0.25">
      <c r="A28600" t="s">
        <v>29027</v>
      </c>
    </row>
    <row r="28601" spans="1:1" x14ac:dyDescent="0.25">
      <c r="A28601" t="s">
        <v>29028</v>
      </c>
    </row>
    <row r="28602" spans="1:1" x14ac:dyDescent="0.25">
      <c r="A28602" t="s">
        <v>29029</v>
      </c>
    </row>
    <row r="28603" spans="1:1" x14ac:dyDescent="0.25">
      <c r="A28603" t="s">
        <v>29030</v>
      </c>
    </row>
    <row r="28604" spans="1:1" x14ac:dyDescent="0.25">
      <c r="A28604" t="s">
        <v>29031</v>
      </c>
    </row>
    <row r="28605" spans="1:1" x14ac:dyDescent="0.25">
      <c r="A28605" t="s">
        <v>29032</v>
      </c>
    </row>
    <row r="28606" spans="1:1" x14ac:dyDescent="0.25">
      <c r="A28606" t="s">
        <v>29033</v>
      </c>
    </row>
    <row r="28607" spans="1:1" x14ac:dyDescent="0.25">
      <c r="A28607" t="s">
        <v>29034</v>
      </c>
    </row>
    <row r="28608" spans="1:1" x14ac:dyDescent="0.25">
      <c r="A28608" t="s">
        <v>29035</v>
      </c>
    </row>
    <row r="28609" spans="1:1" x14ac:dyDescent="0.25">
      <c r="A28609" t="s">
        <v>29036</v>
      </c>
    </row>
    <row r="28610" spans="1:1" x14ac:dyDescent="0.25">
      <c r="A28610" t="s">
        <v>29037</v>
      </c>
    </row>
    <row r="28611" spans="1:1" x14ac:dyDescent="0.25">
      <c r="A28611" t="s">
        <v>29038</v>
      </c>
    </row>
    <row r="28612" spans="1:1" x14ac:dyDescent="0.25">
      <c r="A28612" t="s">
        <v>29039</v>
      </c>
    </row>
    <row r="28613" spans="1:1" x14ac:dyDescent="0.25">
      <c r="A28613" t="s">
        <v>29040</v>
      </c>
    </row>
    <row r="28614" spans="1:1" x14ac:dyDescent="0.25">
      <c r="A28614" t="s">
        <v>29041</v>
      </c>
    </row>
    <row r="28615" spans="1:1" x14ac:dyDescent="0.25">
      <c r="A28615" t="s">
        <v>29042</v>
      </c>
    </row>
    <row r="28616" spans="1:1" x14ac:dyDescent="0.25">
      <c r="A28616" t="s">
        <v>29043</v>
      </c>
    </row>
    <row r="28617" spans="1:1" x14ac:dyDescent="0.25">
      <c r="A28617" t="s">
        <v>29044</v>
      </c>
    </row>
    <row r="28618" spans="1:1" x14ac:dyDescent="0.25">
      <c r="A28618" t="s">
        <v>29045</v>
      </c>
    </row>
    <row r="28619" spans="1:1" x14ac:dyDescent="0.25">
      <c r="A28619" t="s">
        <v>29046</v>
      </c>
    </row>
    <row r="28620" spans="1:1" x14ac:dyDescent="0.25">
      <c r="A28620" t="s">
        <v>29047</v>
      </c>
    </row>
    <row r="28621" spans="1:1" x14ac:dyDescent="0.25">
      <c r="A28621" t="s">
        <v>29048</v>
      </c>
    </row>
    <row r="28622" spans="1:1" x14ac:dyDescent="0.25">
      <c r="A28622" t="s">
        <v>29049</v>
      </c>
    </row>
    <row r="28623" spans="1:1" x14ac:dyDescent="0.25">
      <c r="A28623" t="s">
        <v>29050</v>
      </c>
    </row>
    <row r="28624" spans="1:1" x14ac:dyDescent="0.25">
      <c r="A28624" t="s">
        <v>29051</v>
      </c>
    </row>
    <row r="28625" spans="1:1" x14ac:dyDescent="0.25">
      <c r="A28625" t="s">
        <v>29052</v>
      </c>
    </row>
    <row r="28626" spans="1:1" x14ac:dyDescent="0.25">
      <c r="A28626" t="s">
        <v>29053</v>
      </c>
    </row>
    <row r="28627" spans="1:1" x14ac:dyDescent="0.25">
      <c r="A28627" t="s">
        <v>29054</v>
      </c>
    </row>
    <row r="28628" spans="1:1" x14ac:dyDescent="0.25">
      <c r="A28628" t="s">
        <v>29055</v>
      </c>
    </row>
    <row r="28629" spans="1:1" x14ac:dyDescent="0.25">
      <c r="A28629" t="s">
        <v>29056</v>
      </c>
    </row>
    <row r="28630" spans="1:1" x14ac:dyDescent="0.25">
      <c r="A28630" t="s">
        <v>29057</v>
      </c>
    </row>
    <row r="28631" spans="1:1" x14ac:dyDescent="0.25">
      <c r="A28631" t="s">
        <v>29058</v>
      </c>
    </row>
    <row r="28632" spans="1:1" x14ac:dyDescent="0.25">
      <c r="A28632" t="s">
        <v>29059</v>
      </c>
    </row>
    <row r="28633" spans="1:1" x14ac:dyDescent="0.25">
      <c r="A28633" t="s">
        <v>29060</v>
      </c>
    </row>
    <row r="28634" spans="1:1" x14ac:dyDescent="0.25">
      <c r="A28634" t="s">
        <v>29061</v>
      </c>
    </row>
    <row r="28635" spans="1:1" x14ac:dyDescent="0.25">
      <c r="A28635" t="s">
        <v>29062</v>
      </c>
    </row>
    <row r="28636" spans="1:1" x14ac:dyDescent="0.25">
      <c r="A28636" t="s">
        <v>29063</v>
      </c>
    </row>
    <row r="28637" spans="1:1" x14ac:dyDescent="0.25">
      <c r="A28637" t="s">
        <v>29064</v>
      </c>
    </row>
    <row r="28638" spans="1:1" x14ac:dyDescent="0.25">
      <c r="A28638" t="s">
        <v>29065</v>
      </c>
    </row>
    <row r="28639" spans="1:1" x14ac:dyDescent="0.25">
      <c r="A28639" t="s">
        <v>29066</v>
      </c>
    </row>
    <row r="28640" spans="1:1" x14ac:dyDescent="0.25">
      <c r="A28640" t="s">
        <v>29067</v>
      </c>
    </row>
    <row r="28641" spans="1:1" x14ac:dyDescent="0.25">
      <c r="A28641" t="s">
        <v>29068</v>
      </c>
    </row>
    <row r="28642" spans="1:1" x14ac:dyDescent="0.25">
      <c r="A28642" t="s">
        <v>29069</v>
      </c>
    </row>
    <row r="28643" spans="1:1" x14ac:dyDescent="0.25">
      <c r="A28643" t="s">
        <v>29070</v>
      </c>
    </row>
    <row r="28644" spans="1:1" x14ac:dyDescent="0.25">
      <c r="A28644" t="s">
        <v>29071</v>
      </c>
    </row>
    <row r="28645" spans="1:1" x14ac:dyDescent="0.25">
      <c r="A28645" t="s">
        <v>29072</v>
      </c>
    </row>
    <row r="28646" spans="1:1" x14ac:dyDescent="0.25">
      <c r="A28646" t="s">
        <v>29073</v>
      </c>
    </row>
    <row r="28647" spans="1:1" x14ac:dyDescent="0.25">
      <c r="A28647" t="s">
        <v>29074</v>
      </c>
    </row>
    <row r="28648" spans="1:1" x14ac:dyDescent="0.25">
      <c r="A28648" t="s">
        <v>29075</v>
      </c>
    </row>
    <row r="28649" spans="1:1" x14ac:dyDescent="0.25">
      <c r="A28649" t="s">
        <v>29076</v>
      </c>
    </row>
    <row r="28650" spans="1:1" x14ac:dyDescent="0.25">
      <c r="A28650" t="s">
        <v>29077</v>
      </c>
    </row>
    <row r="28651" spans="1:1" x14ac:dyDescent="0.25">
      <c r="A28651" t="s">
        <v>29078</v>
      </c>
    </row>
    <row r="28652" spans="1:1" x14ac:dyDescent="0.25">
      <c r="A28652" t="s">
        <v>29079</v>
      </c>
    </row>
    <row r="28653" spans="1:1" x14ac:dyDescent="0.25">
      <c r="A28653" t="s">
        <v>29080</v>
      </c>
    </row>
    <row r="28654" spans="1:1" x14ac:dyDescent="0.25">
      <c r="A28654" t="s">
        <v>29081</v>
      </c>
    </row>
    <row r="28655" spans="1:1" x14ac:dyDescent="0.25">
      <c r="A28655" t="s">
        <v>29082</v>
      </c>
    </row>
    <row r="28656" spans="1:1" x14ac:dyDescent="0.25">
      <c r="A28656" t="s">
        <v>29083</v>
      </c>
    </row>
    <row r="28657" spans="1:1" x14ac:dyDescent="0.25">
      <c r="A28657" t="s">
        <v>29084</v>
      </c>
    </row>
    <row r="28658" spans="1:1" x14ac:dyDescent="0.25">
      <c r="A28658" t="s">
        <v>29085</v>
      </c>
    </row>
    <row r="28659" spans="1:1" x14ac:dyDescent="0.25">
      <c r="A28659" t="s">
        <v>29086</v>
      </c>
    </row>
    <row r="28660" spans="1:1" x14ac:dyDescent="0.25">
      <c r="A28660" t="s">
        <v>29087</v>
      </c>
    </row>
    <row r="28661" spans="1:1" x14ac:dyDescent="0.25">
      <c r="A28661" t="s">
        <v>29088</v>
      </c>
    </row>
    <row r="28662" spans="1:1" x14ac:dyDescent="0.25">
      <c r="A28662" t="s">
        <v>29089</v>
      </c>
    </row>
    <row r="28663" spans="1:1" x14ac:dyDescent="0.25">
      <c r="A28663" t="s">
        <v>29090</v>
      </c>
    </row>
    <row r="28664" spans="1:1" x14ac:dyDescent="0.25">
      <c r="A28664" t="s">
        <v>29091</v>
      </c>
    </row>
    <row r="28665" spans="1:1" x14ac:dyDescent="0.25">
      <c r="A28665" t="s">
        <v>29092</v>
      </c>
    </row>
    <row r="28666" spans="1:1" x14ac:dyDescent="0.25">
      <c r="A28666" t="s">
        <v>29093</v>
      </c>
    </row>
    <row r="28667" spans="1:1" x14ac:dyDescent="0.25">
      <c r="A28667" t="s">
        <v>29094</v>
      </c>
    </row>
    <row r="28668" spans="1:1" x14ac:dyDescent="0.25">
      <c r="A28668" t="s">
        <v>29095</v>
      </c>
    </row>
    <row r="28669" spans="1:1" x14ac:dyDescent="0.25">
      <c r="A28669" t="s">
        <v>29096</v>
      </c>
    </row>
    <row r="28670" spans="1:1" x14ac:dyDescent="0.25">
      <c r="A28670" t="s">
        <v>29097</v>
      </c>
    </row>
    <row r="28671" spans="1:1" x14ac:dyDescent="0.25">
      <c r="A28671" t="s">
        <v>29098</v>
      </c>
    </row>
    <row r="28672" spans="1:1" x14ac:dyDescent="0.25">
      <c r="A28672" t="s">
        <v>29099</v>
      </c>
    </row>
    <row r="28673" spans="1:1" x14ac:dyDescent="0.25">
      <c r="A28673" t="s">
        <v>29100</v>
      </c>
    </row>
    <row r="28674" spans="1:1" x14ac:dyDescent="0.25">
      <c r="A28674" t="s">
        <v>29101</v>
      </c>
    </row>
    <row r="28675" spans="1:1" x14ac:dyDescent="0.25">
      <c r="A28675" t="s">
        <v>29102</v>
      </c>
    </row>
    <row r="28676" spans="1:1" x14ac:dyDescent="0.25">
      <c r="A28676" t="s">
        <v>29103</v>
      </c>
    </row>
    <row r="28677" spans="1:1" x14ac:dyDescent="0.25">
      <c r="A28677" t="s">
        <v>29104</v>
      </c>
    </row>
    <row r="28678" spans="1:1" x14ac:dyDescent="0.25">
      <c r="A28678" t="s">
        <v>29105</v>
      </c>
    </row>
    <row r="28679" spans="1:1" x14ac:dyDescent="0.25">
      <c r="A28679" t="s">
        <v>29106</v>
      </c>
    </row>
    <row r="28680" spans="1:1" x14ac:dyDescent="0.25">
      <c r="A28680" t="s">
        <v>29107</v>
      </c>
    </row>
    <row r="28681" spans="1:1" x14ac:dyDescent="0.25">
      <c r="A28681" t="s">
        <v>29108</v>
      </c>
    </row>
    <row r="28682" spans="1:1" x14ac:dyDescent="0.25">
      <c r="A28682" t="s">
        <v>29109</v>
      </c>
    </row>
    <row r="28683" spans="1:1" x14ac:dyDescent="0.25">
      <c r="A28683" t="s">
        <v>29110</v>
      </c>
    </row>
    <row r="28684" spans="1:1" x14ac:dyDescent="0.25">
      <c r="A28684" t="s">
        <v>29111</v>
      </c>
    </row>
    <row r="28685" spans="1:1" x14ac:dyDescent="0.25">
      <c r="A28685" t="s">
        <v>29112</v>
      </c>
    </row>
    <row r="28686" spans="1:1" x14ac:dyDescent="0.25">
      <c r="A28686" t="s">
        <v>29113</v>
      </c>
    </row>
    <row r="28687" spans="1:1" x14ac:dyDescent="0.25">
      <c r="A28687" t="s">
        <v>29114</v>
      </c>
    </row>
    <row r="28688" spans="1:1" x14ac:dyDescent="0.25">
      <c r="A28688" t="s">
        <v>29115</v>
      </c>
    </row>
    <row r="28689" spans="1:1" x14ac:dyDescent="0.25">
      <c r="A28689" t="s">
        <v>29116</v>
      </c>
    </row>
    <row r="28690" spans="1:1" x14ac:dyDescent="0.25">
      <c r="A28690" t="s">
        <v>29117</v>
      </c>
    </row>
    <row r="28691" spans="1:1" x14ac:dyDescent="0.25">
      <c r="A28691" t="s">
        <v>29118</v>
      </c>
    </row>
    <row r="28692" spans="1:1" x14ac:dyDescent="0.25">
      <c r="A28692" t="s">
        <v>29119</v>
      </c>
    </row>
    <row r="28693" spans="1:1" x14ac:dyDescent="0.25">
      <c r="A28693" t="s">
        <v>29120</v>
      </c>
    </row>
    <row r="28694" spans="1:1" x14ac:dyDescent="0.25">
      <c r="A28694" t="s">
        <v>29121</v>
      </c>
    </row>
    <row r="28695" spans="1:1" x14ac:dyDescent="0.25">
      <c r="A28695" t="s">
        <v>29122</v>
      </c>
    </row>
    <row r="28696" spans="1:1" x14ac:dyDescent="0.25">
      <c r="A28696" t="s">
        <v>29123</v>
      </c>
    </row>
    <row r="28697" spans="1:1" x14ac:dyDescent="0.25">
      <c r="A28697" t="s">
        <v>29124</v>
      </c>
    </row>
    <row r="28698" spans="1:1" x14ac:dyDescent="0.25">
      <c r="A28698" t="s">
        <v>29125</v>
      </c>
    </row>
    <row r="28699" spans="1:1" x14ac:dyDescent="0.25">
      <c r="A28699" t="s">
        <v>29126</v>
      </c>
    </row>
    <row r="28700" spans="1:1" x14ac:dyDescent="0.25">
      <c r="A28700" t="s">
        <v>29127</v>
      </c>
    </row>
    <row r="28701" spans="1:1" x14ac:dyDescent="0.25">
      <c r="A28701" t="s">
        <v>29128</v>
      </c>
    </row>
    <row r="28702" spans="1:1" x14ac:dyDescent="0.25">
      <c r="A28702" t="s">
        <v>29129</v>
      </c>
    </row>
    <row r="28703" spans="1:1" x14ac:dyDescent="0.25">
      <c r="A28703" t="s">
        <v>29130</v>
      </c>
    </row>
    <row r="28704" spans="1:1" x14ac:dyDescent="0.25">
      <c r="A28704" t="s">
        <v>29131</v>
      </c>
    </row>
    <row r="28705" spans="1:1" x14ac:dyDescent="0.25">
      <c r="A28705" t="s">
        <v>29132</v>
      </c>
    </row>
    <row r="28706" spans="1:1" x14ac:dyDescent="0.25">
      <c r="A28706" t="s">
        <v>29133</v>
      </c>
    </row>
    <row r="28707" spans="1:1" x14ac:dyDescent="0.25">
      <c r="A28707" t="s">
        <v>29134</v>
      </c>
    </row>
    <row r="28708" spans="1:1" x14ac:dyDescent="0.25">
      <c r="A28708" t="s">
        <v>29135</v>
      </c>
    </row>
    <row r="28709" spans="1:1" x14ac:dyDescent="0.25">
      <c r="A28709" t="s">
        <v>29136</v>
      </c>
    </row>
    <row r="28710" spans="1:1" x14ac:dyDescent="0.25">
      <c r="A28710" t="s">
        <v>29137</v>
      </c>
    </row>
    <row r="28711" spans="1:1" x14ac:dyDescent="0.25">
      <c r="A28711" t="s">
        <v>29138</v>
      </c>
    </row>
    <row r="28712" spans="1:1" x14ac:dyDescent="0.25">
      <c r="A28712" t="s">
        <v>29139</v>
      </c>
    </row>
    <row r="28713" spans="1:1" x14ac:dyDescent="0.25">
      <c r="A28713" t="s">
        <v>29140</v>
      </c>
    </row>
    <row r="28714" spans="1:1" x14ac:dyDescent="0.25">
      <c r="A28714" t="s">
        <v>29141</v>
      </c>
    </row>
    <row r="28715" spans="1:1" x14ac:dyDescent="0.25">
      <c r="A28715" t="s">
        <v>29142</v>
      </c>
    </row>
    <row r="28716" spans="1:1" x14ac:dyDescent="0.25">
      <c r="A28716" t="s">
        <v>29143</v>
      </c>
    </row>
    <row r="28717" spans="1:1" x14ac:dyDescent="0.25">
      <c r="A28717" t="s">
        <v>29144</v>
      </c>
    </row>
    <row r="28718" spans="1:1" x14ac:dyDescent="0.25">
      <c r="A28718" t="s">
        <v>29145</v>
      </c>
    </row>
    <row r="28719" spans="1:1" x14ac:dyDescent="0.25">
      <c r="A28719" t="s">
        <v>29146</v>
      </c>
    </row>
    <row r="28720" spans="1:1" x14ac:dyDescent="0.25">
      <c r="A28720" t="s">
        <v>29147</v>
      </c>
    </row>
    <row r="28721" spans="1:1" x14ac:dyDescent="0.25">
      <c r="A28721" t="s">
        <v>29148</v>
      </c>
    </row>
    <row r="28722" spans="1:1" x14ac:dyDescent="0.25">
      <c r="A28722" t="s">
        <v>29149</v>
      </c>
    </row>
    <row r="28723" spans="1:1" x14ac:dyDescent="0.25">
      <c r="A28723" t="s">
        <v>29150</v>
      </c>
    </row>
    <row r="28724" spans="1:1" x14ac:dyDescent="0.25">
      <c r="A28724" t="s">
        <v>29151</v>
      </c>
    </row>
    <row r="28725" spans="1:1" x14ac:dyDescent="0.25">
      <c r="A28725" t="s">
        <v>29152</v>
      </c>
    </row>
    <row r="28726" spans="1:1" x14ac:dyDescent="0.25">
      <c r="A28726" t="s">
        <v>29153</v>
      </c>
    </row>
    <row r="28727" spans="1:1" x14ac:dyDescent="0.25">
      <c r="A28727" t="s">
        <v>29154</v>
      </c>
    </row>
    <row r="28728" spans="1:1" x14ac:dyDescent="0.25">
      <c r="A28728" t="s">
        <v>29155</v>
      </c>
    </row>
    <row r="28729" spans="1:1" x14ac:dyDescent="0.25">
      <c r="A28729" t="s">
        <v>29156</v>
      </c>
    </row>
    <row r="28730" spans="1:1" x14ac:dyDescent="0.25">
      <c r="A28730" t="s">
        <v>29157</v>
      </c>
    </row>
    <row r="28731" spans="1:1" x14ac:dyDescent="0.25">
      <c r="A28731" t="s">
        <v>29158</v>
      </c>
    </row>
    <row r="28732" spans="1:1" x14ac:dyDescent="0.25">
      <c r="A28732" t="s">
        <v>29159</v>
      </c>
    </row>
    <row r="28733" spans="1:1" x14ac:dyDescent="0.25">
      <c r="A28733" t="s">
        <v>29160</v>
      </c>
    </row>
    <row r="28734" spans="1:1" x14ac:dyDescent="0.25">
      <c r="A28734" t="s">
        <v>29161</v>
      </c>
    </row>
    <row r="28735" spans="1:1" x14ac:dyDescent="0.25">
      <c r="A28735" t="s">
        <v>29162</v>
      </c>
    </row>
    <row r="28736" spans="1:1" x14ac:dyDescent="0.25">
      <c r="A28736" t="s">
        <v>29163</v>
      </c>
    </row>
    <row r="28737" spans="1:1" x14ac:dyDescent="0.25">
      <c r="A28737" t="s">
        <v>29164</v>
      </c>
    </row>
    <row r="28738" spans="1:1" x14ac:dyDescent="0.25">
      <c r="A28738" t="s">
        <v>29165</v>
      </c>
    </row>
    <row r="28739" spans="1:1" x14ac:dyDescent="0.25">
      <c r="A28739" t="s">
        <v>29166</v>
      </c>
    </row>
    <row r="28740" spans="1:1" x14ac:dyDescent="0.25">
      <c r="A28740" t="s">
        <v>29167</v>
      </c>
    </row>
    <row r="28741" spans="1:1" x14ac:dyDescent="0.25">
      <c r="A28741" t="s">
        <v>29168</v>
      </c>
    </row>
    <row r="28742" spans="1:1" x14ac:dyDescent="0.25">
      <c r="A28742" t="s">
        <v>29169</v>
      </c>
    </row>
    <row r="28743" spans="1:1" x14ac:dyDescent="0.25">
      <c r="A28743" t="s">
        <v>29170</v>
      </c>
    </row>
    <row r="28744" spans="1:1" x14ac:dyDescent="0.25">
      <c r="A28744" t="s">
        <v>29171</v>
      </c>
    </row>
    <row r="28745" spans="1:1" x14ac:dyDescent="0.25">
      <c r="A28745" t="s">
        <v>29172</v>
      </c>
    </row>
    <row r="28746" spans="1:1" x14ac:dyDescent="0.25">
      <c r="A28746" t="s">
        <v>29173</v>
      </c>
    </row>
    <row r="28747" spans="1:1" x14ac:dyDescent="0.25">
      <c r="A28747" t="s">
        <v>29174</v>
      </c>
    </row>
    <row r="28748" spans="1:1" x14ac:dyDescent="0.25">
      <c r="A28748" t="s">
        <v>29175</v>
      </c>
    </row>
    <row r="28749" spans="1:1" x14ac:dyDescent="0.25">
      <c r="A28749" t="s">
        <v>29176</v>
      </c>
    </row>
    <row r="28750" spans="1:1" x14ac:dyDescent="0.25">
      <c r="A28750" t="s">
        <v>29177</v>
      </c>
    </row>
    <row r="28751" spans="1:1" x14ac:dyDescent="0.25">
      <c r="A28751" t="s">
        <v>29178</v>
      </c>
    </row>
    <row r="28752" spans="1:1" x14ac:dyDescent="0.25">
      <c r="A28752" t="s">
        <v>29179</v>
      </c>
    </row>
    <row r="28753" spans="1:1" x14ac:dyDescent="0.25">
      <c r="A28753" t="s">
        <v>29180</v>
      </c>
    </row>
    <row r="28754" spans="1:1" x14ac:dyDescent="0.25">
      <c r="A28754" t="s">
        <v>29181</v>
      </c>
    </row>
    <row r="28755" spans="1:1" x14ac:dyDescent="0.25">
      <c r="A28755" t="s">
        <v>29182</v>
      </c>
    </row>
    <row r="28756" spans="1:1" x14ac:dyDescent="0.25">
      <c r="A28756" t="s">
        <v>29183</v>
      </c>
    </row>
    <row r="28757" spans="1:1" x14ac:dyDescent="0.25">
      <c r="A28757" t="s">
        <v>29184</v>
      </c>
    </row>
    <row r="28758" spans="1:1" x14ac:dyDescent="0.25">
      <c r="A28758" t="s">
        <v>29185</v>
      </c>
    </row>
    <row r="28759" spans="1:1" x14ac:dyDescent="0.25">
      <c r="A28759" t="s">
        <v>29186</v>
      </c>
    </row>
    <row r="28760" spans="1:1" x14ac:dyDescent="0.25">
      <c r="A28760" t="s">
        <v>29187</v>
      </c>
    </row>
    <row r="28761" spans="1:1" x14ac:dyDescent="0.25">
      <c r="A28761" t="s">
        <v>29188</v>
      </c>
    </row>
    <row r="28762" spans="1:1" x14ac:dyDescent="0.25">
      <c r="A28762" t="s">
        <v>29189</v>
      </c>
    </row>
    <row r="28763" spans="1:1" x14ac:dyDescent="0.25">
      <c r="A28763" t="s">
        <v>29190</v>
      </c>
    </row>
    <row r="28764" spans="1:1" x14ac:dyDescent="0.25">
      <c r="A28764" t="s">
        <v>29191</v>
      </c>
    </row>
    <row r="28765" spans="1:1" x14ac:dyDescent="0.25">
      <c r="A28765" t="s">
        <v>29192</v>
      </c>
    </row>
    <row r="28766" spans="1:1" x14ac:dyDescent="0.25">
      <c r="A28766" t="s">
        <v>29193</v>
      </c>
    </row>
    <row r="28767" spans="1:1" x14ac:dyDescent="0.25">
      <c r="A28767" t="s">
        <v>29194</v>
      </c>
    </row>
    <row r="28768" spans="1:1" x14ac:dyDescent="0.25">
      <c r="A28768" t="s">
        <v>29195</v>
      </c>
    </row>
    <row r="28769" spans="1:1" x14ac:dyDescent="0.25">
      <c r="A28769" t="s">
        <v>29196</v>
      </c>
    </row>
    <row r="28770" spans="1:1" x14ac:dyDescent="0.25">
      <c r="A28770" t="s">
        <v>29197</v>
      </c>
    </row>
    <row r="28771" spans="1:1" x14ac:dyDescent="0.25">
      <c r="A28771" t="s">
        <v>29198</v>
      </c>
    </row>
    <row r="28772" spans="1:1" x14ac:dyDescent="0.25">
      <c r="A28772" t="s">
        <v>29199</v>
      </c>
    </row>
    <row r="28773" spans="1:1" x14ac:dyDescent="0.25">
      <c r="A28773" t="s">
        <v>29200</v>
      </c>
    </row>
    <row r="28774" spans="1:1" x14ac:dyDescent="0.25">
      <c r="A28774" t="s">
        <v>29201</v>
      </c>
    </row>
    <row r="28775" spans="1:1" x14ac:dyDescent="0.25">
      <c r="A28775" t="s">
        <v>29202</v>
      </c>
    </row>
    <row r="28776" spans="1:1" x14ac:dyDescent="0.25">
      <c r="A28776" t="s">
        <v>29203</v>
      </c>
    </row>
    <row r="28777" spans="1:1" x14ac:dyDescent="0.25">
      <c r="A28777" t="s">
        <v>29204</v>
      </c>
    </row>
    <row r="28778" spans="1:1" x14ac:dyDescent="0.25">
      <c r="A28778" t="s">
        <v>29205</v>
      </c>
    </row>
    <row r="28779" spans="1:1" x14ac:dyDescent="0.25">
      <c r="A28779" t="s">
        <v>29206</v>
      </c>
    </row>
    <row r="28780" spans="1:1" x14ac:dyDescent="0.25">
      <c r="A28780" t="s">
        <v>29207</v>
      </c>
    </row>
    <row r="28781" spans="1:1" x14ac:dyDescent="0.25">
      <c r="A28781" t="s">
        <v>29208</v>
      </c>
    </row>
    <row r="28782" spans="1:1" x14ac:dyDescent="0.25">
      <c r="A28782" t="s">
        <v>29209</v>
      </c>
    </row>
    <row r="28783" spans="1:1" x14ac:dyDescent="0.25">
      <c r="A28783" t="s">
        <v>29210</v>
      </c>
    </row>
    <row r="28784" spans="1:1" x14ac:dyDescent="0.25">
      <c r="A28784" t="s">
        <v>29211</v>
      </c>
    </row>
    <row r="28785" spans="1:1" x14ac:dyDescent="0.25">
      <c r="A28785" t="s">
        <v>29212</v>
      </c>
    </row>
    <row r="28786" spans="1:1" x14ac:dyDescent="0.25">
      <c r="A28786" t="s">
        <v>29213</v>
      </c>
    </row>
    <row r="28787" spans="1:1" x14ac:dyDescent="0.25">
      <c r="A28787" t="s">
        <v>29214</v>
      </c>
    </row>
    <row r="28788" spans="1:1" x14ac:dyDescent="0.25">
      <c r="A28788" t="s">
        <v>29215</v>
      </c>
    </row>
    <row r="28789" spans="1:1" x14ac:dyDescent="0.25">
      <c r="A28789" t="s">
        <v>29216</v>
      </c>
    </row>
    <row r="28790" spans="1:1" x14ac:dyDescent="0.25">
      <c r="A28790" t="s">
        <v>29217</v>
      </c>
    </row>
    <row r="28791" spans="1:1" x14ac:dyDescent="0.25">
      <c r="A28791" t="s">
        <v>29218</v>
      </c>
    </row>
    <row r="28792" spans="1:1" x14ac:dyDescent="0.25">
      <c r="A28792" t="s">
        <v>29219</v>
      </c>
    </row>
    <row r="28793" spans="1:1" x14ac:dyDescent="0.25">
      <c r="A28793" t="s">
        <v>29220</v>
      </c>
    </row>
    <row r="28794" spans="1:1" x14ac:dyDescent="0.25">
      <c r="A28794" t="s">
        <v>29221</v>
      </c>
    </row>
    <row r="28795" spans="1:1" x14ac:dyDescent="0.25">
      <c r="A28795" t="s">
        <v>29222</v>
      </c>
    </row>
    <row r="28796" spans="1:1" x14ac:dyDescent="0.25">
      <c r="A28796" t="s">
        <v>29223</v>
      </c>
    </row>
    <row r="28797" spans="1:1" x14ac:dyDescent="0.25">
      <c r="A28797" t="s">
        <v>29224</v>
      </c>
    </row>
    <row r="28798" spans="1:1" x14ac:dyDescent="0.25">
      <c r="A28798" t="s">
        <v>29225</v>
      </c>
    </row>
    <row r="28799" spans="1:1" x14ac:dyDescent="0.25">
      <c r="A28799" t="s">
        <v>29226</v>
      </c>
    </row>
    <row r="28800" spans="1:1" x14ac:dyDescent="0.25">
      <c r="A28800" t="s">
        <v>29227</v>
      </c>
    </row>
    <row r="28801" spans="1:1" x14ac:dyDescent="0.25">
      <c r="A28801" t="s">
        <v>29228</v>
      </c>
    </row>
    <row r="28802" spans="1:1" x14ac:dyDescent="0.25">
      <c r="A28802" t="s">
        <v>29229</v>
      </c>
    </row>
    <row r="28803" spans="1:1" x14ac:dyDescent="0.25">
      <c r="A28803" t="s">
        <v>29230</v>
      </c>
    </row>
    <row r="28804" spans="1:1" x14ac:dyDescent="0.25">
      <c r="A28804" t="s">
        <v>29231</v>
      </c>
    </row>
    <row r="28805" spans="1:1" x14ac:dyDescent="0.25">
      <c r="A28805" t="s">
        <v>29232</v>
      </c>
    </row>
    <row r="28806" spans="1:1" x14ac:dyDescent="0.25">
      <c r="A28806" t="s">
        <v>29233</v>
      </c>
    </row>
    <row r="28807" spans="1:1" x14ac:dyDescent="0.25">
      <c r="A28807" t="s">
        <v>29234</v>
      </c>
    </row>
    <row r="28808" spans="1:1" x14ac:dyDescent="0.25">
      <c r="A28808" t="s">
        <v>29235</v>
      </c>
    </row>
    <row r="28809" spans="1:1" x14ac:dyDescent="0.25">
      <c r="A28809" t="s">
        <v>29236</v>
      </c>
    </row>
    <row r="28810" spans="1:1" x14ac:dyDescent="0.25">
      <c r="A28810" t="s">
        <v>29237</v>
      </c>
    </row>
    <row r="28811" spans="1:1" x14ac:dyDescent="0.25">
      <c r="A28811" t="s">
        <v>29238</v>
      </c>
    </row>
    <row r="28812" spans="1:1" x14ac:dyDescent="0.25">
      <c r="A28812" t="s">
        <v>29239</v>
      </c>
    </row>
    <row r="28813" spans="1:1" x14ac:dyDescent="0.25">
      <c r="A28813" t="s">
        <v>29240</v>
      </c>
    </row>
    <row r="28814" spans="1:1" x14ac:dyDescent="0.25">
      <c r="A28814" t="s">
        <v>29241</v>
      </c>
    </row>
    <row r="28815" spans="1:1" x14ac:dyDescent="0.25">
      <c r="A28815" t="s">
        <v>29242</v>
      </c>
    </row>
    <row r="28816" spans="1:1" x14ac:dyDescent="0.25">
      <c r="A28816" t="s">
        <v>29243</v>
      </c>
    </row>
    <row r="28817" spans="1:1" x14ac:dyDescent="0.25">
      <c r="A28817" t="s">
        <v>29244</v>
      </c>
    </row>
    <row r="28818" spans="1:1" x14ac:dyDescent="0.25">
      <c r="A28818" t="s">
        <v>29245</v>
      </c>
    </row>
    <row r="28819" spans="1:1" x14ac:dyDescent="0.25">
      <c r="A28819" t="s">
        <v>29246</v>
      </c>
    </row>
    <row r="28820" spans="1:1" x14ac:dyDescent="0.25">
      <c r="A28820" t="s">
        <v>29247</v>
      </c>
    </row>
    <row r="28821" spans="1:1" x14ac:dyDescent="0.25">
      <c r="A28821" t="s">
        <v>29248</v>
      </c>
    </row>
    <row r="28822" spans="1:1" x14ac:dyDescent="0.25">
      <c r="A28822" t="s">
        <v>29249</v>
      </c>
    </row>
    <row r="28823" spans="1:1" x14ac:dyDescent="0.25">
      <c r="A28823" t="s">
        <v>29250</v>
      </c>
    </row>
    <row r="28824" spans="1:1" x14ac:dyDescent="0.25">
      <c r="A28824" t="s">
        <v>29251</v>
      </c>
    </row>
    <row r="28825" spans="1:1" x14ac:dyDescent="0.25">
      <c r="A28825" t="s">
        <v>29252</v>
      </c>
    </row>
    <row r="28826" spans="1:1" x14ac:dyDescent="0.25">
      <c r="A28826" t="s">
        <v>29253</v>
      </c>
    </row>
    <row r="28827" spans="1:1" x14ac:dyDescent="0.25">
      <c r="A28827" t="s">
        <v>29254</v>
      </c>
    </row>
    <row r="28828" spans="1:1" x14ac:dyDescent="0.25">
      <c r="A28828" t="s">
        <v>29255</v>
      </c>
    </row>
    <row r="28829" spans="1:1" x14ac:dyDescent="0.25">
      <c r="A28829" t="s">
        <v>29256</v>
      </c>
    </row>
    <row r="28830" spans="1:1" x14ac:dyDescent="0.25">
      <c r="A28830" t="s">
        <v>29257</v>
      </c>
    </row>
    <row r="28831" spans="1:1" x14ac:dyDescent="0.25">
      <c r="A28831" t="s">
        <v>29258</v>
      </c>
    </row>
    <row r="28832" spans="1:1" x14ac:dyDescent="0.25">
      <c r="A28832" t="s">
        <v>29259</v>
      </c>
    </row>
    <row r="28833" spans="1:1" x14ac:dyDescent="0.25">
      <c r="A28833" t="s">
        <v>29260</v>
      </c>
    </row>
    <row r="28834" spans="1:1" x14ac:dyDescent="0.25">
      <c r="A28834" t="s">
        <v>29261</v>
      </c>
    </row>
    <row r="28835" spans="1:1" x14ac:dyDescent="0.25">
      <c r="A28835" t="s">
        <v>29262</v>
      </c>
    </row>
    <row r="28836" spans="1:1" x14ac:dyDescent="0.25">
      <c r="A28836" t="s">
        <v>29263</v>
      </c>
    </row>
    <row r="28837" spans="1:1" x14ac:dyDescent="0.25">
      <c r="A28837" t="s">
        <v>29264</v>
      </c>
    </row>
    <row r="28838" spans="1:1" x14ac:dyDescent="0.25">
      <c r="A28838" t="s">
        <v>29265</v>
      </c>
    </row>
    <row r="28839" spans="1:1" x14ac:dyDescent="0.25">
      <c r="A28839" t="s">
        <v>29266</v>
      </c>
    </row>
    <row r="28840" spans="1:1" x14ac:dyDescent="0.25">
      <c r="A28840" t="s">
        <v>29267</v>
      </c>
    </row>
    <row r="28841" spans="1:1" x14ac:dyDescent="0.25">
      <c r="A28841" t="s">
        <v>29268</v>
      </c>
    </row>
    <row r="28842" spans="1:1" x14ac:dyDescent="0.25">
      <c r="A28842" t="s">
        <v>29269</v>
      </c>
    </row>
    <row r="28843" spans="1:1" x14ac:dyDescent="0.25">
      <c r="A28843" t="s">
        <v>29270</v>
      </c>
    </row>
    <row r="28844" spans="1:1" x14ac:dyDescent="0.25">
      <c r="A28844" t="s">
        <v>29271</v>
      </c>
    </row>
    <row r="28845" spans="1:1" x14ac:dyDescent="0.25">
      <c r="A28845" t="s">
        <v>29272</v>
      </c>
    </row>
    <row r="28846" spans="1:1" x14ac:dyDescent="0.25">
      <c r="A28846" t="s">
        <v>29273</v>
      </c>
    </row>
    <row r="28847" spans="1:1" x14ac:dyDescent="0.25">
      <c r="A28847" t="s">
        <v>29274</v>
      </c>
    </row>
    <row r="28848" spans="1:1" x14ac:dyDescent="0.25">
      <c r="A28848" t="s">
        <v>29275</v>
      </c>
    </row>
    <row r="28849" spans="1:1" x14ac:dyDescent="0.25">
      <c r="A28849" t="s">
        <v>29276</v>
      </c>
    </row>
    <row r="28850" spans="1:1" x14ac:dyDescent="0.25">
      <c r="A28850" t="s">
        <v>29277</v>
      </c>
    </row>
    <row r="28851" spans="1:1" x14ac:dyDescent="0.25">
      <c r="A28851" t="s">
        <v>29278</v>
      </c>
    </row>
    <row r="28852" spans="1:1" x14ac:dyDescent="0.25">
      <c r="A28852" t="s">
        <v>29279</v>
      </c>
    </row>
    <row r="28853" spans="1:1" x14ac:dyDescent="0.25">
      <c r="A28853" t="s">
        <v>29280</v>
      </c>
    </row>
    <row r="28854" spans="1:1" x14ac:dyDescent="0.25">
      <c r="A28854" t="s">
        <v>29281</v>
      </c>
    </row>
    <row r="28855" spans="1:1" x14ac:dyDescent="0.25">
      <c r="A28855" t="s">
        <v>29282</v>
      </c>
    </row>
    <row r="28856" spans="1:1" x14ac:dyDescent="0.25">
      <c r="A28856" t="s">
        <v>29283</v>
      </c>
    </row>
    <row r="28857" spans="1:1" x14ac:dyDescent="0.25">
      <c r="A28857" t="s">
        <v>29284</v>
      </c>
    </row>
    <row r="28858" spans="1:1" x14ac:dyDescent="0.25">
      <c r="A28858" t="s">
        <v>29285</v>
      </c>
    </row>
    <row r="28859" spans="1:1" x14ac:dyDescent="0.25">
      <c r="A28859" t="s">
        <v>29286</v>
      </c>
    </row>
    <row r="28860" spans="1:1" x14ac:dyDescent="0.25">
      <c r="A28860" t="s">
        <v>29287</v>
      </c>
    </row>
    <row r="28861" spans="1:1" x14ac:dyDescent="0.25">
      <c r="A28861" t="s">
        <v>29288</v>
      </c>
    </row>
    <row r="28862" spans="1:1" x14ac:dyDescent="0.25">
      <c r="A28862" t="s">
        <v>29289</v>
      </c>
    </row>
    <row r="28863" spans="1:1" x14ac:dyDescent="0.25">
      <c r="A28863" t="s">
        <v>29290</v>
      </c>
    </row>
    <row r="28864" spans="1:1" x14ac:dyDescent="0.25">
      <c r="A28864" t="s">
        <v>29291</v>
      </c>
    </row>
    <row r="28865" spans="1:1" x14ac:dyDescent="0.25">
      <c r="A28865" t="s">
        <v>29292</v>
      </c>
    </row>
    <row r="28866" spans="1:1" x14ac:dyDescent="0.25">
      <c r="A28866" t="s">
        <v>29293</v>
      </c>
    </row>
    <row r="28867" spans="1:1" x14ac:dyDescent="0.25">
      <c r="A28867" t="s">
        <v>29294</v>
      </c>
    </row>
    <row r="28868" spans="1:1" x14ac:dyDescent="0.25">
      <c r="A28868" t="s">
        <v>29295</v>
      </c>
    </row>
    <row r="28869" spans="1:1" x14ac:dyDescent="0.25">
      <c r="A28869" t="s">
        <v>29296</v>
      </c>
    </row>
    <row r="28870" spans="1:1" x14ac:dyDescent="0.25">
      <c r="A28870" t="s">
        <v>29297</v>
      </c>
    </row>
    <row r="28871" spans="1:1" x14ac:dyDescent="0.25">
      <c r="A28871" t="s">
        <v>29298</v>
      </c>
    </row>
    <row r="28872" spans="1:1" x14ac:dyDescent="0.25">
      <c r="A28872" t="s">
        <v>29299</v>
      </c>
    </row>
    <row r="28873" spans="1:1" x14ac:dyDescent="0.25">
      <c r="A28873" t="s">
        <v>29300</v>
      </c>
    </row>
    <row r="28874" spans="1:1" x14ac:dyDescent="0.25">
      <c r="A28874" t="s">
        <v>29301</v>
      </c>
    </row>
    <row r="28875" spans="1:1" x14ac:dyDescent="0.25">
      <c r="A28875" t="s">
        <v>29302</v>
      </c>
    </row>
    <row r="28876" spans="1:1" x14ac:dyDescent="0.25">
      <c r="A28876" t="s">
        <v>29303</v>
      </c>
    </row>
    <row r="28877" spans="1:1" x14ac:dyDescent="0.25">
      <c r="A28877" t="s">
        <v>29304</v>
      </c>
    </row>
    <row r="28878" spans="1:1" x14ac:dyDescent="0.25">
      <c r="A28878" t="s">
        <v>29305</v>
      </c>
    </row>
    <row r="28879" spans="1:1" x14ac:dyDescent="0.25">
      <c r="A28879" t="s">
        <v>29306</v>
      </c>
    </row>
    <row r="28880" spans="1:1" x14ac:dyDescent="0.25">
      <c r="A28880" t="s">
        <v>29307</v>
      </c>
    </row>
    <row r="28881" spans="1:1" x14ac:dyDescent="0.25">
      <c r="A28881" t="s">
        <v>29308</v>
      </c>
    </row>
    <row r="28882" spans="1:1" x14ac:dyDescent="0.25">
      <c r="A28882" t="s">
        <v>29309</v>
      </c>
    </row>
    <row r="28883" spans="1:1" x14ac:dyDescent="0.25">
      <c r="A28883" t="s">
        <v>29310</v>
      </c>
    </row>
    <row r="28884" spans="1:1" x14ac:dyDescent="0.25">
      <c r="A28884" t="s">
        <v>29311</v>
      </c>
    </row>
    <row r="28885" spans="1:1" x14ac:dyDescent="0.25">
      <c r="A28885" t="s">
        <v>29312</v>
      </c>
    </row>
    <row r="28886" spans="1:1" x14ac:dyDescent="0.25">
      <c r="A28886" t="s">
        <v>29313</v>
      </c>
    </row>
    <row r="28887" spans="1:1" x14ac:dyDescent="0.25">
      <c r="A28887" t="s">
        <v>29314</v>
      </c>
    </row>
    <row r="28888" spans="1:1" x14ac:dyDescent="0.25">
      <c r="A28888" t="s">
        <v>29315</v>
      </c>
    </row>
    <row r="28889" spans="1:1" x14ac:dyDescent="0.25">
      <c r="A28889" t="s">
        <v>29316</v>
      </c>
    </row>
    <row r="28890" spans="1:1" x14ac:dyDescent="0.25">
      <c r="A28890" t="s">
        <v>29317</v>
      </c>
    </row>
    <row r="28891" spans="1:1" x14ac:dyDescent="0.25">
      <c r="A28891" t="s">
        <v>29318</v>
      </c>
    </row>
    <row r="28892" spans="1:1" x14ac:dyDescent="0.25">
      <c r="A28892" t="s">
        <v>29319</v>
      </c>
    </row>
    <row r="28893" spans="1:1" x14ac:dyDescent="0.25">
      <c r="A28893" t="s">
        <v>29320</v>
      </c>
    </row>
    <row r="28894" spans="1:1" x14ac:dyDescent="0.25">
      <c r="A28894" t="s">
        <v>29321</v>
      </c>
    </row>
    <row r="28895" spans="1:1" x14ac:dyDescent="0.25">
      <c r="A28895" t="s">
        <v>29322</v>
      </c>
    </row>
    <row r="28896" spans="1:1" x14ac:dyDescent="0.25">
      <c r="A28896" t="s">
        <v>29323</v>
      </c>
    </row>
    <row r="28897" spans="1:1" x14ac:dyDescent="0.25">
      <c r="A28897" t="s">
        <v>29324</v>
      </c>
    </row>
    <row r="28898" spans="1:1" x14ac:dyDescent="0.25">
      <c r="A28898" t="s">
        <v>29325</v>
      </c>
    </row>
    <row r="28899" spans="1:1" x14ac:dyDescent="0.25">
      <c r="A28899" t="s">
        <v>29326</v>
      </c>
    </row>
    <row r="28900" spans="1:1" x14ac:dyDescent="0.25">
      <c r="A28900" t="s">
        <v>29327</v>
      </c>
    </row>
    <row r="28901" spans="1:1" x14ac:dyDescent="0.25">
      <c r="A28901" t="s">
        <v>29328</v>
      </c>
    </row>
    <row r="28902" spans="1:1" x14ac:dyDescent="0.25">
      <c r="A28902" t="s">
        <v>29329</v>
      </c>
    </row>
    <row r="28903" spans="1:1" x14ac:dyDescent="0.25">
      <c r="A28903" t="s">
        <v>29330</v>
      </c>
    </row>
    <row r="28904" spans="1:1" x14ac:dyDescent="0.25">
      <c r="A28904" t="s">
        <v>29331</v>
      </c>
    </row>
    <row r="28905" spans="1:1" x14ac:dyDescent="0.25">
      <c r="A28905" t="s">
        <v>29332</v>
      </c>
    </row>
    <row r="28906" spans="1:1" x14ac:dyDescent="0.25">
      <c r="A28906" t="s">
        <v>29333</v>
      </c>
    </row>
    <row r="28907" spans="1:1" x14ac:dyDescent="0.25">
      <c r="A28907" t="s">
        <v>29334</v>
      </c>
    </row>
    <row r="28908" spans="1:1" x14ac:dyDescent="0.25">
      <c r="A28908" t="s">
        <v>29335</v>
      </c>
    </row>
    <row r="28909" spans="1:1" x14ac:dyDescent="0.25">
      <c r="A28909" t="s">
        <v>29336</v>
      </c>
    </row>
    <row r="28910" spans="1:1" x14ac:dyDescent="0.25">
      <c r="A28910" t="s">
        <v>29337</v>
      </c>
    </row>
    <row r="28911" spans="1:1" x14ac:dyDescent="0.25">
      <c r="A28911" t="s">
        <v>29338</v>
      </c>
    </row>
    <row r="28912" spans="1:1" x14ac:dyDescent="0.25">
      <c r="A28912" t="s">
        <v>29339</v>
      </c>
    </row>
    <row r="28913" spans="1:1" x14ac:dyDescent="0.25">
      <c r="A28913" t="s">
        <v>29340</v>
      </c>
    </row>
    <row r="28914" spans="1:1" x14ac:dyDescent="0.25">
      <c r="A28914" t="s">
        <v>29341</v>
      </c>
    </row>
    <row r="28915" spans="1:1" x14ac:dyDescent="0.25">
      <c r="A28915" t="s">
        <v>29342</v>
      </c>
    </row>
    <row r="28916" spans="1:1" x14ac:dyDescent="0.25">
      <c r="A28916" t="s">
        <v>29343</v>
      </c>
    </row>
    <row r="28917" spans="1:1" x14ac:dyDescent="0.25">
      <c r="A28917" t="s">
        <v>29344</v>
      </c>
    </row>
    <row r="28918" spans="1:1" x14ac:dyDescent="0.25">
      <c r="A28918" t="s">
        <v>29345</v>
      </c>
    </row>
    <row r="28919" spans="1:1" x14ac:dyDescent="0.25">
      <c r="A28919" t="s">
        <v>29346</v>
      </c>
    </row>
    <row r="28920" spans="1:1" x14ac:dyDescent="0.25">
      <c r="A28920" t="s">
        <v>29347</v>
      </c>
    </row>
    <row r="28921" spans="1:1" x14ac:dyDescent="0.25">
      <c r="A28921" t="s">
        <v>29348</v>
      </c>
    </row>
    <row r="28922" spans="1:1" x14ac:dyDescent="0.25">
      <c r="A28922" t="s">
        <v>29349</v>
      </c>
    </row>
    <row r="28923" spans="1:1" x14ac:dyDescent="0.25">
      <c r="A28923" t="s">
        <v>29350</v>
      </c>
    </row>
    <row r="28924" spans="1:1" x14ac:dyDescent="0.25">
      <c r="A28924" t="s">
        <v>29351</v>
      </c>
    </row>
    <row r="28925" spans="1:1" x14ac:dyDescent="0.25">
      <c r="A28925" t="s">
        <v>29352</v>
      </c>
    </row>
    <row r="28926" spans="1:1" x14ac:dyDescent="0.25">
      <c r="A28926" t="s">
        <v>29353</v>
      </c>
    </row>
    <row r="28927" spans="1:1" x14ac:dyDescent="0.25">
      <c r="A28927" t="s">
        <v>29354</v>
      </c>
    </row>
    <row r="28928" spans="1:1" x14ac:dyDescent="0.25">
      <c r="A28928" t="s">
        <v>29355</v>
      </c>
    </row>
    <row r="28929" spans="1:1" x14ac:dyDescent="0.25">
      <c r="A28929" t="s">
        <v>29356</v>
      </c>
    </row>
    <row r="28930" spans="1:1" x14ac:dyDescent="0.25">
      <c r="A28930" t="s">
        <v>29357</v>
      </c>
    </row>
    <row r="28931" spans="1:1" x14ac:dyDescent="0.25">
      <c r="A28931" t="s">
        <v>29358</v>
      </c>
    </row>
    <row r="28932" spans="1:1" x14ac:dyDescent="0.25">
      <c r="A28932" t="s">
        <v>29359</v>
      </c>
    </row>
    <row r="28933" spans="1:1" x14ac:dyDescent="0.25">
      <c r="A28933" t="s">
        <v>29360</v>
      </c>
    </row>
    <row r="28934" spans="1:1" x14ac:dyDescent="0.25">
      <c r="A28934" t="s">
        <v>29361</v>
      </c>
    </row>
    <row r="28935" spans="1:1" x14ac:dyDescent="0.25">
      <c r="A28935" t="s">
        <v>29362</v>
      </c>
    </row>
    <row r="28936" spans="1:1" x14ac:dyDescent="0.25">
      <c r="A28936" t="s">
        <v>29363</v>
      </c>
    </row>
    <row r="28937" spans="1:1" x14ac:dyDescent="0.25">
      <c r="A28937" t="s">
        <v>29364</v>
      </c>
    </row>
    <row r="28938" spans="1:1" x14ac:dyDescent="0.25">
      <c r="A28938" t="s">
        <v>29365</v>
      </c>
    </row>
    <row r="28939" spans="1:1" x14ac:dyDescent="0.25">
      <c r="A28939" t="s">
        <v>29366</v>
      </c>
    </row>
    <row r="28940" spans="1:1" x14ac:dyDescent="0.25">
      <c r="A28940" t="s">
        <v>29367</v>
      </c>
    </row>
    <row r="28941" spans="1:1" x14ac:dyDescent="0.25">
      <c r="A28941" t="s">
        <v>29368</v>
      </c>
    </row>
    <row r="28942" spans="1:1" x14ac:dyDescent="0.25">
      <c r="A28942" t="s">
        <v>29369</v>
      </c>
    </row>
    <row r="28943" spans="1:1" x14ac:dyDescent="0.25">
      <c r="A28943" t="s">
        <v>29370</v>
      </c>
    </row>
    <row r="28944" spans="1:1" x14ac:dyDescent="0.25">
      <c r="A28944" t="s">
        <v>29371</v>
      </c>
    </row>
    <row r="28945" spans="1:1" x14ac:dyDescent="0.25">
      <c r="A28945" t="s">
        <v>29372</v>
      </c>
    </row>
    <row r="28946" spans="1:1" x14ac:dyDescent="0.25">
      <c r="A28946" t="s">
        <v>29373</v>
      </c>
    </row>
    <row r="28947" spans="1:1" x14ac:dyDescent="0.25">
      <c r="A28947" t="s">
        <v>29374</v>
      </c>
    </row>
    <row r="28948" spans="1:1" x14ac:dyDescent="0.25">
      <c r="A28948" t="s">
        <v>29375</v>
      </c>
    </row>
    <row r="28949" spans="1:1" x14ac:dyDescent="0.25">
      <c r="A28949" t="s">
        <v>29376</v>
      </c>
    </row>
    <row r="28950" spans="1:1" x14ac:dyDescent="0.25">
      <c r="A28950" t="s">
        <v>29377</v>
      </c>
    </row>
    <row r="28951" spans="1:1" x14ac:dyDescent="0.25">
      <c r="A28951" t="s">
        <v>29378</v>
      </c>
    </row>
    <row r="28952" spans="1:1" x14ac:dyDescent="0.25">
      <c r="A28952" t="s">
        <v>29379</v>
      </c>
    </row>
    <row r="28953" spans="1:1" x14ac:dyDescent="0.25">
      <c r="A28953" t="s">
        <v>29380</v>
      </c>
    </row>
    <row r="28954" spans="1:1" x14ac:dyDescent="0.25">
      <c r="A28954" t="s">
        <v>29381</v>
      </c>
    </row>
    <row r="28955" spans="1:1" x14ac:dyDescent="0.25">
      <c r="A28955" t="s">
        <v>29382</v>
      </c>
    </row>
    <row r="28956" spans="1:1" x14ac:dyDescent="0.25">
      <c r="A28956" t="s">
        <v>29383</v>
      </c>
    </row>
    <row r="28957" spans="1:1" x14ac:dyDescent="0.25">
      <c r="A28957" t="s">
        <v>29384</v>
      </c>
    </row>
    <row r="28958" spans="1:1" x14ac:dyDescent="0.25">
      <c r="A28958" t="s">
        <v>29385</v>
      </c>
    </row>
    <row r="28959" spans="1:1" x14ac:dyDescent="0.25">
      <c r="A28959" t="s">
        <v>29386</v>
      </c>
    </row>
    <row r="28960" spans="1:1" x14ac:dyDescent="0.25">
      <c r="A28960" t="s">
        <v>29387</v>
      </c>
    </row>
    <row r="28961" spans="1:1" x14ac:dyDescent="0.25">
      <c r="A28961" t="s">
        <v>29388</v>
      </c>
    </row>
    <row r="28962" spans="1:1" x14ac:dyDescent="0.25">
      <c r="A28962" t="s">
        <v>29389</v>
      </c>
    </row>
    <row r="28963" spans="1:1" x14ac:dyDescent="0.25">
      <c r="A28963" t="s">
        <v>29390</v>
      </c>
    </row>
    <row r="28964" spans="1:1" x14ac:dyDescent="0.25">
      <c r="A28964" t="s">
        <v>29391</v>
      </c>
    </row>
    <row r="28965" spans="1:1" x14ac:dyDescent="0.25">
      <c r="A28965" t="s">
        <v>29392</v>
      </c>
    </row>
    <row r="28966" spans="1:1" x14ac:dyDescent="0.25">
      <c r="A28966" t="s">
        <v>29393</v>
      </c>
    </row>
    <row r="28967" spans="1:1" x14ac:dyDescent="0.25">
      <c r="A28967" t="s">
        <v>29394</v>
      </c>
    </row>
    <row r="28968" spans="1:1" x14ac:dyDescent="0.25">
      <c r="A28968" t="s">
        <v>29395</v>
      </c>
    </row>
    <row r="28969" spans="1:1" x14ac:dyDescent="0.25">
      <c r="A28969" t="s">
        <v>29396</v>
      </c>
    </row>
    <row r="28970" spans="1:1" x14ac:dyDescent="0.25">
      <c r="A28970" t="s">
        <v>29397</v>
      </c>
    </row>
    <row r="28971" spans="1:1" x14ac:dyDescent="0.25">
      <c r="A28971" t="s">
        <v>29398</v>
      </c>
    </row>
    <row r="28972" spans="1:1" x14ac:dyDescent="0.25">
      <c r="A28972" t="s">
        <v>29399</v>
      </c>
    </row>
    <row r="28973" spans="1:1" x14ac:dyDescent="0.25">
      <c r="A28973" t="s">
        <v>29400</v>
      </c>
    </row>
    <row r="28974" spans="1:1" x14ac:dyDescent="0.25">
      <c r="A28974" t="s">
        <v>29401</v>
      </c>
    </row>
    <row r="28975" spans="1:1" x14ac:dyDescent="0.25">
      <c r="A28975" t="s">
        <v>29402</v>
      </c>
    </row>
    <row r="28976" spans="1:1" x14ac:dyDescent="0.25">
      <c r="A28976" t="s">
        <v>29403</v>
      </c>
    </row>
    <row r="28977" spans="1:1" x14ac:dyDescent="0.25">
      <c r="A28977" t="s">
        <v>29404</v>
      </c>
    </row>
    <row r="28978" spans="1:1" x14ac:dyDescent="0.25">
      <c r="A28978" t="s">
        <v>29405</v>
      </c>
    </row>
    <row r="28979" spans="1:1" x14ac:dyDescent="0.25">
      <c r="A28979" t="s">
        <v>29406</v>
      </c>
    </row>
    <row r="28980" spans="1:1" x14ac:dyDescent="0.25">
      <c r="A28980" t="s">
        <v>29407</v>
      </c>
    </row>
    <row r="28981" spans="1:1" x14ac:dyDescent="0.25">
      <c r="A28981" t="s">
        <v>29408</v>
      </c>
    </row>
    <row r="28982" spans="1:1" x14ac:dyDescent="0.25">
      <c r="A28982" t="s">
        <v>29409</v>
      </c>
    </row>
    <row r="28983" spans="1:1" x14ac:dyDescent="0.25">
      <c r="A28983" t="s">
        <v>29410</v>
      </c>
    </row>
    <row r="28984" spans="1:1" x14ac:dyDescent="0.25">
      <c r="A28984" t="s">
        <v>29411</v>
      </c>
    </row>
    <row r="28985" spans="1:1" x14ac:dyDescent="0.25">
      <c r="A28985" t="s">
        <v>29412</v>
      </c>
    </row>
    <row r="28986" spans="1:1" x14ac:dyDescent="0.25">
      <c r="A28986" t="s">
        <v>29413</v>
      </c>
    </row>
    <row r="28987" spans="1:1" x14ac:dyDescent="0.25">
      <c r="A28987" t="s">
        <v>29414</v>
      </c>
    </row>
    <row r="28988" spans="1:1" x14ac:dyDescent="0.25">
      <c r="A28988" t="s">
        <v>29415</v>
      </c>
    </row>
    <row r="28989" spans="1:1" x14ac:dyDescent="0.25">
      <c r="A28989" t="s">
        <v>29416</v>
      </c>
    </row>
    <row r="28990" spans="1:1" x14ac:dyDescent="0.25">
      <c r="A28990" t="s">
        <v>29417</v>
      </c>
    </row>
    <row r="28991" spans="1:1" x14ac:dyDescent="0.25">
      <c r="A28991" t="s">
        <v>29418</v>
      </c>
    </row>
    <row r="28992" spans="1:1" x14ac:dyDescent="0.25">
      <c r="A28992" t="s">
        <v>29419</v>
      </c>
    </row>
    <row r="28993" spans="1:1" x14ac:dyDescent="0.25">
      <c r="A28993" t="s">
        <v>29420</v>
      </c>
    </row>
    <row r="28994" spans="1:1" x14ac:dyDescent="0.25">
      <c r="A28994" t="s">
        <v>29421</v>
      </c>
    </row>
    <row r="28995" spans="1:1" x14ac:dyDescent="0.25">
      <c r="A28995" t="s">
        <v>29422</v>
      </c>
    </row>
    <row r="28996" spans="1:1" x14ac:dyDescent="0.25">
      <c r="A28996" t="s">
        <v>29423</v>
      </c>
    </row>
    <row r="28997" spans="1:1" x14ac:dyDescent="0.25">
      <c r="A28997" t="s">
        <v>29424</v>
      </c>
    </row>
    <row r="28998" spans="1:1" x14ac:dyDescent="0.25">
      <c r="A28998" t="s">
        <v>29425</v>
      </c>
    </row>
    <row r="28999" spans="1:1" x14ac:dyDescent="0.25">
      <c r="A28999" t="s">
        <v>29426</v>
      </c>
    </row>
    <row r="29000" spans="1:1" x14ac:dyDescent="0.25">
      <c r="A29000" t="s">
        <v>29427</v>
      </c>
    </row>
    <row r="29001" spans="1:1" x14ac:dyDescent="0.25">
      <c r="A29001" t="s">
        <v>29428</v>
      </c>
    </row>
    <row r="29002" spans="1:1" x14ac:dyDescent="0.25">
      <c r="A29002" t="s">
        <v>29429</v>
      </c>
    </row>
    <row r="29003" spans="1:1" x14ac:dyDescent="0.25">
      <c r="A29003" t="s">
        <v>29430</v>
      </c>
    </row>
    <row r="29004" spans="1:1" x14ac:dyDescent="0.25">
      <c r="A29004" t="s">
        <v>29431</v>
      </c>
    </row>
    <row r="29005" spans="1:1" x14ac:dyDescent="0.25">
      <c r="A29005" t="s">
        <v>29432</v>
      </c>
    </row>
    <row r="29006" spans="1:1" x14ac:dyDescent="0.25">
      <c r="A29006" t="s">
        <v>29433</v>
      </c>
    </row>
    <row r="29007" spans="1:1" x14ac:dyDescent="0.25">
      <c r="A29007" t="s">
        <v>29434</v>
      </c>
    </row>
    <row r="29008" spans="1:1" x14ac:dyDescent="0.25">
      <c r="A29008" t="s">
        <v>29435</v>
      </c>
    </row>
    <row r="29009" spans="1:1" x14ac:dyDescent="0.25">
      <c r="A29009" t="s">
        <v>29436</v>
      </c>
    </row>
    <row r="29010" spans="1:1" x14ac:dyDescent="0.25">
      <c r="A29010" t="s">
        <v>29437</v>
      </c>
    </row>
    <row r="29011" spans="1:1" x14ac:dyDescent="0.25">
      <c r="A29011" t="s">
        <v>29438</v>
      </c>
    </row>
    <row r="29012" spans="1:1" x14ac:dyDescent="0.25">
      <c r="A29012" t="s">
        <v>29439</v>
      </c>
    </row>
    <row r="29013" spans="1:1" x14ac:dyDescent="0.25">
      <c r="A29013" t="s">
        <v>29440</v>
      </c>
    </row>
    <row r="29014" spans="1:1" x14ac:dyDescent="0.25">
      <c r="A29014" t="s">
        <v>29441</v>
      </c>
    </row>
    <row r="29015" spans="1:1" x14ac:dyDescent="0.25">
      <c r="A29015" t="s">
        <v>29442</v>
      </c>
    </row>
    <row r="29016" spans="1:1" x14ac:dyDescent="0.25">
      <c r="A29016" t="s">
        <v>29443</v>
      </c>
    </row>
    <row r="29017" spans="1:1" x14ac:dyDescent="0.25">
      <c r="A29017" t="s">
        <v>29444</v>
      </c>
    </row>
    <row r="29018" spans="1:1" x14ac:dyDescent="0.25">
      <c r="A29018" t="s">
        <v>29445</v>
      </c>
    </row>
    <row r="29019" spans="1:1" x14ac:dyDescent="0.25">
      <c r="A29019" t="s">
        <v>29446</v>
      </c>
    </row>
    <row r="29020" spans="1:1" x14ac:dyDescent="0.25">
      <c r="A29020" t="s">
        <v>29447</v>
      </c>
    </row>
    <row r="29021" spans="1:1" x14ac:dyDescent="0.25">
      <c r="A29021" t="s">
        <v>29448</v>
      </c>
    </row>
    <row r="29022" spans="1:1" x14ac:dyDescent="0.25">
      <c r="A29022" t="s">
        <v>29449</v>
      </c>
    </row>
    <row r="29023" spans="1:1" x14ac:dyDescent="0.25">
      <c r="A29023" t="s">
        <v>29450</v>
      </c>
    </row>
    <row r="29024" spans="1:1" x14ac:dyDescent="0.25">
      <c r="A29024" t="s">
        <v>29451</v>
      </c>
    </row>
    <row r="29025" spans="1:1" x14ac:dyDescent="0.25">
      <c r="A29025" t="s">
        <v>29452</v>
      </c>
    </row>
    <row r="29026" spans="1:1" x14ac:dyDescent="0.25">
      <c r="A29026" t="s">
        <v>29453</v>
      </c>
    </row>
    <row r="29027" spans="1:1" x14ac:dyDescent="0.25">
      <c r="A29027" t="s">
        <v>29454</v>
      </c>
    </row>
    <row r="29028" spans="1:1" x14ac:dyDescent="0.25">
      <c r="A29028" t="s">
        <v>29455</v>
      </c>
    </row>
    <row r="29029" spans="1:1" x14ac:dyDescent="0.25">
      <c r="A29029" t="s">
        <v>29456</v>
      </c>
    </row>
    <row r="29030" spans="1:1" x14ac:dyDescent="0.25">
      <c r="A29030" t="s">
        <v>29457</v>
      </c>
    </row>
    <row r="29031" spans="1:1" x14ac:dyDescent="0.25">
      <c r="A29031" t="s">
        <v>29458</v>
      </c>
    </row>
    <row r="29032" spans="1:1" x14ac:dyDescent="0.25">
      <c r="A29032" t="s">
        <v>29459</v>
      </c>
    </row>
    <row r="29033" spans="1:1" x14ac:dyDescent="0.25">
      <c r="A29033" t="s">
        <v>29460</v>
      </c>
    </row>
    <row r="29034" spans="1:1" x14ac:dyDescent="0.25">
      <c r="A29034" t="s">
        <v>29461</v>
      </c>
    </row>
    <row r="29035" spans="1:1" x14ac:dyDescent="0.25">
      <c r="A29035" t="s">
        <v>29462</v>
      </c>
    </row>
    <row r="29036" spans="1:1" x14ac:dyDescent="0.25">
      <c r="A29036" t="s">
        <v>29463</v>
      </c>
    </row>
    <row r="29037" spans="1:1" x14ac:dyDescent="0.25">
      <c r="A29037" t="s">
        <v>29464</v>
      </c>
    </row>
    <row r="29038" spans="1:1" x14ac:dyDescent="0.25">
      <c r="A29038" t="s">
        <v>29465</v>
      </c>
    </row>
    <row r="29039" spans="1:1" x14ac:dyDescent="0.25">
      <c r="A29039" t="s">
        <v>29466</v>
      </c>
    </row>
    <row r="29040" spans="1:1" x14ac:dyDescent="0.25">
      <c r="A29040" t="s">
        <v>29467</v>
      </c>
    </row>
    <row r="29041" spans="1:1" x14ac:dyDescent="0.25">
      <c r="A29041" t="s">
        <v>29468</v>
      </c>
    </row>
    <row r="29042" spans="1:1" x14ac:dyDescent="0.25">
      <c r="A29042" t="s">
        <v>29469</v>
      </c>
    </row>
    <row r="29043" spans="1:1" x14ac:dyDescent="0.25">
      <c r="A29043" t="s">
        <v>29470</v>
      </c>
    </row>
    <row r="29044" spans="1:1" x14ac:dyDescent="0.25">
      <c r="A29044" t="s">
        <v>29471</v>
      </c>
    </row>
    <row r="29045" spans="1:1" x14ac:dyDescent="0.25">
      <c r="A29045" t="s">
        <v>29472</v>
      </c>
    </row>
    <row r="29046" spans="1:1" x14ac:dyDescent="0.25">
      <c r="A29046" t="s">
        <v>29473</v>
      </c>
    </row>
    <row r="29047" spans="1:1" x14ac:dyDescent="0.25">
      <c r="A29047" t="s">
        <v>29474</v>
      </c>
    </row>
    <row r="29048" spans="1:1" x14ac:dyDescent="0.25">
      <c r="A29048" t="s">
        <v>29475</v>
      </c>
    </row>
    <row r="29049" spans="1:1" x14ac:dyDescent="0.25">
      <c r="A29049" t="s">
        <v>29476</v>
      </c>
    </row>
    <row r="29050" spans="1:1" x14ac:dyDescent="0.25">
      <c r="A29050" t="s">
        <v>29477</v>
      </c>
    </row>
    <row r="29051" spans="1:1" x14ac:dyDescent="0.25">
      <c r="A29051" t="s">
        <v>29478</v>
      </c>
    </row>
    <row r="29052" spans="1:1" x14ac:dyDescent="0.25">
      <c r="A29052" t="s">
        <v>29479</v>
      </c>
    </row>
    <row r="29053" spans="1:1" x14ac:dyDescent="0.25">
      <c r="A29053" t="s">
        <v>29480</v>
      </c>
    </row>
    <row r="29054" spans="1:1" x14ac:dyDescent="0.25">
      <c r="A29054" t="s">
        <v>29481</v>
      </c>
    </row>
    <row r="29055" spans="1:1" x14ac:dyDescent="0.25">
      <c r="A29055" t="s">
        <v>29482</v>
      </c>
    </row>
    <row r="29056" spans="1:1" x14ac:dyDescent="0.25">
      <c r="A29056" t="s">
        <v>29483</v>
      </c>
    </row>
    <row r="29057" spans="1:1" x14ac:dyDescent="0.25">
      <c r="A29057" t="s">
        <v>29484</v>
      </c>
    </row>
    <row r="29058" spans="1:1" x14ac:dyDescent="0.25">
      <c r="A29058" t="s">
        <v>29485</v>
      </c>
    </row>
    <row r="29059" spans="1:1" x14ac:dyDescent="0.25">
      <c r="A29059" t="s">
        <v>29486</v>
      </c>
    </row>
    <row r="29060" spans="1:1" x14ac:dyDescent="0.25">
      <c r="A29060" t="s">
        <v>29487</v>
      </c>
    </row>
    <row r="29061" spans="1:1" x14ac:dyDescent="0.25">
      <c r="A29061" t="s">
        <v>29488</v>
      </c>
    </row>
    <row r="29062" spans="1:1" x14ac:dyDescent="0.25">
      <c r="A29062" t="s">
        <v>29489</v>
      </c>
    </row>
    <row r="29063" spans="1:1" x14ac:dyDescent="0.25">
      <c r="A29063" t="s">
        <v>29490</v>
      </c>
    </row>
    <row r="29064" spans="1:1" x14ac:dyDescent="0.25">
      <c r="A29064" t="s">
        <v>29491</v>
      </c>
    </row>
    <row r="29065" spans="1:1" x14ac:dyDescent="0.25">
      <c r="A29065" t="s">
        <v>29492</v>
      </c>
    </row>
    <row r="29066" spans="1:1" x14ac:dyDescent="0.25">
      <c r="A29066" t="s">
        <v>29493</v>
      </c>
    </row>
    <row r="29067" spans="1:1" x14ac:dyDescent="0.25">
      <c r="A29067" t="s">
        <v>29494</v>
      </c>
    </row>
    <row r="29068" spans="1:1" x14ac:dyDescent="0.25">
      <c r="A29068" t="s">
        <v>29495</v>
      </c>
    </row>
    <row r="29069" spans="1:1" x14ac:dyDescent="0.25">
      <c r="A29069" t="s">
        <v>29496</v>
      </c>
    </row>
    <row r="29070" spans="1:1" x14ac:dyDescent="0.25">
      <c r="A29070" t="s">
        <v>29497</v>
      </c>
    </row>
    <row r="29071" spans="1:1" x14ac:dyDescent="0.25">
      <c r="A29071" t="s">
        <v>29498</v>
      </c>
    </row>
    <row r="29072" spans="1:1" x14ac:dyDescent="0.25">
      <c r="A29072" t="s">
        <v>29499</v>
      </c>
    </row>
    <row r="29073" spans="1:1" x14ac:dyDescent="0.25">
      <c r="A29073" t="s">
        <v>29500</v>
      </c>
    </row>
    <row r="29074" spans="1:1" x14ac:dyDescent="0.25">
      <c r="A29074" t="s">
        <v>29501</v>
      </c>
    </row>
    <row r="29075" spans="1:1" x14ac:dyDescent="0.25">
      <c r="A29075" t="s">
        <v>29502</v>
      </c>
    </row>
    <row r="29076" spans="1:1" x14ac:dyDescent="0.25">
      <c r="A29076" t="s">
        <v>29503</v>
      </c>
    </row>
    <row r="29077" spans="1:1" x14ac:dyDescent="0.25">
      <c r="A29077" t="s">
        <v>29504</v>
      </c>
    </row>
    <row r="29078" spans="1:1" x14ac:dyDescent="0.25">
      <c r="A29078" t="s">
        <v>29505</v>
      </c>
    </row>
    <row r="29079" spans="1:1" x14ac:dyDescent="0.25">
      <c r="A29079" t="s">
        <v>29506</v>
      </c>
    </row>
    <row r="29080" spans="1:1" x14ac:dyDescent="0.25">
      <c r="A29080" t="s">
        <v>29507</v>
      </c>
    </row>
    <row r="29081" spans="1:1" x14ac:dyDescent="0.25">
      <c r="A29081" t="s">
        <v>29508</v>
      </c>
    </row>
    <row r="29082" spans="1:1" x14ac:dyDescent="0.25">
      <c r="A29082" t="s">
        <v>29509</v>
      </c>
    </row>
    <row r="29083" spans="1:1" x14ac:dyDescent="0.25">
      <c r="A29083" t="s">
        <v>29510</v>
      </c>
    </row>
    <row r="29084" spans="1:1" x14ac:dyDescent="0.25">
      <c r="A29084" t="s">
        <v>29511</v>
      </c>
    </row>
    <row r="29085" spans="1:1" x14ac:dyDescent="0.25">
      <c r="A29085" t="s">
        <v>29512</v>
      </c>
    </row>
    <row r="29086" spans="1:1" x14ac:dyDescent="0.25">
      <c r="A29086" t="s">
        <v>29513</v>
      </c>
    </row>
    <row r="29087" spans="1:1" x14ac:dyDescent="0.25">
      <c r="A29087" t="s">
        <v>29514</v>
      </c>
    </row>
    <row r="29088" spans="1:1" x14ac:dyDescent="0.25">
      <c r="A29088" t="s">
        <v>29515</v>
      </c>
    </row>
    <row r="29089" spans="1:1" x14ac:dyDescent="0.25">
      <c r="A29089" t="s">
        <v>29516</v>
      </c>
    </row>
    <row r="29090" spans="1:1" x14ac:dyDescent="0.25">
      <c r="A29090" t="s">
        <v>29517</v>
      </c>
    </row>
    <row r="29091" spans="1:1" x14ac:dyDescent="0.25">
      <c r="A29091" t="s">
        <v>29518</v>
      </c>
    </row>
    <row r="29092" spans="1:1" x14ac:dyDescent="0.25">
      <c r="A29092" t="s">
        <v>29519</v>
      </c>
    </row>
    <row r="29093" spans="1:1" x14ac:dyDescent="0.25">
      <c r="A29093" t="s">
        <v>29520</v>
      </c>
    </row>
    <row r="29094" spans="1:1" x14ac:dyDescent="0.25">
      <c r="A29094" t="s">
        <v>29521</v>
      </c>
    </row>
    <row r="29095" spans="1:1" x14ac:dyDescent="0.25">
      <c r="A29095" t="s">
        <v>29522</v>
      </c>
    </row>
    <row r="29096" spans="1:1" x14ac:dyDescent="0.25">
      <c r="A29096" t="s">
        <v>29523</v>
      </c>
    </row>
    <row r="29097" spans="1:1" x14ac:dyDescent="0.25">
      <c r="A29097" t="s">
        <v>29524</v>
      </c>
    </row>
    <row r="29098" spans="1:1" x14ac:dyDescent="0.25">
      <c r="A29098" t="s">
        <v>29525</v>
      </c>
    </row>
    <row r="29099" spans="1:1" x14ac:dyDescent="0.25">
      <c r="A29099" t="s">
        <v>29526</v>
      </c>
    </row>
    <row r="29100" spans="1:1" x14ac:dyDescent="0.25">
      <c r="A29100" t="s">
        <v>29527</v>
      </c>
    </row>
    <row r="29101" spans="1:1" x14ac:dyDescent="0.25">
      <c r="A29101" t="s">
        <v>29528</v>
      </c>
    </row>
    <row r="29102" spans="1:1" x14ac:dyDescent="0.25">
      <c r="A29102" t="s">
        <v>29529</v>
      </c>
    </row>
    <row r="29103" spans="1:1" x14ac:dyDescent="0.25">
      <c r="A29103" t="s">
        <v>29530</v>
      </c>
    </row>
    <row r="29104" spans="1:1" x14ac:dyDescent="0.25">
      <c r="A29104" t="s">
        <v>29531</v>
      </c>
    </row>
    <row r="29105" spans="1:1" x14ac:dyDescent="0.25">
      <c r="A29105" t="s">
        <v>29532</v>
      </c>
    </row>
    <row r="29106" spans="1:1" x14ac:dyDescent="0.25">
      <c r="A29106" t="s">
        <v>29533</v>
      </c>
    </row>
    <row r="29107" spans="1:1" x14ac:dyDescent="0.25">
      <c r="A29107" t="s">
        <v>29534</v>
      </c>
    </row>
    <row r="29108" spans="1:1" x14ac:dyDescent="0.25">
      <c r="A29108" t="s">
        <v>29535</v>
      </c>
    </row>
    <row r="29109" spans="1:1" x14ac:dyDescent="0.25">
      <c r="A29109" t="s">
        <v>29536</v>
      </c>
    </row>
    <row r="29110" spans="1:1" x14ac:dyDescent="0.25">
      <c r="A29110" t="s">
        <v>29537</v>
      </c>
    </row>
    <row r="29111" spans="1:1" x14ac:dyDescent="0.25">
      <c r="A29111" t="s">
        <v>29538</v>
      </c>
    </row>
    <row r="29112" spans="1:1" x14ac:dyDescent="0.25">
      <c r="A29112" t="s">
        <v>29539</v>
      </c>
    </row>
    <row r="29113" spans="1:1" x14ac:dyDescent="0.25">
      <c r="A29113" t="s">
        <v>29540</v>
      </c>
    </row>
    <row r="29114" spans="1:1" x14ac:dyDescent="0.25">
      <c r="A29114" t="s">
        <v>29541</v>
      </c>
    </row>
    <row r="29115" spans="1:1" x14ac:dyDescent="0.25">
      <c r="A29115" t="s">
        <v>29542</v>
      </c>
    </row>
    <row r="29116" spans="1:1" x14ac:dyDescent="0.25">
      <c r="A29116" t="s">
        <v>29543</v>
      </c>
    </row>
    <row r="29117" spans="1:1" x14ac:dyDescent="0.25">
      <c r="A29117" t="s">
        <v>29544</v>
      </c>
    </row>
    <row r="29118" spans="1:1" x14ac:dyDescent="0.25">
      <c r="A29118" t="s">
        <v>29545</v>
      </c>
    </row>
    <row r="29119" spans="1:1" x14ac:dyDescent="0.25">
      <c r="A29119" t="s">
        <v>29546</v>
      </c>
    </row>
    <row r="29120" spans="1:1" x14ac:dyDescent="0.25">
      <c r="A29120" t="s">
        <v>29547</v>
      </c>
    </row>
    <row r="29121" spans="1:1" x14ac:dyDescent="0.25">
      <c r="A29121" t="s">
        <v>29548</v>
      </c>
    </row>
    <row r="29122" spans="1:1" x14ac:dyDescent="0.25">
      <c r="A29122" t="s">
        <v>29549</v>
      </c>
    </row>
    <row r="29123" spans="1:1" x14ac:dyDescent="0.25">
      <c r="A29123" t="s">
        <v>29550</v>
      </c>
    </row>
    <row r="29124" spans="1:1" x14ac:dyDescent="0.25">
      <c r="A29124" t="s">
        <v>29551</v>
      </c>
    </row>
    <row r="29125" spans="1:1" x14ac:dyDescent="0.25">
      <c r="A29125" t="s">
        <v>29552</v>
      </c>
    </row>
    <row r="29126" spans="1:1" x14ac:dyDescent="0.25">
      <c r="A29126" t="s">
        <v>29553</v>
      </c>
    </row>
    <row r="29127" spans="1:1" x14ac:dyDescent="0.25">
      <c r="A29127" t="s">
        <v>29554</v>
      </c>
    </row>
    <row r="29128" spans="1:1" x14ac:dyDescent="0.25">
      <c r="A29128" t="s">
        <v>29555</v>
      </c>
    </row>
    <row r="29129" spans="1:1" x14ac:dyDescent="0.25">
      <c r="A29129" t="s">
        <v>29556</v>
      </c>
    </row>
    <row r="29130" spans="1:1" x14ac:dyDescent="0.25">
      <c r="A29130" t="s">
        <v>29557</v>
      </c>
    </row>
    <row r="29131" spans="1:1" x14ac:dyDescent="0.25">
      <c r="A29131" t="s">
        <v>29558</v>
      </c>
    </row>
    <row r="29132" spans="1:1" x14ac:dyDescent="0.25">
      <c r="A29132" t="s">
        <v>29559</v>
      </c>
    </row>
    <row r="29133" spans="1:1" x14ac:dyDescent="0.25">
      <c r="A29133" t="s">
        <v>29560</v>
      </c>
    </row>
    <row r="29134" spans="1:1" x14ac:dyDescent="0.25">
      <c r="A29134" t="s">
        <v>29561</v>
      </c>
    </row>
    <row r="29135" spans="1:1" x14ac:dyDescent="0.25">
      <c r="A29135" t="s">
        <v>29562</v>
      </c>
    </row>
    <row r="29136" spans="1:1" x14ac:dyDescent="0.25">
      <c r="A29136" t="s">
        <v>29563</v>
      </c>
    </row>
    <row r="29137" spans="1:1" x14ac:dyDescent="0.25">
      <c r="A29137" t="s">
        <v>29564</v>
      </c>
    </row>
    <row r="29138" spans="1:1" x14ac:dyDescent="0.25">
      <c r="A29138" t="s">
        <v>29565</v>
      </c>
    </row>
    <row r="29139" spans="1:1" x14ac:dyDescent="0.25">
      <c r="A29139" t="s">
        <v>29566</v>
      </c>
    </row>
    <row r="29140" spans="1:1" x14ac:dyDescent="0.25">
      <c r="A29140" t="s">
        <v>29567</v>
      </c>
    </row>
    <row r="29141" spans="1:1" x14ac:dyDescent="0.25">
      <c r="A29141" t="s">
        <v>29568</v>
      </c>
    </row>
    <row r="29142" spans="1:1" x14ac:dyDescent="0.25">
      <c r="A29142" t="s">
        <v>29569</v>
      </c>
    </row>
    <row r="29143" spans="1:1" x14ac:dyDescent="0.25">
      <c r="A29143" t="s">
        <v>29570</v>
      </c>
    </row>
    <row r="29144" spans="1:1" x14ac:dyDescent="0.25">
      <c r="A29144" t="s">
        <v>29571</v>
      </c>
    </row>
    <row r="29145" spans="1:1" x14ac:dyDescent="0.25">
      <c r="A29145" t="s">
        <v>29572</v>
      </c>
    </row>
    <row r="29146" spans="1:1" x14ac:dyDescent="0.25">
      <c r="A29146" t="s">
        <v>29573</v>
      </c>
    </row>
    <row r="29147" spans="1:1" x14ac:dyDescent="0.25">
      <c r="A29147" t="s">
        <v>29574</v>
      </c>
    </row>
    <row r="29148" spans="1:1" x14ac:dyDescent="0.25">
      <c r="A29148" t="s">
        <v>29575</v>
      </c>
    </row>
    <row r="29149" spans="1:1" x14ac:dyDescent="0.25">
      <c r="A29149" t="s">
        <v>29576</v>
      </c>
    </row>
    <row r="29150" spans="1:1" x14ac:dyDescent="0.25">
      <c r="A29150" t="s">
        <v>29577</v>
      </c>
    </row>
    <row r="29151" spans="1:1" x14ac:dyDescent="0.25">
      <c r="A29151" t="s">
        <v>29578</v>
      </c>
    </row>
    <row r="29152" spans="1:1" x14ac:dyDescent="0.25">
      <c r="A29152" t="s">
        <v>29579</v>
      </c>
    </row>
    <row r="29153" spans="1:1" x14ac:dyDescent="0.25">
      <c r="A29153" t="s">
        <v>29580</v>
      </c>
    </row>
    <row r="29154" spans="1:1" x14ac:dyDescent="0.25">
      <c r="A29154" t="s">
        <v>29581</v>
      </c>
    </row>
    <row r="29155" spans="1:1" x14ac:dyDescent="0.25">
      <c r="A29155" t="s">
        <v>29582</v>
      </c>
    </row>
    <row r="29156" spans="1:1" x14ac:dyDescent="0.25">
      <c r="A29156" t="s">
        <v>29583</v>
      </c>
    </row>
    <row r="29157" spans="1:1" x14ac:dyDescent="0.25">
      <c r="A29157" t="s">
        <v>29584</v>
      </c>
    </row>
    <row r="29158" spans="1:1" x14ac:dyDescent="0.25">
      <c r="A29158" t="s">
        <v>29585</v>
      </c>
    </row>
    <row r="29159" spans="1:1" x14ac:dyDescent="0.25">
      <c r="A29159" t="s">
        <v>29586</v>
      </c>
    </row>
    <row r="29160" spans="1:1" x14ac:dyDescent="0.25">
      <c r="A29160" t="s">
        <v>29587</v>
      </c>
    </row>
    <row r="29161" spans="1:1" x14ac:dyDescent="0.25">
      <c r="A29161" t="s">
        <v>29588</v>
      </c>
    </row>
    <row r="29162" spans="1:1" x14ac:dyDescent="0.25">
      <c r="A29162" t="s">
        <v>29589</v>
      </c>
    </row>
    <row r="29163" spans="1:1" x14ac:dyDescent="0.25">
      <c r="A29163" t="s">
        <v>29590</v>
      </c>
    </row>
    <row r="29164" spans="1:1" x14ac:dyDescent="0.25">
      <c r="A29164" t="s">
        <v>29591</v>
      </c>
    </row>
    <row r="29165" spans="1:1" x14ac:dyDescent="0.25">
      <c r="A29165" t="s">
        <v>29592</v>
      </c>
    </row>
    <row r="29166" spans="1:1" x14ac:dyDescent="0.25">
      <c r="A29166" t="s">
        <v>29593</v>
      </c>
    </row>
    <row r="29167" spans="1:1" x14ac:dyDescent="0.25">
      <c r="A29167" t="s">
        <v>29594</v>
      </c>
    </row>
    <row r="29168" spans="1:1" x14ac:dyDescent="0.25">
      <c r="A29168" t="s">
        <v>29595</v>
      </c>
    </row>
    <row r="29169" spans="1:1" x14ac:dyDescent="0.25">
      <c r="A29169" t="s">
        <v>29596</v>
      </c>
    </row>
    <row r="29170" spans="1:1" x14ac:dyDescent="0.25">
      <c r="A29170" t="s">
        <v>29597</v>
      </c>
    </row>
    <row r="29171" spans="1:1" x14ac:dyDescent="0.25">
      <c r="A29171" t="s">
        <v>29598</v>
      </c>
    </row>
    <row r="29172" spans="1:1" x14ac:dyDescent="0.25">
      <c r="A29172" t="s">
        <v>29599</v>
      </c>
    </row>
    <row r="29173" spans="1:1" x14ac:dyDescent="0.25">
      <c r="A29173" t="s">
        <v>29600</v>
      </c>
    </row>
    <row r="29174" spans="1:1" x14ac:dyDescent="0.25">
      <c r="A29174" t="s">
        <v>29601</v>
      </c>
    </row>
    <row r="29175" spans="1:1" x14ac:dyDescent="0.25">
      <c r="A29175" t="s">
        <v>29602</v>
      </c>
    </row>
    <row r="29176" spans="1:1" x14ac:dyDescent="0.25">
      <c r="A29176" t="s">
        <v>29603</v>
      </c>
    </row>
    <row r="29177" spans="1:1" x14ac:dyDescent="0.25">
      <c r="A29177" t="s">
        <v>29604</v>
      </c>
    </row>
    <row r="29178" spans="1:1" x14ac:dyDescent="0.25">
      <c r="A29178" t="s">
        <v>29605</v>
      </c>
    </row>
    <row r="29179" spans="1:1" x14ac:dyDescent="0.25">
      <c r="A29179" t="s">
        <v>29606</v>
      </c>
    </row>
    <row r="29180" spans="1:1" x14ac:dyDescent="0.25">
      <c r="A29180" t="s">
        <v>29607</v>
      </c>
    </row>
    <row r="29181" spans="1:1" x14ac:dyDescent="0.25">
      <c r="A29181" t="s">
        <v>29608</v>
      </c>
    </row>
    <row r="29182" spans="1:1" x14ac:dyDescent="0.25">
      <c r="A29182" t="s">
        <v>29609</v>
      </c>
    </row>
    <row r="29183" spans="1:1" x14ac:dyDescent="0.25">
      <c r="A29183" t="s">
        <v>29610</v>
      </c>
    </row>
    <row r="29184" spans="1:1" x14ac:dyDescent="0.25">
      <c r="A29184" t="s">
        <v>29611</v>
      </c>
    </row>
    <row r="29185" spans="1:1" x14ac:dyDescent="0.25">
      <c r="A29185" t="s">
        <v>29612</v>
      </c>
    </row>
    <row r="29186" spans="1:1" x14ac:dyDescent="0.25">
      <c r="A29186" t="s">
        <v>29613</v>
      </c>
    </row>
    <row r="29187" spans="1:1" x14ac:dyDescent="0.25">
      <c r="A29187" t="s">
        <v>29614</v>
      </c>
    </row>
    <row r="29188" spans="1:1" x14ac:dyDescent="0.25">
      <c r="A29188" t="s">
        <v>29615</v>
      </c>
    </row>
    <row r="29189" spans="1:1" x14ac:dyDescent="0.25">
      <c r="A29189" t="s">
        <v>29616</v>
      </c>
    </row>
    <row r="29190" spans="1:1" x14ac:dyDescent="0.25">
      <c r="A29190" t="s">
        <v>29617</v>
      </c>
    </row>
    <row r="29191" spans="1:1" x14ac:dyDescent="0.25">
      <c r="A29191" t="s">
        <v>29618</v>
      </c>
    </row>
    <row r="29192" spans="1:1" x14ac:dyDescent="0.25">
      <c r="A29192" t="s">
        <v>29619</v>
      </c>
    </row>
    <row r="29193" spans="1:1" x14ac:dyDescent="0.25">
      <c r="A29193" t="s">
        <v>29620</v>
      </c>
    </row>
    <row r="29194" spans="1:1" x14ac:dyDescent="0.25">
      <c r="A29194" t="s">
        <v>29621</v>
      </c>
    </row>
    <row r="29195" spans="1:1" x14ac:dyDescent="0.25">
      <c r="A29195" t="s">
        <v>29622</v>
      </c>
    </row>
    <row r="29196" spans="1:1" x14ac:dyDescent="0.25">
      <c r="A29196" t="s">
        <v>29623</v>
      </c>
    </row>
    <row r="29197" spans="1:1" x14ac:dyDescent="0.25">
      <c r="A29197" t="s">
        <v>29624</v>
      </c>
    </row>
    <row r="29198" spans="1:1" x14ac:dyDescent="0.25">
      <c r="A29198" t="s">
        <v>29625</v>
      </c>
    </row>
    <row r="29199" spans="1:1" x14ac:dyDescent="0.25">
      <c r="A29199" t="s">
        <v>29626</v>
      </c>
    </row>
    <row r="29200" spans="1:1" x14ac:dyDescent="0.25">
      <c r="A29200" t="s">
        <v>29627</v>
      </c>
    </row>
    <row r="29201" spans="1:1" x14ac:dyDescent="0.25">
      <c r="A29201" t="s">
        <v>29628</v>
      </c>
    </row>
    <row r="29202" spans="1:1" x14ac:dyDescent="0.25">
      <c r="A29202" t="s">
        <v>29629</v>
      </c>
    </row>
    <row r="29203" spans="1:1" x14ac:dyDescent="0.25">
      <c r="A29203" t="s">
        <v>29630</v>
      </c>
    </row>
    <row r="29204" spans="1:1" x14ac:dyDescent="0.25">
      <c r="A29204" t="s">
        <v>29631</v>
      </c>
    </row>
    <row r="29205" spans="1:1" x14ac:dyDescent="0.25">
      <c r="A29205" t="s">
        <v>29632</v>
      </c>
    </row>
    <row r="29206" spans="1:1" x14ac:dyDescent="0.25">
      <c r="A29206" t="s">
        <v>29633</v>
      </c>
    </row>
    <row r="29207" spans="1:1" x14ac:dyDescent="0.25">
      <c r="A29207" t="s">
        <v>29634</v>
      </c>
    </row>
    <row r="29208" spans="1:1" x14ac:dyDescent="0.25">
      <c r="A29208" t="s">
        <v>29635</v>
      </c>
    </row>
    <row r="29209" spans="1:1" x14ac:dyDescent="0.25">
      <c r="A29209" t="s">
        <v>29636</v>
      </c>
    </row>
    <row r="29210" spans="1:1" x14ac:dyDescent="0.25">
      <c r="A29210" t="s">
        <v>29637</v>
      </c>
    </row>
    <row r="29211" spans="1:1" x14ac:dyDescent="0.25">
      <c r="A29211" t="s">
        <v>29638</v>
      </c>
    </row>
    <row r="29212" spans="1:1" x14ac:dyDescent="0.25">
      <c r="A29212" t="s">
        <v>29639</v>
      </c>
    </row>
    <row r="29213" spans="1:1" x14ac:dyDescent="0.25">
      <c r="A29213" t="s">
        <v>29640</v>
      </c>
    </row>
    <row r="29214" spans="1:1" x14ac:dyDescent="0.25">
      <c r="A29214" t="s">
        <v>29641</v>
      </c>
    </row>
    <row r="29215" spans="1:1" x14ac:dyDescent="0.25">
      <c r="A29215" t="s">
        <v>29642</v>
      </c>
    </row>
    <row r="29216" spans="1:1" x14ac:dyDescent="0.25">
      <c r="A29216" t="s">
        <v>29643</v>
      </c>
    </row>
    <row r="29217" spans="1:1" x14ac:dyDescent="0.25">
      <c r="A29217" t="s">
        <v>29644</v>
      </c>
    </row>
    <row r="29218" spans="1:1" x14ac:dyDescent="0.25">
      <c r="A29218" t="s">
        <v>29645</v>
      </c>
    </row>
    <row r="29219" spans="1:1" x14ac:dyDescent="0.25">
      <c r="A29219" t="s">
        <v>29646</v>
      </c>
    </row>
    <row r="29220" spans="1:1" x14ac:dyDescent="0.25">
      <c r="A29220" t="s">
        <v>29647</v>
      </c>
    </row>
    <row r="29221" spans="1:1" x14ac:dyDescent="0.25">
      <c r="A29221" t="s">
        <v>29648</v>
      </c>
    </row>
    <row r="29222" spans="1:1" x14ac:dyDescent="0.25">
      <c r="A29222" t="s">
        <v>29649</v>
      </c>
    </row>
    <row r="29223" spans="1:1" x14ac:dyDescent="0.25">
      <c r="A29223" t="s">
        <v>29650</v>
      </c>
    </row>
    <row r="29224" spans="1:1" x14ac:dyDescent="0.25">
      <c r="A29224" t="s">
        <v>29651</v>
      </c>
    </row>
    <row r="29225" spans="1:1" x14ac:dyDescent="0.25">
      <c r="A29225" t="s">
        <v>29652</v>
      </c>
    </row>
    <row r="29226" spans="1:1" x14ac:dyDescent="0.25">
      <c r="A29226" t="s">
        <v>29653</v>
      </c>
    </row>
    <row r="29227" spans="1:1" x14ac:dyDescent="0.25">
      <c r="A29227" t="s">
        <v>29654</v>
      </c>
    </row>
    <row r="29228" spans="1:1" x14ac:dyDescent="0.25">
      <c r="A29228" t="s">
        <v>29655</v>
      </c>
    </row>
    <row r="29229" spans="1:1" x14ac:dyDescent="0.25">
      <c r="A29229" t="s">
        <v>29656</v>
      </c>
    </row>
    <row r="29230" spans="1:1" x14ac:dyDescent="0.25">
      <c r="A29230" t="s">
        <v>29657</v>
      </c>
    </row>
    <row r="29231" spans="1:1" x14ac:dyDescent="0.25">
      <c r="A29231" t="s">
        <v>29658</v>
      </c>
    </row>
    <row r="29232" spans="1:1" x14ac:dyDescent="0.25">
      <c r="A29232" t="s">
        <v>29659</v>
      </c>
    </row>
    <row r="29233" spans="1:1" x14ac:dyDescent="0.25">
      <c r="A29233" t="s">
        <v>29660</v>
      </c>
    </row>
    <row r="29234" spans="1:1" x14ac:dyDescent="0.25">
      <c r="A29234" t="s">
        <v>29661</v>
      </c>
    </row>
    <row r="29235" spans="1:1" x14ac:dyDescent="0.25">
      <c r="A29235" t="s">
        <v>29662</v>
      </c>
    </row>
    <row r="29236" spans="1:1" x14ac:dyDescent="0.25">
      <c r="A29236" t="s">
        <v>29663</v>
      </c>
    </row>
    <row r="29237" spans="1:1" x14ac:dyDescent="0.25">
      <c r="A29237" t="s">
        <v>29664</v>
      </c>
    </row>
    <row r="29238" spans="1:1" x14ac:dyDescent="0.25">
      <c r="A29238" t="s">
        <v>29665</v>
      </c>
    </row>
    <row r="29239" spans="1:1" x14ac:dyDescent="0.25">
      <c r="A29239" t="s">
        <v>29666</v>
      </c>
    </row>
    <row r="29240" spans="1:1" x14ac:dyDescent="0.25">
      <c r="A29240" t="s">
        <v>29667</v>
      </c>
    </row>
    <row r="29241" spans="1:1" x14ac:dyDescent="0.25">
      <c r="A29241" t="s">
        <v>29668</v>
      </c>
    </row>
    <row r="29242" spans="1:1" x14ac:dyDescent="0.25">
      <c r="A29242" t="s">
        <v>29669</v>
      </c>
    </row>
    <row r="29243" spans="1:1" x14ac:dyDescent="0.25">
      <c r="A29243" t="s">
        <v>29670</v>
      </c>
    </row>
    <row r="29244" spans="1:1" x14ac:dyDescent="0.25">
      <c r="A29244" t="s">
        <v>29671</v>
      </c>
    </row>
    <row r="29245" spans="1:1" x14ac:dyDescent="0.25">
      <c r="A29245" t="s">
        <v>29672</v>
      </c>
    </row>
    <row r="29246" spans="1:1" x14ac:dyDescent="0.25">
      <c r="A29246" t="s">
        <v>29673</v>
      </c>
    </row>
    <row r="29247" spans="1:1" x14ac:dyDescent="0.25">
      <c r="A29247" t="s">
        <v>29674</v>
      </c>
    </row>
    <row r="29248" spans="1:1" x14ac:dyDescent="0.25">
      <c r="A29248" t="s">
        <v>29675</v>
      </c>
    </row>
    <row r="29249" spans="1:1" x14ac:dyDescent="0.25">
      <c r="A29249" t="s">
        <v>29676</v>
      </c>
    </row>
    <row r="29250" spans="1:1" x14ac:dyDescent="0.25">
      <c r="A29250" t="s">
        <v>29677</v>
      </c>
    </row>
    <row r="29251" spans="1:1" x14ac:dyDescent="0.25">
      <c r="A29251" t="s">
        <v>29678</v>
      </c>
    </row>
    <row r="29252" spans="1:1" x14ac:dyDescent="0.25">
      <c r="A29252" t="s">
        <v>29679</v>
      </c>
    </row>
    <row r="29253" spans="1:1" x14ac:dyDescent="0.25">
      <c r="A29253" t="s">
        <v>29680</v>
      </c>
    </row>
    <row r="29254" spans="1:1" x14ac:dyDescent="0.25">
      <c r="A29254" t="s">
        <v>29681</v>
      </c>
    </row>
    <row r="29255" spans="1:1" x14ac:dyDescent="0.25">
      <c r="A29255" t="s">
        <v>29682</v>
      </c>
    </row>
    <row r="29256" spans="1:1" x14ac:dyDescent="0.25">
      <c r="A29256" t="s">
        <v>29683</v>
      </c>
    </row>
    <row r="29257" spans="1:1" x14ac:dyDescent="0.25">
      <c r="A29257" t="s">
        <v>29684</v>
      </c>
    </row>
    <row r="29258" spans="1:1" x14ac:dyDescent="0.25">
      <c r="A29258" t="s">
        <v>29685</v>
      </c>
    </row>
    <row r="29259" spans="1:1" x14ac:dyDescent="0.25">
      <c r="A29259" t="s">
        <v>29686</v>
      </c>
    </row>
    <row r="29260" spans="1:1" x14ac:dyDescent="0.25">
      <c r="A29260" t="s">
        <v>29687</v>
      </c>
    </row>
    <row r="29261" spans="1:1" x14ac:dyDescent="0.25">
      <c r="A29261" t="s">
        <v>29688</v>
      </c>
    </row>
    <row r="29262" spans="1:1" x14ac:dyDescent="0.25">
      <c r="A29262" t="s">
        <v>29689</v>
      </c>
    </row>
    <row r="29263" spans="1:1" x14ac:dyDescent="0.25">
      <c r="A29263" t="s">
        <v>29690</v>
      </c>
    </row>
    <row r="29264" spans="1:1" x14ac:dyDescent="0.25">
      <c r="A29264" t="s">
        <v>29691</v>
      </c>
    </row>
    <row r="29265" spans="1:1" x14ac:dyDescent="0.25">
      <c r="A29265" t="s">
        <v>29692</v>
      </c>
    </row>
    <row r="29266" spans="1:1" x14ac:dyDescent="0.25">
      <c r="A29266" t="s">
        <v>29693</v>
      </c>
    </row>
    <row r="29267" spans="1:1" x14ac:dyDescent="0.25">
      <c r="A29267" t="s">
        <v>29694</v>
      </c>
    </row>
    <row r="29268" spans="1:1" x14ac:dyDescent="0.25">
      <c r="A29268" t="s">
        <v>29695</v>
      </c>
    </row>
    <row r="29269" spans="1:1" x14ac:dyDescent="0.25">
      <c r="A29269" t="s">
        <v>29696</v>
      </c>
    </row>
    <row r="29270" spans="1:1" x14ac:dyDescent="0.25">
      <c r="A29270" t="s">
        <v>29697</v>
      </c>
    </row>
    <row r="29271" spans="1:1" x14ac:dyDescent="0.25">
      <c r="A29271" t="s">
        <v>29698</v>
      </c>
    </row>
    <row r="29272" spans="1:1" x14ac:dyDescent="0.25">
      <c r="A29272" t="s">
        <v>29699</v>
      </c>
    </row>
    <row r="29273" spans="1:1" x14ac:dyDescent="0.25">
      <c r="A29273" t="s">
        <v>29700</v>
      </c>
    </row>
    <row r="29274" spans="1:1" x14ac:dyDescent="0.25">
      <c r="A29274" t="s">
        <v>29701</v>
      </c>
    </row>
    <row r="29275" spans="1:1" x14ac:dyDescent="0.25">
      <c r="A29275" t="s">
        <v>29702</v>
      </c>
    </row>
    <row r="29276" spans="1:1" x14ac:dyDescent="0.25">
      <c r="A29276" t="s">
        <v>29703</v>
      </c>
    </row>
    <row r="29277" spans="1:1" x14ac:dyDescent="0.25">
      <c r="A29277" t="s">
        <v>29704</v>
      </c>
    </row>
    <row r="29278" spans="1:1" x14ac:dyDescent="0.25">
      <c r="A29278" t="s">
        <v>29705</v>
      </c>
    </row>
    <row r="29279" spans="1:1" x14ac:dyDescent="0.25">
      <c r="A29279" t="s">
        <v>29706</v>
      </c>
    </row>
    <row r="29280" spans="1:1" x14ac:dyDescent="0.25">
      <c r="A29280" t="s">
        <v>29707</v>
      </c>
    </row>
    <row r="29281" spans="1:1" x14ac:dyDescent="0.25">
      <c r="A29281" t="s">
        <v>29708</v>
      </c>
    </row>
    <row r="29282" spans="1:1" x14ac:dyDescent="0.25">
      <c r="A29282" t="s">
        <v>29709</v>
      </c>
    </row>
    <row r="29283" spans="1:1" x14ac:dyDescent="0.25">
      <c r="A29283" t="s">
        <v>29710</v>
      </c>
    </row>
    <row r="29284" spans="1:1" x14ac:dyDescent="0.25">
      <c r="A29284" t="s">
        <v>29711</v>
      </c>
    </row>
    <row r="29285" spans="1:1" x14ac:dyDescent="0.25">
      <c r="A29285" t="s">
        <v>29712</v>
      </c>
    </row>
    <row r="29286" spans="1:1" x14ac:dyDescent="0.25">
      <c r="A29286" t="s">
        <v>29713</v>
      </c>
    </row>
    <row r="29287" spans="1:1" x14ac:dyDescent="0.25">
      <c r="A29287" t="s">
        <v>29714</v>
      </c>
    </row>
    <row r="29288" spans="1:1" x14ac:dyDescent="0.25">
      <c r="A29288" t="s">
        <v>29715</v>
      </c>
    </row>
    <row r="29289" spans="1:1" x14ac:dyDescent="0.25">
      <c r="A29289" t="s">
        <v>29716</v>
      </c>
    </row>
    <row r="29290" spans="1:1" x14ac:dyDescent="0.25">
      <c r="A29290" t="s">
        <v>29717</v>
      </c>
    </row>
    <row r="29291" spans="1:1" x14ac:dyDescent="0.25">
      <c r="A29291" t="s">
        <v>29718</v>
      </c>
    </row>
    <row r="29292" spans="1:1" x14ac:dyDescent="0.25">
      <c r="A29292" t="s">
        <v>29719</v>
      </c>
    </row>
    <row r="29293" spans="1:1" x14ac:dyDescent="0.25">
      <c r="A29293" t="s">
        <v>29720</v>
      </c>
    </row>
    <row r="29294" spans="1:1" x14ac:dyDescent="0.25">
      <c r="A29294" t="s">
        <v>29721</v>
      </c>
    </row>
    <row r="29295" spans="1:1" x14ac:dyDescent="0.25">
      <c r="A29295" t="s">
        <v>29722</v>
      </c>
    </row>
    <row r="29296" spans="1:1" x14ac:dyDescent="0.25">
      <c r="A29296" t="s">
        <v>29723</v>
      </c>
    </row>
    <row r="29297" spans="1:1" x14ac:dyDescent="0.25">
      <c r="A29297" t="s">
        <v>29724</v>
      </c>
    </row>
    <row r="29298" spans="1:1" x14ac:dyDescent="0.25">
      <c r="A29298" t="s">
        <v>29725</v>
      </c>
    </row>
    <row r="29299" spans="1:1" x14ac:dyDescent="0.25">
      <c r="A29299" t="s">
        <v>29726</v>
      </c>
    </row>
    <row r="29300" spans="1:1" x14ac:dyDescent="0.25">
      <c r="A29300" t="s">
        <v>29727</v>
      </c>
    </row>
    <row r="29301" spans="1:1" x14ac:dyDescent="0.25">
      <c r="A29301" t="s">
        <v>29728</v>
      </c>
    </row>
    <row r="29302" spans="1:1" x14ac:dyDescent="0.25">
      <c r="A29302" t="s">
        <v>29729</v>
      </c>
    </row>
    <row r="29303" spans="1:1" x14ac:dyDescent="0.25">
      <c r="A29303" t="s">
        <v>29730</v>
      </c>
    </row>
    <row r="29304" spans="1:1" x14ac:dyDescent="0.25">
      <c r="A29304" t="s">
        <v>29731</v>
      </c>
    </row>
    <row r="29305" spans="1:1" x14ac:dyDescent="0.25">
      <c r="A29305" t="s">
        <v>29732</v>
      </c>
    </row>
    <row r="29306" spans="1:1" x14ac:dyDescent="0.25">
      <c r="A29306" t="s">
        <v>29733</v>
      </c>
    </row>
    <row r="29307" spans="1:1" x14ac:dyDescent="0.25">
      <c r="A29307" t="s">
        <v>29734</v>
      </c>
    </row>
    <row r="29308" spans="1:1" x14ac:dyDescent="0.25">
      <c r="A29308" t="s">
        <v>29735</v>
      </c>
    </row>
    <row r="29309" spans="1:1" x14ac:dyDescent="0.25">
      <c r="A29309" t="s">
        <v>29736</v>
      </c>
    </row>
    <row r="29310" spans="1:1" x14ac:dyDescent="0.25">
      <c r="A29310" t="s">
        <v>29737</v>
      </c>
    </row>
    <row r="29311" spans="1:1" x14ac:dyDescent="0.25">
      <c r="A29311" t="s">
        <v>29738</v>
      </c>
    </row>
    <row r="29312" spans="1:1" x14ac:dyDescent="0.25">
      <c r="A29312" t="s">
        <v>29739</v>
      </c>
    </row>
    <row r="29313" spans="1:1" x14ac:dyDescent="0.25">
      <c r="A29313" t="s">
        <v>29740</v>
      </c>
    </row>
    <row r="29314" spans="1:1" x14ac:dyDescent="0.25">
      <c r="A29314" t="s">
        <v>29741</v>
      </c>
    </row>
    <row r="29315" spans="1:1" x14ac:dyDescent="0.25">
      <c r="A29315" t="s">
        <v>29742</v>
      </c>
    </row>
    <row r="29316" spans="1:1" x14ac:dyDescent="0.25">
      <c r="A29316" t="s">
        <v>29743</v>
      </c>
    </row>
    <row r="29317" spans="1:1" x14ac:dyDescent="0.25">
      <c r="A29317" t="s">
        <v>29744</v>
      </c>
    </row>
    <row r="29318" spans="1:1" x14ac:dyDescent="0.25">
      <c r="A29318" t="s">
        <v>29745</v>
      </c>
    </row>
    <row r="29319" spans="1:1" x14ac:dyDescent="0.25">
      <c r="A29319" t="s">
        <v>29746</v>
      </c>
    </row>
    <row r="29320" spans="1:1" x14ac:dyDescent="0.25">
      <c r="A29320" t="s">
        <v>29747</v>
      </c>
    </row>
    <row r="29321" spans="1:1" x14ac:dyDescent="0.25">
      <c r="A29321" t="s">
        <v>29748</v>
      </c>
    </row>
    <row r="29322" spans="1:1" x14ac:dyDescent="0.25">
      <c r="A29322" t="s">
        <v>29749</v>
      </c>
    </row>
    <row r="29323" spans="1:1" x14ac:dyDescent="0.25">
      <c r="A29323" t="s">
        <v>29750</v>
      </c>
    </row>
    <row r="29324" spans="1:1" x14ac:dyDescent="0.25">
      <c r="A29324" t="s">
        <v>29751</v>
      </c>
    </row>
    <row r="29325" spans="1:1" x14ac:dyDescent="0.25">
      <c r="A29325" t="s">
        <v>29752</v>
      </c>
    </row>
    <row r="29326" spans="1:1" x14ac:dyDescent="0.25">
      <c r="A29326" t="s">
        <v>29753</v>
      </c>
    </row>
    <row r="29327" spans="1:1" x14ac:dyDescent="0.25">
      <c r="A29327" t="s">
        <v>29754</v>
      </c>
    </row>
    <row r="29328" spans="1:1" x14ac:dyDescent="0.25">
      <c r="A29328" t="s">
        <v>29755</v>
      </c>
    </row>
    <row r="29329" spans="1:1" x14ac:dyDescent="0.25">
      <c r="A29329" t="s">
        <v>29756</v>
      </c>
    </row>
    <row r="29330" spans="1:1" x14ac:dyDescent="0.25">
      <c r="A29330" t="s">
        <v>29757</v>
      </c>
    </row>
    <row r="29331" spans="1:1" x14ac:dyDescent="0.25">
      <c r="A29331" t="s">
        <v>29758</v>
      </c>
    </row>
    <row r="29332" spans="1:1" x14ac:dyDescent="0.25">
      <c r="A29332" t="s">
        <v>29759</v>
      </c>
    </row>
    <row r="29333" spans="1:1" x14ac:dyDescent="0.25">
      <c r="A29333" t="s">
        <v>29760</v>
      </c>
    </row>
    <row r="29334" spans="1:1" x14ac:dyDescent="0.25">
      <c r="A29334" t="s">
        <v>29761</v>
      </c>
    </row>
    <row r="29335" spans="1:1" x14ac:dyDescent="0.25">
      <c r="A29335" t="s">
        <v>29762</v>
      </c>
    </row>
    <row r="29336" spans="1:1" x14ac:dyDescent="0.25">
      <c r="A29336" t="s">
        <v>29763</v>
      </c>
    </row>
    <row r="29337" spans="1:1" x14ac:dyDescent="0.25">
      <c r="A29337" t="s">
        <v>29764</v>
      </c>
    </row>
    <row r="29338" spans="1:1" x14ac:dyDescent="0.25">
      <c r="A29338" t="s">
        <v>29765</v>
      </c>
    </row>
    <row r="29339" spans="1:1" x14ac:dyDescent="0.25">
      <c r="A29339" t="s">
        <v>29766</v>
      </c>
    </row>
    <row r="29340" spans="1:1" x14ac:dyDescent="0.25">
      <c r="A29340" t="s">
        <v>29767</v>
      </c>
    </row>
    <row r="29341" spans="1:1" x14ac:dyDescent="0.25">
      <c r="A29341" t="s">
        <v>29768</v>
      </c>
    </row>
    <row r="29342" spans="1:1" x14ac:dyDescent="0.25">
      <c r="A29342" t="s">
        <v>29769</v>
      </c>
    </row>
    <row r="29343" spans="1:1" x14ac:dyDescent="0.25">
      <c r="A29343" t="s">
        <v>29770</v>
      </c>
    </row>
    <row r="29344" spans="1:1" x14ac:dyDescent="0.25">
      <c r="A29344" t="s">
        <v>29771</v>
      </c>
    </row>
    <row r="29345" spans="1:1" x14ac:dyDescent="0.25">
      <c r="A29345" t="s">
        <v>29772</v>
      </c>
    </row>
    <row r="29346" spans="1:1" x14ac:dyDescent="0.25">
      <c r="A29346" t="s">
        <v>29773</v>
      </c>
    </row>
    <row r="29347" spans="1:1" x14ac:dyDescent="0.25">
      <c r="A29347" t="s">
        <v>29774</v>
      </c>
    </row>
    <row r="29348" spans="1:1" x14ac:dyDescent="0.25">
      <c r="A29348" t="s">
        <v>29775</v>
      </c>
    </row>
    <row r="29349" spans="1:1" x14ac:dyDescent="0.25">
      <c r="A29349" t="s">
        <v>29776</v>
      </c>
    </row>
    <row r="29350" spans="1:1" x14ac:dyDescent="0.25">
      <c r="A29350" t="s">
        <v>29777</v>
      </c>
    </row>
    <row r="29351" spans="1:1" x14ac:dyDescent="0.25">
      <c r="A29351" t="s">
        <v>29778</v>
      </c>
    </row>
    <row r="29352" spans="1:1" x14ac:dyDescent="0.25">
      <c r="A29352" t="s">
        <v>29779</v>
      </c>
    </row>
    <row r="29353" spans="1:1" x14ac:dyDescent="0.25">
      <c r="A29353" t="s">
        <v>29780</v>
      </c>
    </row>
    <row r="29354" spans="1:1" x14ac:dyDescent="0.25">
      <c r="A29354" t="s">
        <v>29781</v>
      </c>
    </row>
    <row r="29355" spans="1:1" x14ac:dyDescent="0.25">
      <c r="A29355" t="s">
        <v>29782</v>
      </c>
    </row>
    <row r="29356" spans="1:1" x14ac:dyDescent="0.25">
      <c r="A29356" t="s">
        <v>29783</v>
      </c>
    </row>
    <row r="29357" spans="1:1" x14ac:dyDescent="0.25">
      <c r="A29357" t="s">
        <v>29784</v>
      </c>
    </row>
    <row r="29358" spans="1:1" x14ac:dyDescent="0.25">
      <c r="A29358" t="s">
        <v>29785</v>
      </c>
    </row>
    <row r="29359" spans="1:1" x14ac:dyDescent="0.25">
      <c r="A29359" t="s">
        <v>29786</v>
      </c>
    </row>
    <row r="29360" spans="1:1" x14ac:dyDescent="0.25">
      <c r="A29360" t="s">
        <v>29787</v>
      </c>
    </row>
    <row r="29361" spans="1:1" x14ac:dyDescent="0.25">
      <c r="A29361" t="s">
        <v>29788</v>
      </c>
    </row>
    <row r="29362" spans="1:1" x14ac:dyDescent="0.25">
      <c r="A29362" t="s">
        <v>29789</v>
      </c>
    </row>
    <row r="29363" spans="1:1" x14ac:dyDescent="0.25">
      <c r="A29363" t="s">
        <v>29790</v>
      </c>
    </row>
    <row r="29364" spans="1:1" x14ac:dyDescent="0.25">
      <c r="A29364" t="s">
        <v>29791</v>
      </c>
    </row>
    <row r="29365" spans="1:1" x14ac:dyDescent="0.25">
      <c r="A29365" t="s">
        <v>29792</v>
      </c>
    </row>
    <row r="29366" spans="1:1" x14ac:dyDescent="0.25">
      <c r="A29366" t="s">
        <v>29793</v>
      </c>
    </row>
    <row r="29367" spans="1:1" x14ac:dyDescent="0.25">
      <c r="A29367" t="s">
        <v>29794</v>
      </c>
    </row>
    <row r="29368" spans="1:1" x14ac:dyDescent="0.25">
      <c r="A29368" t="s">
        <v>29795</v>
      </c>
    </row>
    <row r="29369" spans="1:1" x14ac:dyDescent="0.25">
      <c r="A29369" t="s">
        <v>29796</v>
      </c>
    </row>
    <row r="29370" spans="1:1" x14ac:dyDescent="0.25">
      <c r="A29370" t="s">
        <v>29797</v>
      </c>
    </row>
    <row r="29371" spans="1:1" x14ac:dyDescent="0.25">
      <c r="A29371" t="s">
        <v>29798</v>
      </c>
    </row>
    <row r="29372" spans="1:1" x14ac:dyDescent="0.25">
      <c r="A29372" t="s">
        <v>29799</v>
      </c>
    </row>
    <row r="29373" spans="1:1" x14ac:dyDescent="0.25">
      <c r="A29373" t="s">
        <v>29800</v>
      </c>
    </row>
    <row r="29374" spans="1:1" x14ac:dyDescent="0.25">
      <c r="A29374" t="s">
        <v>29801</v>
      </c>
    </row>
    <row r="29375" spans="1:1" x14ac:dyDescent="0.25">
      <c r="A29375" t="s">
        <v>29802</v>
      </c>
    </row>
    <row r="29376" spans="1:1" x14ac:dyDescent="0.25">
      <c r="A29376" t="s">
        <v>29803</v>
      </c>
    </row>
    <row r="29377" spans="1:1" x14ac:dyDescent="0.25">
      <c r="A29377" t="s">
        <v>29804</v>
      </c>
    </row>
    <row r="29378" spans="1:1" x14ac:dyDescent="0.25">
      <c r="A29378" t="s">
        <v>29805</v>
      </c>
    </row>
    <row r="29379" spans="1:1" x14ac:dyDescent="0.25">
      <c r="A29379" t="s">
        <v>29806</v>
      </c>
    </row>
    <row r="29380" spans="1:1" x14ac:dyDescent="0.25">
      <c r="A29380" t="s">
        <v>29807</v>
      </c>
    </row>
    <row r="29381" spans="1:1" x14ac:dyDescent="0.25">
      <c r="A29381" t="s">
        <v>29808</v>
      </c>
    </row>
    <row r="29382" spans="1:1" x14ac:dyDescent="0.25">
      <c r="A29382" t="s">
        <v>29809</v>
      </c>
    </row>
    <row r="29383" spans="1:1" x14ac:dyDescent="0.25">
      <c r="A29383" t="s">
        <v>29810</v>
      </c>
    </row>
    <row r="29384" spans="1:1" x14ac:dyDescent="0.25">
      <c r="A29384" t="s">
        <v>29811</v>
      </c>
    </row>
    <row r="29385" spans="1:1" x14ac:dyDescent="0.25">
      <c r="A29385" t="s">
        <v>29812</v>
      </c>
    </row>
    <row r="29386" spans="1:1" x14ac:dyDescent="0.25">
      <c r="A29386" t="s">
        <v>29813</v>
      </c>
    </row>
    <row r="29387" spans="1:1" x14ac:dyDescent="0.25">
      <c r="A29387" t="s">
        <v>29814</v>
      </c>
    </row>
    <row r="29388" spans="1:1" x14ac:dyDescent="0.25">
      <c r="A29388" t="s">
        <v>29815</v>
      </c>
    </row>
    <row r="29389" spans="1:1" x14ac:dyDescent="0.25">
      <c r="A29389" t="s">
        <v>29816</v>
      </c>
    </row>
    <row r="29390" spans="1:1" x14ac:dyDescent="0.25">
      <c r="A29390" t="s">
        <v>29817</v>
      </c>
    </row>
    <row r="29391" spans="1:1" x14ac:dyDescent="0.25">
      <c r="A29391" t="s">
        <v>29818</v>
      </c>
    </row>
    <row r="29392" spans="1:1" x14ac:dyDescent="0.25">
      <c r="A29392" t="s">
        <v>29819</v>
      </c>
    </row>
    <row r="29393" spans="1:1" x14ac:dyDescent="0.25">
      <c r="A29393" t="s">
        <v>29820</v>
      </c>
    </row>
    <row r="29394" spans="1:1" x14ac:dyDescent="0.25">
      <c r="A29394" t="s">
        <v>29821</v>
      </c>
    </row>
    <row r="29395" spans="1:1" x14ac:dyDescent="0.25">
      <c r="A29395" t="s">
        <v>29822</v>
      </c>
    </row>
    <row r="29396" spans="1:1" x14ac:dyDescent="0.25">
      <c r="A29396" t="s">
        <v>29823</v>
      </c>
    </row>
    <row r="29397" spans="1:1" x14ac:dyDescent="0.25">
      <c r="A29397" t="s">
        <v>29824</v>
      </c>
    </row>
    <row r="29398" spans="1:1" x14ac:dyDescent="0.25">
      <c r="A29398" t="s">
        <v>29825</v>
      </c>
    </row>
    <row r="29399" spans="1:1" x14ac:dyDescent="0.25">
      <c r="A29399" t="s">
        <v>29826</v>
      </c>
    </row>
    <row r="29400" spans="1:1" x14ac:dyDescent="0.25">
      <c r="A29400" t="s">
        <v>29827</v>
      </c>
    </row>
    <row r="29401" spans="1:1" x14ac:dyDescent="0.25">
      <c r="A29401" t="s">
        <v>29828</v>
      </c>
    </row>
    <row r="29402" spans="1:1" x14ac:dyDescent="0.25">
      <c r="A29402" t="s">
        <v>29829</v>
      </c>
    </row>
    <row r="29403" spans="1:1" x14ac:dyDescent="0.25">
      <c r="A29403" t="s">
        <v>29830</v>
      </c>
    </row>
    <row r="29404" spans="1:1" x14ac:dyDescent="0.25">
      <c r="A29404" t="s">
        <v>29831</v>
      </c>
    </row>
    <row r="29405" spans="1:1" x14ac:dyDescent="0.25">
      <c r="A29405" t="s">
        <v>29832</v>
      </c>
    </row>
    <row r="29406" spans="1:1" x14ac:dyDescent="0.25">
      <c r="A29406" t="s">
        <v>29833</v>
      </c>
    </row>
    <row r="29407" spans="1:1" x14ac:dyDescent="0.25">
      <c r="A29407" t="s">
        <v>29834</v>
      </c>
    </row>
    <row r="29408" spans="1:1" x14ac:dyDescent="0.25">
      <c r="A29408" t="s">
        <v>29835</v>
      </c>
    </row>
    <row r="29409" spans="1:1" x14ac:dyDescent="0.25">
      <c r="A29409" t="s">
        <v>29836</v>
      </c>
    </row>
    <row r="29410" spans="1:1" x14ac:dyDescent="0.25">
      <c r="A29410" t="s">
        <v>29837</v>
      </c>
    </row>
    <row r="29411" spans="1:1" x14ac:dyDescent="0.25">
      <c r="A29411" t="s">
        <v>29838</v>
      </c>
    </row>
    <row r="29412" spans="1:1" x14ac:dyDescent="0.25">
      <c r="A29412" t="s">
        <v>29839</v>
      </c>
    </row>
    <row r="29413" spans="1:1" x14ac:dyDescent="0.25">
      <c r="A29413" t="s">
        <v>29840</v>
      </c>
    </row>
    <row r="29414" spans="1:1" x14ac:dyDescent="0.25">
      <c r="A29414" t="s">
        <v>29841</v>
      </c>
    </row>
    <row r="29415" spans="1:1" x14ac:dyDescent="0.25">
      <c r="A29415" t="s">
        <v>29842</v>
      </c>
    </row>
    <row r="29416" spans="1:1" x14ac:dyDescent="0.25">
      <c r="A29416" t="s">
        <v>29843</v>
      </c>
    </row>
    <row r="29417" spans="1:1" x14ac:dyDescent="0.25">
      <c r="A29417" t="s">
        <v>29844</v>
      </c>
    </row>
    <row r="29418" spans="1:1" x14ac:dyDescent="0.25">
      <c r="A29418" t="s">
        <v>29845</v>
      </c>
    </row>
    <row r="29419" spans="1:1" x14ac:dyDescent="0.25">
      <c r="A29419" t="s">
        <v>29846</v>
      </c>
    </row>
    <row r="29420" spans="1:1" x14ac:dyDescent="0.25">
      <c r="A29420" t="s">
        <v>29847</v>
      </c>
    </row>
    <row r="29421" spans="1:1" x14ac:dyDescent="0.25">
      <c r="A29421" t="s">
        <v>29848</v>
      </c>
    </row>
    <row r="29422" spans="1:1" x14ac:dyDescent="0.25">
      <c r="A29422" t="s">
        <v>29849</v>
      </c>
    </row>
    <row r="29423" spans="1:1" x14ac:dyDescent="0.25">
      <c r="A29423" t="s">
        <v>29850</v>
      </c>
    </row>
    <row r="29424" spans="1:1" x14ac:dyDescent="0.25">
      <c r="A29424" t="s">
        <v>29851</v>
      </c>
    </row>
    <row r="29425" spans="1:1" x14ac:dyDescent="0.25">
      <c r="A29425" t="s">
        <v>29852</v>
      </c>
    </row>
    <row r="29426" spans="1:1" x14ac:dyDescent="0.25">
      <c r="A29426" t="s">
        <v>29853</v>
      </c>
    </row>
    <row r="29427" spans="1:1" x14ac:dyDescent="0.25">
      <c r="A29427" t="s">
        <v>29854</v>
      </c>
    </row>
    <row r="29428" spans="1:1" x14ac:dyDescent="0.25">
      <c r="A29428" t="s">
        <v>29855</v>
      </c>
    </row>
    <row r="29429" spans="1:1" x14ac:dyDescent="0.25">
      <c r="A29429" t="s">
        <v>29856</v>
      </c>
    </row>
    <row r="29430" spans="1:1" x14ac:dyDescent="0.25">
      <c r="A29430" t="s">
        <v>29857</v>
      </c>
    </row>
    <row r="29431" spans="1:1" x14ac:dyDescent="0.25">
      <c r="A29431" t="s">
        <v>29858</v>
      </c>
    </row>
    <row r="29432" spans="1:1" x14ac:dyDescent="0.25">
      <c r="A29432" t="s">
        <v>29859</v>
      </c>
    </row>
    <row r="29433" spans="1:1" x14ac:dyDescent="0.25">
      <c r="A29433" t="s">
        <v>29860</v>
      </c>
    </row>
    <row r="29434" spans="1:1" x14ac:dyDescent="0.25">
      <c r="A29434" t="s">
        <v>29861</v>
      </c>
    </row>
    <row r="29435" spans="1:1" x14ac:dyDescent="0.25">
      <c r="A29435" t="s">
        <v>29862</v>
      </c>
    </row>
    <row r="29436" spans="1:1" x14ac:dyDescent="0.25">
      <c r="A29436" t="s">
        <v>29863</v>
      </c>
    </row>
    <row r="29437" spans="1:1" x14ac:dyDescent="0.25">
      <c r="A29437" t="s">
        <v>29864</v>
      </c>
    </row>
    <row r="29438" spans="1:1" x14ac:dyDescent="0.25">
      <c r="A29438" t="s">
        <v>29865</v>
      </c>
    </row>
    <row r="29439" spans="1:1" x14ac:dyDescent="0.25">
      <c r="A29439" t="s">
        <v>29866</v>
      </c>
    </row>
    <row r="29440" spans="1:1" x14ac:dyDescent="0.25">
      <c r="A29440" t="s">
        <v>29867</v>
      </c>
    </row>
    <row r="29441" spans="1:1" x14ac:dyDescent="0.25">
      <c r="A29441" t="s">
        <v>29868</v>
      </c>
    </row>
    <row r="29442" spans="1:1" x14ac:dyDescent="0.25">
      <c r="A29442" t="s">
        <v>29869</v>
      </c>
    </row>
    <row r="29443" spans="1:1" x14ac:dyDescent="0.25">
      <c r="A29443" t="s">
        <v>29870</v>
      </c>
    </row>
    <row r="29444" spans="1:1" x14ac:dyDescent="0.25">
      <c r="A29444" t="s">
        <v>29871</v>
      </c>
    </row>
    <row r="29445" spans="1:1" x14ac:dyDescent="0.25">
      <c r="A29445" t="s">
        <v>29872</v>
      </c>
    </row>
    <row r="29446" spans="1:1" x14ac:dyDescent="0.25">
      <c r="A29446" t="s">
        <v>29873</v>
      </c>
    </row>
    <row r="29447" spans="1:1" x14ac:dyDescent="0.25">
      <c r="A29447" t="s">
        <v>29874</v>
      </c>
    </row>
    <row r="29448" spans="1:1" x14ac:dyDescent="0.25">
      <c r="A29448" t="s">
        <v>29875</v>
      </c>
    </row>
    <row r="29449" spans="1:1" x14ac:dyDescent="0.25">
      <c r="A29449" t="s">
        <v>29876</v>
      </c>
    </row>
    <row r="29450" spans="1:1" x14ac:dyDescent="0.25">
      <c r="A29450" t="s">
        <v>29877</v>
      </c>
    </row>
    <row r="29451" spans="1:1" x14ac:dyDescent="0.25">
      <c r="A29451" t="s">
        <v>29878</v>
      </c>
    </row>
    <row r="29452" spans="1:1" x14ac:dyDescent="0.25">
      <c r="A29452" t="s">
        <v>29879</v>
      </c>
    </row>
    <row r="29453" spans="1:1" x14ac:dyDescent="0.25">
      <c r="A29453" t="s">
        <v>29880</v>
      </c>
    </row>
    <row r="29454" spans="1:1" x14ac:dyDescent="0.25">
      <c r="A29454" t="s">
        <v>29881</v>
      </c>
    </row>
    <row r="29455" spans="1:1" x14ac:dyDescent="0.25">
      <c r="A29455" t="s">
        <v>29882</v>
      </c>
    </row>
    <row r="29456" spans="1:1" x14ac:dyDescent="0.25">
      <c r="A29456" t="s">
        <v>29883</v>
      </c>
    </row>
    <row r="29457" spans="1:1" x14ac:dyDescent="0.25">
      <c r="A29457" t="s">
        <v>29884</v>
      </c>
    </row>
    <row r="29458" spans="1:1" x14ac:dyDescent="0.25">
      <c r="A29458" t="s">
        <v>29885</v>
      </c>
    </row>
    <row r="29459" spans="1:1" x14ac:dyDescent="0.25">
      <c r="A29459" t="s">
        <v>29886</v>
      </c>
    </row>
    <row r="29460" spans="1:1" x14ac:dyDescent="0.25">
      <c r="A29460" t="s">
        <v>29887</v>
      </c>
    </row>
    <row r="29461" spans="1:1" x14ac:dyDescent="0.25">
      <c r="A29461" t="s">
        <v>29888</v>
      </c>
    </row>
    <row r="29462" spans="1:1" x14ac:dyDescent="0.25">
      <c r="A29462" t="s">
        <v>29889</v>
      </c>
    </row>
    <row r="29463" spans="1:1" x14ac:dyDescent="0.25">
      <c r="A29463" t="s">
        <v>29890</v>
      </c>
    </row>
    <row r="29464" spans="1:1" x14ac:dyDescent="0.25">
      <c r="A29464" t="s">
        <v>29891</v>
      </c>
    </row>
    <row r="29465" spans="1:1" x14ac:dyDescent="0.25">
      <c r="A29465" t="s">
        <v>29892</v>
      </c>
    </row>
    <row r="29466" spans="1:1" x14ac:dyDescent="0.25">
      <c r="A29466" t="s">
        <v>29893</v>
      </c>
    </row>
    <row r="29467" spans="1:1" x14ac:dyDescent="0.25">
      <c r="A29467" t="s">
        <v>29894</v>
      </c>
    </row>
    <row r="29468" spans="1:1" x14ac:dyDescent="0.25">
      <c r="A29468" t="s">
        <v>29895</v>
      </c>
    </row>
    <row r="29469" spans="1:1" x14ac:dyDescent="0.25">
      <c r="A29469" t="s">
        <v>29896</v>
      </c>
    </row>
    <row r="29470" spans="1:1" x14ac:dyDescent="0.25">
      <c r="A29470" t="s">
        <v>29897</v>
      </c>
    </row>
    <row r="29471" spans="1:1" x14ac:dyDescent="0.25">
      <c r="A29471" t="s">
        <v>29898</v>
      </c>
    </row>
    <row r="29472" spans="1:1" x14ac:dyDescent="0.25">
      <c r="A29472" t="s">
        <v>29899</v>
      </c>
    </row>
    <row r="29473" spans="1:1" x14ac:dyDescent="0.25">
      <c r="A29473" t="s">
        <v>29900</v>
      </c>
    </row>
    <row r="29474" spans="1:1" x14ac:dyDescent="0.25">
      <c r="A29474" t="s">
        <v>29901</v>
      </c>
    </row>
    <row r="29475" spans="1:1" x14ac:dyDescent="0.25">
      <c r="A29475" t="s">
        <v>29902</v>
      </c>
    </row>
    <row r="29476" spans="1:1" x14ac:dyDescent="0.25">
      <c r="A29476" t="s">
        <v>29903</v>
      </c>
    </row>
    <row r="29477" spans="1:1" x14ac:dyDescent="0.25">
      <c r="A29477" t="s">
        <v>29904</v>
      </c>
    </row>
    <row r="29478" spans="1:1" x14ac:dyDescent="0.25">
      <c r="A29478" t="s">
        <v>29905</v>
      </c>
    </row>
    <row r="29479" spans="1:1" x14ac:dyDescent="0.25">
      <c r="A29479" t="s">
        <v>29906</v>
      </c>
    </row>
    <row r="29480" spans="1:1" x14ac:dyDescent="0.25">
      <c r="A29480" t="s">
        <v>29907</v>
      </c>
    </row>
    <row r="29481" spans="1:1" x14ac:dyDescent="0.25">
      <c r="A29481" t="s">
        <v>29908</v>
      </c>
    </row>
    <row r="29482" spans="1:1" x14ac:dyDescent="0.25">
      <c r="A29482" t="s">
        <v>29909</v>
      </c>
    </row>
    <row r="29483" spans="1:1" x14ac:dyDescent="0.25">
      <c r="A29483" t="s">
        <v>29910</v>
      </c>
    </row>
    <row r="29484" spans="1:1" x14ac:dyDescent="0.25">
      <c r="A29484" t="s">
        <v>29911</v>
      </c>
    </row>
    <row r="29485" spans="1:1" x14ac:dyDescent="0.25">
      <c r="A29485" t="s">
        <v>29912</v>
      </c>
    </row>
    <row r="29486" spans="1:1" x14ac:dyDescent="0.25">
      <c r="A29486" t="s">
        <v>29913</v>
      </c>
    </row>
    <row r="29487" spans="1:1" x14ac:dyDescent="0.25">
      <c r="A29487" t="s">
        <v>29914</v>
      </c>
    </row>
    <row r="29488" spans="1:1" x14ac:dyDescent="0.25">
      <c r="A29488" t="s">
        <v>29915</v>
      </c>
    </row>
    <row r="29489" spans="1:1" x14ac:dyDescent="0.25">
      <c r="A29489" t="s">
        <v>29916</v>
      </c>
    </row>
    <row r="29490" spans="1:1" x14ac:dyDescent="0.25">
      <c r="A29490" t="s">
        <v>29917</v>
      </c>
    </row>
    <row r="29491" spans="1:1" x14ac:dyDescent="0.25">
      <c r="A29491" t="s">
        <v>29918</v>
      </c>
    </row>
    <row r="29492" spans="1:1" x14ac:dyDescent="0.25">
      <c r="A29492" t="s">
        <v>29919</v>
      </c>
    </row>
    <row r="29493" spans="1:1" x14ac:dyDescent="0.25">
      <c r="A29493" t="s">
        <v>29920</v>
      </c>
    </row>
    <row r="29494" spans="1:1" x14ac:dyDescent="0.25">
      <c r="A29494" t="s">
        <v>29921</v>
      </c>
    </row>
    <row r="29495" spans="1:1" x14ac:dyDescent="0.25">
      <c r="A29495" t="s">
        <v>29922</v>
      </c>
    </row>
    <row r="29496" spans="1:1" x14ac:dyDescent="0.25">
      <c r="A29496" t="s">
        <v>29923</v>
      </c>
    </row>
    <row r="29497" spans="1:1" x14ac:dyDescent="0.25">
      <c r="A29497" t="s">
        <v>29924</v>
      </c>
    </row>
    <row r="29498" spans="1:1" x14ac:dyDescent="0.25">
      <c r="A29498" t="s">
        <v>29925</v>
      </c>
    </row>
    <row r="29499" spans="1:1" x14ac:dyDescent="0.25">
      <c r="A29499" t="s">
        <v>29926</v>
      </c>
    </row>
    <row r="29500" spans="1:1" x14ac:dyDescent="0.25">
      <c r="A29500" t="s">
        <v>29927</v>
      </c>
    </row>
    <row r="29501" spans="1:1" x14ac:dyDescent="0.25">
      <c r="A29501" t="s">
        <v>29928</v>
      </c>
    </row>
    <row r="29502" spans="1:1" x14ac:dyDescent="0.25">
      <c r="A29502" t="s">
        <v>29929</v>
      </c>
    </row>
    <row r="29503" spans="1:1" x14ac:dyDescent="0.25">
      <c r="A29503" t="s">
        <v>29930</v>
      </c>
    </row>
    <row r="29504" spans="1:1" x14ac:dyDescent="0.25">
      <c r="A29504" t="s">
        <v>29931</v>
      </c>
    </row>
    <row r="29505" spans="1:1" x14ac:dyDescent="0.25">
      <c r="A29505" t="s">
        <v>29932</v>
      </c>
    </row>
    <row r="29506" spans="1:1" x14ac:dyDescent="0.25">
      <c r="A29506" t="s">
        <v>29933</v>
      </c>
    </row>
    <row r="29507" spans="1:1" x14ac:dyDescent="0.25">
      <c r="A29507" t="s">
        <v>29934</v>
      </c>
    </row>
    <row r="29508" spans="1:1" x14ac:dyDescent="0.25">
      <c r="A29508" t="s">
        <v>29935</v>
      </c>
    </row>
    <row r="29509" spans="1:1" x14ac:dyDescent="0.25">
      <c r="A29509" t="s">
        <v>29936</v>
      </c>
    </row>
    <row r="29510" spans="1:1" x14ac:dyDescent="0.25">
      <c r="A29510" t="s">
        <v>29937</v>
      </c>
    </row>
    <row r="29511" spans="1:1" x14ac:dyDescent="0.25">
      <c r="A29511" t="s">
        <v>29938</v>
      </c>
    </row>
    <row r="29512" spans="1:1" x14ac:dyDescent="0.25">
      <c r="A29512" t="s">
        <v>29939</v>
      </c>
    </row>
    <row r="29513" spans="1:1" x14ac:dyDescent="0.25">
      <c r="A29513" t="s">
        <v>29940</v>
      </c>
    </row>
    <row r="29514" spans="1:1" x14ac:dyDescent="0.25">
      <c r="A29514" t="s">
        <v>29941</v>
      </c>
    </row>
    <row r="29515" spans="1:1" x14ac:dyDescent="0.25">
      <c r="A29515" t="s">
        <v>29942</v>
      </c>
    </row>
    <row r="29516" spans="1:1" x14ac:dyDescent="0.25">
      <c r="A29516" t="s">
        <v>29943</v>
      </c>
    </row>
    <row r="29517" spans="1:1" x14ac:dyDescent="0.25">
      <c r="A29517" t="s">
        <v>29944</v>
      </c>
    </row>
    <row r="29518" spans="1:1" x14ac:dyDescent="0.25">
      <c r="A29518" t="s">
        <v>29945</v>
      </c>
    </row>
    <row r="29519" spans="1:1" x14ac:dyDescent="0.25">
      <c r="A29519" t="s">
        <v>29946</v>
      </c>
    </row>
    <row r="29520" spans="1:1" x14ac:dyDescent="0.25">
      <c r="A29520" t="s">
        <v>29947</v>
      </c>
    </row>
    <row r="29521" spans="1:1" x14ac:dyDescent="0.25">
      <c r="A29521" t="s">
        <v>29948</v>
      </c>
    </row>
    <row r="29522" spans="1:1" x14ac:dyDescent="0.25">
      <c r="A29522" t="s">
        <v>29949</v>
      </c>
    </row>
    <row r="29523" spans="1:1" x14ac:dyDescent="0.25">
      <c r="A29523" t="s">
        <v>29950</v>
      </c>
    </row>
    <row r="29524" spans="1:1" x14ac:dyDescent="0.25">
      <c r="A29524" t="s">
        <v>29951</v>
      </c>
    </row>
    <row r="29525" spans="1:1" x14ac:dyDescent="0.25">
      <c r="A29525" t="s">
        <v>29952</v>
      </c>
    </row>
    <row r="29526" spans="1:1" x14ac:dyDescent="0.25">
      <c r="A29526" t="s">
        <v>29953</v>
      </c>
    </row>
    <row r="29527" spans="1:1" x14ac:dyDescent="0.25">
      <c r="A29527" t="s">
        <v>29954</v>
      </c>
    </row>
    <row r="29528" spans="1:1" x14ac:dyDescent="0.25">
      <c r="A29528" t="s">
        <v>29955</v>
      </c>
    </row>
    <row r="29529" spans="1:1" x14ac:dyDescent="0.25">
      <c r="A29529" t="s">
        <v>29956</v>
      </c>
    </row>
    <row r="29530" spans="1:1" x14ac:dyDescent="0.25">
      <c r="A29530" t="s">
        <v>29957</v>
      </c>
    </row>
    <row r="29531" spans="1:1" x14ac:dyDescent="0.25">
      <c r="A29531" t="s">
        <v>29958</v>
      </c>
    </row>
    <row r="29532" spans="1:1" x14ac:dyDescent="0.25">
      <c r="A29532" t="s">
        <v>29959</v>
      </c>
    </row>
    <row r="29533" spans="1:1" x14ac:dyDescent="0.25">
      <c r="A29533" t="s">
        <v>29960</v>
      </c>
    </row>
    <row r="29534" spans="1:1" x14ac:dyDescent="0.25">
      <c r="A29534" t="s">
        <v>29961</v>
      </c>
    </row>
    <row r="29535" spans="1:1" x14ac:dyDescent="0.25">
      <c r="A29535" t="s">
        <v>29962</v>
      </c>
    </row>
    <row r="29536" spans="1:1" x14ac:dyDescent="0.25">
      <c r="A29536" t="s">
        <v>29963</v>
      </c>
    </row>
    <row r="29537" spans="1:1" x14ac:dyDescent="0.25">
      <c r="A29537" t="s">
        <v>29964</v>
      </c>
    </row>
    <row r="29538" spans="1:1" x14ac:dyDescent="0.25">
      <c r="A29538" t="s">
        <v>29965</v>
      </c>
    </row>
    <row r="29539" spans="1:1" x14ac:dyDescent="0.25">
      <c r="A29539" t="s">
        <v>29966</v>
      </c>
    </row>
    <row r="29540" spans="1:1" x14ac:dyDescent="0.25">
      <c r="A29540" t="s">
        <v>29967</v>
      </c>
    </row>
    <row r="29541" spans="1:1" x14ac:dyDescent="0.25">
      <c r="A29541" t="s">
        <v>29968</v>
      </c>
    </row>
    <row r="29542" spans="1:1" x14ac:dyDescent="0.25">
      <c r="A29542" t="s">
        <v>29969</v>
      </c>
    </row>
    <row r="29543" spans="1:1" x14ac:dyDescent="0.25">
      <c r="A29543" t="s">
        <v>29970</v>
      </c>
    </row>
    <row r="29544" spans="1:1" x14ac:dyDescent="0.25">
      <c r="A29544" t="s">
        <v>29971</v>
      </c>
    </row>
    <row r="29545" spans="1:1" x14ac:dyDescent="0.25">
      <c r="A29545" t="s">
        <v>29972</v>
      </c>
    </row>
    <row r="29546" spans="1:1" x14ac:dyDescent="0.25">
      <c r="A29546" t="s">
        <v>29973</v>
      </c>
    </row>
    <row r="29547" spans="1:1" x14ac:dyDescent="0.25">
      <c r="A29547" t="s">
        <v>29974</v>
      </c>
    </row>
    <row r="29548" spans="1:1" x14ac:dyDescent="0.25">
      <c r="A29548" t="s">
        <v>29975</v>
      </c>
    </row>
    <row r="29549" spans="1:1" x14ac:dyDescent="0.25">
      <c r="A29549" t="s">
        <v>29976</v>
      </c>
    </row>
    <row r="29550" spans="1:1" x14ac:dyDescent="0.25">
      <c r="A29550" t="s">
        <v>29977</v>
      </c>
    </row>
    <row r="29551" spans="1:1" x14ac:dyDescent="0.25">
      <c r="A29551" t="s">
        <v>29978</v>
      </c>
    </row>
    <row r="29552" spans="1:1" x14ac:dyDescent="0.25">
      <c r="A29552" t="s">
        <v>29979</v>
      </c>
    </row>
    <row r="29553" spans="1:1" x14ac:dyDescent="0.25">
      <c r="A29553" t="s">
        <v>29980</v>
      </c>
    </row>
    <row r="29554" spans="1:1" x14ac:dyDescent="0.25">
      <c r="A29554" t="s">
        <v>29981</v>
      </c>
    </row>
    <row r="29555" spans="1:1" x14ac:dyDescent="0.25">
      <c r="A29555" t="s">
        <v>29982</v>
      </c>
    </row>
    <row r="29556" spans="1:1" x14ac:dyDescent="0.25">
      <c r="A29556" t="s">
        <v>29983</v>
      </c>
    </row>
    <row r="29557" spans="1:1" x14ac:dyDescent="0.25">
      <c r="A29557" t="s">
        <v>29984</v>
      </c>
    </row>
    <row r="29558" spans="1:1" x14ac:dyDescent="0.25">
      <c r="A29558" t="s">
        <v>29985</v>
      </c>
    </row>
    <row r="29559" spans="1:1" x14ac:dyDescent="0.25">
      <c r="A29559" t="s">
        <v>29986</v>
      </c>
    </row>
    <row r="29560" spans="1:1" x14ac:dyDescent="0.25">
      <c r="A29560" t="s">
        <v>29987</v>
      </c>
    </row>
    <row r="29561" spans="1:1" x14ac:dyDescent="0.25">
      <c r="A29561" t="s">
        <v>29988</v>
      </c>
    </row>
    <row r="29562" spans="1:1" x14ac:dyDescent="0.25">
      <c r="A29562" t="s">
        <v>29989</v>
      </c>
    </row>
    <row r="29563" spans="1:1" x14ac:dyDescent="0.25">
      <c r="A29563" t="s">
        <v>29990</v>
      </c>
    </row>
    <row r="29564" spans="1:1" x14ac:dyDescent="0.25">
      <c r="A29564" t="s">
        <v>29991</v>
      </c>
    </row>
    <row r="29565" spans="1:1" x14ac:dyDescent="0.25">
      <c r="A29565" t="s">
        <v>29992</v>
      </c>
    </row>
    <row r="29566" spans="1:1" x14ac:dyDescent="0.25">
      <c r="A29566" t="s">
        <v>29993</v>
      </c>
    </row>
    <row r="29567" spans="1:1" x14ac:dyDescent="0.25">
      <c r="A29567" t="s">
        <v>29994</v>
      </c>
    </row>
    <row r="29568" spans="1:1" x14ac:dyDescent="0.25">
      <c r="A29568" t="s">
        <v>29995</v>
      </c>
    </row>
    <row r="29569" spans="1:1" x14ac:dyDescent="0.25">
      <c r="A29569" t="s">
        <v>29996</v>
      </c>
    </row>
    <row r="29570" spans="1:1" x14ac:dyDescent="0.25">
      <c r="A29570" t="s">
        <v>29997</v>
      </c>
    </row>
    <row r="29571" spans="1:1" x14ac:dyDescent="0.25">
      <c r="A29571" t="s">
        <v>29998</v>
      </c>
    </row>
    <row r="29572" spans="1:1" x14ac:dyDescent="0.25">
      <c r="A29572" t="s">
        <v>29999</v>
      </c>
    </row>
    <row r="29573" spans="1:1" x14ac:dyDescent="0.25">
      <c r="A29573" t="s">
        <v>30000</v>
      </c>
    </row>
    <row r="29574" spans="1:1" x14ac:dyDescent="0.25">
      <c r="A29574" t="s">
        <v>30001</v>
      </c>
    </row>
    <row r="29575" spans="1:1" x14ac:dyDescent="0.25">
      <c r="A29575" t="s">
        <v>30002</v>
      </c>
    </row>
    <row r="29576" spans="1:1" x14ac:dyDescent="0.25">
      <c r="A29576" t="s">
        <v>30003</v>
      </c>
    </row>
    <row r="29577" spans="1:1" x14ac:dyDescent="0.25">
      <c r="A29577" t="s">
        <v>30004</v>
      </c>
    </row>
    <row r="29578" spans="1:1" x14ac:dyDescent="0.25">
      <c r="A29578" t="s">
        <v>30005</v>
      </c>
    </row>
    <row r="29579" spans="1:1" x14ac:dyDescent="0.25">
      <c r="A29579" t="s">
        <v>30006</v>
      </c>
    </row>
    <row r="29580" spans="1:1" x14ac:dyDescent="0.25">
      <c r="A29580" t="s">
        <v>30007</v>
      </c>
    </row>
    <row r="29581" spans="1:1" x14ac:dyDescent="0.25">
      <c r="A29581" t="s">
        <v>30008</v>
      </c>
    </row>
    <row r="29582" spans="1:1" x14ac:dyDescent="0.25">
      <c r="A29582" t="s">
        <v>30009</v>
      </c>
    </row>
    <row r="29583" spans="1:1" x14ac:dyDescent="0.25">
      <c r="A29583" t="s">
        <v>30010</v>
      </c>
    </row>
    <row r="29584" spans="1:1" x14ac:dyDescent="0.25">
      <c r="A29584" t="s">
        <v>30011</v>
      </c>
    </row>
    <row r="29585" spans="1:1" x14ac:dyDescent="0.25">
      <c r="A29585" t="s">
        <v>30012</v>
      </c>
    </row>
    <row r="29586" spans="1:1" x14ac:dyDescent="0.25">
      <c r="A29586" t="s">
        <v>30013</v>
      </c>
    </row>
    <row r="29587" spans="1:1" x14ac:dyDescent="0.25">
      <c r="A29587" t="s">
        <v>30014</v>
      </c>
    </row>
    <row r="29588" spans="1:1" x14ac:dyDescent="0.25">
      <c r="A29588" t="s">
        <v>30015</v>
      </c>
    </row>
    <row r="29589" spans="1:1" x14ac:dyDescent="0.25">
      <c r="A29589" t="s">
        <v>30016</v>
      </c>
    </row>
    <row r="29590" spans="1:1" x14ac:dyDescent="0.25">
      <c r="A29590" t="s">
        <v>30017</v>
      </c>
    </row>
    <row r="29591" spans="1:1" x14ac:dyDescent="0.25">
      <c r="A29591" t="s">
        <v>30018</v>
      </c>
    </row>
    <row r="29592" spans="1:1" x14ac:dyDescent="0.25">
      <c r="A29592" t="s">
        <v>30019</v>
      </c>
    </row>
    <row r="29593" spans="1:1" x14ac:dyDescent="0.25">
      <c r="A29593" t="s">
        <v>30020</v>
      </c>
    </row>
    <row r="29594" spans="1:1" x14ac:dyDescent="0.25">
      <c r="A29594" t="s">
        <v>30021</v>
      </c>
    </row>
    <row r="29595" spans="1:1" x14ac:dyDescent="0.25">
      <c r="A29595" t="s">
        <v>30022</v>
      </c>
    </row>
    <row r="29596" spans="1:1" x14ac:dyDescent="0.25">
      <c r="A29596" t="s">
        <v>30023</v>
      </c>
    </row>
    <row r="29597" spans="1:1" x14ac:dyDescent="0.25">
      <c r="A29597" t="s">
        <v>30024</v>
      </c>
    </row>
    <row r="29598" spans="1:1" x14ac:dyDescent="0.25">
      <c r="A29598" t="s">
        <v>30025</v>
      </c>
    </row>
    <row r="29599" spans="1:1" x14ac:dyDescent="0.25">
      <c r="A29599" t="s">
        <v>30026</v>
      </c>
    </row>
    <row r="29600" spans="1:1" x14ac:dyDescent="0.25">
      <c r="A29600" t="s">
        <v>30027</v>
      </c>
    </row>
    <row r="29601" spans="1:1" x14ac:dyDescent="0.25">
      <c r="A29601" t="s">
        <v>30028</v>
      </c>
    </row>
    <row r="29602" spans="1:1" x14ac:dyDescent="0.25">
      <c r="A29602" t="s">
        <v>30029</v>
      </c>
    </row>
    <row r="29603" spans="1:1" x14ac:dyDescent="0.25">
      <c r="A29603" t="s">
        <v>30030</v>
      </c>
    </row>
    <row r="29604" spans="1:1" x14ac:dyDescent="0.25">
      <c r="A29604" t="s">
        <v>30031</v>
      </c>
    </row>
    <row r="29605" spans="1:1" x14ac:dyDescent="0.25">
      <c r="A29605" t="s">
        <v>30032</v>
      </c>
    </row>
    <row r="29606" spans="1:1" x14ac:dyDescent="0.25">
      <c r="A29606" t="s">
        <v>30033</v>
      </c>
    </row>
    <row r="29607" spans="1:1" x14ac:dyDescent="0.25">
      <c r="A29607" t="s">
        <v>30034</v>
      </c>
    </row>
    <row r="29608" spans="1:1" x14ac:dyDescent="0.25">
      <c r="A29608" t="s">
        <v>30035</v>
      </c>
    </row>
    <row r="29609" spans="1:1" x14ac:dyDescent="0.25">
      <c r="A29609" t="s">
        <v>30036</v>
      </c>
    </row>
    <row r="29610" spans="1:1" x14ac:dyDescent="0.25">
      <c r="A29610" t="s">
        <v>30037</v>
      </c>
    </row>
    <row r="29611" spans="1:1" x14ac:dyDescent="0.25">
      <c r="A29611" t="s">
        <v>30038</v>
      </c>
    </row>
    <row r="29612" spans="1:1" x14ac:dyDescent="0.25">
      <c r="A29612" t="s">
        <v>30039</v>
      </c>
    </row>
    <row r="29613" spans="1:1" x14ac:dyDescent="0.25">
      <c r="A29613" t="s">
        <v>30040</v>
      </c>
    </row>
    <row r="29614" spans="1:1" x14ac:dyDescent="0.25">
      <c r="A29614" t="s">
        <v>30041</v>
      </c>
    </row>
    <row r="29615" spans="1:1" x14ac:dyDescent="0.25">
      <c r="A29615" t="s">
        <v>30042</v>
      </c>
    </row>
    <row r="29616" spans="1:1" x14ac:dyDescent="0.25">
      <c r="A29616" t="s">
        <v>30043</v>
      </c>
    </row>
    <row r="29617" spans="1:1" x14ac:dyDescent="0.25">
      <c r="A29617" t="s">
        <v>30044</v>
      </c>
    </row>
    <row r="29618" spans="1:1" x14ac:dyDescent="0.25">
      <c r="A29618" t="s">
        <v>30045</v>
      </c>
    </row>
    <row r="29619" spans="1:1" x14ac:dyDescent="0.25">
      <c r="A29619" t="s">
        <v>30046</v>
      </c>
    </row>
    <row r="29620" spans="1:1" x14ac:dyDescent="0.25">
      <c r="A29620" t="s">
        <v>30047</v>
      </c>
    </row>
    <row r="29621" spans="1:1" x14ac:dyDescent="0.25">
      <c r="A29621" t="s">
        <v>30048</v>
      </c>
    </row>
    <row r="29622" spans="1:1" x14ac:dyDescent="0.25">
      <c r="A29622" t="s">
        <v>30049</v>
      </c>
    </row>
    <row r="29623" spans="1:1" x14ac:dyDescent="0.25">
      <c r="A29623" t="s">
        <v>30050</v>
      </c>
    </row>
    <row r="29624" spans="1:1" x14ac:dyDescent="0.25">
      <c r="A29624" t="s">
        <v>30051</v>
      </c>
    </row>
    <row r="29625" spans="1:1" x14ac:dyDescent="0.25">
      <c r="A29625" t="s">
        <v>30052</v>
      </c>
    </row>
    <row r="29626" spans="1:1" x14ac:dyDescent="0.25">
      <c r="A29626" t="s">
        <v>30053</v>
      </c>
    </row>
    <row r="29627" spans="1:1" x14ac:dyDescent="0.25">
      <c r="A29627" t="s">
        <v>30054</v>
      </c>
    </row>
    <row r="29628" spans="1:1" x14ac:dyDescent="0.25">
      <c r="A29628" t="s">
        <v>30055</v>
      </c>
    </row>
    <row r="29629" spans="1:1" x14ac:dyDescent="0.25">
      <c r="A29629" t="s">
        <v>30056</v>
      </c>
    </row>
    <row r="29630" spans="1:1" x14ac:dyDescent="0.25">
      <c r="A29630" t="s">
        <v>30057</v>
      </c>
    </row>
    <row r="29631" spans="1:1" x14ac:dyDescent="0.25">
      <c r="A29631" t="s">
        <v>30058</v>
      </c>
    </row>
    <row r="29632" spans="1:1" x14ac:dyDescent="0.25">
      <c r="A29632" t="s">
        <v>30059</v>
      </c>
    </row>
    <row r="29633" spans="1:1" x14ac:dyDescent="0.25">
      <c r="A29633" t="s">
        <v>30060</v>
      </c>
    </row>
    <row r="29634" spans="1:1" x14ac:dyDescent="0.25">
      <c r="A29634" t="s">
        <v>30061</v>
      </c>
    </row>
    <row r="29635" spans="1:1" x14ac:dyDescent="0.25">
      <c r="A29635" t="s">
        <v>30062</v>
      </c>
    </row>
    <row r="29636" spans="1:1" x14ac:dyDescent="0.25">
      <c r="A29636" t="s">
        <v>30063</v>
      </c>
    </row>
    <row r="29637" spans="1:1" x14ac:dyDescent="0.25">
      <c r="A29637" t="s">
        <v>30064</v>
      </c>
    </row>
    <row r="29638" spans="1:1" x14ac:dyDescent="0.25">
      <c r="A29638" t="s">
        <v>30065</v>
      </c>
    </row>
    <row r="29639" spans="1:1" x14ac:dyDescent="0.25">
      <c r="A29639" t="s">
        <v>30066</v>
      </c>
    </row>
    <row r="29640" spans="1:1" x14ac:dyDescent="0.25">
      <c r="A29640" t="s">
        <v>30067</v>
      </c>
    </row>
    <row r="29641" spans="1:1" x14ac:dyDescent="0.25">
      <c r="A29641" t="s">
        <v>30068</v>
      </c>
    </row>
    <row r="29642" spans="1:1" x14ac:dyDescent="0.25">
      <c r="A29642" t="s">
        <v>30069</v>
      </c>
    </row>
    <row r="29643" spans="1:1" x14ac:dyDescent="0.25">
      <c r="A29643" t="s">
        <v>30070</v>
      </c>
    </row>
    <row r="29644" spans="1:1" x14ac:dyDescent="0.25">
      <c r="A29644" t="s">
        <v>30071</v>
      </c>
    </row>
    <row r="29645" spans="1:1" x14ac:dyDescent="0.25">
      <c r="A29645" t="s">
        <v>30072</v>
      </c>
    </row>
    <row r="29646" spans="1:1" x14ac:dyDescent="0.25">
      <c r="A29646" t="s">
        <v>30073</v>
      </c>
    </row>
    <row r="29647" spans="1:1" x14ac:dyDescent="0.25">
      <c r="A29647" t="s">
        <v>30074</v>
      </c>
    </row>
    <row r="29648" spans="1:1" x14ac:dyDescent="0.25">
      <c r="A29648" t="s">
        <v>30075</v>
      </c>
    </row>
    <row r="29649" spans="1:1" x14ac:dyDescent="0.25">
      <c r="A29649" t="s">
        <v>30076</v>
      </c>
    </row>
    <row r="29650" spans="1:1" x14ac:dyDescent="0.25">
      <c r="A29650" t="s">
        <v>30077</v>
      </c>
    </row>
    <row r="29651" spans="1:1" x14ac:dyDescent="0.25">
      <c r="A29651" t="s">
        <v>30078</v>
      </c>
    </row>
    <row r="29652" spans="1:1" x14ac:dyDescent="0.25">
      <c r="A29652" t="s">
        <v>30079</v>
      </c>
    </row>
    <row r="29653" spans="1:1" x14ac:dyDescent="0.25">
      <c r="A29653" t="s">
        <v>30080</v>
      </c>
    </row>
    <row r="29654" spans="1:1" x14ac:dyDescent="0.25">
      <c r="A29654" t="s">
        <v>30081</v>
      </c>
    </row>
    <row r="29655" spans="1:1" x14ac:dyDescent="0.25">
      <c r="A29655" t="s">
        <v>30082</v>
      </c>
    </row>
    <row r="29656" spans="1:1" x14ac:dyDescent="0.25">
      <c r="A29656" t="s">
        <v>30083</v>
      </c>
    </row>
    <row r="29657" spans="1:1" x14ac:dyDescent="0.25">
      <c r="A29657" t="s">
        <v>30084</v>
      </c>
    </row>
    <row r="29658" spans="1:1" x14ac:dyDescent="0.25">
      <c r="A29658" t="s">
        <v>30085</v>
      </c>
    </row>
    <row r="29659" spans="1:1" x14ac:dyDescent="0.25">
      <c r="A29659" t="s">
        <v>30086</v>
      </c>
    </row>
    <row r="29660" spans="1:1" x14ac:dyDescent="0.25">
      <c r="A29660" t="s">
        <v>30087</v>
      </c>
    </row>
    <row r="29661" spans="1:1" x14ac:dyDescent="0.25">
      <c r="A29661" t="s">
        <v>30088</v>
      </c>
    </row>
    <row r="29662" spans="1:1" x14ac:dyDescent="0.25">
      <c r="A29662" t="s">
        <v>30089</v>
      </c>
    </row>
    <row r="29663" spans="1:1" x14ac:dyDescent="0.25">
      <c r="A29663" t="s">
        <v>30090</v>
      </c>
    </row>
    <row r="29664" spans="1:1" x14ac:dyDescent="0.25">
      <c r="A29664" t="s">
        <v>30091</v>
      </c>
    </row>
    <row r="29665" spans="1:1" x14ac:dyDescent="0.25">
      <c r="A29665" t="s">
        <v>30092</v>
      </c>
    </row>
    <row r="29666" spans="1:1" x14ac:dyDescent="0.25">
      <c r="A29666" t="s">
        <v>30093</v>
      </c>
    </row>
    <row r="29667" spans="1:1" x14ac:dyDescent="0.25">
      <c r="A29667" t="s">
        <v>30094</v>
      </c>
    </row>
    <row r="29668" spans="1:1" x14ac:dyDescent="0.25">
      <c r="A29668" t="s">
        <v>30095</v>
      </c>
    </row>
    <row r="29669" spans="1:1" x14ac:dyDescent="0.25">
      <c r="A29669" t="s">
        <v>30096</v>
      </c>
    </row>
    <row r="29670" spans="1:1" x14ac:dyDescent="0.25">
      <c r="A29670" t="s">
        <v>30097</v>
      </c>
    </row>
    <row r="29671" spans="1:1" x14ac:dyDescent="0.25">
      <c r="A29671" t="s">
        <v>30098</v>
      </c>
    </row>
    <row r="29672" spans="1:1" x14ac:dyDescent="0.25">
      <c r="A29672" t="s">
        <v>30099</v>
      </c>
    </row>
    <row r="29673" spans="1:1" x14ac:dyDescent="0.25">
      <c r="A29673" t="s">
        <v>30100</v>
      </c>
    </row>
    <row r="29674" spans="1:1" x14ac:dyDescent="0.25">
      <c r="A29674" t="s">
        <v>30101</v>
      </c>
    </row>
    <row r="29675" spans="1:1" x14ac:dyDescent="0.25">
      <c r="A29675" t="s">
        <v>30102</v>
      </c>
    </row>
    <row r="29676" spans="1:1" x14ac:dyDescent="0.25">
      <c r="A29676" t="s">
        <v>30103</v>
      </c>
    </row>
    <row r="29677" spans="1:1" x14ac:dyDescent="0.25">
      <c r="A29677" t="s">
        <v>30104</v>
      </c>
    </row>
    <row r="29678" spans="1:1" x14ac:dyDescent="0.25">
      <c r="A29678" t="s">
        <v>30105</v>
      </c>
    </row>
    <row r="29679" spans="1:1" x14ac:dyDescent="0.25">
      <c r="A29679" t="s">
        <v>30106</v>
      </c>
    </row>
    <row r="29680" spans="1:1" x14ac:dyDescent="0.25">
      <c r="A29680" t="s">
        <v>30107</v>
      </c>
    </row>
    <row r="29681" spans="1:1" x14ac:dyDescent="0.25">
      <c r="A29681" t="s">
        <v>30108</v>
      </c>
    </row>
    <row r="29682" spans="1:1" x14ac:dyDescent="0.25">
      <c r="A29682" t="s">
        <v>30109</v>
      </c>
    </row>
    <row r="29683" spans="1:1" x14ac:dyDescent="0.25">
      <c r="A29683" t="s">
        <v>30110</v>
      </c>
    </row>
    <row r="29684" spans="1:1" x14ac:dyDescent="0.25">
      <c r="A29684" t="s">
        <v>30111</v>
      </c>
    </row>
    <row r="29685" spans="1:1" x14ac:dyDescent="0.25">
      <c r="A29685" t="s">
        <v>30112</v>
      </c>
    </row>
    <row r="29686" spans="1:1" x14ac:dyDescent="0.25">
      <c r="A29686" t="s">
        <v>30113</v>
      </c>
    </row>
    <row r="29687" spans="1:1" x14ac:dyDescent="0.25">
      <c r="A29687" t="s">
        <v>30114</v>
      </c>
    </row>
    <row r="29688" spans="1:1" x14ac:dyDescent="0.25">
      <c r="A29688" t="s">
        <v>30115</v>
      </c>
    </row>
    <row r="29689" spans="1:1" x14ac:dyDescent="0.25">
      <c r="A29689" t="s">
        <v>30116</v>
      </c>
    </row>
    <row r="29690" spans="1:1" x14ac:dyDescent="0.25">
      <c r="A29690" t="s">
        <v>30117</v>
      </c>
    </row>
    <row r="29691" spans="1:1" x14ac:dyDescent="0.25">
      <c r="A29691" t="s">
        <v>30118</v>
      </c>
    </row>
    <row r="29692" spans="1:1" x14ac:dyDescent="0.25">
      <c r="A29692" t="s">
        <v>30119</v>
      </c>
    </row>
    <row r="29693" spans="1:1" x14ac:dyDescent="0.25">
      <c r="A29693" t="s">
        <v>30120</v>
      </c>
    </row>
    <row r="29694" spans="1:1" x14ac:dyDescent="0.25">
      <c r="A29694" t="s">
        <v>30121</v>
      </c>
    </row>
    <row r="29695" spans="1:1" x14ac:dyDescent="0.25">
      <c r="A29695" t="s">
        <v>30122</v>
      </c>
    </row>
    <row r="29696" spans="1:1" x14ac:dyDescent="0.25">
      <c r="A29696" t="s">
        <v>30123</v>
      </c>
    </row>
    <row r="29697" spans="1:1" x14ac:dyDescent="0.25">
      <c r="A29697" t="s">
        <v>30124</v>
      </c>
    </row>
    <row r="29698" spans="1:1" x14ac:dyDescent="0.25">
      <c r="A29698" t="s">
        <v>30125</v>
      </c>
    </row>
    <row r="29699" spans="1:1" x14ac:dyDescent="0.25">
      <c r="A29699" t="s">
        <v>30126</v>
      </c>
    </row>
    <row r="29700" spans="1:1" x14ac:dyDescent="0.25">
      <c r="A29700" t="s">
        <v>30127</v>
      </c>
    </row>
    <row r="29701" spans="1:1" x14ac:dyDescent="0.25">
      <c r="A29701" t="s">
        <v>30128</v>
      </c>
    </row>
    <row r="29702" spans="1:1" x14ac:dyDescent="0.25">
      <c r="A29702" t="s">
        <v>30129</v>
      </c>
    </row>
    <row r="29703" spans="1:1" x14ac:dyDescent="0.25">
      <c r="A29703" t="s">
        <v>30130</v>
      </c>
    </row>
    <row r="29704" spans="1:1" x14ac:dyDescent="0.25">
      <c r="A29704" t="s">
        <v>30131</v>
      </c>
    </row>
    <row r="29705" spans="1:1" x14ac:dyDescent="0.25">
      <c r="A29705" t="s">
        <v>30132</v>
      </c>
    </row>
    <row r="29706" spans="1:1" x14ac:dyDescent="0.25">
      <c r="A29706" t="s">
        <v>30133</v>
      </c>
    </row>
    <row r="29707" spans="1:1" x14ac:dyDescent="0.25">
      <c r="A29707" t="s">
        <v>30134</v>
      </c>
    </row>
    <row r="29708" spans="1:1" x14ac:dyDescent="0.25">
      <c r="A29708" t="s">
        <v>30135</v>
      </c>
    </row>
    <row r="29709" spans="1:1" x14ac:dyDescent="0.25">
      <c r="A29709" t="s">
        <v>30136</v>
      </c>
    </row>
    <row r="29710" spans="1:1" x14ac:dyDescent="0.25">
      <c r="A29710" t="s">
        <v>30137</v>
      </c>
    </row>
    <row r="29711" spans="1:1" x14ac:dyDescent="0.25">
      <c r="A29711" t="s">
        <v>30138</v>
      </c>
    </row>
    <row r="29712" spans="1:1" x14ac:dyDescent="0.25">
      <c r="A29712" t="s">
        <v>30139</v>
      </c>
    </row>
    <row r="29713" spans="1:1" x14ac:dyDescent="0.25">
      <c r="A29713" t="s">
        <v>30140</v>
      </c>
    </row>
    <row r="29714" spans="1:1" x14ac:dyDescent="0.25">
      <c r="A29714" t="s">
        <v>30141</v>
      </c>
    </row>
    <row r="29715" spans="1:1" x14ac:dyDescent="0.25">
      <c r="A29715" t="s">
        <v>30142</v>
      </c>
    </row>
    <row r="29716" spans="1:1" x14ac:dyDescent="0.25">
      <c r="A29716" t="s">
        <v>30143</v>
      </c>
    </row>
    <row r="29717" spans="1:1" x14ac:dyDescent="0.25">
      <c r="A29717" t="s">
        <v>30144</v>
      </c>
    </row>
    <row r="29718" spans="1:1" x14ac:dyDescent="0.25">
      <c r="A29718" t="s">
        <v>30145</v>
      </c>
    </row>
    <row r="29719" spans="1:1" x14ac:dyDescent="0.25">
      <c r="A29719" t="s">
        <v>30146</v>
      </c>
    </row>
    <row r="29720" spans="1:1" x14ac:dyDescent="0.25">
      <c r="A29720" t="s">
        <v>30147</v>
      </c>
    </row>
    <row r="29721" spans="1:1" x14ac:dyDescent="0.25">
      <c r="A29721" t="s">
        <v>30148</v>
      </c>
    </row>
    <row r="29722" spans="1:1" x14ac:dyDescent="0.25">
      <c r="A29722" t="s">
        <v>30149</v>
      </c>
    </row>
    <row r="29723" spans="1:1" x14ac:dyDescent="0.25">
      <c r="A29723" t="s">
        <v>30150</v>
      </c>
    </row>
    <row r="29724" spans="1:1" x14ac:dyDescent="0.25">
      <c r="A29724" t="s">
        <v>30151</v>
      </c>
    </row>
    <row r="29725" spans="1:1" x14ac:dyDescent="0.25">
      <c r="A29725" t="s">
        <v>30152</v>
      </c>
    </row>
    <row r="29726" spans="1:1" x14ac:dyDescent="0.25">
      <c r="A29726" t="s">
        <v>30153</v>
      </c>
    </row>
    <row r="29727" spans="1:1" x14ac:dyDescent="0.25">
      <c r="A29727" t="s">
        <v>30154</v>
      </c>
    </row>
    <row r="29728" spans="1:1" x14ac:dyDescent="0.25">
      <c r="A29728" t="s">
        <v>30155</v>
      </c>
    </row>
    <row r="29729" spans="1:1" x14ac:dyDescent="0.25">
      <c r="A29729" t="s">
        <v>30156</v>
      </c>
    </row>
    <row r="29730" spans="1:1" x14ac:dyDescent="0.25">
      <c r="A29730" t="s">
        <v>30157</v>
      </c>
    </row>
    <row r="29731" spans="1:1" x14ac:dyDescent="0.25">
      <c r="A29731" t="s">
        <v>30158</v>
      </c>
    </row>
    <row r="29732" spans="1:1" x14ac:dyDescent="0.25">
      <c r="A29732" t="s">
        <v>30159</v>
      </c>
    </row>
    <row r="29733" spans="1:1" x14ac:dyDescent="0.25">
      <c r="A29733" t="s">
        <v>30160</v>
      </c>
    </row>
    <row r="29734" spans="1:1" x14ac:dyDescent="0.25">
      <c r="A29734" t="s">
        <v>30161</v>
      </c>
    </row>
    <row r="29735" spans="1:1" x14ac:dyDescent="0.25">
      <c r="A29735" t="s">
        <v>30162</v>
      </c>
    </row>
    <row r="29736" spans="1:1" x14ac:dyDescent="0.25">
      <c r="A29736" t="s">
        <v>30163</v>
      </c>
    </row>
    <row r="29737" spans="1:1" x14ac:dyDescent="0.25">
      <c r="A29737" t="s">
        <v>30164</v>
      </c>
    </row>
    <row r="29738" spans="1:1" x14ac:dyDescent="0.25">
      <c r="A29738" t="s">
        <v>30165</v>
      </c>
    </row>
    <row r="29739" spans="1:1" x14ac:dyDescent="0.25">
      <c r="A29739" t="s">
        <v>30166</v>
      </c>
    </row>
    <row r="29740" spans="1:1" x14ac:dyDescent="0.25">
      <c r="A29740" t="s">
        <v>30167</v>
      </c>
    </row>
    <row r="29741" spans="1:1" x14ac:dyDescent="0.25">
      <c r="A29741" t="s">
        <v>30168</v>
      </c>
    </row>
    <row r="29742" spans="1:1" x14ac:dyDescent="0.25">
      <c r="A29742" t="s">
        <v>30169</v>
      </c>
    </row>
    <row r="29743" spans="1:1" x14ac:dyDescent="0.25">
      <c r="A29743" t="s">
        <v>30170</v>
      </c>
    </row>
    <row r="29744" spans="1:1" x14ac:dyDescent="0.25">
      <c r="A29744" t="s">
        <v>30171</v>
      </c>
    </row>
    <row r="29745" spans="1:1" x14ac:dyDescent="0.25">
      <c r="A29745" t="s">
        <v>30172</v>
      </c>
    </row>
    <row r="29746" spans="1:1" x14ac:dyDescent="0.25">
      <c r="A29746" t="s">
        <v>30173</v>
      </c>
    </row>
    <row r="29747" spans="1:1" x14ac:dyDescent="0.25">
      <c r="A29747" t="s">
        <v>30174</v>
      </c>
    </row>
    <row r="29748" spans="1:1" x14ac:dyDescent="0.25">
      <c r="A29748" t="s">
        <v>30175</v>
      </c>
    </row>
    <row r="29749" spans="1:1" x14ac:dyDescent="0.25">
      <c r="A29749" t="s">
        <v>30176</v>
      </c>
    </row>
    <row r="29750" spans="1:1" x14ac:dyDescent="0.25">
      <c r="A29750" t="s">
        <v>30177</v>
      </c>
    </row>
    <row r="29751" spans="1:1" x14ac:dyDescent="0.25">
      <c r="A29751" t="s">
        <v>30178</v>
      </c>
    </row>
    <row r="29752" spans="1:1" x14ac:dyDescent="0.25">
      <c r="A29752" t="s">
        <v>30179</v>
      </c>
    </row>
    <row r="29753" spans="1:1" x14ac:dyDescent="0.25">
      <c r="A29753" t="s">
        <v>30180</v>
      </c>
    </row>
    <row r="29754" spans="1:1" x14ac:dyDescent="0.25">
      <c r="A29754" t="s">
        <v>30181</v>
      </c>
    </row>
    <row r="29755" spans="1:1" x14ac:dyDescent="0.25">
      <c r="A29755" t="s">
        <v>30182</v>
      </c>
    </row>
    <row r="29756" spans="1:1" x14ac:dyDescent="0.25">
      <c r="A29756" t="s">
        <v>30183</v>
      </c>
    </row>
    <row r="29757" spans="1:1" x14ac:dyDescent="0.25">
      <c r="A29757" t="s">
        <v>30184</v>
      </c>
    </row>
    <row r="29758" spans="1:1" x14ac:dyDescent="0.25">
      <c r="A29758" t="s">
        <v>30185</v>
      </c>
    </row>
    <row r="29759" spans="1:1" x14ac:dyDescent="0.25">
      <c r="A29759" t="s">
        <v>30186</v>
      </c>
    </row>
    <row r="29760" spans="1:1" x14ac:dyDescent="0.25">
      <c r="A29760" t="s">
        <v>30187</v>
      </c>
    </row>
    <row r="29761" spans="1:1" x14ac:dyDescent="0.25">
      <c r="A29761" t="s">
        <v>30188</v>
      </c>
    </row>
    <row r="29762" spans="1:1" x14ac:dyDescent="0.25">
      <c r="A29762" t="s">
        <v>30189</v>
      </c>
    </row>
    <row r="29763" spans="1:1" x14ac:dyDescent="0.25">
      <c r="A29763" t="s">
        <v>30190</v>
      </c>
    </row>
    <row r="29764" spans="1:1" x14ac:dyDescent="0.25">
      <c r="A29764" t="s">
        <v>30191</v>
      </c>
    </row>
    <row r="29765" spans="1:1" x14ac:dyDescent="0.25">
      <c r="A29765" t="s">
        <v>30192</v>
      </c>
    </row>
    <row r="29766" spans="1:1" x14ac:dyDescent="0.25">
      <c r="A29766" t="s">
        <v>30193</v>
      </c>
    </row>
    <row r="29767" spans="1:1" x14ac:dyDescent="0.25">
      <c r="A29767" t="s">
        <v>30194</v>
      </c>
    </row>
    <row r="29768" spans="1:1" x14ac:dyDescent="0.25">
      <c r="A29768" t="s">
        <v>30195</v>
      </c>
    </row>
    <row r="29769" spans="1:1" x14ac:dyDescent="0.25">
      <c r="A29769" t="s">
        <v>30196</v>
      </c>
    </row>
    <row r="29770" spans="1:1" x14ac:dyDescent="0.25">
      <c r="A29770" t="s">
        <v>30197</v>
      </c>
    </row>
    <row r="29771" spans="1:1" x14ac:dyDescent="0.25">
      <c r="A29771" t="s">
        <v>30198</v>
      </c>
    </row>
    <row r="29772" spans="1:1" x14ac:dyDescent="0.25">
      <c r="A29772" t="s">
        <v>30199</v>
      </c>
    </row>
    <row r="29773" spans="1:1" x14ac:dyDescent="0.25">
      <c r="A29773" t="s">
        <v>30200</v>
      </c>
    </row>
    <row r="29774" spans="1:1" x14ac:dyDescent="0.25">
      <c r="A29774" t="s">
        <v>30201</v>
      </c>
    </row>
    <row r="29775" spans="1:1" x14ac:dyDescent="0.25">
      <c r="A29775" t="s">
        <v>30202</v>
      </c>
    </row>
    <row r="29776" spans="1:1" x14ac:dyDescent="0.25">
      <c r="A29776" t="s">
        <v>30203</v>
      </c>
    </row>
    <row r="29777" spans="1:1" x14ac:dyDescent="0.25">
      <c r="A29777" t="s">
        <v>30204</v>
      </c>
    </row>
    <row r="29778" spans="1:1" x14ac:dyDescent="0.25">
      <c r="A29778" t="s">
        <v>30205</v>
      </c>
    </row>
    <row r="29779" spans="1:1" x14ac:dyDescent="0.25">
      <c r="A29779" t="s">
        <v>30206</v>
      </c>
    </row>
    <row r="29780" spans="1:1" x14ac:dyDescent="0.25">
      <c r="A29780" t="s">
        <v>30207</v>
      </c>
    </row>
    <row r="29781" spans="1:1" x14ac:dyDescent="0.25">
      <c r="A29781" t="s">
        <v>30208</v>
      </c>
    </row>
    <row r="29782" spans="1:1" x14ac:dyDescent="0.25">
      <c r="A29782" t="s">
        <v>30209</v>
      </c>
    </row>
    <row r="29783" spans="1:1" x14ac:dyDescent="0.25">
      <c r="A29783" t="s">
        <v>30210</v>
      </c>
    </row>
    <row r="29784" spans="1:1" x14ac:dyDescent="0.25">
      <c r="A29784" t="s">
        <v>30211</v>
      </c>
    </row>
    <row r="29785" spans="1:1" x14ac:dyDescent="0.25">
      <c r="A29785" t="s">
        <v>30212</v>
      </c>
    </row>
    <row r="29786" spans="1:1" x14ac:dyDescent="0.25">
      <c r="A29786" t="s">
        <v>30213</v>
      </c>
    </row>
    <row r="29787" spans="1:1" x14ac:dyDescent="0.25">
      <c r="A29787" t="s">
        <v>30214</v>
      </c>
    </row>
    <row r="29788" spans="1:1" x14ac:dyDescent="0.25">
      <c r="A29788" t="s">
        <v>30215</v>
      </c>
    </row>
    <row r="29789" spans="1:1" x14ac:dyDescent="0.25">
      <c r="A29789" t="s">
        <v>30216</v>
      </c>
    </row>
    <row r="29790" spans="1:1" x14ac:dyDescent="0.25">
      <c r="A29790" t="s">
        <v>30217</v>
      </c>
    </row>
    <row r="29791" spans="1:1" x14ac:dyDescent="0.25">
      <c r="A29791" t="s">
        <v>30218</v>
      </c>
    </row>
    <row r="29792" spans="1:1" x14ac:dyDescent="0.25">
      <c r="A29792" t="s">
        <v>30219</v>
      </c>
    </row>
    <row r="29793" spans="1:1" x14ac:dyDescent="0.25">
      <c r="A29793" t="s">
        <v>30220</v>
      </c>
    </row>
    <row r="29794" spans="1:1" x14ac:dyDescent="0.25">
      <c r="A29794" t="s">
        <v>30221</v>
      </c>
    </row>
    <row r="29795" spans="1:1" x14ac:dyDescent="0.25">
      <c r="A29795" t="s">
        <v>30222</v>
      </c>
    </row>
    <row r="29796" spans="1:1" x14ac:dyDescent="0.25">
      <c r="A29796" t="s">
        <v>30223</v>
      </c>
    </row>
    <row r="29797" spans="1:1" x14ac:dyDescent="0.25">
      <c r="A29797" t="s">
        <v>30224</v>
      </c>
    </row>
    <row r="29798" spans="1:1" x14ac:dyDescent="0.25">
      <c r="A29798" t="s">
        <v>30225</v>
      </c>
    </row>
    <row r="29799" spans="1:1" x14ac:dyDescent="0.25">
      <c r="A29799" t="s">
        <v>30226</v>
      </c>
    </row>
    <row r="29800" spans="1:1" x14ac:dyDescent="0.25">
      <c r="A29800" t="s">
        <v>30227</v>
      </c>
    </row>
    <row r="29801" spans="1:1" x14ac:dyDescent="0.25">
      <c r="A29801" t="s">
        <v>30228</v>
      </c>
    </row>
    <row r="29802" spans="1:1" x14ac:dyDescent="0.25">
      <c r="A29802" t="s">
        <v>30229</v>
      </c>
    </row>
    <row r="29803" spans="1:1" x14ac:dyDescent="0.25">
      <c r="A29803" t="s">
        <v>30230</v>
      </c>
    </row>
    <row r="29804" spans="1:1" x14ac:dyDescent="0.25">
      <c r="A29804" t="s">
        <v>30231</v>
      </c>
    </row>
    <row r="29805" spans="1:1" x14ac:dyDescent="0.25">
      <c r="A29805" t="s">
        <v>30232</v>
      </c>
    </row>
    <row r="29806" spans="1:1" x14ac:dyDescent="0.25">
      <c r="A29806" t="s">
        <v>30233</v>
      </c>
    </row>
    <row r="29807" spans="1:1" x14ac:dyDescent="0.25">
      <c r="A29807" t="s">
        <v>30234</v>
      </c>
    </row>
    <row r="29808" spans="1:1" x14ac:dyDescent="0.25">
      <c r="A29808" t="s">
        <v>30235</v>
      </c>
    </row>
    <row r="29809" spans="1:1" x14ac:dyDescent="0.25">
      <c r="A29809" t="s">
        <v>30236</v>
      </c>
    </row>
    <row r="29810" spans="1:1" x14ac:dyDescent="0.25">
      <c r="A29810" t="s">
        <v>30237</v>
      </c>
    </row>
    <row r="29811" spans="1:1" x14ac:dyDescent="0.25">
      <c r="A29811" t="s">
        <v>30238</v>
      </c>
    </row>
    <row r="29812" spans="1:1" x14ac:dyDescent="0.25">
      <c r="A29812" t="s">
        <v>30239</v>
      </c>
    </row>
    <row r="29813" spans="1:1" x14ac:dyDescent="0.25">
      <c r="A29813" t="s">
        <v>30240</v>
      </c>
    </row>
    <row r="29814" spans="1:1" x14ac:dyDescent="0.25">
      <c r="A29814" t="s">
        <v>30241</v>
      </c>
    </row>
    <row r="29815" spans="1:1" x14ac:dyDescent="0.25">
      <c r="A29815" t="s">
        <v>30242</v>
      </c>
    </row>
    <row r="29816" spans="1:1" x14ac:dyDescent="0.25">
      <c r="A29816" t="s">
        <v>30243</v>
      </c>
    </row>
    <row r="29817" spans="1:1" x14ac:dyDescent="0.25">
      <c r="A29817" t="s">
        <v>30244</v>
      </c>
    </row>
    <row r="29818" spans="1:1" x14ac:dyDescent="0.25">
      <c r="A29818" t="s">
        <v>30245</v>
      </c>
    </row>
    <row r="29819" spans="1:1" x14ac:dyDescent="0.25">
      <c r="A29819" t="s">
        <v>30246</v>
      </c>
    </row>
    <row r="29820" spans="1:1" x14ac:dyDescent="0.25">
      <c r="A29820" t="s">
        <v>30247</v>
      </c>
    </row>
    <row r="29821" spans="1:1" x14ac:dyDescent="0.25">
      <c r="A29821" t="s">
        <v>30248</v>
      </c>
    </row>
    <row r="29822" spans="1:1" x14ac:dyDescent="0.25">
      <c r="A29822" t="s">
        <v>30249</v>
      </c>
    </row>
    <row r="29823" spans="1:1" x14ac:dyDescent="0.25">
      <c r="A29823" t="s">
        <v>30250</v>
      </c>
    </row>
    <row r="29824" spans="1:1" x14ac:dyDescent="0.25">
      <c r="A29824" t="s">
        <v>30251</v>
      </c>
    </row>
    <row r="29825" spans="1:1" x14ac:dyDescent="0.25">
      <c r="A29825" t="s">
        <v>30252</v>
      </c>
    </row>
    <row r="29826" spans="1:1" x14ac:dyDescent="0.25">
      <c r="A29826" t="s">
        <v>30253</v>
      </c>
    </row>
    <row r="29827" spans="1:1" x14ac:dyDescent="0.25">
      <c r="A29827" t="s">
        <v>30254</v>
      </c>
    </row>
    <row r="29828" spans="1:1" x14ac:dyDescent="0.25">
      <c r="A29828" t="s">
        <v>30255</v>
      </c>
    </row>
    <row r="29829" spans="1:1" x14ac:dyDescent="0.25">
      <c r="A29829" t="s">
        <v>30256</v>
      </c>
    </row>
    <row r="29830" spans="1:1" x14ac:dyDescent="0.25">
      <c r="A29830" t="s">
        <v>30257</v>
      </c>
    </row>
    <row r="29831" spans="1:1" x14ac:dyDescent="0.25">
      <c r="A29831" t="s">
        <v>30258</v>
      </c>
    </row>
    <row r="29832" spans="1:1" x14ac:dyDescent="0.25">
      <c r="A29832" t="s">
        <v>30259</v>
      </c>
    </row>
    <row r="29833" spans="1:1" x14ac:dyDescent="0.25">
      <c r="A29833" t="s">
        <v>30260</v>
      </c>
    </row>
    <row r="29834" spans="1:1" x14ac:dyDescent="0.25">
      <c r="A29834" t="s">
        <v>30261</v>
      </c>
    </row>
    <row r="29835" spans="1:1" x14ac:dyDescent="0.25">
      <c r="A29835" t="s">
        <v>30262</v>
      </c>
    </row>
    <row r="29836" spans="1:1" x14ac:dyDescent="0.25">
      <c r="A29836" t="s">
        <v>30263</v>
      </c>
    </row>
    <row r="29837" spans="1:1" x14ac:dyDescent="0.25">
      <c r="A29837" t="s">
        <v>30264</v>
      </c>
    </row>
    <row r="29838" spans="1:1" x14ac:dyDescent="0.25">
      <c r="A29838" t="s">
        <v>30265</v>
      </c>
    </row>
    <row r="29839" spans="1:1" x14ac:dyDescent="0.25">
      <c r="A29839" t="s">
        <v>30266</v>
      </c>
    </row>
    <row r="29840" spans="1:1" x14ac:dyDescent="0.25">
      <c r="A29840" t="s">
        <v>30267</v>
      </c>
    </row>
    <row r="29841" spans="1:1" x14ac:dyDescent="0.25">
      <c r="A29841" t="s">
        <v>30268</v>
      </c>
    </row>
    <row r="29842" spans="1:1" x14ac:dyDescent="0.25">
      <c r="A29842" t="s">
        <v>30269</v>
      </c>
    </row>
    <row r="29843" spans="1:1" x14ac:dyDescent="0.25">
      <c r="A29843" t="s">
        <v>30270</v>
      </c>
    </row>
    <row r="29844" spans="1:1" x14ac:dyDescent="0.25">
      <c r="A29844" t="s">
        <v>30271</v>
      </c>
    </row>
    <row r="29845" spans="1:1" x14ac:dyDescent="0.25">
      <c r="A29845" t="s">
        <v>30272</v>
      </c>
    </row>
    <row r="29846" spans="1:1" x14ac:dyDescent="0.25">
      <c r="A29846" t="s">
        <v>30273</v>
      </c>
    </row>
    <row r="29847" spans="1:1" x14ac:dyDescent="0.25">
      <c r="A29847" t="s">
        <v>30274</v>
      </c>
    </row>
    <row r="29848" spans="1:1" x14ac:dyDescent="0.25">
      <c r="A29848" t="s">
        <v>30275</v>
      </c>
    </row>
    <row r="29849" spans="1:1" x14ac:dyDescent="0.25">
      <c r="A29849" t="s">
        <v>30276</v>
      </c>
    </row>
    <row r="29850" spans="1:1" x14ac:dyDescent="0.25">
      <c r="A29850" t="s">
        <v>30277</v>
      </c>
    </row>
    <row r="29851" spans="1:1" x14ac:dyDescent="0.25">
      <c r="A29851" t="s">
        <v>30278</v>
      </c>
    </row>
    <row r="29852" spans="1:1" x14ac:dyDescent="0.25">
      <c r="A29852" t="s">
        <v>30279</v>
      </c>
    </row>
    <row r="29853" spans="1:1" x14ac:dyDescent="0.25">
      <c r="A29853" t="s">
        <v>30280</v>
      </c>
    </row>
    <row r="29854" spans="1:1" x14ac:dyDescent="0.25">
      <c r="A29854" t="s">
        <v>30281</v>
      </c>
    </row>
    <row r="29855" spans="1:1" x14ac:dyDescent="0.25">
      <c r="A29855" t="s">
        <v>30282</v>
      </c>
    </row>
    <row r="29856" spans="1:1" x14ac:dyDescent="0.25">
      <c r="A29856" t="s">
        <v>30283</v>
      </c>
    </row>
    <row r="29857" spans="1:1" x14ac:dyDescent="0.25">
      <c r="A29857" t="s">
        <v>30284</v>
      </c>
    </row>
    <row r="29858" spans="1:1" x14ac:dyDescent="0.25">
      <c r="A29858" t="s">
        <v>30285</v>
      </c>
    </row>
    <row r="29859" spans="1:1" x14ac:dyDescent="0.25">
      <c r="A29859" t="s">
        <v>30286</v>
      </c>
    </row>
    <row r="29860" spans="1:1" x14ac:dyDescent="0.25">
      <c r="A29860" t="s">
        <v>30287</v>
      </c>
    </row>
    <row r="29861" spans="1:1" x14ac:dyDescent="0.25">
      <c r="A29861" t="s">
        <v>30288</v>
      </c>
    </row>
    <row r="29862" spans="1:1" x14ac:dyDescent="0.25">
      <c r="A29862" t="s">
        <v>30289</v>
      </c>
    </row>
    <row r="29863" spans="1:1" x14ac:dyDescent="0.25">
      <c r="A29863" t="s">
        <v>30290</v>
      </c>
    </row>
    <row r="29864" spans="1:1" x14ac:dyDescent="0.25">
      <c r="A29864" t="s">
        <v>30291</v>
      </c>
    </row>
    <row r="29865" spans="1:1" x14ac:dyDescent="0.25">
      <c r="A29865" t="s">
        <v>30292</v>
      </c>
    </row>
    <row r="29866" spans="1:1" x14ac:dyDescent="0.25">
      <c r="A29866" t="s">
        <v>30293</v>
      </c>
    </row>
    <row r="29867" spans="1:1" x14ac:dyDescent="0.25">
      <c r="A29867" t="s">
        <v>30294</v>
      </c>
    </row>
    <row r="29868" spans="1:1" x14ac:dyDescent="0.25">
      <c r="A29868" t="s">
        <v>30295</v>
      </c>
    </row>
    <row r="29869" spans="1:1" x14ac:dyDescent="0.25">
      <c r="A29869" t="s">
        <v>30296</v>
      </c>
    </row>
    <row r="29870" spans="1:1" x14ac:dyDescent="0.25">
      <c r="A29870" t="s">
        <v>30297</v>
      </c>
    </row>
    <row r="29871" spans="1:1" x14ac:dyDescent="0.25">
      <c r="A29871" t="s">
        <v>30298</v>
      </c>
    </row>
    <row r="29872" spans="1:1" x14ac:dyDescent="0.25">
      <c r="A29872" t="s">
        <v>30299</v>
      </c>
    </row>
    <row r="29873" spans="1:1" x14ac:dyDescent="0.25">
      <c r="A29873" t="s">
        <v>30300</v>
      </c>
    </row>
    <row r="29874" spans="1:1" x14ac:dyDescent="0.25">
      <c r="A29874" t="s">
        <v>30301</v>
      </c>
    </row>
    <row r="29875" spans="1:1" x14ac:dyDescent="0.25">
      <c r="A29875" t="s">
        <v>30302</v>
      </c>
    </row>
    <row r="29876" spans="1:1" x14ac:dyDescent="0.25">
      <c r="A29876" t="s">
        <v>30303</v>
      </c>
    </row>
    <row r="29877" spans="1:1" x14ac:dyDescent="0.25">
      <c r="A29877" t="s">
        <v>30304</v>
      </c>
    </row>
    <row r="29878" spans="1:1" x14ac:dyDescent="0.25">
      <c r="A29878" t="s">
        <v>30305</v>
      </c>
    </row>
    <row r="29879" spans="1:1" x14ac:dyDescent="0.25">
      <c r="A29879" t="s">
        <v>30306</v>
      </c>
    </row>
    <row r="29880" spans="1:1" x14ac:dyDescent="0.25">
      <c r="A29880" t="s">
        <v>30307</v>
      </c>
    </row>
    <row r="29881" spans="1:1" x14ac:dyDescent="0.25">
      <c r="A29881" t="s">
        <v>30308</v>
      </c>
    </row>
    <row r="29882" spans="1:1" x14ac:dyDescent="0.25">
      <c r="A29882" t="s">
        <v>30309</v>
      </c>
    </row>
    <row r="29883" spans="1:1" x14ac:dyDescent="0.25">
      <c r="A29883" t="s">
        <v>30310</v>
      </c>
    </row>
    <row r="29884" spans="1:1" x14ac:dyDescent="0.25">
      <c r="A29884" t="s">
        <v>30311</v>
      </c>
    </row>
    <row r="29885" spans="1:1" x14ac:dyDescent="0.25">
      <c r="A29885" t="s">
        <v>30312</v>
      </c>
    </row>
    <row r="29886" spans="1:1" x14ac:dyDescent="0.25">
      <c r="A29886" t="s">
        <v>30313</v>
      </c>
    </row>
    <row r="29887" spans="1:1" x14ac:dyDescent="0.25">
      <c r="A29887" t="s">
        <v>30314</v>
      </c>
    </row>
    <row r="29888" spans="1:1" x14ac:dyDescent="0.25">
      <c r="A29888" t="s">
        <v>30315</v>
      </c>
    </row>
    <row r="29889" spans="1:1" x14ac:dyDescent="0.25">
      <c r="A29889" t="s">
        <v>30316</v>
      </c>
    </row>
    <row r="29890" spans="1:1" x14ac:dyDescent="0.25">
      <c r="A29890" t="s">
        <v>30317</v>
      </c>
    </row>
    <row r="29891" spans="1:1" x14ac:dyDescent="0.25">
      <c r="A29891" t="s">
        <v>30318</v>
      </c>
    </row>
    <row r="29892" spans="1:1" x14ac:dyDescent="0.25">
      <c r="A29892" t="s">
        <v>30319</v>
      </c>
    </row>
    <row r="29893" spans="1:1" x14ac:dyDescent="0.25">
      <c r="A29893" t="s">
        <v>30320</v>
      </c>
    </row>
    <row r="29894" spans="1:1" x14ac:dyDescent="0.25">
      <c r="A29894" t="s">
        <v>30321</v>
      </c>
    </row>
    <row r="29895" spans="1:1" x14ac:dyDescent="0.25">
      <c r="A29895" t="s">
        <v>30322</v>
      </c>
    </row>
    <row r="29896" spans="1:1" x14ac:dyDescent="0.25">
      <c r="A29896" t="s">
        <v>30323</v>
      </c>
    </row>
    <row r="29897" spans="1:1" x14ac:dyDescent="0.25">
      <c r="A29897" t="s">
        <v>30324</v>
      </c>
    </row>
    <row r="29898" spans="1:1" x14ac:dyDescent="0.25">
      <c r="A29898" t="s">
        <v>30325</v>
      </c>
    </row>
    <row r="29899" spans="1:1" x14ac:dyDescent="0.25">
      <c r="A29899" t="s">
        <v>30326</v>
      </c>
    </row>
    <row r="29900" spans="1:1" x14ac:dyDescent="0.25">
      <c r="A29900" t="s">
        <v>30327</v>
      </c>
    </row>
    <row r="29901" spans="1:1" x14ac:dyDescent="0.25">
      <c r="A29901" t="s">
        <v>30328</v>
      </c>
    </row>
    <row r="29902" spans="1:1" x14ac:dyDescent="0.25">
      <c r="A29902" t="s">
        <v>30329</v>
      </c>
    </row>
    <row r="29903" spans="1:1" x14ac:dyDescent="0.25">
      <c r="A29903" t="s">
        <v>30330</v>
      </c>
    </row>
    <row r="29904" spans="1:1" x14ac:dyDescent="0.25">
      <c r="A29904" t="s">
        <v>30331</v>
      </c>
    </row>
    <row r="29905" spans="1:1" x14ac:dyDescent="0.25">
      <c r="A29905" t="s">
        <v>30332</v>
      </c>
    </row>
    <row r="29906" spans="1:1" x14ac:dyDescent="0.25">
      <c r="A29906" t="s">
        <v>30333</v>
      </c>
    </row>
    <row r="29907" spans="1:1" x14ac:dyDescent="0.25">
      <c r="A29907" t="s">
        <v>30334</v>
      </c>
    </row>
    <row r="29908" spans="1:1" x14ac:dyDescent="0.25">
      <c r="A29908" t="s">
        <v>30335</v>
      </c>
    </row>
    <row r="29909" spans="1:1" x14ac:dyDescent="0.25">
      <c r="A29909" t="s">
        <v>30336</v>
      </c>
    </row>
    <row r="29910" spans="1:1" x14ac:dyDescent="0.25">
      <c r="A29910" t="s">
        <v>30337</v>
      </c>
    </row>
    <row r="29911" spans="1:1" x14ac:dyDescent="0.25">
      <c r="A29911" t="s">
        <v>30338</v>
      </c>
    </row>
    <row r="29912" spans="1:1" x14ac:dyDescent="0.25">
      <c r="A29912" t="s">
        <v>30339</v>
      </c>
    </row>
    <row r="29913" spans="1:1" x14ac:dyDescent="0.25">
      <c r="A29913" t="s">
        <v>30340</v>
      </c>
    </row>
    <row r="29914" spans="1:1" x14ac:dyDescent="0.25">
      <c r="A29914" t="s">
        <v>30341</v>
      </c>
    </row>
    <row r="29915" spans="1:1" x14ac:dyDescent="0.25">
      <c r="A29915" t="s">
        <v>30342</v>
      </c>
    </row>
    <row r="29916" spans="1:1" x14ac:dyDescent="0.25">
      <c r="A29916" t="s">
        <v>30343</v>
      </c>
    </row>
    <row r="29917" spans="1:1" x14ac:dyDescent="0.25">
      <c r="A29917" t="s">
        <v>30344</v>
      </c>
    </row>
    <row r="29918" spans="1:1" x14ac:dyDescent="0.25">
      <c r="A29918" t="s">
        <v>30345</v>
      </c>
    </row>
    <row r="29919" spans="1:1" x14ac:dyDescent="0.25">
      <c r="A29919" t="s">
        <v>30346</v>
      </c>
    </row>
    <row r="29920" spans="1:1" x14ac:dyDescent="0.25">
      <c r="A29920" t="s">
        <v>30347</v>
      </c>
    </row>
    <row r="29921" spans="1:1" x14ac:dyDescent="0.25">
      <c r="A29921" t="s">
        <v>30348</v>
      </c>
    </row>
    <row r="29922" spans="1:1" x14ac:dyDescent="0.25">
      <c r="A29922" t="s">
        <v>30349</v>
      </c>
    </row>
    <row r="29923" spans="1:1" x14ac:dyDescent="0.25">
      <c r="A29923" t="s">
        <v>30350</v>
      </c>
    </row>
    <row r="29924" spans="1:1" x14ac:dyDescent="0.25">
      <c r="A29924" t="s">
        <v>30351</v>
      </c>
    </row>
    <row r="29925" spans="1:1" x14ac:dyDescent="0.25">
      <c r="A29925" t="s">
        <v>30352</v>
      </c>
    </row>
    <row r="29926" spans="1:1" x14ac:dyDescent="0.25">
      <c r="A29926" t="s">
        <v>30353</v>
      </c>
    </row>
    <row r="29927" spans="1:1" x14ac:dyDescent="0.25">
      <c r="A29927" t="s">
        <v>30354</v>
      </c>
    </row>
    <row r="29928" spans="1:1" x14ac:dyDescent="0.25">
      <c r="A29928" t="s">
        <v>30355</v>
      </c>
    </row>
    <row r="29929" spans="1:1" x14ac:dyDescent="0.25">
      <c r="A29929" t="s">
        <v>30356</v>
      </c>
    </row>
    <row r="29930" spans="1:1" x14ac:dyDescent="0.25">
      <c r="A29930" t="s">
        <v>30357</v>
      </c>
    </row>
    <row r="29931" spans="1:1" x14ac:dyDescent="0.25">
      <c r="A29931" t="s">
        <v>30358</v>
      </c>
    </row>
    <row r="29932" spans="1:1" x14ac:dyDescent="0.25">
      <c r="A29932" t="s">
        <v>30359</v>
      </c>
    </row>
    <row r="29933" spans="1:1" x14ac:dyDescent="0.25">
      <c r="A29933" t="s">
        <v>30360</v>
      </c>
    </row>
    <row r="29934" spans="1:1" x14ac:dyDescent="0.25">
      <c r="A29934" t="s">
        <v>30361</v>
      </c>
    </row>
    <row r="29935" spans="1:1" x14ac:dyDescent="0.25">
      <c r="A29935" t="s">
        <v>30362</v>
      </c>
    </row>
    <row r="29936" spans="1:1" x14ac:dyDescent="0.25">
      <c r="A29936" t="s">
        <v>30363</v>
      </c>
    </row>
    <row r="29937" spans="1:1" x14ac:dyDescent="0.25">
      <c r="A29937" t="s">
        <v>30364</v>
      </c>
    </row>
    <row r="29938" spans="1:1" x14ac:dyDescent="0.25">
      <c r="A29938" t="s">
        <v>30365</v>
      </c>
    </row>
    <row r="29939" spans="1:1" x14ac:dyDescent="0.25">
      <c r="A29939" t="s">
        <v>30366</v>
      </c>
    </row>
    <row r="29940" spans="1:1" x14ac:dyDescent="0.25">
      <c r="A29940" t="s">
        <v>30367</v>
      </c>
    </row>
    <row r="29941" spans="1:1" x14ac:dyDescent="0.25">
      <c r="A29941" t="s">
        <v>30368</v>
      </c>
    </row>
    <row r="29942" spans="1:1" x14ac:dyDescent="0.25">
      <c r="A29942" t="s">
        <v>30369</v>
      </c>
    </row>
    <row r="29943" spans="1:1" x14ac:dyDescent="0.25">
      <c r="A29943" t="s">
        <v>30370</v>
      </c>
    </row>
    <row r="29944" spans="1:1" x14ac:dyDescent="0.25">
      <c r="A29944" t="s">
        <v>30371</v>
      </c>
    </row>
    <row r="29945" spans="1:1" x14ac:dyDescent="0.25">
      <c r="A29945" t="s">
        <v>30372</v>
      </c>
    </row>
    <row r="29946" spans="1:1" x14ac:dyDescent="0.25">
      <c r="A29946" t="s">
        <v>30373</v>
      </c>
    </row>
    <row r="29947" spans="1:1" x14ac:dyDescent="0.25">
      <c r="A29947" t="s">
        <v>30374</v>
      </c>
    </row>
    <row r="29948" spans="1:1" x14ac:dyDescent="0.25">
      <c r="A29948" t="s">
        <v>30375</v>
      </c>
    </row>
    <row r="29949" spans="1:1" x14ac:dyDescent="0.25">
      <c r="A29949" t="s">
        <v>30376</v>
      </c>
    </row>
    <row r="29950" spans="1:1" x14ac:dyDescent="0.25">
      <c r="A29950" t="s">
        <v>30377</v>
      </c>
    </row>
    <row r="29951" spans="1:1" x14ac:dyDescent="0.25">
      <c r="A29951" t="s">
        <v>30378</v>
      </c>
    </row>
    <row r="29952" spans="1:1" x14ac:dyDescent="0.25">
      <c r="A29952" t="s">
        <v>30379</v>
      </c>
    </row>
    <row r="29953" spans="1:1" x14ac:dyDescent="0.25">
      <c r="A29953" t="s">
        <v>30380</v>
      </c>
    </row>
    <row r="29954" spans="1:1" x14ac:dyDescent="0.25">
      <c r="A29954" t="s">
        <v>30381</v>
      </c>
    </row>
    <row r="29955" spans="1:1" x14ac:dyDescent="0.25">
      <c r="A29955" t="s">
        <v>30382</v>
      </c>
    </row>
    <row r="29956" spans="1:1" x14ac:dyDescent="0.25">
      <c r="A29956" t="s">
        <v>30383</v>
      </c>
    </row>
    <row r="29957" spans="1:1" x14ac:dyDescent="0.25">
      <c r="A29957" t="s">
        <v>30384</v>
      </c>
    </row>
    <row r="29958" spans="1:1" x14ac:dyDescent="0.25">
      <c r="A29958" t="s">
        <v>30385</v>
      </c>
    </row>
    <row r="29959" spans="1:1" x14ac:dyDescent="0.25">
      <c r="A29959" t="s">
        <v>30386</v>
      </c>
    </row>
    <row r="29960" spans="1:1" x14ac:dyDescent="0.25">
      <c r="A29960" t="s">
        <v>30387</v>
      </c>
    </row>
    <row r="29961" spans="1:1" x14ac:dyDescent="0.25">
      <c r="A29961" t="s">
        <v>30388</v>
      </c>
    </row>
    <row r="29962" spans="1:1" x14ac:dyDescent="0.25">
      <c r="A29962" t="s">
        <v>30389</v>
      </c>
    </row>
    <row r="29963" spans="1:1" x14ac:dyDescent="0.25">
      <c r="A29963" t="s">
        <v>30390</v>
      </c>
    </row>
    <row r="29964" spans="1:1" x14ac:dyDescent="0.25">
      <c r="A29964" t="s">
        <v>30391</v>
      </c>
    </row>
    <row r="29965" spans="1:1" x14ac:dyDescent="0.25">
      <c r="A29965" t="s">
        <v>30392</v>
      </c>
    </row>
    <row r="29966" spans="1:1" x14ac:dyDescent="0.25">
      <c r="A29966" t="s">
        <v>30393</v>
      </c>
    </row>
    <row r="29967" spans="1:1" x14ac:dyDescent="0.25">
      <c r="A29967" t="s">
        <v>30394</v>
      </c>
    </row>
    <row r="29968" spans="1:1" x14ac:dyDescent="0.25">
      <c r="A29968" t="s">
        <v>30395</v>
      </c>
    </row>
    <row r="29969" spans="1:1" x14ac:dyDescent="0.25">
      <c r="A29969" t="s">
        <v>30396</v>
      </c>
    </row>
    <row r="29970" spans="1:1" x14ac:dyDescent="0.25">
      <c r="A29970" t="s">
        <v>30397</v>
      </c>
    </row>
    <row r="29971" spans="1:1" x14ac:dyDescent="0.25">
      <c r="A29971" t="s">
        <v>30398</v>
      </c>
    </row>
    <row r="29972" spans="1:1" x14ac:dyDescent="0.25">
      <c r="A29972" t="s">
        <v>30399</v>
      </c>
    </row>
    <row r="29973" spans="1:1" x14ac:dyDescent="0.25">
      <c r="A29973" t="s">
        <v>30400</v>
      </c>
    </row>
    <row r="29974" spans="1:1" x14ac:dyDescent="0.25">
      <c r="A29974" t="s">
        <v>30401</v>
      </c>
    </row>
    <row r="29975" spans="1:1" x14ac:dyDescent="0.25">
      <c r="A29975" t="s">
        <v>30402</v>
      </c>
    </row>
    <row r="29976" spans="1:1" x14ac:dyDescent="0.25">
      <c r="A29976" t="s">
        <v>30403</v>
      </c>
    </row>
    <row r="29977" spans="1:1" x14ac:dyDescent="0.25">
      <c r="A29977" t="s">
        <v>30404</v>
      </c>
    </row>
    <row r="29978" spans="1:1" x14ac:dyDescent="0.25">
      <c r="A29978" t="s">
        <v>30405</v>
      </c>
    </row>
    <row r="29979" spans="1:1" x14ac:dyDescent="0.25">
      <c r="A29979" t="s">
        <v>30406</v>
      </c>
    </row>
    <row r="29980" spans="1:1" x14ac:dyDescent="0.25">
      <c r="A29980" t="s">
        <v>30407</v>
      </c>
    </row>
    <row r="29981" spans="1:1" x14ac:dyDescent="0.25">
      <c r="A29981" t="s">
        <v>30408</v>
      </c>
    </row>
    <row r="29982" spans="1:1" x14ac:dyDescent="0.25">
      <c r="A29982" t="s">
        <v>30409</v>
      </c>
    </row>
    <row r="29983" spans="1:1" x14ac:dyDescent="0.25">
      <c r="A29983" t="s">
        <v>30410</v>
      </c>
    </row>
    <row r="29984" spans="1:1" x14ac:dyDescent="0.25">
      <c r="A29984" t="s">
        <v>30411</v>
      </c>
    </row>
    <row r="29985" spans="1:1" x14ac:dyDescent="0.25">
      <c r="A29985" t="s">
        <v>30412</v>
      </c>
    </row>
    <row r="29986" spans="1:1" x14ac:dyDescent="0.25">
      <c r="A29986" t="s">
        <v>30413</v>
      </c>
    </row>
    <row r="29987" spans="1:1" x14ac:dyDescent="0.25">
      <c r="A29987" t="s">
        <v>30414</v>
      </c>
    </row>
    <row r="29988" spans="1:1" x14ac:dyDescent="0.25">
      <c r="A29988" t="s">
        <v>30415</v>
      </c>
    </row>
    <row r="29989" spans="1:1" x14ac:dyDescent="0.25">
      <c r="A29989" t="s">
        <v>30416</v>
      </c>
    </row>
    <row r="29990" spans="1:1" x14ac:dyDescent="0.25">
      <c r="A29990" t="s">
        <v>30417</v>
      </c>
    </row>
    <row r="29991" spans="1:1" x14ac:dyDescent="0.25">
      <c r="A29991" t="s">
        <v>30418</v>
      </c>
    </row>
    <row r="29992" spans="1:1" x14ac:dyDescent="0.25">
      <c r="A29992" t="s">
        <v>30419</v>
      </c>
    </row>
    <row r="29993" spans="1:1" x14ac:dyDescent="0.25">
      <c r="A29993" t="s">
        <v>30420</v>
      </c>
    </row>
    <row r="29994" spans="1:1" x14ac:dyDescent="0.25">
      <c r="A29994" t="s">
        <v>30421</v>
      </c>
    </row>
    <row r="29995" spans="1:1" x14ac:dyDescent="0.25">
      <c r="A29995" t="s">
        <v>30422</v>
      </c>
    </row>
    <row r="29996" spans="1:1" x14ac:dyDescent="0.25">
      <c r="A29996" t="s">
        <v>30423</v>
      </c>
    </row>
    <row r="29997" spans="1:1" x14ac:dyDescent="0.25">
      <c r="A29997" t="s">
        <v>30424</v>
      </c>
    </row>
    <row r="29998" spans="1:1" x14ac:dyDescent="0.25">
      <c r="A29998" t="s">
        <v>30425</v>
      </c>
    </row>
    <row r="29999" spans="1:1" x14ac:dyDescent="0.25">
      <c r="A29999" t="s">
        <v>30426</v>
      </c>
    </row>
    <row r="30000" spans="1:1" x14ac:dyDescent="0.25">
      <c r="A30000" t="s">
        <v>30427</v>
      </c>
    </row>
    <row r="30001" spans="1:1" x14ac:dyDescent="0.25">
      <c r="A30001" t="s">
        <v>30428</v>
      </c>
    </row>
    <row r="30002" spans="1:1" x14ac:dyDescent="0.25">
      <c r="A30002" t="s">
        <v>30429</v>
      </c>
    </row>
    <row r="30003" spans="1:1" x14ac:dyDescent="0.25">
      <c r="A30003" t="s">
        <v>30430</v>
      </c>
    </row>
    <row r="30004" spans="1:1" x14ac:dyDescent="0.25">
      <c r="A30004" t="s">
        <v>30431</v>
      </c>
    </row>
    <row r="30005" spans="1:1" x14ac:dyDescent="0.25">
      <c r="A30005" t="s">
        <v>30432</v>
      </c>
    </row>
    <row r="30006" spans="1:1" x14ac:dyDescent="0.25">
      <c r="A30006" t="s">
        <v>30433</v>
      </c>
    </row>
    <row r="30007" spans="1:1" x14ac:dyDescent="0.25">
      <c r="A30007" t="s">
        <v>30434</v>
      </c>
    </row>
    <row r="30008" spans="1:1" x14ac:dyDescent="0.25">
      <c r="A30008" t="s">
        <v>30435</v>
      </c>
    </row>
    <row r="30009" spans="1:1" x14ac:dyDescent="0.25">
      <c r="A30009" t="s">
        <v>30436</v>
      </c>
    </row>
    <row r="30010" spans="1:1" x14ac:dyDescent="0.25">
      <c r="A30010" t="s">
        <v>30437</v>
      </c>
    </row>
    <row r="30011" spans="1:1" x14ac:dyDescent="0.25">
      <c r="A30011" t="s">
        <v>30438</v>
      </c>
    </row>
    <row r="30012" spans="1:1" x14ac:dyDescent="0.25">
      <c r="A30012" t="s">
        <v>30439</v>
      </c>
    </row>
    <row r="30013" spans="1:1" x14ac:dyDescent="0.25">
      <c r="A30013" t="s">
        <v>30440</v>
      </c>
    </row>
    <row r="30014" spans="1:1" x14ac:dyDescent="0.25">
      <c r="A30014" t="s">
        <v>30441</v>
      </c>
    </row>
    <row r="30015" spans="1:1" x14ac:dyDescent="0.25">
      <c r="A30015" t="s">
        <v>30442</v>
      </c>
    </row>
    <row r="30016" spans="1:1" x14ac:dyDescent="0.25">
      <c r="A30016" t="s">
        <v>30443</v>
      </c>
    </row>
    <row r="30017" spans="1:1" x14ac:dyDescent="0.25">
      <c r="A30017" t="s">
        <v>30444</v>
      </c>
    </row>
    <row r="30018" spans="1:1" x14ac:dyDescent="0.25">
      <c r="A30018" t="s">
        <v>30445</v>
      </c>
    </row>
    <row r="30019" spans="1:1" x14ac:dyDescent="0.25">
      <c r="A30019" t="s">
        <v>30446</v>
      </c>
    </row>
    <row r="30020" spans="1:1" x14ac:dyDescent="0.25">
      <c r="A30020" t="s">
        <v>30447</v>
      </c>
    </row>
    <row r="30021" spans="1:1" x14ac:dyDescent="0.25">
      <c r="A30021" t="s">
        <v>30448</v>
      </c>
    </row>
    <row r="30022" spans="1:1" x14ac:dyDescent="0.25">
      <c r="A30022" t="s">
        <v>30449</v>
      </c>
    </row>
    <row r="30023" spans="1:1" x14ac:dyDescent="0.25">
      <c r="A30023" t="s">
        <v>30450</v>
      </c>
    </row>
    <row r="30024" spans="1:1" x14ac:dyDescent="0.25">
      <c r="A30024" t="s">
        <v>30451</v>
      </c>
    </row>
    <row r="30025" spans="1:1" x14ac:dyDescent="0.25">
      <c r="A30025" t="s">
        <v>30452</v>
      </c>
    </row>
    <row r="30026" spans="1:1" x14ac:dyDescent="0.25">
      <c r="A30026" t="s">
        <v>30453</v>
      </c>
    </row>
    <row r="30027" spans="1:1" x14ac:dyDescent="0.25">
      <c r="A30027" t="s">
        <v>30454</v>
      </c>
    </row>
    <row r="30028" spans="1:1" x14ac:dyDescent="0.25">
      <c r="A30028" t="s">
        <v>30455</v>
      </c>
    </row>
    <row r="30029" spans="1:1" x14ac:dyDescent="0.25">
      <c r="A30029" t="s">
        <v>30456</v>
      </c>
    </row>
    <row r="30030" spans="1:1" x14ac:dyDescent="0.25">
      <c r="A30030" t="s">
        <v>30457</v>
      </c>
    </row>
    <row r="30031" spans="1:1" x14ac:dyDescent="0.25">
      <c r="A30031" t="s">
        <v>30458</v>
      </c>
    </row>
    <row r="30032" spans="1:1" x14ac:dyDescent="0.25">
      <c r="A30032" t="s">
        <v>30459</v>
      </c>
    </row>
    <row r="30033" spans="1:1" x14ac:dyDescent="0.25">
      <c r="A30033" t="s">
        <v>30460</v>
      </c>
    </row>
    <row r="30034" spans="1:1" x14ac:dyDescent="0.25">
      <c r="A30034" t="s">
        <v>30461</v>
      </c>
    </row>
    <row r="30035" spans="1:1" x14ac:dyDescent="0.25">
      <c r="A30035" t="s">
        <v>30462</v>
      </c>
    </row>
    <row r="30036" spans="1:1" x14ac:dyDescent="0.25">
      <c r="A30036" t="s">
        <v>30463</v>
      </c>
    </row>
    <row r="30037" spans="1:1" x14ac:dyDescent="0.25">
      <c r="A30037" t="s">
        <v>30464</v>
      </c>
    </row>
    <row r="30038" spans="1:1" x14ac:dyDescent="0.25">
      <c r="A30038" t="s">
        <v>30465</v>
      </c>
    </row>
    <row r="30039" spans="1:1" x14ac:dyDescent="0.25">
      <c r="A30039" t="s">
        <v>30466</v>
      </c>
    </row>
    <row r="30040" spans="1:1" x14ac:dyDescent="0.25">
      <c r="A30040" t="s">
        <v>30467</v>
      </c>
    </row>
    <row r="30041" spans="1:1" x14ac:dyDescent="0.25">
      <c r="A30041" t="s">
        <v>30468</v>
      </c>
    </row>
    <row r="30042" spans="1:1" x14ac:dyDescent="0.25">
      <c r="A30042" t="s">
        <v>30469</v>
      </c>
    </row>
    <row r="30043" spans="1:1" x14ac:dyDescent="0.25">
      <c r="A30043" t="s">
        <v>30470</v>
      </c>
    </row>
    <row r="30044" spans="1:1" x14ac:dyDescent="0.25">
      <c r="A30044" t="s">
        <v>30471</v>
      </c>
    </row>
    <row r="30045" spans="1:1" x14ac:dyDescent="0.25">
      <c r="A30045" t="s">
        <v>30472</v>
      </c>
    </row>
    <row r="30046" spans="1:1" x14ac:dyDescent="0.25">
      <c r="A30046" t="s">
        <v>30473</v>
      </c>
    </row>
    <row r="30047" spans="1:1" x14ac:dyDescent="0.25">
      <c r="A30047" t="s">
        <v>30474</v>
      </c>
    </row>
    <row r="30048" spans="1:1" x14ac:dyDescent="0.25">
      <c r="A30048" t="s">
        <v>30475</v>
      </c>
    </row>
    <row r="30049" spans="1:1" x14ac:dyDescent="0.25">
      <c r="A30049" t="s">
        <v>30476</v>
      </c>
    </row>
    <row r="30050" spans="1:1" x14ac:dyDescent="0.25">
      <c r="A30050" t="s">
        <v>30477</v>
      </c>
    </row>
    <row r="30051" spans="1:1" x14ac:dyDescent="0.25">
      <c r="A30051" t="s">
        <v>30478</v>
      </c>
    </row>
    <row r="30052" spans="1:1" x14ac:dyDescent="0.25">
      <c r="A30052" t="s">
        <v>30479</v>
      </c>
    </row>
    <row r="30053" spans="1:1" x14ac:dyDescent="0.25">
      <c r="A30053" t="s">
        <v>30480</v>
      </c>
    </row>
    <row r="30054" spans="1:1" x14ac:dyDescent="0.25">
      <c r="A30054" t="s">
        <v>30481</v>
      </c>
    </row>
    <row r="30055" spans="1:1" x14ac:dyDescent="0.25">
      <c r="A30055" t="s">
        <v>30482</v>
      </c>
    </row>
    <row r="30056" spans="1:1" x14ac:dyDescent="0.25">
      <c r="A30056" t="s">
        <v>30483</v>
      </c>
    </row>
    <row r="30057" spans="1:1" x14ac:dyDescent="0.25">
      <c r="A30057" t="s">
        <v>30484</v>
      </c>
    </row>
    <row r="30058" spans="1:1" x14ac:dyDescent="0.25">
      <c r="A30058" t="s">
        <v>30485</v>
      </c>
    </row>
    <row r="30059" spans="1:1" x14ac:dyDescent="0.25">
      <c r="A30059" t="s">
        <v>30486</v>
      </c>
    </row>
    <row r="30060" spans="1:1" x14ac:dyDescent="0.25">
      <c r="A30060" t="s">
        <v>30487</v>
      </c>
    </row>
    <row r="30061" spans="1:1" x14ac:dyDescent="0.25">
      <c r="A30061" t="s">
        <v>30488</v>
      </c>
    </row>
    <row r="30062" spans="1:1" x14ac:dyDescent="0.25">
      <c r="A30062" t="s">
        <v>30489</v>
      </c>
    </row>
    <row r="30063" spans="1:1" x14ac:dyDescent="0.25">
      <c r="A30063" t="s">
        <v>30490</v>
      </c>
    </row>
    <row r="30064" spans="1:1" x14ac:dyDescent="0.25">
      <c r="A30064" t="s">
        <v>30491</v>
      </c>
    </row>
    <row r="30065" spans="1:1" x14ac:dyDescent="0.25">
      <c r="A30065" t="s">
        <v>30492</v>
      </c>
    </row>
    <row r="30066" spans="1:1" x14ac:dyDescent="0.25">
      <c r="A30066" t="s">
        <v>30493</v>
      </c>
    </row>
    <row r="30067" spans="1:1" x14ac:dyDescent="0.25">
      <c r="A30067" t="s">
        <v>30494</v>
      </c>
    </row>
    <row r="30068" spans="1:1" x14ac:dyDescent="0.25">
      <c r="A30068" t="s">
        <v>30495</v>
      </c>
    </row>
    <row r="30069" spans="1:1" x14ac:dyDescent="0.25">
      <c r="A30069" t="s">
        <v>30496</v>
      </c>
    </row>
    <row r="30070" spans="1:1" x14ac:dyDescent="0.25">
      <c r="A30070" t="s">
        <v>30497</v>
      </c>
    </row>
    <row r="30071" spans="1:1" x14ac:dyDescent="0.25">
      <c r="A30071" t="s">
        <v>30498</v>
      </c>
    </row>
    <row r="30072" spans="1:1" x14ac:dyDescent="0.25">
      <c r="A30072" t="s">
        <v>30499</v>
      </c>
    </row>
    <row r="30073" spans="1:1" x14ac:dyDescent="0.25">
      <c r="A30073" t="s">
        <v>30500</v>
      </c>
    </row>
    <row r="30074" spans="1:1" x14ac:dyDescent="0.25">
      <c r="A30074" t="s">
        <v>30501</v>
      </c>
    </row>
    <row r="30075" spans="1:1" x14ac:dyDescent="0.25">
      <c r="A30075" t="s">
        <v>30502</v>
      </c>
    </row>
    <row r="30076" spans="1:1" x14ac:dyDescent="0.25">
      <c r="A30076" t="s">
        <v>30503</v>
      </c>
    </row>
    <row r="30077" spans="1:1" x14ac:dyDescent="0.25">
      <c r="A30077" t="s">
        <v>30504</v>
      </c>
    </row>
    <row r="30078" spans="1:1" x14ac:dyDescent="0.25">
      <c r="A30078" t="s">
        <v>30505</v>
      </c>
    </row>
    <row r="30079" spans="1:1" x14ac:dyDescent="0.25">
      <c r="A30079" t="s">
        <v>30506</v>
      </c>
    </row>
    <row r="30080" spans="1:1" x14ac:dyDescent="0.25">
      <c r="A30080" t="s">
        <v>30507</v>
      </c>
    </row>
    <row r="30081" spans="1:1" x14ac:dyDescent="0.25">
      <c r="A30081" t="s">
        <v>30508</v>
      </c>
    </row>
    <row r="30082" spans="1:1" x14ac:dyDescent="0.25">
      <c r="A30082" t="s">
        <v>30509</v>
      </c>
    </row>
    <row r="30083" spans="1:1" x14ac:dyDescent="0.25">
      <c r="A30083" t="s">
        <v>30510</v>
      </c>
    </row>
    <row r="30084" spans="1:1" x14ac:dyDescent="0.25">
      <c r="A30084" t="s">
        <v>30511</v>
      </c>
    </row>
    <row r="30085" spans="1:1" x14ac:dyDescent="0.25">
      <c r="A30085" t="s">
        <v>30512</v>
      </c>
    </row>
    <row r="30086" spans="1:1" x14ac:dyDescent="0.25">
      <c r="A30086" t="s">
        <v>30513</v>
      </c>
    </row>
    <row r="30087" spans="1:1" x14ac:dyDescent="0.25">
      <c r="A30087" t="s">
        <v>30514</v>
      </c>
    </row>
    <row r="30088" spans="1:1" x14ac:dyDescent="0.25">
      <c r="A30088" t="s">
        <v>30515</v>
      </c>
    </row>
    <row r="30089" spans="1:1" x14ac:dyDescent="0.25">
      <c r="A30089" t="s">
        <v>30516</v>
      </c>
    </row>
    <row r="30090" spans="1:1" x14ac:dyDescent="0.25">
      <c r="A30090" t="s">
        <v>30517</v>
      </c>
    </row>
    <row r="30091" spans="1:1" x14ac:dyDescent="0.25">
      <c r="A30091" t="s">
        <v>30518</v>
      </c>
    </row>
    <row r="30092" spans="1:1" x14ac:dyDescent="0.25">
      <c r="A30092" t="s">
        <v>30519</v>
      </c>
    </row>
    <row r="30093" spans="1:1" x14ac:dyDescent="0.25">
      <c r="A30093" t="s">
        <v>30520</v>
      </c>
    </row>
    <row r="30094" spans="1:1" x14ac:dyDescent="0.25">
      <c r="A30094" t="s">
        <v>30521</v>
      </c>
    </row>
    <row r="30095" spans="1:1" x14ac:dyDescent="0.25">
      <c r="A30095" t="s">
        <v>30522</v>
      </c>
    </row>
    <row r="30096" spans="1:1" x14ac:dyDescent="0.25">
      <c r="A30096" t="s">
        <v>30523</v>
      </c>
    </row>
    <row r="30097" spans="1:1" x14ac:dyDescent="0.25">
      <c r="A30097" t="s">
        <v>30524</v>
      </c>
    </row>
    <row r="30098" spans="1:1" x14ac:dyDescent="0.25">
      <c r="A30098" t="s">
        <v>30525</v>
      </c>
    </row>
    <row r="30099" spans="1:1" x14ac:dyDescent="0.25">
      <c r="A30099" t="s">
        <v>30526</v>
      </c>
    </row>
    <row r="30100" spans="1:1" x14ac:dyDescent="0.25">
      <c r="A30100" t="s">
        <v>30527</v>
      </c>
    </row>
    <row r="30101" spans="1:1" x14ac:dyDescent="0.25">
      <c r="A30101" t="s">
        <v>30528</v>
      </c>
    </row>
    <row r="30102" spans="1:1" x14ac:dyDescent="0.25">
      <c r="A30102" t="s">
        <v>30529</v>
      </c>
    </row>
    <row r="30103" spans="1:1" x14ac:dyDescent="0.25">
      <c r="A30103" t="s">
        <v>30530</v>
      </c>
    </row>
    <row r="30104" spans="1:1" x14ac:dyDescent="0.25">
      <c r="A30104" t="s">
        <v>30531</v>
      </c>
    </row>
    <row r="30105" spans="1:1" x14ac:dyDescent="0.25">
      <c r="A30105" t="s">
        <v>30532</v>
      </c>
    </row>
    <row r="30106" spans="1:1" x14ac:dyDescent="0.25">
      <c r="A30106" t="s">
        <v>30533</v>
      </c>
    </row>
    <row r="30107" spans="1:1" x14ac:dyDescent="0.25">
      <c r="A30107" t="s">
        <v>30534</v>
      </c>
    </row>
    <row r="30108" spans="1:1" x14ac:dyDescent="0.25">
      <c r="A30108" t="s">
        <v>30535</v>
      </c>
    </row>
    <row r="30109" spans="1:1" x14ac:dyDescent="0.25">
      <c r="A30109" t="s">
        <v>30536</v>
      </c>
    </row>
    <row r="30110" spans="1:1" x14ac:dyDescent="0.25">
      <c r="A30110" t="s">
        <v>30537</v>
      </c>
    </row>
    <row r="30111" spans="1:1" x14ac:dyDescent="0.25">
      <c r="A30111" t="s">
        <v>30538</v>
      </c>
    </row>
    <row r="30112" spans="1:1" x14ac:dyDescent="0.25">
      <c r="A30112" t="s">
        <v>30539</v>
      </c>
    </row>
    <row r="30113" spans="1:1" x14ac:dyDescent="0.25">
      <c r="A30113" t="s">
        <v>30540</v>
      </c>
    </row>
    <row r="30114" spans="1:1" x14ac:dyDescent="0.25">
      <c r="A30114" t="s">
        <v>30541</v>
      </c>
    </row>
    <row r="30115" spans="1:1" x14ac:dyDescent="0.25">
      <c r="A30115" t="s">
        <v>30542</v>
      </c>
    </row>
    <row r="30116" spans="1:1" x14ac:dyDescent="0.25">
      <c r="A30116" t="s">
        <v>30543</v>
      </c>
    </row>
    <row r="30117" spans="1:1" x14ac:dyDescent="0.25">
      <c r="A30117" t="s">
        <v>30544</v>
      </c>
    </row>
    <row r="30118" spans="1:1" x14ac:dyDescent="0.25">
      <c r="A30118" t="s">
        <v>30545</v>
      </c>
    </row>
    <row r="30119" spans="1:1" x14ac:dyDescent="0.25">
      <c r="A30119" t="s">
        <v>30546</v>
      </c>
    </row>
    <row r="30120" spans="1:1" x14ac:dyDescent="0.25">
      <c r="A30120" t="s">
        <v>30547</v>
      </c>
    </row>
    <row r="30121" spans="1:1" x14ac:dyDescent="0.25">
      <c r="A30121" t="s">
        <v>30548</v>
      </c>
    </row>
    <row r="30122" spans="1:1" x14ac:dyDescent="0.25">
      <c r="A30122" t="s">
        <v>30549</v>
      </c>
    </row>
    <row r="30123" spans="1:1" x14ac:dyDescent="0.25">
      <c r="A30123" t="s">
        <v>30550</v>
      </c>
    </row>
    <row r="30124" spans="1:1" x14ac:dyDescent="0.25">
      <c r="A30124" t="s">
        <v>30551</v>
      </c>
    </row>
    <row r="30125" spans="1:1" x14ac:dyDescent="0.25">
      <c r="A30125" t="s">
        <v>30552</v>
      </c>
    </row>
    <row r="30126" spans="1:1" x14ac:dyDescent="0.25">
      <c r="A30126" t="s">
        <v>30553</v>
      </c>
    </row>
    <row r="30127" spans="1:1" x14ac:dyDescent="0.25">
      <c r="A30127" t="s">
        <v>30554</v>
      </c>
    </row>
    <row r="30128" spans="1:1" x14ac:dyDescent="0.25">
      <c r="A30128" t="s">
        <v>30555</v>
      </c>
    </row>
    <row r="30129" spans="1:1" x14ac:dyDescent="0.25">
      <c r="A30129" t="s">
        <v>30556</v>
      </c>
    </row>
    <row r="30130" spans="1:1" x14ac:dyDescent="0.25">
      <c r="A30130" t="s">
        <v>30557</v>
      </c>
    </row>
    <row r="30131" spans="1:1" x14ac:dyDescent="0.25">
      <c r="A30131" t="s">
        <v>30558</v>
      </c>
    </row>
    <row r="30132" spans="1:1" x14ac:dyDescent="0.25">
      <c r="A30132" t="s">
        <v>30559</v>
      </c>
    </row>
    <row r="30133" spans="1:1" x14ac:dyDescent="0.25">
      <c r="A30133" t="s">
        <v>30560</v>
      </c>
    </row>
    <row r="30134" spans="1:1" x14ac:dyDescent="0.25">
      <c r="A30134" t="s">
        <v>30561</v>
      </c>
    </row>
    <row r="30135" spans="1:1" x14ac:dyDescent="0.25">
      <c r="A30135" t="s">
        <v>30562</v>
      </c>
    </row>
    <row r="30136" spans="1:1" x14ac:dyDescent="0.25">
      <c r="A30136" t="s">
        <v>30563</v>
      </c>
    </row>
    <row r="30137" spans="1:1" x14ac:dyDescent="0.25">
      <c r="A30137" t="s">
        <v>30564</v>
      </c>
    </row>
    <row r="30138" spans="1:1" x14ac:dyDescent="0.25">
      <c r="A30138" t="s">
        <v>30565</v>
      </c>
    </row>
    <row r="30139" spans="1:1" x14ac:dyDescent="0.25">
      <c r="A30139" t="s">
        <v>30566</v>
      </c>
    </row>
    <row r="30140" spans="1:1" x14ac:dyDescent="0.25">
      <c r="A30140" t="s">
        <v>30567</v>
      </c>
    </row>
    <row r="30141" spans="1:1" x14ac:dyDescent="0.25">
      <c r="A30141" t="s">
        <v>30568</v>
      </c>
    </row>
    <row r="30142" spans="1:1" x14ac:dyDescent="0.25">
      <c r="A30142" t="s">
        <v>30569</v>
      </c>
    </row>
    <row r="30143" spans="1:1" x14ac:dyDescent="0.25">
      <c r="A30143" t="s">
        <v>30570</v>
      </c>
    </row>
    <row r="30144" spans="1:1" x14ac:dyDescent="0.25">
      <c r="A30144" t="s">
        <v>30571</v>
      </c>
    </row>
    <row r="30145" spans="1:1" x14ac:dyDescent="0.25">
      <c r="A30145" t="s">
        <v>30572</v>
      </c>
    </row>
    <row r="30146" spans="1:1" x14ac:dyDescent="0.25">
      <c r="A30146" t="s">
        <v>30573</v>
      </c>
    </row>
    <row r="30147" spans="1:1" x14ac:dyDescent="0.25">
      <c r="A30147" t="s">
        <v>30574</v>
      </c>
    </row>
    <row r="30148" spans="1:1" x14ac:dyDescent="0.25">
      <c r="A30148" t="s">
        <v>30575</v>
      </c>
    </row>
    <row r="30149" spans="1:1" x14ac:dyDescent="0.25">
      <c r="A30149" t="s">
        <v>30576</v>
      </c>
    </row>
    <row r="30150" spans="1:1" x14ac:dyDescent="0.25">
      <c r="A30150" t="s">
        <v>30577</v>
      </c>
    </row>
    <row r="30151" spans="1:1" x14ac:dyDescent="0.25">
      <c r="A30151" t="s">
        <v>30578</v>
      </c>
    </row>
    <row r="30152" spans="1:1" x14ac:dyDescent="0.25">
      <c r="A30152" t="s">
        <v>30579</v>
      </c>
    </row>
    <row r="30153" spans="1:1" x14ac:dyDescent="0.25">
      <c r="A30153" t="s">
        <v>30580</v>
      </c>
    </row>
    <row r="30154" spans="1:1" x14ac:dyDescent="0.25">
      <c r="A30154" t="s">
        <v>30581</v>
      </c>
    </row>
    <row r="30155" spans="1:1" x14ac:dyDescent="0.25">
      <c r="A30155" t="s">
        <v>30582</v>
      </c>
    </row>
    <row r="30156" spans="1:1" x14ac:dyDescent="0.25">
      <c r="A30156" t="s">
        <v>30583</v>
      </c>
    </row>
    <row r="30157" spans="1:1" x14ac:dyDescent="0.25">
      <c r="A30157" t="s">
        <v>30584</v>
      </c>
    </row>
    <row r="30158" spans="1:1" x14ac:dyDescent="0.25">
      <c r="A30158" t="s">
        <v>30585</v>
      </c>
    </row>
    <row r="30159" spans="1:1" x14ac:dyDescent="0.25">
      <c r="A30159" t="s">
        <v>30586</v>
      </c>
    </row>
    <row r="30160" spans="1:1" x14ac:dyDescent="0.25">
      <c r="A30160" t="s">
        <v>30587</v>
      </c>
    </row>
    <row r="30161" spans="1:1" x14ac:dyDescent="0.25">
      <c r="A30161" t="s">
        <v>30588</v>
      </c>
    </row>
    <row r="30162" spans="1:1" x14ac:dyDescent="0.25">
      <c r="A30162" t="s">
        <v>30589</v>
      </c>
    </row>
    <row r="30163" spans="1:1" x14ac:dyDescent="0.25">
      <c r="A30163" t="s">
        <v>30590</v>
      </c>
    </row>
    <row r="30164" spans="1:1" x14ac:dyDescent="0.25">
      <c r="A30164" t="s">
        <v>30591</v>
      </c>
    </row>
    <row r="30165" spans="1:1" x14ac:dyDescent="0.25">
      <c r="A30165" t="s">
        <v>30592</v>
      </c>
    </row>
    <row r="30166" spans="1:1" x14ac:dyDescent="0.25">
      <c r="A30166" t="s">
        <v>30593</v>
      </c>
    </row>
    <row r="30167" spans="1:1" x14ac:dyDescent="0.25">
      <c r="A30167" t="s">
        <v>30594</v>
      </c>
    </row>
    <row r="30168" spans="1:1" x14ac:dyDescent="0.25">
      <c r="A30168" t="s">
        <v>30595</v>
      </c>
    </row>
    <row r="30169" spans="1:1" x14ac:dyDescent="0.25">
      <c r="A30169" t="s">
        <v>30596</v>
      </c>
    </row>
    <row r="30170" spans="1:1" x14ac:dyDescent="0.25">
      <c r="A30170" t="s">
        <v>30597</v>
      </c>
    </row>
    <row r="30171" spans="1:1" x14ac:dyDescent="0.25">
      <c r="A30171" t="s">
        <v>30598</v>
      </c>
    </row>
    <row r="30172" spans="1:1" x14ac:dyDescent="0.25">
      <c r="A30172" t="s">
        <v>30599</v>
      </c>
    </row>
    <row r="30173" spans="1:1" x14ac:dyDescent="0.25">
      <c r="A30173" t="s">
        <v>30600</v>
      </c>
    </row>
    <row r="30174" spans="1:1" x14ac:dyDescent="0.25">
      <c r="A30174" t="s">
        <v>30601</v>
      </c>
    </row>
    <row r="30175" spans="1:1" x14ac:dyDescent="0.25">
      <c r="A30175" t="s">
        <v>30602</v>
      </c>
    </row>
    <row r="30176" spans="1:1" x14ac:dyDescent="0.25">
      <c r="A30176" t="s">
        <v>30603</v>
      </c>
    </row>
    <row r="30177" spans="1:1" x14ac:dyDescent="0.25">
      <c r="A30177" t="s">
        <v>30604</v>
      </c>
    </row>
    <row r="30178" spans="1:1" x14ac:dyDescent="0.25">
      <c r="A30178" t="s">
        <v>30605</v>
      </c>
    </row>
    <row r="30179" spans="1:1" x14ac:dyDescent="0.25">
      <c r="A30179" t="s">
        <v>30606</v>
      </c>
    </row>
    <row r="30180" spans="1:1" x14ac:dyDescent="0.25">
      <c r="A30180" t="s">
        <v>30607</v>
      </c>
    </row>
    <row r="30181" spans="1:1" x14ac:dyDescent="0.25">
      <c r="A30181" t="s">
        <v>30608</v>
      </c>
    </row>
    <row r="30182" spans="1:1" x14ac:dyDescent="0.25">
      <c r="A30182" t="s">
        <v>30609</v>
      </c>
    </row>
    <row r="30183" spans="1:1" x14ac:dyDescent="0.25">
      <c r="A30183" t="s">
        <v>30610</v>
      </c>
    </row>
    <row r="30184" spans="1:1" x14ac:dyDescent="0.25">
      <c r="A30184" t="s">
        <v>30611</v>
      </c>
    </row>
    <row r="30185" spans="1:1" x14ac:dyDescent="0.25">
      <c r="A30185" t="s">
        <v>30612</v>
      </c>
    </row>
    <row r="30186" spans="1:1" x14ac:dyDescent="0.25">
      <c r="A30186" t="s">
        <v>30613</v>
      </c>
    </row>
    <row r="30187" spans="1:1" x14ac:dyDescent="0.25">
      <c r="A30187" t="s">
        <v>30614</v>
      </c>
    </row>
    <row r="30188" spans="1:1" x14ac:dyDescent="0.25">
      <c r="A30188" t="s">
        <v>30615</v>
      </c>
    </row>
    <row r="30189" spans="1:1" x14ac:dyDescent="0.25">
      <c r="A30189" t="s">
        <v>30616</v>
      </c>
    </row>
    <row r="30190" spans="1:1" x14ac:dyDescent="0.25">
      <c r="A30190" t="s">
        <v>30617</v>
      </c>
    </row>
    <row r="30191" spans="1:1" x14ac:dyDescent="0.25">
      <c r="A30191" t="s">
        <v>30618</v>
      </c>
    </row>
    <row r="30192" spans="1:1" x14ac:dyDescent="0.25">
      <c r="A30192" t="s">
        <v>30619</v>
      </c>
    </row>
    <row r="30193" spans="1:1" x14ac:dyDescent="0.25">
      <c r="A30193" t="s">
        <v>30620</v>
      </c>
    </row>
    <row r="30194" spans="1:1" x14ac:dyDescent="0.25">
      <c r="A30194" t="s">
        <v>30621</v>
      </c>
    </row>
    <row r="30195" spans="1:1" x14ac:dyDescent="0.25">
      <c r="A30195" t="s">
        <v>30622</v>
      </c>
    </row>
    <row r="30196" spans="1:1" x14ac:dyDescent="0.25">
      <c r="A30196" t="s">
        <v>30623</v>
      </c>
    </row>
    <row r="30197" spans="1:1" x14ac:dyDescent="0.25">
      <c r="A30197" t="s">
        <v>30624</v>
      </c>
    </row>
    <row r="30198" spans="1:1" x14ac:dyDescent="0.25">
      <c r="A30198" t="s">
        <v>30625</v>
      </c>
    </row>
    <row r="30199" spans="1:1" x14ac:dyDescent="0.25">
      <c r="A30199" t="s">
        <v>30626</v>
      </c>
    </row>
    <row r="30200" spans="1:1" x14ac:dyDescent="0.25">
      <c r="A30200" t="s">
        <v>30627</v>
      </c>
    </row>
    <row r="30201" spans="1:1" x14ac:dyDescent="0.25">
      <c r="A30201" t="s">
        <v>30628</v>
      </c>
    </row>
    <row r="30202" spans="1:1" x14ac:dyDescent="0.25">
      <c r="A30202" t="s">
        <v>30629</v>
      </c>
    </row>
    <row r="30203" spans="1:1" x14ac:dyDescent="0.25">
      <c r="A30203" t="s">
        <v>30630</v>
      </c>
    </row>
    <row r="30204" spans="1:1" x14ac:dyDescent="0.25">
      <c r="A30204" t="s">
        <v>30631</v>
      </c>
    </row>
    <row r="30205" spans="1:1" x14ac:dyDescent="0.25">
      <c r="A30205" t="s">
        <v>30632</v>
      </c>
    </row>
    <row r="30206" spans="1:1" x14ac:dyDescent="0.25">
      <c r="A30206" t="s">
        <v>30633</v>
      </c>
    </row>
    <row r="30207" spans="1:1" x14ac:dyDescent="0.25">
      <c r="A30207" t="s">
        <v>30634</v>
      </c>
    </row>
    <row r="30208" spans="1:1" x14ac:dyDescent="0.25">
      <c r="A30208" t="s">
        <v>30635</v>
      </c>
    </row>
    <row r="30209" spans="1:1" x14ac:dyDescent="0.25">
      <c r="A30209" t="s">
        <v>30636</v>
      </c>
    </row>
    <row r="30210" spans="1:1" x14ac:dyDescent="0.25">
      <c r="A30210" t="s">
        <v>30637</v>
      </c>
    </row>
    <row r="30211" spans="1:1" x14ac:dyDescent="0.25">
      <c r="A30211" t="s">
        <v>30638</v>
      </c>
    </row>
    <row r="30212" spans="1:1" x14ac:dyDescent="0.25">
      <c r="A30212" t="s">
        <v>30639</v>
      </c>
    </row>
    <row r="30213" spans="1:1" x14ac:dyDescent="0.25">
      <c r="A30213" t="s">
        <v>30640</v>
      </c>
    </row>
    <row r="30214" spans="1:1" x14ac:dyDescent="0.25">
      <c r="A30214" t="s">
        <v>30641</v>
      </c>
    </row>
    <row r="30215" spans="1:1" x14ac:dyDescent="0.25">
      <c r="A30215" t="s">
        <v>30642</v>
      </c>
    </row>
    <row r="30216" spans="1:1" x14ac:dyDescent="0.25">
      <c r="A30216" t="s">
        <v>30643</v>
      </c>
    </row>
    <row r="30217" spans="1:1" x14ac:dyDescent="0.25">
      <c r="A30217" t="s">
        <v>30644</v>
      </c>
    </row>
    <row r="30218" spans="1:1" x14ac:dyDescent="0.25">
      <c r="A30218" t="s">
        <v>30645</v>
      </c>
    </row>
    <row r="30219" spans="1:1" x14ac:dyDescent="0.25">
      <c r="A30219" t="s">
        <v>30646</v>
      </c>
    </row>
    <row r="30220" spans="1:1" x14ac:dyDescent="0.25">
      <c r="A30220" t="s">
        <v>30647</v>
      </c>
    </row>
    <row r="30221" spans="1:1" x14ac:dyDescent="0.25">
      <c r="A30221" t="s">
        <v>30648</v>
      </c>
    </row>
    <row r="30222" spans="1:1" x14ac:dyDescent="0.25">
      <c r="A30222" t="s">
        <v>30649</v>
      </c>
    </row>
    <row r="30223" spans="1:1" x14ac:dyDescent="0.25">
      <c r="A30223" t="s">
        <v>30650</v>
      </c>
    </row>
    <row r="30224" spans="1:1" x14ac:dyDescent="0.25">
      <c r="A30224" t="s">
        <v>30651</v>
      </c>
    </row>
    <row r="30225" spans="1:1" x14ac:dyDescent="0.25">
      <c r="A30225" t="s">
        <v>30652</v>
      </c>
    </row>
    <row r="30226" spans="1:1" x14ac:dyDescent="0.25">
      <c r="A30226" t="s">
        <v>30653</v>
      </c>
    </row>
    <row r="30227" spans="1:1" x14ac:dyDescent="0.25">
      <c r="A30227" t="s">
        <v>30654</v>
      </c>
    </row>
    <row r="30228" spans="1:1" x14ac:dyDescent="0.25">
      <c r="A30228" t="s">
        <v>30655</v>
      </c>
    </row>
    <row r="30229" spans="1:1" x14ac:dyDescent="0.25">
      <c r="A30229" t="s">
        <v>30656</v>
      </c>
    </row>
    <row r="30230" spans="1:1" x14ac:dyDescent="0.25">
      <c r="A30230" t="s">
        <v>30657</v>
      </c>
    </row>
    <row r="30231" spans="1:1" x14ac:dyDescent="0.25">
      <c r="A30231" t="s">
        <v>30658</v>
      </c>
    </row>
    <row r="30232" spans="1:1" x14ac:dyDescent="0.25">
      <c r="A30232" t="s">
        <v>30659</v>
      </c>
    </row>
    <row r="30233" spans="1:1" x14ac:dyDescent="0.25">
      <c r="A30233" t="s">
        <v>30660</v>
      </c>
    </row>
    <row r="30234" spans="1:1" x14ac:dyDescent="0.25">
      <c r="A30234" t="s">
        <v>30661</v>
      </c>
    </row>
    <row r="30235" spans="1:1" x14ac:dyDescent="0.25">
      <c r="A30235" t="s">
        <v>30662</v>
      </c>
    </row>
    <row r="30236" spans="1:1" x14ac:dyDescent="0.25">
      <c r="A30236" t="s">
        <v>30663</v>
      </c>
    </row>
    <row r="30237" spans="1:1" x14ac:dyDescent="0.25">
      <c r="A30237" t="s">
        <v>30664</v>
      </c>
    </row>
    <row r="30238" spans="1:1" x14ac:dyDescent="0.25">
      <c r="A30238" t="s">
        <v>30665</v>
      </c>
    </row>
    <row r="30239" spans="1:1" x14ac:dyDescent="0.25">
      <c r="A30239" t="s">
        <v>30666</v>
      </c>
    </row>
    <row r="30240" spans="1:1" x14ac:dyDescent="0.25">
      <c r="A30240" t="s">
        <v>30667</v>
      </c>
    </row>
    <row r="30241" spans="1:1" x14ac:dyDescent="0.25">
      <c r="A30241" t="s">
        <v>30668</v>
      </c>
    </row>
    <row r="30242" spans="1:1" x14ac:dyDescent="0.25">
      <c r="A30242" t="s">
        <v>30669</v>
      </c>
    </row>
    <row r="30243" spans="1:1" x14ac:dyDescent="0.25">
      <c r="A30243" t="s">
        <v>30670</v>
      </c>
    </row>
    <row r="30244" spans="1:1" x14ac:dyDescent="0.25">
      <c r="A30244" t="s">
        <v>30671</v>
      </c>
    </row>
    <row r="30245" spans="1:1" x14ac:dyDescent="0.25">
      <c r="A30245" t="s">
        <v>30672</v>
      </c>
    </row>
    <row r="30246" spans="1:1" x14ac:dyDescent="0.25">
      <c r="A30246" t="s">
        <v>30673</v>
      </c>
    </row>
    <row r="30247" spans="1:1" x14ac:dyDescent="0.25">
      <c r="A30247" t="s">
        <v>30674</v>
      </c>
    </row>
    <row r="30248" spans="1:1" x14ac:dyDescent="0.25">
      <c r="A30248" t="s">
        <v>30675</v>
      </c>
    </row>
    <row r="30249" spans="1:1" x14ac:dyDescent="0.25">
      <c r="A30249" t="s">
        <v>30676</v>
      </c>
    </row>
    <row r="30250" spans="1:1" x14ac:dyDescent="0.25">
      <c r="A30250" t="s">
        <v>30677</v>
      </c>
    </row>
    <row r="30251" spans="1:1" x14ac:dyDescent="0.25">
      <c r="A30251" t="s">
        <v>30678</v>
      </c>
    </row>
    <row r="30252" spans="1:1" x14ac:dyDescent="0.25">
      <c r="A30252" t="s">
        <v>30679</v>
      </c>
    </row>
    <row r="30253" spans="1:1" x14ac:dyDescent="0.25">
      <c r="A30253" t="s">
        <v>30680</v>
      </c>
    </row>
    <row r="30254" spans="1:1" x14ac:dyDescent="0.25">
      <c r="A30254" t="s">
        <v>30681</v>
      </c>
    </row>
    <row r="30255" spans="1:1" x14ac:dyDescent="0.25">
      <c r="A30255" t="s">
        <v>30682</v>
      </c>
    </row>
    <row r="30256" spans="1:1" x14ac:dyDescent="0.25">
      <c r="A30256" t="s">
        <v>30683</v>
      </c>
    </row>
    <row r="30257" spans="1:1" x14ac:dyDescent="0.25">
      <c r="A30257" t="s">
        <v>30684</v>
      </c>
    </row>
    <row r="30258" spans="1:1" x14ac:dyDescent="0.25">
      <c r="A30258" t="s">
        <v>30685</v>
      </c>
    </row>
    <row r="30259" spans="1:1" x14ac:dyDescent="0.25">
      <c r="A30259" t="s">
        <v>30686</v>
      </c>
    </row>
    <row r="30260" spans="1:1" x14ac:dyDescent="0.25">
      <c r="A30260" t="s">
        <v>30687</v>
      </c>
    </row>
    <row r="30261" spans="1:1" x14ac:dyDescent="0.25">
      <c r="A30261" t="s">
        <v>30688</v>
      </c>
    </row>
    <row r="30262" spans="1:1" x14ac:dyDescent="0.25">
      <c r="A30262" t="s">
        <v>30689</v>
      </c>
    </row>
    <row r="30263" spans="1:1" x14ac:dyDescent="0.25">
      <c r="A30263" t="s">
        <v>30690</v>
      </c>
    </row>
    <row r="30264" spans="1:1" x14ac:dyDescent="0.25">
      <c r="A30264" t="s">
        <v>30691</v>
      </c>
    </row>
    <row r="30265" spans="1:1" x14ac:dyDescent="0.25">
      <c r="A30265" t="s">
        <v>30692</v>
      </c>
    </row>
    <row r="30266" spans="1:1" x14ac:dyDescent="0.25">
      <c r="A30266" t="s">
        <v>30693</v>
      </c>
    </row>
    <row r="30267" spans="1:1" x14ac:dyDescent="0.25">
      <c r="A30267" t="s">
        <v>30694</v>
      </c>
    </row>
    <row r="30268" spans="1:1" x14ac:dyDescent="0.25">
      <c r="A30268" t="s">
        <v>30695</v>
      </c>
    </row>
    <row r="30269" spans="1:1" x14ac:dyDescent="0.25">
      <c r="A30269" t="s">
        <v>30696</v>
      </c>
    </row>
    <row r="30270" spans="1:1" x14ac:dyDescent="0.25">
      <c r="A30270" t="s">
        <v>30697</v>
      </c>
    </row>
    <row r="30271" spans="1:1" x14ac:dyDescent="0.25">
      <c r="A30271" t="s">
        <v>30698</v>
      </c>
    </row>
    <row r="30272" spans="1:1" x14ac:dyDescent="0.25">
      <c r="A30272" t="s">
        <v>30699</v>
      </c>
    </row>
    <row r="30273" spans="1:1" x14ac:dyDescent="0.25">
      <c r="A30273" t="s">
        <v>30700</v>
      </c>
    </row>
    <row r="30274" spans="1:1" x14ac:dyDescent="0.25">
      <c r="A30274" t="s">
        <v>30701</v>
      </c>
    </row>
    <row r="30275" spans="1:1" x14ac:dyDescent="0.25">
      <c r="A30275" t="s">
        <v>30702</v>
      </c>
    </row>
    <row r="30276" spans="1:1" x14ac:dyDescent="0.25">
      <c r="A30276" t="s">
        <v>30703</v>
      </c>
    </row>
    <row r="30277" spans="1:1" x14ac:dyDescent="0.25">
      <c r="A30277" t="s">
        <v>30704</v>
      </c>
    </row>
    <row r="30278" spans="1:1" x14ac:dyDescent="0.25">
      <c r="A30278" t="s">
        <v>30705</v>
      </c>
    </row>
    <row r="30279" spans="1:1" x14ac:dyDescent="0.25">
      <c r="A30279" t="s">
        <v>30706</v>
      </c>
    </row>
    <row r="30280" spans="1:1" x14ac:dyDescent="0.25">
      <c r="A30280" t="s">
        <v>30707</v>
      </c>
    </row>
    <row r="30281" spans="1:1" x14ac:dyDescent="0.25">
      <c r="A30281" t="s">
        <v>30708</v>
      </c>
    </row>
    <row r="30282" spans="1:1" x14ac:dyDescent="0.25">
      <c r="A30282" t="s">
        <v>30709</v>
      </c>
    </row>
    <row r="30283" spans="1:1" x14ac:dyDescent="0.25">
      <c r="A30283" t="s">
        <v>30710</v>
      </c>
    </row>
    <row r="30284" spans="1:1" x14ac:dyDescent="0.25">
      <c r="A30284" t="s">
        <v>30711</v>
      </c>
    </row>
    <row r="30285" spans="1:1" x14ac:dyDescent="0.25">
      <c r="A30285" t="s">
        <v>30712</v>
      </c>
    </row>
    <row r="30286" spans="1:1" x14ac:dyDescent="0.25">
      <c r="A30286" t="s">
        <v>30713</v>
      </c>
    </row>
    <row r="30287" spans="1:1" x14ac:dyDescent="0.25">
      <c r="A30287" t="s">
        <v>30714</v>
      </c>
    </row>
    <row r="30288" spans="1:1" x14ac:dyDescent="0.25">
      <c r="A30288" t="s">
        <v>30715</v>
      </c>
    </row>
    <row r="30289" spans="1:1" x14ac:dyDescent="0.25">
      <c r="A30289" t="s">
        <v>30716</v>
      </c>
    </row>
    <row r="30290" spans="1:1" x14ac:dyDescent="0.25">
      <c r="A30290" t="s">
        <v>30717</v>
      </c>
    </row>
    <row r="30291" spans="1:1" x14ac:dyDescent="0.25">
      <c r="A30291" t="s">
        <v>30718</v>
      </c>
    </row>
    <row r="30292" spans="1:1" x14ac:dyDescent="0.25">
      <c r="A30292" t="s">
        <v>30719</v>
      </c>
    </row>
    <row r="30293" spans="1:1" x14ac:dyDescent="0.25">
      <c r="A30293" t="s">
        <v>30720</v>
      </c>
    </row>
    <row r="30294" spans="1:1" x14ac:dyDescent="0.25">
      <c r="A30294" t="s">
        <v>30721</v>
      </c>
    </row>
    <row r="30295" spans="1:1" x14ac:dyDescent="0.25">
      <c r="A30295" t="s">
        <v>30722</v>
      </c>
    </row>
    <row r="30296" spans="1:1" x14ac:dyDescent="0.25">
      <c r="A30296" t="s">
        <v>30723</v>
      </c>
    </row>
    <row r="30297" spans="1:1" x14ac:dyDescent="0.25">
      <c r="A30297" t="s">
        <v>30724</v>
      </c>
    </row>
    <row r="30298" spans="1:1" x14ac:dyDescent="0.25">
      <c r="A30298" t="s">
        <v>30725</v>
      </c>
    </row>
    <row r="30299" spans="1:1" x14ac:dyDescent="0.25">
      <c r="A30299" t="s">
        <v>30726</v>
      </c>
    </row>
    <row r="30300" spans="1:1" x14ac:dyDescent="0.25">
      <c r="A30300" t="s">
        <v>30727</v>
      </c>
    </row>
    <row r="30301" spans="1:1" x14ac:dyDescent="0.25">
      <c r="A30301" t="s">
        <v>30728</v>
      </c>
    </row>
    <row r="30302" spans="1:1" x14ac:dyDescent="0.25">
      <c r="A30302" t="s">
        <v>30729</v>
      </c>
    </row>
    <row r="30303" spans="1:1" x14ac:dyDescent="0.25">
      <c r="A30303" t="s">
        <v>30730</v>
      </c>
    </row>
    <row r="30304" spans="1:1" x14ac:dyDescent="0.25">
      <c r="A30304" t="s">
        <v>30731</v>
      </c>
    </row>
    <row r="30305" spans="1:1" x14ac:dyDescent="0.25">
      <c r="A30305" t="s">
        <v>30732</v>
      </c>
    </row>
    <row r="30306" spans="1:1" x14ac:dyDescent="0.25">
      <c r="A30306" t="s">
        <v>30733</v>
      </c>
    </row>
    <row r="30307" spans="1:1" x14ac:dyDescent="0.25">
      <c r="A30307" t="s">
        <v>30734</v>
      </c>
    </row>
    <row r="30308" spans="1:1" x14ac:dyDescent="0.25">
      <c r="A30308" t="s">
        <v>30735</v>
      </c>
    </row>
    <row r="30309" spans="1:1" x14ac:dyDescent="0.25">
      <c r="A30309" t="s">
        <v>30736</v>
      </c>
    </row>
    <row r="30310" spans="1:1" x14ac:dyDescent="0.25">
      <c r="A30310" t="s">
        <v>30737</v>
      </c>
    </row>
    <row r="30311" spans="1:1" x14ac:dyDescent="0.25">
      <c r="A30311" t="s">
        <v>30738</v>
      </c>
    </row>
    <row r="30312" spans="1:1" x14ac:dyDescent="0.25">
      <c r="A30312" t="s">
        <v>30739</v>
      </c>
    </row>
    <row r="30313" spans="1:1" x14ac:dyDescent="0.25">
      <c r="A30313" t="s">
        <v>30740</v>
      </c>
    </row>
    <row r="30314" spans="1:1" x14ac:dyDescent="0.25">
      <c r="A30314" t="s">
        <v>30741</v>
      </c>
    </row>
    <row r="30315" spans="1:1" x14ac:dyDescent="0.25">
      <c r="A30315" t="s">
        <v>30742</v>
      </c>
    </row>
    <row r="30316" spans="1:1" x14ac:dyDescent="0.25">
      <c r="A30316" t="s">
        <v>30743</v>
      </c>
    </row>
    <row r="30317" spans="1:1" x14ac:dyDescent="0.25">
      <c r="A30317" t="s">
        <v>30744</v>
      </c>
    </row>
    <row r="30318" spans="1:1" x14ac:dyDescent="0.25">
      <c r="A30318" t="s">
        <v>30745</v>
      </c>
    </row>
    <row r="30319" spans="1:1" x14ac:dyDescent="0.25">
      <c r="A30319" t="s">
        <v>30746</v>
      </c>
    </row>
    <row r="30320" spans="1:1" x14ac:dyDescent="0.25">
      <c r="A30320" t="s">
        <v>30747</v>
      </c>
    </row>
    <row r="30321" spans="1:1" x14ac:dyDescent="0.25">
      <c r="A30321" t="s">
        <v>30748</v>
      </c>
    </row>
    <row r="30322" spans="1:1" x14ac:dyDescent="0.25">
      <c r="A30322" t="s">
        <v>30749</v>
      </c>
    </row>
    <row r="30323" spans="1:1" x14ac:dyDescent="0.25">
      <c r="A30323" t="s">
        <v>30750</v>
      </c>
    </row>
    <row r="30324" spans="1:1" x14ac:dyDescent="0.25">
      <c r="A30324" t="s">
        <v>30751</v>
      </c>
    </row>
    <row r="30325" spans="1:1" x14ac:dyDescent="0.25">
      <c r="A30325" t="s">
        <v>30752</v>
      </c>
    </row>
    <row r="30326" spans="1:1" x14ac:dyDescent="0.25">
      <c r="A30326" t="s">
        <v>30753</v>
      </c>
    </row>
    <row r="30327" spans="1:1" x14ac:dyDescent="0.25">
      <c r="A30327" t="s">
        <v>30754</v>
      </c>
    </row>
    <row r="30328" spans="1:1" x14ac:dyDescent="0.25">
      <c r="A30328" t="s">
        <v>30755</v>
      </c>
    </row>
    <row r="30329" spans="1:1" x14ac:dyDescent="0.25">
      <c r="A30329" t="s">
        <v>30756</v>
      </c>
    </row>
    <row r="30330" spans="1:1" x14ac:dyDescent="0.25">
      <c r="A30330" t="s">
        <v>30757</v>
      </c>
    </row>
    <row r="30331" spans="1:1" x14ac:dyDescent="0.25">
      <c r="A30331" t="s">
        <v>30758</v>
      </c>
    </row>
    <row r="30332" spans="1:1" x14ac:dyDescent="0.25">
      <c r="A30332" t="s">
        <v>30759</v>
      </c>
    </row>
    <row r="30333" spans="1:1" x14ac:dyDescent="0.25">
      <c r="A30333" t="s">
        <v>30760</v>
      </c>
    </row>
    <row r="30334" spans="1:1" x14ac:dyDescent="0.25">
      <c r="A30334" t="s">
        <v>30761</v>
      </c>
    </row>
    <row r="30335" spans="1:1" x14ac:dyDescent="0.25">
      <c r="A30335" t="s">
        <v>30762</v>
      </c>
    </row>
    <row r="30336" spans="1:1" x14ac:dyDescent="0.25">
      <c r="A30336" t="s">
        <v>30763</v>
      </c>
    </row>
    <row r="30337" spans="1:1" x14ac:dyDescent="0.25">
      <c r="A30337" t="s">
        <v>30764</v>
      </c>
    </row>
    <row r="30338" spans="1:1" x14ac:dyDescent="0.25">
      <c r="A30338" t="s">
        <v>30765</v>
      </c>
    </row>
    <row r="30339" spans="1:1" x14ac:dyDescent="0.25">
      <c r="A30339" t="s">
        <v>30766</v>
      </c>
    </row>
    <row r="30340" spans="1:1" x14ac:dyDescent="0.25">
      <c r="A30340" t="s">
        <v>30767</v>
      </c>
    </row>
    <row r="30341" spans="1:1" x14ac:dyDescent="0.25">
      <c r="A30341" t="s">
        <v>30768</v>
      </c>
    </row>
    <row r="30342" spans="1:1" x14ac:dyDescent="0.25">
      <c r="A30342" t="s">
        <v>30769</v>
      </c>
    </row>
    <row r="30343" spans="1:1" x14ac:dyDescent="0.25">
      <c r="A30343" t="s">
        <v>30770</v>
      </c>
    </row>
    <row r="30344" spans="1:1" x14ac:dyDescent="0.25">
      <c r="A30344" t="s">
        <v>30771</v>
      </c>
    </row>
    <row r="30345" spans="1:1" x14ac:dyDescent="0.25">
      <c r="A30345" t="s">
        <v>30772</v>
      </c>
    </row>
    <row r="30346" spans="1:1" x14ac:dyDescent="0.25">
      <c r="A30346" t="s">
        <v>30773</v>
      </c>
    </row>
    <row r="30347" spans="1:1" x14ac:dyDescent="0.25">
      <c r="A30347" t="s">
        <v>30774</v>
      </c>
    </row>
    <row r="30348" spans="1:1" x14ac:dyDescent="0.25">
      <c r="A30348" t="s">
        <v>30775</v>
      </c>
    </row>
    <row r="30349" spans="1:1" x14ac:dyDescent="0.25">
      <c r="A30349" t="s">
        <v>30776</v>
      </c>
    </row>
    <row r="30350" spans="1:1" x14ac:dyDescent="0.25">
      <c r="A30350" t="s">
        <v>30777</v>
      </c>
    </row>
    <row r="30351" spans="1:1" x14ac:dyDescent="0.25">
      <c r="A30351" t="s">
        <v>30778</v>
      </c>
    </row>
    <row r="30352" spans="1:1" x14ac:dyDescent="0.25">
      <c r="A30352" t="s">
        <v>30779</v>
      </c>
    </row>
    <row r="30353" spans="1:1" x14ac:dyDescent="0.25">
      <c r="A30353" t="s">
        <v>30780</v>
      </c>
    </row>
    <row r="30354" spans="1:1" x14ac:dyDescent="0.25">
      <c r="A30354" t="s">
        <v>30781</v>
      </c>
    </row>
    <row r="30355" spans="1:1" x14ac:dyDescent="0.25">
      <c r="A30355" t="s">
        <v>30782</v>
      </c>
    </row>
    <row r="30356" spans="1:1" x14ac:dyDescent="0.25">
      <c r="A30356" t="s">
        <v>30783</v>
      </c>
    </row>
    <row r="30357" spans="1:1" x14ac:dyDescent="0.25">
      <c r="A30357" t="s">
        <v>30784</v>
      </c>
    </row>
    <row r="30358" spans="1:1" x14ac:dyDescent="0.25">
      <c r="A30358" t="s">
        <v>30785</v>
      </c>
    </row>
    <row r="30359" spans="1:1" x14ac:dyDescent="0.25">
      <c r="A30359" t="s">
        <v>30786</v>
      </c>
    </row>
    <row r="30360" spans="1:1" x14ac:dyDescent="0.25">
      <c r="A30360" t="s">
        <v>30787</v>
      </c>
    </row>
    <row r="30361" spans="1:1" x14ac:dyDescent="0.25">
      <c r="A30361" t="s">
        <v>30788</v>
      </c>
    </row>
    <row r="30362" spans="1:1" x14ac:dyDescent="0.25">
      <c r="A30362" t="s">
        <v>30789</v>
      </c>
    </row>
    <row r="30363" spans="1:1" x14ac:dyDescent="0.25">
      <c r="A30363" t="s">
        <v>30790</v>
      </c>
    </row>
    <row r="30364" spans="1:1" x14ac:dyDescent="0.25">
      <c r="A30364" t="s">
        <v>30791</v>
      </c>
    </row>
    <row r="30365" spans="1:1" x14ac:dyDescent="0.25">
      <c r="A30365" t="s">
        <v>30792</v>
      </c>
    </row>
    <row r="30366" spans="1:1" x14ac:dyDescent="0.25">
      <c r="A30366" t="s">
        <v>30793</v>
      </c>
    </row>
    <row r="30367" spans="1:1" x14ac:dyDescent="0.25">
      <c r="A30367" t="s">
        <v>30794</v>
      </c>
    </row>
    <row r="30368" spans="1:1" x14ac:dyDescent="0.25">
      <c r="A30368" t="s">
        <v>30795</v>
      </c>
    </row>
    <row r="30369" spans="1:1" x14ac:dyDescent="0.25">
      <c r="A30369" t="s">
        <v>30796</v>
      </c>
    </row>
    <row r="30370" spans="1:1" x14ac:dyDescent="0.25">
      <c r="A30370" t="s">
        <v>30797</v>
      </c>
    </row>
    <row r="30371" spans="1:1" x14ac:dyDescent="0.25">
      <c r="A30371" t="s">
        <v>30798</v>
      </c>
    </row>
    <row r="30372" spans="1:1" x14ac:dyDescent="0.25">
      <c r="A30372" t="s">
        <v>30799</v>
      </c>
    </row>
    <row r="30373" spans="1:1" x14ac:dyDescent="0.25">
      <c r="A30373" t="s">
        <v>30800</v>
      </c>
    </row>
    <row r="30374" spans="1:1" x14ac:dyDescent="0.25">
      <c r="A30374" t="s">
        <v>30801</v>
      </c>
    </row>
    <row r="30375" spans="1:1" x14ac:dyDescent="0.25">
      <c r="A30375" t="s">
        <v>30802</v>
      </c>
    </row>
    <row r="30376" spans="1:1" x14ac:dyDescent="0.25">
      <c r="A30376" t="s">
        <v>30803</v>
      </c>
    </row>
    <row r="30377" spans="1:1" x14ac:dyDescent="0.25">
      <c r="A30377" t="s">
        <v>30804</v>
      </c>
    </row>
    <row r="30378" spans="1:1" x14ac:dyDescent="0.25">
      <c r="A30378" t="s">
        <v>30805</v>
      </c>
    </row>
    <row r="30379" spans="1:1" x14ac:dyDescent="0.25">
      <c r="A30379" t="s">
        <v>30806</v>
      </c>
    </row>
    <row r="30380" spans="1:1" x14ac:dyDescent="0.25">
      <c r="A30380" t="s">
        <v>30807</v>
      </c>
    </row>
    <row r="30381" spans="1:1" x14ac:dyDescent="0.25">
      <c r="A30381" t="s">
        <v>30808</v>
      </c>
    </row>
    <row r="30382" spans="1:1" x14ac:dyDescent="0.25">
      <c r="A30382" t="s">
        <v>30809</v>
      </c>
    </row>
    <row r="30383" spans="1:1" x14ac:dyDescent="0.25">
      <c r="A30383" t="s">
        <v>30810</v>
      </c>
    </row>
    <row r="30384" spans="1:1" x14ac:dyDescent="0.25">
      <c r="A30384" t="s">
        <v>30811</v>
      </c>
    </row>
    <row r="30385" spans="1:1" x14ac:dyDescent="0.25">
      <c r="A30385" t="s">
        <v>30812</v>
      </c>
    </row>
    <row r="30386" spans="1:1" x14ac:dyDescent="0.25">
      <c r="A30386" t="s">
        <v>30813</v>
      </c>
    </row>
    <row r="30387" spans="1:1" x14ac:dyDescent="0.25">
      <c r="A30387" t="s">
        <v>30814</v>
      </c>
    </row>
    <row r="30388" spans="1:1" x14ac:dyDescent="0.25">
      <c r="A30388" t="s">
        <v>30815</v>
      </c>
    </row>
    <row r="30389" spans="1:1" x14ac:dyDescent="0.25">
      <c r="A30389" t="s">
        <v>30816</v>
      </c>
    </row>
    <row r="30390" spans="1:1" x14ac:dyDescent="0.25">
      <c r="A30390" t="s">
        <v>30817</v>
      </c>
    </row>
    <row r="30391" spans="1:1" x14ac:dyDescent="0.25">
      <c r="A30391" t="s">
        <v>30818</v>
      </c>
    </row>
    <row r="30392" spans="1:1" x14ac:dyDescent="0.25">
      <c r="A30392" t="s">
        <v>30819</v>
      </c>
    </row>
    <row r="30393" spans="1:1" x14ac:dyDescent="0.25">
      <c r="A30393" t="s">
        <v>30820</v>
      </c>
    </row>
    <row r="30394" spans="1:1" x14ac:dyDescent="0.25">
      <c r="A30394" t="s">
        <v>30821</v>
      </c>
    </row>
    <row r="30395" spans="1:1" x14ac:dyDescent="0.25">
      <c r="A30395" t="s">
        <v>30822</v>
      </c>
    </row>
    <row r="30396" spans="1:1" x14ac:dyDescent="0.25">
      <c r="A30396" t="s">
        <v>30823</v>
      </c>
    </row>
    <row r="30397" spans="1:1" x14ac:dyDescent="0.25">
      <c r="A30397" t="s">
        <v>30824</v>
      </c>
    </row>
    <row r="30398" spans="1:1" x14ac:dyDescent="0.25">
      <c r="A30398" t="s">
        <v>30825</v>
      </c>
    </row>
    <row r="30399" spans="1:1" x14ac:dyDescent="0.25">
      <c r="A30399" t="s">
        <v>30826</v>
      </c>
    </row>
    <row r="30400" spans="1:1" x14ac:dyDescent="0.25">
      <c r="A30400" t="s">
        <v>30827</v>
      </c>
    </row>
    <row r="30401" spans="1:1" x14ac:dyDescent="0.25">
      <c r="A30401" t="s">
        <v>30828</v>
      </c>
    </row>
    <row r="30402" spans="1:1" x14ac:dyDescent="0.25">
      <c r="A30402" t="s">
        <v>30829</v>
      </c>
    </row>
    <row r="30403" spans="1:1" x14ac:dyDescent="0.25">
      <c r="A30403" t="s">
        <v>30830</v>
      </c>
    </row>
    <row r="30404" spans="1:1" x14ac:dyDescent="0.25">
      <c r="A30404" t="s">
        <v>30831</v>
      </c>
    </row>
    <row r="30405" spans="1:1" x14ac:dyDescent="0.25">
      <c r="A30405" t="s">
        <v>30832</v>
      </c>
    </row>
    <row r="30406" spans="1:1" x14ac:dyDescent="0.25">
      <c r="A30406" t="s">
        <v>30833</v>
      </c>
    </row>
    <row r="30407" spans="1:1" x14ac:dyDescent="0.25">
      <c r="A30407" t="s">
        <v>30834</v>
      </c>
    </row>
    <row r="30408" spans="1:1" x14ac:dyDescent="0.25">
      <c r="A30408" t="s">
        <v>30835</v>
      </c>
    </row>
    <row r="30409" spans="1:1" x14ac:dyDescent="0.25">
      <c r="A30409" t="s">
        <v>30836</v>
      </c>
    </row>
    <row r="30410" spans="1:1" x14ac:dyDescent="0.25">
      <c r="A30410" t="s">
        <v>30837</v>
      </c>
    </row>
    <row r="30411" spans="1:1" x14ac:dyDescent="0.25">
      <c r="A30411" t="s">
        <v>30838</v>
      </c>
    </row>
    <row r="30412" spans="1:1" x14ac:dyDescent="0.25">
      <c r="A30412" t="s">
        <v>30839</v>
      </c>
    </row>
    <row r="30413" spans="1:1" x14ac:dyDescent="0.25">
      <c r="A30413" t="s">
        <v>30840</v>
      </c>
    </row>
    <row r="30414" spans="1:1" x14ac:dyDescent="0.25">
      <c r="A30414" t="s">
        <v>30841</v>
      </c>
    </row>
    <row r="30415" spans="1:1" x14ac:dyDescent="0.25">
      <c r="A30415" t="s">
        <v>30842</v>
      </c>
    </row>
    <row r="30416" spans="1:1" x14ac:dyDescent="0.25">
      <c r="A30416" t="s">
        <v>30843</v>
      </c>
    </row>
    <row r="30417" spans="1:1" x14ac:dyDescent="0.25">
      <c r="A30417" t="s">
        <v>30844</v>
      </c>
    </row>
    <row r="30418" spans="1:1" x14ac:dyDescent="0.25">
      <c r="A30418" t="s">
        <v>30845</v>
      </c>
    </row>
    <row r="30419" spans="1:1" x14ac:dyDescent="0.25">
      <c r="A30419" t="s">
        <v>30846</v>
      </c>
    </row>
    <row r="30420" spans="1:1" x14ac:dyDescent="0.25">
      <c r="A30420" t="s">
        <v>30847</v>
      </c>
    </row>
    <row r="30421" spans="1:1" x14ac:dyDescent="0.25">
      <c r="A30421" t="s">
        <v>30848</v>
      </c>
    </row>
    <row r="30422" spans="1:1" x14ac:dyDescent="0.25">
      <c r="A30422" t="s">
        <v>30849</v>
      </c>
    </row>
    <row r="30423" spans="1:1" x14ac:dyDescent="0.25">
      <c r="A30423" t="s">
        <v>30850</v>
      </c>
    </row>
    <row r="30424" spans="1:1" x14ac:dyDescent="0.25">
      <c r="A30424" t="s">
        <v>30851</v>
      </c>
    </row>
    <row r="30425" spans="1:1" x14ac:dyDescent="0.25">
      <c r="A30425" t="s">
        <v>30852</v>
      </c>
    </row>
    <row r="30426" spans="1:1" x14ac:dyDescent="0.25">
      <c r="A30426" t="s">
        <v>30853</v>
      </c>
    </row>
    <row r="30427" spans="1:1" x14ac:dyDescent="0.25">
      <c r="A30427" t="s">
        <v>30854</v>
      </c>
    </row>
    <row r="30428" spans="1:1" x14ac:dyDescent="0.25">
      <c r="A30428" t="s">
        <v>30855</v>
      </c>
    </row>
    <row r="30429" spans="1:1" x14ac:dyDescent="0.25">
      <c r="A30429" t="s">
        <v>30856</v>
      </c>
    </row>
    <row r="30430" spans="1:1" x14ac:dyDescent="0.25">
      <c r="A30430" t="s">
        <v>30857</v>
      </c>
    </row>
    <row r="30431" spans="1:1" x14ac:dyDescent="0.25">
      <c r="A30431" t="s">
        <v>30858</v>
      </c>
    </row>
    <row r="30432" spans="1:1" x14ac:dyDescent="0.25">
      <c r="A30432" t="s">
        <v>30859</v>
      </c>
    </row>
    <row r="30433" spans="1:1" x14ac:dyDescent="0.25">
      <c r="A30433" t="s">
        <v>30860</v>
      </c>
    </row>
    <row r="30434" spans="1:1" x14ac:dyDescent="0.25">
      <c r="A30434" t="s">
        <v>30861</v>
      </c>
    </row>
    <row r="30435" spans="1:1" x14ac:dyDescent="0.25">
      <c r="A30435" t="s">
        <v>30862</v>
      </c>
    </row>
    <row r="30436" spans="1:1" x14ac:dyDescent="0.25">
      <c r="A30436" t="s">
        <v>30863</v>
      </c>
    </row>
    <row r="30437" spans="1:1" x14ac:dyDescent="0.25">
      <c r="A30437" t="s">
        <v>30864</v>
      </c>
    </row>
    <row r="30438" spans="1:1" x14ac:dyDescent="0.25">
      <c r="A30438" t="s">
        <v>30865</v>
      </c>
    </row>
    <row r="30439" spans="1:1" x14ac:dyDescent="0.25">
      <c r="A30439" t="s">
        <v>30866</v>
      </c>
    </row>
    <row r="30440" spans="1:1" x14ac:dyDescent="0.25">
      <c r="A30440" t="s">
        <v>30867</v>
      </c>
    </row>
    <row r="30441" spans="1:1" x14ac:dyDescent="0.25">
      <c r="A30441" t="s">
        <v>30868</v>
      </c>
    </row>
    <row r="30442" spans="1:1" x14ac:dyDescent="0.25">
      <c r="A30442" t="s">
        <v>30869</v>
      </c>
    </row>
    <row r="30443" spans="1:1" x14ac:dyDescent="0.25">
      <c r="A30443" t="s">
        <v>30870</v>
      </c>
    </row>
    <row r="30444" spans="1:1" x14ac:dyDescent="0.25">
      <c r="A30444" t="s">
        <v>30871</v>
      </c>
    </row>
    <row r="30445" spans="1:1" x14ac:dyDescent="0.25">
      <c r="A30445" t="s">
        <v>30872</v>
      </c>
    </row>
    <row r="30446" spans="1:1" x14ac:dyDescent="0.25">
      <c r="A30446" t="s">
        <v>30873</v>
      </c>
    </row>
    <row r="30447" spans="1:1" x14ac:dyDescent="0.25">
      <c r="A30447" t="s">
        <v>30874</v>
      </c>
    </row>
    <row r="30448" spans="1:1" x14ac:dyDescent="0.25">
      <c r="A30448" t="s">
        <v>30875</v>
      </c>
    </row>
    <row r="30449" spans="1:1" x14ac:dyDescent="0.25">
      <c r="A30449" t="s">
        <v>30876</v>
      </c>
    </row>
    <row r="30450" spans="1:1" x14ac:dyDescent="0.25">
      <c r="A30450" t="s">
        <v>30877</v>
      </c>
    </row>
    <row r="30451" spans="1:1" x14ac:dyDescent="0.25">
      <c r="A30451" t="s">
        <v>30878</v>
      </c>
    </row>
    <row r="30452" spans="1:1" x14ac:dyDescent="0.25">
      <c r="A30452" t="s">
        <v>30879</v>
      </c>
    </row>
    <row r="30453" spans="1:1" x14ac:dyDescent="0.25">
      <c r="A30453" t="s">
        <v>30880</v>
      </c>
    </row>
    <row r="30454" spans="1:1" x14ac:dyDescent="0.25">
      <c r="A30454" t="s">
        <v>30881</v>
      </c>
    </row>
    <row r="30455" spans="1:1" x14ac:dyDescent="0.25">
      <c r="A30455" t="s">
        <v>30882</v>
      </c>
    </row>
    <row r="30456" spans="1:1" x14ac:dyDescent="0.25">
      <c r="A30456" t="s">
        <v>30883</v>
      </c>
    </row>
    <row r="30457" spans="1:1" x14ac:dyDescent="0.25">
      <c r="A30457" t="s">
        <v>30884</v>
      </c>
    </row>
    <row r="30458" spans="1:1" x14ac:dyDescent="0.25">
      <c r="A30458" t="s">
        <v>30885</v>
      </c>
    </row>
    <row r="30459" spans="1:1" x14ac:dyDescent="0.25">
      <c r="A30459" t="s">
        <v>30886</v>
      </c>
    </row>
    <row r="30460" spans="1:1" x14ac:dyDescent="0.25">
      <c r="A30460" t="s">
        <v>30887</v>
      </c>
    </row>
    <row r="30461" spans="1:1" x14ac:dyDescent="0.25">
      <c r="A30461" t="s">
        <v>30888</v>
      </c>
    </row>
    <row r="30462" spans="1:1" x14ac:dyDescent="0.25">
      <c r="A30462" t="s">
        <v>30889</v>
      </c>
    </row>
    <row r="30463" spans="1:1" x14ac:dyDescent="0.25">
      <c r="A30463" t="s">
        <v>30890</v>
      </c>
    </row>
    <row r="30464" spans="1:1" x14ac:dyDescent="0.25">
      <c r="A30464" t="s">
        <v>30891</v>
      </c>
    </row>
    <row r="30465" spans="1:1" x14ac:dyDescent="0.25">
      <c r="A30465" t="s">
        <v>30892</v>
      </c>
    </row>
    <row r="30466" spans="1:1" x14ac:dyDescent="0.25">
      <c r="A30466" t="s">
        <v>30893</v>
      </c>
    </row>
    <row r="30467" spans="1:1" x14ac:dyDescent="0.25">
      <c r="A30467" t="s">
        <v>30894</v>
      </c>
    </row>
    <row r="30468" spans="1:1" x14ac:dyDescent="0.25">
      <c r="A30468" t="s">
        <v>30895</v>
      </c>
    </row>
    <row r="30469" spans="1:1" x14ac:dyDescent="0.25">
      <c r="A30469" t="s">
        <v>30896</v>
      </c>
    </row>
    <row r="30470" spans="1:1" x14ac:dyDescent="0.25">
      <c r="A30470" t="s">
        <v>30897</v>
      </c>
    </row>
    <row r="30471" spans="1:1" x14ac:dyDescent="0.25">
      <c r="A30471" t="s">
        <v>30898</v>
      </c>
    </row>
    <row r="30472" spans="1:1" x14ac:dyDescent="0.25">
      <c r="A30472" t="s">
        <v>30899</v>
      </c>
    </row>
    <row r="30473" spans="1:1" x14ac:dyDescent="0.25">
      <c r="A30473" t="s">
        <v>30900</v>
      </c>
    </row>
    <row r="30474" spans="1:1" x14ac:dyDescent="0.25">
      <c r="A30474" t="s">
        <v>30901</v>
      </c>
    </row>
    <row r="30475" spans="1:1" x14ac:dyDescent="0.25">
      <c r="A30475" t="s">
        <v>30902</v>
      </c>
    </row>
    <row r="30476" spans="1:1" x14ac:dyDescent="0.25">
      <c r="A30476" t="s">
        <v>30903</v>
      </c>
    </row>
    <row r="30477" spans="1:1" x14ac:dyDescent="0.25">
      <c r="A30477" t="s">
        <v>30904</v>
      </c>
    </row>
    <row r="30478" spans="1:1" x14ac:dyDescent="0.25">
      <c r="A30478" t="s">
        <v>30905</v>
      </c>
    </row>
    <row r="30479" spans="1:1" x14ac:dyDescent="0.25">
      <c r="A30479" t="s">
        <v>30906</v>
      </c>
    </row>
    <row r="30480" spans="1:1" x14ac:dyDescent="0.25">
      <c r="A30480" t="s">
        <v>30907</v>
      </c>
    </row>
    <row r="30481" spans="1:1" x14ac:dyDescent="0.25">
      <c r="A30481" t="s">
        <v>30908</v>
      </c>
    </row>
    <row r="30482" spans="1:1" x14ac:dyDescent="0.25">
      <c r="A30482" t="s">
        <v>30909</v>
      </c>
    </row>
    <row r="30483" spans="1:1" x14ac:dyDescent="0.25">
      <c r="A30483" t="s">
        <v>30910</v>
      </c>
    </row>
    <row r="30484" spans="1:1" x14ac:dyDescent="0.25">
      <c r="A30484" t="s">
        <v>30911</v>
      </c>
    </row>
    <row r="30485" spans="1:1" x14ac:dyDescent="0.25">
      <c r="A30485" t="s">
        <v>30912</v>
      </c>
    </row>
    <row r="30486" spans="1:1" x14ac:dyDescent="0.25">
      <c r="A30486" t="s">
        <v>30913</v>
      </c>
    </row>
    <row r="30487" spans="1:1" x14ac:dyDescent="0.25">
      <c r="A30487" t="s">
        <v>30914</v>
      </c>
    </row>
    <row r="30488" spans="1:1" x14ac:dyDescent="0.25">
      <c r="A30488" t="s">
        <v>30915</v>
      </c>
    </row>
    <row r="30489" spans="1:1" x14ac:dyDescent="0.25">
      <c r="A30489" t="s">
        <v>30916</v>
      </c>
    </row>
    <row r="30490" spans="1:1" x14ac:dyDescent="0.25">
      <c r="A30490" t="s">
        <v>30917</v>
      </c>
    </row>
    <row r="30491" spans="1:1" x14ac:dyDescent="0.25">
      <c r="A30491" t="s">
        <v>30918</v>
      </c>
    </row>
    <row r="30492" spans="1:1" x14ac:dyDescent="0.25">
      <c r="A30492" t="s">
        <v>30919</v>
      </c>
    </row>
    <row r="30493" spans="1:1" x14ac:dyDescent="0.25">
      <c r="A30493" t="s">
        <v>30920</v>
      </c>
    </row>
    <row r="30494" spans="1:1" x14ac:dyDescent="0.25">
      <c r="A30494" t="s">
        <v>30921</v>
      </c>
    </row>
    <row r="30495" spans="1:1" x14ac:dyDescent="0.25">
      <c r="A30495" t="s">
        <v>30922</v>
      </c>
    </row>
    <row r="30496" spans="1:1" x14ac:dyDescent="0.25">
      <c r="A30496" t="s">
        <v>30923</v>
      </c>
    </row>
    <row r="30497" spans="1:1" x14ac:dyDescent="0.25">
      <c r="A30497" t="s">
        <v>30924</v>
      </c>
    </row>
    <row r="30498" spans="1:1" x14ac:dyDescent="0.25">
      <c r="A30498" t="s">
        <v>30925</v>
      </c>
    </row>
    <row r="30499" spans="1:1" x14ac:dyDescent="0.25">
      <c r="A30499" t="s">
        <v>30926</v>
      </c>
    </row>
    <row r="30500" spans="1:1" x14ac:dyDescent="0.25">
      <c r="A30500" t="s">
        <v>30927</v>
      </c>
    </row>
    <row r="30501" spans="1:1" x14ac:dyDescent="0.25">
      <c r="A30501" t="s">
        <v>30928</v>
      </c>
    </row>
    <row r="30502" spans="1:1" x14ac:dyDescent="0.25">
      <c r="A30502" t="s">
        <v>30929</v>
      </c>
    </row>
    <row r="30503" spans="1:1" x14ac:dyDescent="0.25">
      <c r="A30503" t="s">
        <v>30930</v>
      </c>
    </row>
    <row r="30504" spans="1:1" x14ac:dyDescent="0.25">
      <c r="A30504" t="s">
        <v>30931</v>
      </c>
    </row>
    <row r="30505" spans="1:1" x14ac:dyDescent="0.25">
      <c r="A30505" t="s">
        <v>30932</v>
      </c>
    </row>
    <row r="30506" spans="1:1" x14ac:dyDescent="0.25">
      <c r="A30506" t="s">
        <v>30933</v>
      </c>
    </row>
    <row r="30507" spans="1:1" x14ac:dyDescent="0.25">
      <c r="A30507" t="s">
        <v>30934</v>
      </c>
    </row>
    <row r="30508" spans="1:1" x14ac:dyDescent="0.25">
      <c r="A30508" t="s">
        <v>30935</v>
      </c>
    </row>
    <row r="30509" spans="1:1" x14ac:dyDescent="0.25">
      <c r="A30509" t="s">
        <v>30936</v>
      </c>
    </row>
    <row r="30510" spans="1:1" x14ac:dyDescent="0.25">
      <c r="A30510" t="s">
        <v>30937</v>
      </c>
    </row>
    <row r="30511" spans="1:1" x14ac:dyDescent="0.25">
      <c r="A30511" t="s">
        <v>30938</v>
      </c>
    </row>
    <row r="30512" spans="1:1" x14ac:dyDescent="0.25">
      <c r="A30512" t="s">
        <v>30939</v>
      </c>
    </row>
    <row r="30513" spans="1:1" x14ac:dyDescent="0.25">
      <c r="A30513" t="s">
        <v>30940</v>
      </c>
    </row>
    <row r="30514" spans="1:1" x14ac:dyDescent="0.25">
      <c r="A30514" t="s">
        <v>30941</v>
      </c>
    </row>
    <row r="30515" spans="1:1" x14ac:dyDescent="0.25">
      <c r="A30515" t="s">
        <v>30942</v>
      </c>
    </row>
    <row r="30516" spans="1:1" x14ac:dyDescent="0.25">
      <c r="A30516" t="s">
        <v>30943</v>
      </c>
    </row>
    <row r="30517" spans="1:1" x14ac:dyDescent="0.25">
      <c r="A30517" t="s">
        <v>30944</v>
      </c>
    </row>
    <row r="30518" spans="1:1" x14ac:dyDescent="0.25">
      <c r="A30518" t="s">
        <v>30945</v>
      </c>
    </row>
    <row r="30519" spans="1:1" x14ac:dyDescent="0.25">
      <c r="A30519" t="s">
        <v>30946</v>
      </c>
    </row>
    <row r="30520" spans="1:1" x14ac:dyDescent="0.25">
      <c r="A30520" t="s">
        <v>30947</v>
      </c>
    </row>
    <row r="30521" spans="1:1" x14ac:dyDescent="0.25">
      <c r="A30521" t="s">
        <v>30948</v>
      </c>
    </row>
    <row r="30522" spans="1:1" x14ac:dyDescent="0.25">
      <c r="A30522" t="s">
        <v>30949</v>
      </c>
    </row>
    <row r="30523" spans="1:1" x14ac:dyDescent="0.25">
      <c r="A30523" t="s">
        <v>30950</v>
      </c>
    </row>
    <row r="30524" spans="1:1" x14ac:dyDescent="0.25">
      <c r="A30524" t="s">
        <v>30951</v>
      </c>
    </row>
    <row r="30525" spans="1:1" x14ac:dyDescent="0.25">
      <c r="A30525" t="s">
        <v>30952</v>
      </c>
    </row>
    <row r="30526" spans="1:1" x14ac:dyDescent="0.25">
      <c r="A30526" t="s">
        <v>30953</v>
      </c>
    </row>
    <row r="30527" spans="1:1" x14ac:dyDescent="0.25">
      <c r="A30527" t="s">
        <v>30954</v>
      </c>
    </row>
    <row r="30528" spans="1:1" x14ac:dyDescent="0.25">
      <c r="A30528" t="s">
        <v>30955</v>
      </c>
    </row>
    <row r="30529" spans="1:1" x14ac:dyDescent="0.25">
      <c r="A30529" t="s">
        <v>30956</v>
      </c>
    </row>
    <row r="30530" spans="1:1" x14ac:dyDescent="0.25">
      <c r="A30530" t="s">
        <v>30957</v>
      </c>
    </row>
    <row r="30531" spans="1:1" x14ac:dyDescent="0.25">
      <c r="A30531" t="s">
        <v>30958</v>
      </c>
    </row>
    <row r="30532" spans="1:1" x14ac:dyDescent="0.25">
      <c r="A30532" t="s">
        <v>30959</v>
      </c>
    </row>
    <row r="30533" spans="1:1" x14ac:dyDescent="0.25">
      <c r="A30533" t="s">
        <v>30960</v>
      </c>
    </row>
    <row r="30534" spans="1:1" x14ac:dyDescent="0.25">
      <c r="A30534" t="s">
        <v>30961</v>
      </c>
    </row>
    <row r="30535" spans="1:1" x14ac:dyDescent="0.25">
      <c r="A30535" t="s">
        <v>30962</v>
      </c>
    </row>
    <row r="30536" spans="1:1" x14ac:dyDescent="0.25">
      <c r="A30536" t="s">
        <v>30963</v>
      </c>
    </row>
    <row r="30537" spans="1:1" x14ac:dyDescent="0.25">
      <c r="A30537" t="s">
        <v>30964</v>
      </c>
    </row>
    <row r="30538" spans="1:1" x14ac:dyDescent="0.25">
      <c r="A30538" t="s">
        <v>30965</v>
      </c>
    </row>
    <row r="30539" spans="1:1" x14ac:dyDescent="0.25">
      <c r="A30539" t="s">
        <v>30966</v>
      </c>
    </row>
    <row r="30540" spans="1:1" x14ac:dyDescent="0.25">
      <c r="A30540" t="s">
        <v>30967</v>
      </c>
    </row>
    <row r="30541" spans="1:1" x14ac:dyDescent="0.25">
      <c r="A30541" t="s">
        <v>30968</v>
      </c>
    </row>
    <row r="30542" spans="1:1" x14ac:dyDescent="0.25">
      <c r="A30542" t="s">
        <v>30969</v>
      </c>
    </row>
    <row r="30543" spans="1:1" x14ac:dyDescent="0.25">
      <c r="A30543" t="s">
        <v>30970</v>
      </c>
    </row>
    <row r="30544" spans="1:1" x14ac:dyDescent="0.25">
      <c r="A30544" t="s">
        <v>30971</v>
      </c>
    </row>
    <row r="30545" spans="1:1" x14ac:dyDescent="0.25">
      <c r="A30545" t="s">
        <v>30972</v>
      </c>
    </row>
    <row r="30546" spans="1:1" x14ac:dyDescent="0.25">
      <c r="A30546" t="s">
        <v>30973</v>
      </c>
    </row>
    <row r="30547" spans="1:1" x14ac:dyDescent="0.25">
      <c r="A30547" t="s">
        <v>30974</v>
      </c>
    </row>
    <row r="30548" spans="1:1" x14ac:dyDescent="0.25">
      <c r="A30548" t="s">
        <v>30975</v>
      </c>
    </row>
    <row r="30549" spans="1:1" x14ac:dyDescent="0.25">
      <c r="A30549" t="s">
        <v>30976</v>
      </c>
    </row>
    <row r="30550" spans="1:1" x14ac:dyDescent="0.25">
      <c r="A30550" t="s">
        <v>30977</v>
      </c>
    </row>
    <row r="30551" spans="1:1" x14ac:dyDescent="0.25">
      <c r="A30551" t="s">
        <v>30978</v>
      </c>
    </row>
    <row r="30552" spans="1:1" x14ac:dyDescent="0.25">
      <c r="A30552" t="s">
        <v>30979</v>
      </c>
    </row>
    <row r="30553" spans="1:1" x14ac:dyDescent="0.25">
      <c r="A30553" t="s">
        <v>30980</v>
      </c>
    </row>
    <row r="30554" spans="1:1" x14ac:dyDescent="0.25">
      <c r="A30554" t="s">
        <v>30981</v>
      </c>
    </row>
    <row r="30555" spans="1:1" x14ac:dyDescent="0.25">
      <c r="A30555" t="s">
        <v>30982</v>
      </c>
    </row>
    <row r="30556" spans="1:1" x14ac:dyDescent="0.25">
      <c r="A30556" t="s">
        <v>30983</v>
      </c>
    </row>
    <row r="30557" spans="1:1" x14ac:dyDescent="0.25">
      <c r="A30557" t="s">
        <v>30984</v>
      </c>
    </row>
    <row r="30558" spans="1:1" x14ac:dyDescent="0.25">
      <c r="A30558" t="s">
        <v>30985</v>
      </c>
    </row>
    <row r="30559" spans="1:1" x14ac:dyDescent="0.25">
      <c r="A30559" t="s">
        <v>30986</v>
      </c>
    </row>
    <row r="30560" spans="1:1" x14ac:dyDescent="0.25">
      <c r="A30560" t="s">
        <v>30987</v>
      </c>
    </row>
    <row r="30561" spans="1:1" x14ac:dyDescent="0.25">
      <c r="A30561" t="s">
        <v>30988</v>
      </c>
    </row>
    <row r="30562" spans="1:1" x14ac:dyDescent="0.25">
      <c r="A30562" t="s">
        <v>30989</v>
      </c>
    </row>
    <row r="30563" spans="1:1" x14ac:dyDescent="0.25">
      <c r="A30563" t="s">
        <v>30990</v>
      </c>
    </row>
    <row r="30564" spans="1:1" x14ac:dyDescent="0.25">
      <c r="A30564" t="s">
        <v>30991</v>
      </c>
    </row>
    <row r="30565" spans="1:1" x14ac:dyDescent="0.25">
      <c r="A30565" t="s">
        <v>30992</v>
      </c>
    </row>
    <row r="30566" spans="1:1" x14ac:dyDescent="0.25">
      <c r="A30566" t="s">
        <v>30993</v>
      </c>
    </row>
    <row r="30567" spans="1:1" x14ac:dyDescent="0.25">
      <c r="A30567" t="s">
        <v>30994</v>
      </c>
    </row>
    <row r="30568" spans="1:1" x14ac:dyDescent="0.25">
      <c r="A30568" t="s">
        <v>30995</v>
      </c>
    </row>
    <row r="30569" spans="1:1" x14ac:dyDescent="0.25">
      <c r="A30569" t="s">
        <v>30996</v>
      </c>
    </row>
    <row r="30570" spans="1:1" x14ac:dyDescent="0.25">
      <c r="A30570" t="s">
        <v>30997</v>
      </c>
    </row>
    <row r="30571" spans="1:1" x14ac:dyDescent="0.25">
      <c r="A30571" t="s">
        <v>30998</v>
      </c>
    </row>
    <row r="30572" spans="1:1" x14ac:dyDescent="0.25">
      <c r="A30572" t="s">
        <v>30999</v>
      </c>
    </row>
    <row r="30573" spans="1:1" x14ac:dyDescent="0.25">
      <c r="A30573" t="s">
        <v>31000</v>
      </c>
    </row>
    <row r="30574" spans="1:1" x14ac:dyDescent="0.25">
      <c r="A30574" t="s">
        <v>31001</v>
      </c>
    </row>
    <row r="30575" spans="1:1" x14ac:dyDescent="0.25">
      <c r="A30575" t="s">
        <v>31002</v>
      </c>
    </row>
    <row r="30576" spans="1:1" x14ac:dyDescent="0.25">
      <c r="A30576" t="s">
        <v>31003</v>
      </c>
    </row>
    <row r="30577" spans="1:1" x14ac:dyDescent="0.25">
      <c r="A30577" t="s">
        <v>31004</v>
      </c>
    </row>
    <row r="30578" spans="1:1" x14ac:dyDescent="0.25">
      <c r="A30578" t="s">
        <v>31005</v>
      </c>
    </row>
    <row r="30579" spans="1:1" x14ac:dyDescent="0.25">
      <c r="A30579" t="s">
        <v>31006</v>
      </c>
    </row>
    <row r="30580" spans="1:1" x14ac:dyDescent="0.25">
      <c r="A30580" t="s">
        <v>31007</v>
      </c>
    </row>
    <row r="30581" spans="1:1" x14ac:dyDescent="0.25">
      <c r="A30581" t="s">
        <v>31008</v>
      </c>
    </row>
    <row r="30582" spans="1:1" x14ac:dyDescent="0.25">
      <c r="A30582" t="s">
        <v>31009</v>
      </c>
    </row>
    <row r="30583" spans="1:1" x14ac:dyDescent="0.25">
      <c r="A30583" t="s">
        <v>31010</v>
      </c>
    </row>
    <row r="30584" spans="1:1" x14ac:dyDescent="0.25">
      <c r="A30584" t="s">
        <v>31011</v>
      </c>
    </row>
    <row r="30585" spans="1:1" x14ac:dyDescent="0.25">
      <c r="A30585" t="s">
        <v>31012</v>
      </c>
    </row>
    <row r="30586" spans="1:1" x14ac:dyDescent="0.25">
      <c r="A30586" t="s">
        <v>31013</v>
      </c>
    </row>
    <row r="30587" spans="1:1" x14ac:dyDescent="0.25">
      <c r="A30587" t="s">
        <v>31014</v>
      </c>
    </row>
    <row r="30588" spans="1:1" x14ac:dyDescent="0.25">
      <c r="A30588" t="s">
        <v>31015</v>
      </c>
    </row>
    <row r="30589" spans="1:1" x14ac:dyDescent="0.25">
      <c r="A30589" t="s">
        <v>31016</v>
      </c>
    </row>
    <row r="30590" spans="1:1" x14ac:dyDescent="0.25">
      <c r="A30590" t="s">
        <v>31017</v>
      </c>
    </row>
    <row r="30591" spans="1:1" x14ac:dyDescent="0.25">
      <c r="A30591" t="s">
        <v>31018</v>
      </c>
    </row>
    <row r="30592" spans="1:1" x14ac:dyDescent="0.25">
      <c r="A30592" t="s">
        <v>31019</v>
      </c>
    </row>
    <row r="30593" spans="1:1" x14ac:dyDescent="0.25">
      <c r="A30593" t="s">
        <v>31020</v>
      </c>
    </row>
    <row r="30594" spans="1:1" x14ac:dyDescent="0.25">
      <c r="A30594" t="s">
        <v>31021</v>
      </c>
    </row>
    <row r="30595" spans="1:1" x14ac:dyDescent="0.25">
      <c r="A30595" t="s">
        <v>31022</v>
      </c>
    </row>
    <row r="30596" spans="1:1" x14ac:dyDescent="0.25">
      <c r="A30596" t="s">
        <v>31023</v>
      </c>
    </row>
    <row r="30597" spans="1:1" x14ac:dyDescent="0.25">
      <c r="A30597" t="s">
        <v>31024</v>
      </c>
    </row>
    <row r="30598" spans="1:1" x14ac:dyDescent="0.25">
      <c r="A30598" t="s">
        <v>31025</v>
      </c>
    </row>
    <row r="30599" spans="1:1" x14ac:dyDescent="0.25">
      <c r="A30599" t="s">
        <v>31026</v>
      </c>
    </row>
    <row r="30600" spans="1:1" x14ac:dyDescent="0.25">
      <c r="A30600" t="s">
        <v>31027</v>
      </c>
    </row>
    <row r="30601" spans="1:1" x14ac:dyDescent="0.25">
      <c r="A30601" t="s">
        <v>31028</v>
      </c>
    </row>
    <row r="30602" spans="1:1" x14ac:dyDescent="0.25">
      <c r="A30602" t="s">
        <v>31029</v>
      </c>
    </row>
    <row r="30603" spans="1:1" x14ac:dyDescent="0.25">
      <c r="A30603" t="s">
        <v>31030</v>
      </c>
    </row>
    <row r="30604" spans="1:1" x14ac:dyDescent="0.25">
      <c r="A30604" t="s">
        <v>31031</v>
      </c>
    </row>
    <row r="30605" spans="1:1" x14ac:dyDescent="0.25">
      <c r="A30605" t="s">
        <v>31032</v>
      </c>
    </row>
    <row r="30606" spans="1:1" x14ac:dyDescent="0.25">
      <c r="A30606" t="s">
        <v>31033</v>
      </c>
    </row>
    <row r="30607" spans="1:1" x14ac:dyDescent="0.25">
      <c r="A30607" t="s">
        <v>31034</v>
      </c>
    </row>
    <row r="30608" spans="1:1" x14ac:dyDescent="0.25">
      <c r="A30608" t="s">
        <v>31035</v>
      </c>
    </row>
    <row r="30609" spans="1:1" x14ac:dyDescent="0.25">
      <c r="A30609" t="s">
        <v>31036</v>
      </c>
    </row>
    <row r="30610" spans="1:1" x14ac:dyDescent="0.25">
      <c r="A30610" t="s">
        <v>31037</v>
      </c>
    </row>
    <row r="30611" spans="1:1" x14ac:dyDescent="0.25">
      <c r="A30611" t="s">
        <v>31038</v>
      </c>
    </row>
    <row r="30612" spans="1:1" x14ac:dyDescent="0.25">
      <c r="A30612" t="s">
        <v>31039</v>
      </c>
    </row>
    <row r="30613" spans="1:1" x14ac:dyDescent="0.25">
      <c r="A30613" t="s">
        <v>31040</v>
      </c>
    </row>
    <row r="30614" spans="1:1" x14ac:dyDescent="0.25">
      <c r="A30614" t="s">
        <v>31041</v>
      </c>
    </row>
    <row r="30615" spans="1:1" x14ac:dyDescent="0.25">
      <c r="A30615" t="s">
        <v>31042</v>
      </c>
    </row>
    <row r="30616" spans="1:1" x14ac:dyDescent="0.25">
      <c r="A30616" t="s">
        <v>31043</v>
      </c>
    </row>
    <row r="30617" spans="1:1" x14ac:dyDescent="0.25">
      <c r="A30617" t="s">
        <v>31044</v>
      </c>
    </row>
    <row r="30618" spans="1:1" x14ac:dyDescent="0.25">
      <c r="A30618" t="s">
        <v>31045</v>
      </c>
    </row>
    <row r="30619" spans="1:1" x14ac:dyDescent="0.25">
      <c r="A30619" t="s">
        <v>31046</v>
      </c>
    </row>
    <row r="30620" spans="1:1" x14ac:dyDescent="0.25">
      <c r="A30620" t="s">
        <v>31047</v>
      </c>
    </row>
    <row r="30621" spans="1:1" x14ac:dyDescent="0.25">
      <c r="A30621" t="s">
        <v>31048</v>
      </c>
    </row>
    <row r="30622" spans="1:1" x14ac:dyDescent="0.25">
      <c r="A30622" t="s">
        <v>31049</v>
      </c>
    </row>
    <row r="30623" spans="1:1" x14ac:dyDescent="0.25">
      <c r="A30623" t="s">
        <v>31050</v>
      </c>
    </row>
    <row r="30624" spans="1:1" x14ac:dyDescent="0.25">
      <c r="A30624" t="s">
        <v>31051</v>
      </c>
    </row>
    <row r="30625" spans="1:1" x14ac:dyDescent="0.25">
      <c r="A30625" t="s">
        <v>31052</v>
      </c>
    </row>
    <row r="30626" spans="1:1" x14ac:dyDescent="0.25">
      <c r="A30626" t="s">
        <v>31053</v>
      </c>
    </row>
    <row r="30627" spans="1:1" x14ac:dyDescent="0.25">
      <c r="A30627" t="s">
        <v>31054</v>
      </c>
    </row>
    <row r="30628" spans="1:1" x14ac:dyDescent="0.25">
      <c r="A30628" t="s">
        <v>31055</v>
      </c>
    </row>
    <row r="30629" spans="1:1" x14ac:dyDescent="0.25">
      <c r="A30629" t="s">
        <v>31056</v>
      </c>
    </row>
    <row r="30630" spans="1:1" x14ac:dyDescent="0.25">
      <c r="A30630" t="s">
        <v>31057</v>
      </c>
    </row>
    <row r="30631" spans="1:1" x14ac:dyDescent="0.25">
      <c r="A30631" t="s">
        <v>31058</v>
      </c>
    </row>
    <row r="30632" spans="1:1" x14ac:dyDescent="0.25">
      <c r="A30632" t="s">
        <v>31059</v>
      </c>
    </row>
    <row r="30633" spans="1:1" x14ac:dyDescent="0.25">
      <c r="A30633" t="s">
        <v>31060</v>
      </c>
    </row>
    <row r="30634" spans="1:1" x14ac:dyDescent="0.25">
      <c r="A30634" t="s">
        <v>31061</v>
      </c>
    </row>
    <row r="30635" spans="1:1" x14ac:dyDescent="0.25">
      <c r="A30635" t="s">
        <v>31062</v>
      </c>
    </row>
    <row r="30636" spans="1:1" x14ac:dyDescent="0.25">
      <c r="A30636" t="s">
        <v>31063</v>
      </c>
    </row>
    <row r="30637" spans="1:1" x14ac:dyDescent="0.25">
      <c r="A30637" t="s">
        <v>31064</v>
      </c>
    </row>
    <row r="30638" spans="1:1" x14ac:dyDescent="0.25">
      <c r="A30638" t="s">
        <v>31065</v>
      </c>
    </row>
    <row r="30639" spans="1:1" x14ac:dyDescent="0.25">
      <c r="A30639" t="s">
        <v>31066</v>
      </c>
    </row>
    <row r="30640" spans="1:1" x14ac:dyDescent="0.25">
      <c r="A30640" t="s">
        <v>31067</v>
      </c>
    </row>
    <row r="30641" spans="1:1" x14ac:dyDescent="0.25">
      <c r="A30641" t="s">
        <v>31068</v>
      </c>
    </row>
    <row r="30642" spans="1:1" x14ac:dyDescent="0.25">
      <c r="A30642" t="s">
        <v>31069</v>
      </c>
    </row>
    <row r="30643" spans="1:1" x14ac:dyDescent="0.25">
      <c r="A30643" t="s">
        <v>31070</v>
      </c>
    </row>
    <row r="30644" spans="1:1" x14ac:dyDescent="0.25">
      <c r="A30644" t="s">
        <v>31071</v>
      </c>
    </row>
    <row r="30645" spans="1:1" x14ac:dyDescent="0.25">
      <c r="A30645" t="s">
        <v>31072</v>
      </c>
    </row>
    <row r="30646" spans="1:1" x14ac:dyDescent="0.25">
      <c r="A30646" t="s">
        <v>31073</v>
      </c>
    </row>
    <row r="30647" spans="1:1" x14ac:dyDescent="0.25">
      <c r="A30647" t="s">
        <v>31074</v>
      </c>
    </row>
    <row r="30648" spans="1:1" x14ac:dyDescent="0.25">
      <c r="A30648" t="s">
        <v>31075</v>
      </c>
    </row>
    <row r="30649" spans="1:1" x14ac:dyDescent="0.25">
      <c r="A30649" t="s">
        <v>31076</v>
      </c>
    </row>
    <row r="30650" spans="1:1" x14ac:dyDescent="0.25">
      <c r="A30650" t="s">
        <v>31077</v>
      </c>
    </row>
    <row r="30651" spans="1:1" x14ac:dyDescent="0.25">
      <c r="A30651" t="s">
        <v>31078</v>
      </c>
    </row>
    <row r="30652" spans="1:1" x14ac:dyDescent="0.25">
      <c r="A30652" t="s">
        <v>31079</v>
      </c>
    </row>
    <row r="30653" spans="1:1" x14ac:dyDescent="0.25">
      <c r="A30653" t="s">
        <v>31080</v>
      </c>
    </row>
    <row r="30654" spans="1:1" x14ac:dyDescent="0.25">
      <c r="A30654" t="s">
        <v>31081</v>
      </c>
    </row>
    <row r="30655" spans="1:1" x14ac:dyDescent="0.25">
      <c r="A30655" t="s">
        <v>31082</v>
      </c>
    </row>
    <row r="30656" spans="1:1" x14ac:dyDescent="0.25">
      <c r="A30656" t="s">
        <v>31083</v>
      </c>
    </row>
    <row r="30657" spans="1:1" x14ac:dyDescent="0.25">
      <c r="A30657" t="s">
        <v>31084</v>
      </c>
    </row>
    <row r="30658" spans="1:1" x14ac:dyDescent="0.25">
      <c r="A30658" t="s">
        <v>31085</v>
      </c>
    </row>
    <row r="30659" spans="1:1" x14ac:dyDescent="0.25">
      <c r="A30659" t="s">
        <v>31086</v>
      </c>
    </row>
    <row r="30660" spans="1:1" x14ac:dyDescent="0.25">
      <c r="A30660" t="s">
        <v>31087</v>
      </c>
    </row>
    <row r="30661" spans="1:1" x14ac:dyDescent="0.25">
      <c r="A30661" t="s">
        <v>31088</v>
      </c>
    </row>
    <row r="30662" spans="1:1" x14ac:dyDescent="0.25">
      <c r="A30662" t="s">
        <v>31089</v>
      </c>
    </row>
    <row r="30663" spans="1:1" x14ac:dyDescent="0.25">
      <c r="A30663" t="s">
        <v>31090</v>
      </c>
    </row>
    <row r="30664" spans="1:1" x14ac:dyDescent="0.25">
      <c r="A30664" t="s">
        <v>31091</v>
      </c>
    </row>
    <row r="30665" spans="1:1" x14ac:dyDescent="0.25">
      <c r="A30665" t="s">
        <v>31092</v>
      </c>
    </row>
    <row r="30666" spans="1:1" x14ac:dyDescent="0.25">
      <c r="A30666" t="s">
        <v>31093</v>
      </c>
    </row>
    <row r="30667" spans="1:1" x14ac:dyDescent="0.25">
      <c r="A30667" t="s">
        <v>31094</v>
      </c>
    </row>
    <row r="30668" spans="1:1" x14ac:dyDescent="0.25">
      <c r="A30668" t="s">
        <v>31095</v>
      </c>
    </row>
    <row r="30669" spans="1:1" x14ac:dyDescent="0.25">
      <c r="A30669" t="s">
        <v>31096</v>
      </c>
    </row>
    <row r="30670" spans="1:1" x14ac:dyDescent="0.25">
      <c r="A30670" t="s">
        <v>31097</v>
      </c>
    </row>
    <row r="30671" spans="1:1" x14ac:dyDescent="0.25">
      <c r="A30671" t="s">
        <v>31098</v>
      </c>
    </row>
    <row r="30672" spans="1:1" x14ac:dyDescent="0.25">
      <c r="A30672" t="s">
        <v>31099</v>
      </c>
    </row>
    <row r="30673" spans="1:1" x14ac:dyDescent="0.25">
      <c r="A30673" t="s">
        <v>31100</v>
      </c>
    </row>
    <row r="30674" spans="1:1" x14ac:dyDescent="0.25">
      <c r="A30674" t="s">
        <v>31101</v>
      </c>
    </row>
    <row r="30675" spans="1:1" x14ac:dyDescent="0.25">
      <c r="A30675" t="s">
        <v>31102</v>
      </c>
    </row>
    <row r="30676" spans="1:1" x14ac:dyDescent="0.25">
      <c r="A30676" t="s">
        <v>31103</v>
      </c>
    </row>
    <row r="30677" spans="1:1" x14ac:dyDescent="0.25">
      <c r="A30677" t="s">
        <v>31104</v>
      </c>
    </row>
    <row r="30678" spans="1:1" x14ac:dyDescent="0.25">
      <c r="A30678" t="s">
        <v>31105</v>
      </c>
    </row>
    <row r="30679" spans="1:1" x14ac:dyDescent="0.25">
      <c r="A30679" t="s">
        <v>31106</v>
      </c>
    </row>
    <row r="30680" spans="1:1" x14ac:dyDescent="0.25">
      <c r="A30680" t="s">
        <v>31107</v>
      </c>
    </row>
    <row r="30681" spans="1:1" x14ac:dyDescent="0.25">
      <c r="A30681" t="s">
        <v>31108</v>
      </c>
    </row>
    <row r="30682" spans="1:1" x14ac:dyDescent="0.25">
      <c r="A30682" t="s">
        <v>31109</v>
      </c>
    </row>
    <row r="30683" spans="1:1" x14ac:dyDescent="0.25">
      <c r="A30683" t="s">
        <v>31110</v>
      </c>
    </row>
    <row r="30684" spans="1:1" x14ac:dyDescent="0.25">
      <c r="A30684" t="s">
        <v>31111</v>
      </c>
    </row>
    <row r="30685" spans="1:1" x14ac:dyDescent="0.25">
      <c r="A30685" t="s">
        <v>31112</v>
      </c>
    </row>
    <row r="30686" spans="1:1" x14ac:dyDescent="0.25">
      <c r="A30686" t="s">
        <v>31113</v>
      </c>
    </row>
    <row r="30687" spans="1:1" x14ac:dyDescent="0.25">
      <c r="A30687" t="s">
        <v>31114</v>
      </c>
    </row>
    <row r="30688" spans="1:1" x14ac:dyDescent="0.25">
      <c r="A30688" t="s">
        <v>31115</v>
      </c>
    </row>
    <row r="30689" spans="1:1" x14ac:dyDescent="0.25">
      <c r="A30689" t="s">
        <v>31116</v>
      </c>
    </row>
    <row r="30690" spans="1:1" x14ac:dyDescent="0.25">
      <c r="A30690" t="s">
        <v>31117</v>
      </c>
    </row>
    <row r="30691" spans="1:1" x14ac:dyDescent="0.25">
      <c r="A30691" t="s">
        <v>31118</v>
      </c>
    </row>
    <row r="30692" spans="1:1" x14ac:dyDescent="0.25">
      <c r="A30692" t="s">
        <v>31119</v>
      </c>
    </row>
    <row r="30693" spans="1:1" x14ac:dyDescent="0.25">
      <c r="A30693" t="s">
        <v>31120</v>
      </c>
    </row>
    <row r="30694" spans="1:1" x14ac:dyDescent="0.25">
      <c r="A30694" t="s">
        <v>31121</v>
      </c>
    </row>
    <row r="30695" spans="1:1" x14ac:dyDescent="0.25">
      <c r="A30695" t="s">
        <v>31122</v>
      </c>
    </row>
    <row r="30696" spans="1:1" x14ac:dyDescent="0.25">
      <c r="A30696" t="s">
        <v>31123</v>
      </c>
    </row>
    <row r="30697" spans="1:1" x14ac:dyDescent="0.25">
      <c r="A30697" t="s">
        <v>31124</v>
      </c>
    </row>
    <row r="30698" spans="1:1" x14ac:dyDescent="0.25">
      <c r="A30698" t="s">
        <v>31125</v>
      </c>
    </row>
    <row r="30699" spans="1:1" x14ac:dyDescent="0.25">
      <c r="A30699" t="s">
        <v>31126</v>
      </c>
    </row>
    <row r="30700" spans="1:1" x14ac:dyDescent="0.25">
      <c r="A30700" t="s">
        <v>31127</v>
      </c>
    </row>
    <row r="30701" spans="1:1" x14ac:dyDescent="0.25">
      <c r="A30701" t="s">
        <v>31128</v>
      </c>
    </row>
    <row r="30702" spans="1:1" x14ac:dyDescent="0.25">
      <c r="A30702" t="s">
        <v>31129</v>
      </c>
    </row>
    <row r="30703" spans="1:1" x14ac:dyDescent="0.25">
      <c r="A30703" t="s">
        <v>31130</v>
      </c>
    </row>
    <row r="30704" spans="1:1" x14ac:dyDescent="0.25">
      <c r="A30704" t="s">
        <v>31131</v>
      </c>
    </row>
    <row r="30705" spans="1:1" x14ac:dyDescent="0.25">
      <c r="A30705" t="s">
        <v>31132</v>
      </c>
    </row>
    <row r="30706" spans="1:1" x14ac:dyDescent="0.25">
      <c r="A30706" t="s">
        <v>31133</v>
      </c>
    </row>
    <row r="30707" spans="1:1" x14ac:dyDescent="0.25">
      <c r="A30707" t="s">
        <v>31134</v>
      </c>
    </row>
    <row r="30708" spans="1:1" x14ac:dyDescent="0.25">
      <c r="A30708" t="s">
        <v>31135</v>
      </c>
    </row>
    <row r="30709" spans="1:1" x14ac:dyDescent="0.25">
      <c r="A30709" t="s">
        <v>31136</v>
      </c>
    </row>
    <row r="30710" spans="1:1" x14ac:dyDescent="0.25">
      <c r="A30710" t="s">
        <v>31137</v>
      </c>
    </row>
    <row r="30711" spans="1:1" x14ac:dyDescent="0.25">
      <c r="A30711" t="s">
        <v>31138</v>
      </c>
    </row>
    <row r="30712" spans="1:1" x14ac:dyDescent="0.25">
      <c r="A30712" t="s">
        <v>31139</v>
      </c>
    </row>
    <row r="30713" spans="1:1" x14ac:dyDescent="0.25">
      <c r="A30713" t="s">
        <v>31140</v>
      </c>
    </row>
    <row r="30714" spans="1:1" x14ac:dyDescent="0.25">
      <c r="A30714" t="s">
        <v>31141</v>
      </c>
    </row>
    <row r="30715" spans="1:1" x14ac:dyDescent="0.25">
      <c r="A30715" t="s">
        <v>31142</v>
      </c>
    </row>
    <row r="30716" spans="1:1" x14ac:dyDescent="0.25">
      <c r="A30716" t="s">
        <v>31143</v>
      </c>
    </row>
    <row r="30717" spans="1:1" x14ac:dyDescent="0.25">
      <c r="A30717" t="s">
        <v>31144</v>
      </c>
    </row>
    <row r="30718" spans="1:1" x14ac:dyDescent="0.25">
      <c r="A30718" t="s">
        <v>31145</v>
      </c>
    </row>
    <row r="30719" spans="1:1" x14ac:dyDescent="0.25">
      <c r="A30719" t="s">
        <v>31146</v>
      </c>
    </row>
    <row r="30720" spans="1:1" x14ac:dyDescent="0.25">
      <c r="A30720" t="s">
        <v>31147</v>
      </c>
    </row>
    <row r="30721" spans="1:1" x14ac:dyDescent="0.25">
      <c r="A30721" t="s">
        <v>31148</v>
      </c>
    </row>
    <row r="30722" spans="1:1" x14ac:dyDescent="0.25">
      <c r="A30722" t="s">
        <v>31149</v>
      </c>
    </row>
    <row r="30723" spans="1:1" x14ac:dyDescent="0.25">
      <c r="A30723" t="s">
        <v>31150</v>
      </c>
    </row>
    <row r="30724" spans="1:1" x14ac:dyDescent="0.25">
      <c r="A30724" t="s">
        <v>31151</v>
      </c>
    </row>
    <row r="30725" spans="1:1" x14ac:dyDescent="0.25">
      <c r="A30725" t="s">
        <v>31152</v>
      </c>
    </row>
    <row r="30726" spans="1:1" x14ac:dyDescent="0.25">
      <c r="A30726" t="s">
        <v>31153</v>
      </c>
    </row>
    <row r="30727" spans="1:1" x14ac:dyDescent="0.25">
      <c r="A30727" t="s">
        <v>31154</v>
      </c>
    </row>
    <row r="30728" spans="1:1" x14ac:dyDescent="0.25">
      <c r="A30728" t="s">
        <v>31155</v>
      </c>
    </row>
    <row r="30729" spans="1:1" x14ac:dyDescent="0.25">
      <c r="A30729" t="s">
        <v>31156</v>
      </c>
    </row>
    <row r="30730" spans="1:1" x14ac:dyDescent="0.25">
      <c r="A30730" t="s">
        <v>31157</v>
      </c>
    </row>
    <row r="30731" spans="1:1" x14ac:dyDescent="0.25">
      <c r="A30731" t="s">
        <v>31158</v>
      </c>
    </row>
    <row r="30732" spans="1:1" x14ac:dyDescent="0.25">
      <c r="A30732" t="s">
        <v>31159</v>
      </c>
    </row>
    <row r="30733" spans="1:1" x14ac:dyDescent="0.25">
      <c r="A30733" t="s">
        <v>31160</v>
      </c>
    </row>
    <row r="30734" spans="1:1" x14ac:dyDescent="0.25">
      <c r="A30734" t="s">
        <v>31161</v>
      </c>
    </row>
    <row r="30735" spans="1:1" x14ac:dyDescent="0.25">
      <c r="A30735" t="s">
        <v>31162</v>
      </c>
    </row>
    <row r="30736" spans="1:1" x14ac:dyDescent="0.25">
      <c r="A30736" t="s">
        <v>31163</v>
      </c>
    </row>
    <row r="30737" spans="1:1" x14ac:dyDescent="0.25">
      <c r="A30737" t="s">
        <v>31164</v>
      </c>
    </row>
    <row r="30738" spans="1:1" x14ac:dyDescent="0.25">
      <c r="A30738" t="s">
        <v>31165</v>
      </c>
    </row>
    <row r="30739" spans="1:1" x14ac:dyDescent="0.25">
      <c r="A30739" t="s">
        <v>31166</v>
      </c>
    </row>
    <row r="30740" spans="1:1" x14ac:dyDescent="0.25">
      <c r="A30740" t="s">
        <v>31167</v>
      </c>
    </row>
    <row r="30741" spans="1:1" x14ac:dyDescent="0.25">
      <c r="A30741" t="s">
        <v>31168</v>
      </c>
    </row>
    <row r="30742" spans="1:1" x14ac:dyDescent="0.25">
      <c r="A30742" t="s">
        <v>31169</v>
      </c>
    </row>
    <row r="30743" spans="1:1" x14ac:dyDescent="0.25">
      <c r="A30743" t="s">
        <v>31170</v>
      </c>
    </row>
    <row r="30744" spans="1:1" x14ac:dyDescent="0.25">
      <c r="A30744" t="s">
        <v>31171</v>
      </c>
    </row>
    <row r="30745" spans="1:1" x14ac:dyDescent="0.25">
      <c r="A30745" t="s">
        <v>31172</v>
      </c>
    </row>
    <row r="30746" spans="1:1" x14ac:dyDescent="0.25">
      <c r="A30746" t="s">
        <v>31173</v>
      </c>
    </row>
    <row r="30747" spans="1:1" x14ac:dyDescent="0.25">
      <c r="A30747" t="s">
        <v>31174</v>
      </c>
    </row>
    <row r="30748" spans="1:1" x14ac:dyDescent="0.25">
      <c r="A30748" t="s">
        <v>31175</v>
      </c>
    </row>
    <row r="30749" spans="1:1" x14ac:dyDescent="0.25">
      <c r="A30749" t="s">
        <v>31176</v>
      </c>
    </row>
    <row r="30750" spans="1:1" x14ac:dyDescent="0.25">
      <c r="A30750" t="s">
        <v>31177</v>
      </c>
    </row>
    <row r="30751" spans="1:1" x14ac:dyDescent="0.25">
      <c r="A30751" t="s">
        <v>31178</v>
      </c>
    </row>
    <row r="30752" spans="1:1" x14ac:dyDescent="0.25">
      <c r="A30752" t="s">
        <v>31179</v>
      </c>
    </row>
    <row r="30753" spans="1:1" x14ac:dyDescent="0.25">
      <c r="A30753" t="s">
        <v>31180</v>
      </c>
    </row>
    <row r="30754" spans="1:1" x14ac:dyDescent="0.25">
      <c r="A30754" t="s">
        <v>31181</v>
      </c>
    </row>
    <row r="30755" spans="1:1" x14ac:dyDescent="0.25">
      <c r="A30755" t="s">
        <v>31182</v>
      </c>
    </row>
    <row r="30756" spans="1:1" x14ac:dyDescent="0.25">
      <c r="A30756" t="s">
        <v>31183</v>
      </c>
    </row>
    <row r="30757" spans="1:1" x14ac:dyDescent="0.25">
      <c r="A30757" t="s">
        <v>31184</v>
      </c>
    </row>
    <row r="30758" spans="1:1" x14ac:dyDescent="0.25">
      <c r="A30758" t="s">
        <v>31185</v>
      </c>
    </row>
    <row r="30759" spans="1:1" x14ac:dyDescent="0.25">
      <c r="A30759" t="s">
        <v>31186</v>
      </c>
    </row>
    <row r="30760" spans="1:1" x14ac:dyDescent="0.25">
      <c r="A30760" t="s">
        <v>31187</v>
      </c>
    </row>
    <row r="30761" spans="1:1" x14ac:dyDescent="0.25">
      <c r="A30761" t="s">
        <v>31188</v>
      </c>
    </row>
    <row r="30762" spans="1:1" x14ac:dyDescent="0.25">
      <c r="A30762" t="s">
        <v>31189</v>
      </c>
    </row>
    <row r="30763" spans="1:1" x14ac:dyDescent="0.25">
      <c r="A30763" t="s">
        <v>31190</v>
      </c>
    </row>
    <row r="30764" spans="1:1" x14ac:dyDescent="0.25">
      <c r="A30764" t="s">
        <v>31191</v>
      </c>
    </row>
    <row r="30765" spans="1:1" x14ac:dyDescent="0.25">
      <c r="A30765" t="s">
        <v>31192</v>
      </c>
    </row>
    <row r="30766" spans="1:1" x14ac:dyDescent="0.25">
      <c r="A30766" t="s">
        <v>31193</v>
      </c>
    </row>
    <row r="30767" spans="1:1" x14ac:dyDescent="0.25">
      <c r="A30767" t="s">
        <v>31194</v>
      </c>
    </row>
    <row r="30768" spans="1:1" x14ac:dyDescent="0.25">
      <c r="A30768" t="s">
        <v>31195</v>
      </c>
    </row>
    <row r="30769" spans="1:1" x14ac:dyDescent="0.25">
      <c r="A30769" t="s">
        <v>31196</v>
      </c>
    </row>
    <row r="30770" spans="1:1" x14ac:dyDescent="0.25">
      <c r="A30770" t="s">
        <v>31197</v>
      </c>
    </row>
    <row r="30771" spans="1:1" x14ac:dyDescent="0.25">
      <c r="A30771" t="s">
        <v>31198</v>
      </c>
    </row>
    <row r="30772" spans="1:1" x14ac:dyDescent="0.25">
      <c r="A30772" t="s">
        <v>31199</v>
      </c>
    </row>
    <row r="30773" spans="1:1" x14ac:dyDescent="0.25">
      <c r="A30773" t="s">
        <v>31200</v>
      </c>
    </row>
    <row r="30774" spans="1:1" x14ac:dyDescent="0.25">
      <c r="A30774" t="s">
        <v>31201</v>
      </c>
    </row>
    <row r="30775" spans="1:1" x14ac:dyDescent="0.25">
      <c r="A30775" t="s">
        <v>31202</v>
      </c>
    </row>
    <row r="30776" spans="1:1" x14ac:dyDescent="0.25">
      <c r="A30776" t="s">
        <v>31203</v>
      </c>
    </row>
    <row r="30777" spans="1:1" x14ac:dyDescent="0.25">
      <c r="A30777" t="s">
        <v>31204</v>
      </c>
    </row>
    <row r="30778" spans="1:1" x14ac:dyDescent="0.25">
      <c r="A30778" t="s">
        <v>31205</v>
      </c>
    </row>
    <row r="30779" spans="1:1" x14ac:dyDescent="0.25">
      <c r="A30779" t="s">
        <v>31206</v>
      </c>
    </row>
    <row r="30780" spans="1:1" x14ac:dyDescent="0.25">
      <c r="A30780" t="s">
        <v>31207</v>
      </c>
    </row>
    <row r="30781" spans="1:1" x14ac:dyDescent="0.25">
      <c r="A30781" t="s">
        <v>31208</v>
      </c>
    </row>
    <row r="30782" spans="1:1" x14ac:dyDescent="0.25">
      <c r="A30782" t="s">
        <v>31209</v>
      </c>
    </row>
    <row r="30783" spans="1:1" x14ac:dyDescent="0.25">
      <c r="A30783" t="s">
        <v>31210</v>
      </c>
    </row>
    <row r="30784" spans="1:1" x14ac:dyDescent="0.25">
      <c r="A30784" t="s">
        <v>31211</v>
      </c>
    </row>
    <row r="30785" spans="1:1" x14ac:dyDescent="0.25">
      <c r="A30785" t="s">
        <v>31212</v>
      </c>
    </row>
    <row r="30786" spans="1:1" x14ac:dyDescent="0.25">
      <c r="A30786" t="s">
        <v>31213</v>
      </c>
    </row>
    <row r="30787" spans="1:1" x14ac:dyDescent="0.25">
      <c r="A30787" t="s">
        <v>31214</v>
      </c>
    </row>
    <row r="30788" spans="1:1" x14ac:dyDescent="0.25">
      <c r="A30788" t="s">
        <v>31215</v>
      </c>
    </row>
    <row r="30789" spans="1:1" x14ac:dyDescent="0.25">
      <c r="A30789" t="s">
        <v>31216</v>
      </c>
    </row>
    <row r="30790" spans="1:1" x14ac:dyDescent="0.25">
      <c r="A30790" t="s">
        <v>31217</v>
      </c>
    </row>
    <row r="30791" spans="1:1" x14ac:dyDescent="0.25">
      <c r="A30791" t="s">
        <v>31218</v>
      </c>
    </row>
    <row r="30792" spans="1:1" x14ac:dyDescent="0.25">
      <c r="A30792" t="s">
        <v>31219</v>
      </c>
    </row>
    <row r="30793" spans="1:1" x14ac:dyDescent="0.25">
      <c r="A30793" t="s">
        <v>31220</v>
      </c>
    </row>
    <row r="30794" spans="1:1" x14ac:dyDescent="0.25">
      <c r="A30794" t="s">
        <v>31221</v>
      </c>
    </row>
    <row r="30795" spans="1:1" x14ac:dyDescent="0.25">
      <c r="A30795" t="s">
        <v>31222</v>
      </c>
    </row>
    <row r="30796" spans="1:1" x14ac:dyDescent="0.25">
      <c r="A30796" t="s">
        <v>31223</v>
      </c>
    </row>
    <row r="30797" spans="1:1" x14ac:dyDescent="0.25">
      <c r="A30797" t="s">
        <v>31224</v>
      </c>
    </row>
    <row r="30798" spans="1:1" x14ac:dyDescent="0.25">
      <c r="A30798" t="s">
        <v>31225</v>
      </c>
    </row>
    <row r="30799" spans="1:1" x14ac:dyDescent="0.25">
      <c r="A30799" t="s">
        <v>31226</v>
      </c>
    </row>
    <row r="30800" spans="1:1" x14ac:dyDescent="0.25">
      <c r="A30800" t="s">
        <v>31227</v>
      </c>
    </row>
    <row r="30801" spans="1:1" x14ac:dyDescent="0.25">
      <c r="A30801" t="s">
        <v>31228</v>
      </c>
    </row>
    <row r="30802" spans="1:1" x14ac:dyDescent="0.25">
      <c r="A30802" t="s">
        <v>31229</v>
      </c>
    </row>
    <row r="30803" spans="1:1" x14ac:dyDescent="0.25">
      <c r="A30803" t="s">
        <v>31230</v>
      </c>
    </row>
    <row r="30804" spans="1:1" x14ac:dyDescent="0.25">
      <c r="A30804" t="s">
        <v>31231</v>
      </c>
    </row>
    <row r="30805" spans="1:1" x14ac:dyDescent="0.25">
      <c r="A30805" t="s">
        <v>31232</v>
      </c>
    </row>
    <row r="30806" spans="1:1" x14ac:dyDescent="0.25">
      <c r="A30806" t="s">
        <v>31233</v>
      </c>
    </row>
    <row r="30807" spans="1:1" x14ac:dyDescent="0.25">
      <c r="A30807" t="s">
        <v>31234</v>
      </c>
    </row>
    <row r="30808" spans="1:1" x14ac:dyDescent="0.25">
      <c r="A30808" t="s">
        <v>31235</v>
      </c>
    </row>
    <row r="30809" spans="1:1" x14ac:dyDescent="0.25">
      <c r="A30809" t="s">
        <v>31236</v>
      </c>
    </row>
    <row r="30810" spans="1:1" x14ac:dyDescent="0.25">
      <c r="A30810" t="s">
        <v>31237</v>
      </c>
    </row>
    <row r="30811" spans="1:1" x14ac:dyDescent="0.25">
      <c r="A30811" t="s">
        <v>31238</v>
      </c>
    </row>
    <row r="30812" spans="1:1" x14ac:dyDescent="0.25">
      <c r="A30812" t="s">
        <v>31239</v>
      </c>
    </row>
    <row r="30813" spans="1:1" x14ac:dyDescent="0.25">
      <c r="A30813" t="s">
        <v>31240</v>
      </c>
    </row>
    <row r="30814" spans="1:1" x14ac:dyDescent="0.25">
      <c r="A30814" t="s">
        <v>31241</v>
      </c>
    </row>
    <row r="30815" spans="1:1" x14ac:dyDescent="0.25">
      <c r="A30815" t="s">
        <v>31242</v>
      </c>
    </row>
    <row r="30816" spans="1:1" x14ac:dyDescent="0.25">
      <c r="A30816" t="s">
        <v>31243</v>
      </c>
    </row>
    <row r="30817" spans="1:1" x14ac:dyDescent="0.25">
      <c r="A30817" t="s">
        <v>31244</v>
      </c>
    </row>
    <row r="30818" spans="1:1" x14ac:dyDescent="0.25">
      <c r="A30818" t="s">
        <v>31245</v>
      </c>
    </row>
    <row r="30819" spans="1:1" x14ac:dyDescent="0.25">
      <c r="A30819" t="s">
        <v>31246</v>
      </c>
    </row>
    <row r="30820" spans="1:1" x14ac:dyDescent="0.25">
      <c r="A30820" t="s">
        <v>31247</v>
      </c>
    </row>
    <row r="30821" spans="1:1" x14ac:dyDescent="0.25">
      <c r="A30821" t="s">
        <v>31248</v>
      </c>
    </row>
    <row r="30822" spans="1:1" x14ac:dyDescent="0.25">
      <c r="A30822" t="s">
        <v>31249</v>
      </c>
    </row>
    <row r="30823" spans="1:1" x14ac:dyDescent="0.25">
      <c r="A30823" t="s">
        <v>31250</v>
      </c>
    </row>
    <row r="30824" spans="1:1" x14ac:dyDescent="0.25">
      <c r="A30824" t="s">
        <v>31251</v>
      </c>
    </row>
    <row r="30825" spans="1:1" x14ac:dyDescent="0.25">
      <c r="A30825" t="s">
        <v>31252</v>
      </c>
    </row>
    <row r="30826" spans="1:1" x14ac:dyDescent="0.25">
      <c r="A30826" t="s">
        <v>31253</v>
      </c>
    </row>
    <row r="30827" spans="1:1" x14ac:dyDescent="0.25">
      <c r="A30827" t="s">
        <v>31254</v>
      </c>
    </row>
    <row r="30828" spans="1:1" x14ac:dyDescent="0.25">
      <c r="A30828" t="s">
        <v>31255</v>
      </c>
    </row>
    <row r="30829" spans="1:1" x14ac:dyDescent="0.25">
      <c r="A30829" t="s">
        <v>31256</v>
      </c>
    </row>
    <row r="30830" spans="1:1" x14ac:dyDescent="0.25">
      <c r="A30830" t="s">
        <v>31257</v>
      </c>
    </row>
    <row r="30831" spans="1:1" x14ac:dyDescent="0.25">
      <c r="A30831" t="s">
        <v>31258</v>
      </c>
    </row>
    <row r="30832" spans="1:1" x14ac:dyDescent="0.25">
      <c r="A30832" t="s">
        <v>31259</v>
      </c>
    </row>
    <row r="30833" spans="1:1" x14ac:dyDescent="0.25">
      <c r="A30833" t="s">
        <v>31260</v>
      </c>
    </row>
    <row r="30834" spans="1:1" x14ac:dyDescent="0.25">
      <c r="A30834" t="s">
        <v>31261</v>
      </c>
    </row>
    <row r="30835" spans="1:1" x14ac:dyDescent="0.25">
      <c r="A30835" t="s">
        <v>31262</v>
      </c>
    </row>
    <row r="30836" spans="1:1" x14ac:dyDescent="0.25">
      <c r="A30836" t="s">
        <v>31263</v>
      </c>
    </row>
    <row r="30837" spans="1:1" x14ac:dyDescent="0.25">
      <c r="A30837" t="s">
        <v>31264</v>
      </c>
    </row>
    <row r="30838" spans="1:1" x14ac:dyDescent="0.25">
      <c r="A30838" t="s">
        <v>31265</v>
      </c>
    </row>
    <row r="30839" spans="1:1" x14ac:dyDescent="0.25">
      <c r="A30839" t="s">
        <v>31266</v>
      </c>
    </row>
    <row r="30840" spans="1:1" x14ac:dyDescent="0.25">
      <c r="A30840" t="s">
        <v>31267</v>
      </c>
    </row>
    <row r="30841" spans="1:1" x14ac:dyDescent="0.25">
      <c r="A30841" t="s">
        <v>31268</v>
      </c>
    </row>
    <row r="30842" spans="1:1" x14ac:dyDescent="0.25">
      <c r="A30842" t="s">
        <v>31269</v>
      </c>
    </row>
    <row r="30843" spans="1:1" x14ac:dyDescent="0.25">
      <c r="A30843" t="s">
        <v>31270</v>
      </c>
    </row>
    <row r="30844" spans="1:1" x14ac:dyDescent="0.25">
      <c r="A30844" t="s">
        <v>31271</v>
      </c>
    </row>
    <row r="30845" spans="1:1" x14ac:dyDescent="0.25">
      <c r="A30845" t="s">
        <v>31272</v>
      </c>
    </row>
    <row r="30846" spans="1:1" x14ac:dyDescent="0.25">
      <c r="A30846" t="s">
        <v>31273</v>
      </c>
    </row>
    <row r="30847" spans="1:1" x14ac:dyDescent="0.25">
      <c r="A30847" t="s">
        <v>31274</v>
      </c>
    </row>
    <row r="30848" spans="1:1" x14ac:dyDescent="0.25">
      <c r="A30848" t="s">
        <v>31275</v>
      </c>
    </row>
    <row r="30849" spans="1:1" x14ac:dyDescent="0.25">
      <c r="A30849" t="s">
        <v>31276</v>
      </c>
    </row>
    <row r="30850" spans="1:1" x14ac:dyDescent="0.25">
      <c r="A30850" t="s">
        <v>31277</v>
      </c>
    </row>
    <row r="30851" spans="1:1" x14ac:dyDescent="0.25">
      <c r="A30851" t="s">
        <v>31278</v>
      </c>
    </row>
    <row r="30852" spans="1:1" x14ac:dyDescent="0.25">
      <c r="A30852" t="s">
        <v>31279</v>
      </c>
    </row>
    <row r="30853" spans="1:1" x14ac:dyDescent="0.25">
      <c r="A30853" t="s">
        <v>31280</v>
      </c>
    </row>
    <row r="30854" spans="1:1" x14ac:dyDescent="0.25">
      <c r="A30854" t="s">
        <v>31281</v>
      </c>
    </row>
    <row r="30855" spans="1:1" x14ac:dyDescent="0.25">
      <c r="A30855" t="s">
        <v>31282</v>
      </c>
    </row>
    <row r="30856" spans="1:1" x14ac:dyDescent="0.25">
      <c r="A30856" t="s">
        <v>31283</v>
      </c>
    </row>
    <row r="30857" spans="1:1" x14ac:dyDescent="0.25">
      <c r="A30857" t="s">
        <v>31284</v>
      </c>
    </row>
    <row r="30858" spans="1:1" x14ac:dyDescent="0.25">
      <c r="A30858" t="s">
        <v>31285</v>
      </c>
    </row>
    <row r="30859" spans="1:1" x14ac:dyDescent="0.25">
      <c r="A30859" t="s">
        <v>31286</v>
      </c>
    </row>
    <row r="30860" spans="1:1" x14ac:dyDescent="0.25">
      <c r="A30860" t="s">
        <v>31287</v>
      </c>
    </row>
    <row r="30861" spans="1:1" x14ac:dyDescent="0.25">
      <c r="A30861" t="s">
        <v>31288</v>
      </c>
    </row>
    <row r="30862" spans="1:1" x14ac:dyDescent="0.25">
      <c r="A30862" t="s">
        <v>31289</v>
      </c>
    </row>
    <row r="30863" spans="1:1" x14ac:dyDescent="0.25">
      <c r="A30863" t="s">
        <v>31290</v>
      </c>
    </row>
    <row r="30864" spans="1:1" x14ac:dyDescent="0.25">
      <c r="A30864" t="s">
        <v>31291</v>
      </c>
    </row>
    <row r="30865" spans="1:1" x14ac:dyDescent="0.25">
      <c r="A30865" t="s">
        <v>31292</v>
      </c>
    </row>
    <row r="30866" spans="1:1" x14ac:dyDescent="0.25">
      <c r="A30866" t="s">
        <v>31293</v>
      </c>
    </row>
    <row r="30867" spans="1:1" x14ac:dyDescent="0.25">
      <c r="A30867" t="s">
        <v>31294</v>
      </c>
    </row>
    <row r="30868" spans="1:1" x14ac:dyDescent="0.25">
      <c r="A30868" t="s">
        <v>31295</v>
      </c>
    </row>
    <row r="30869" spans="1:1" x14ac:dyDescent="0.25">
      <c r="A30869" t="s">
        <v>31296</v>
      </c>
    </row>
    <row r="30870" spans="1:1" x14ac:dyDescent="0.25">
      <c r="A30870" t="s">
        <v>31297</v>
      </c>
    </row>
    <row r="30871" spans="1:1" x14ac:dyDescent="0.25">
      <c r="A30871" t="s">
        <v>31298</v>
      </c>
    </row>
    <row r="30872" spans="1:1" x14ac:dyDescent="0.25">
      <c r="A30872" t="s">
        <v>31299</v>
      </c>
    </row>
    <row r="30873" spans="1:1" x14ac:dyDescent="0.25">
      <c r="A30873" t="s">
        <v>31300</v>
      </c>
    </row>
    <row r="30874" spans="1:1" x14ac:dyDescent="0.25">
      <c r="A30874" t="s">
        <v>31301</v>
      </c>
    </row>
    <row r="30875" spans="1:1" x14ac:dyDescent="0.25">
      <c r="A30875" t="s">
        <v>31302</v>
      </c>
    </row>
    <row r="30876" spans="1:1" x14ac:dyDescent="0.25">
      <c r="A30876" t="s">
        <v>31303</v>
      </c>
    </row>
    <row r="30877" spans="1:1" x14ac:dyDescent="0.25">
      <c r="A30877" t="s">
        <v>31304</v>
      </c>
    </row>
    <row r="30878" spans="1:1" x14ac:dyDescent="0.25">
      <c r="A30878" t="s">
        <v>31305</v>
      </c>
    </row>
    <row r="30879" spans="1:1" x14ac:dyDescent="0.25">
      <c r="A30879" t="s">
        <v>31306</v>
      </c>
    </row>
    <row r="30880" spans="1:1" x14ac:dyDescent="0.25">
      <c r="A30880" t="s">
        <v>31307</v>
      </c>
    </row>
    <row r="30881" spans="1:1" x14ac:dyDescent="0.25">
      <c r="A30881" t="s">
        <v>31308</v>
      </c>
    </row>
    <row r="30882" spans="1:1" x14ac:dyDescent="0.25">
      <c r="A30882" t="s">
        <v>31309</v>
      </c>
    </row>
    <row r="30883" spans="1:1" x14ac:dyDescent="0.25">
      <c r="A30883" t="s">
        <v>31310</v>
      </c>
    </row>
    <row r="30884" spans="1:1" x14ac:dyDescent="0.25">
      <c r="A30884" t="s">
        <v>31311</v>
      </c>
    </row>
    <row r="30885" spans="1:1" x14ac:dyDescent="0.25">
      <c r="A30885" t="s">
        <v>31312</v>
      </c>
    </row>
    <row r="30886" spans="1:1" x14ac:dyDescent="0.25">
      <c r="A30886" t="s">
        <v>31313</v>
      </c>
    </row>
    <row r="30887" spans="1:1" x14ac:dyDescent="0.25">
      <c r="A30887" t="s">
        <v>31314</v>
      </c>
    </row>
    <row r="30888" spans="1:1" x14ac:dyDescent="0.25">
      <c r="A30888" t="s">
        <v>31315</v>
      </c>
    </row>
    <row r="30889" spans="1:1" x14ac:dyDescent="0.25">
      <c r="A30889" t="s">
        <v>31316</v>
      </c>
    </row>
    <row r="30890" spans="1:1" x14ac:dyDescent="0.25">
      <c r="A30890" t="s">
        <v>31317</v>
      </c>
    </row>
    <row r="30891" spans="1:1" x14ac:dyDescent="0.25">
      <c r="A30891" t="s">
        <v>31318</v>
      </c>
    </row>
    <row r="30892" spans="1:1" x14ac:dyDescent="0.25">
      <c r="A30892" t="s">
        <v>31319</v>
      </c>
    </row>
    <row r="30893" spans="1:1" x14ac:dyDescent="0.25">
      <c r="A30893" t="s">
        <v>31320</v>
      </c>
    </row>
    <row r="30894" spans="1:1" x14ac:dyDescent="0.25">
      <c r="A30894" t="s">
        <v>31321</v>
      </c>
    </row>
    <row r="30895" spans="1:1" x14ac:dyDescent="0.25">
      <c r="A30895" t="s">
        <v>31322</v>
      </c>
    </row>
    <row r="30896" spans="1:1" x14ac:dyDescent="0.25">
      <c r="A30896" t="s">
        <v>31323</v>
      </c>
    </row>
    <row r="30897" spans="1:1" x14ac:dyDescent="0.25">
      <c r="A30897" t="s">
        <v>31324</v>
      </c>
    </row>
    <row r="30898" spans="1:1" x14ac:dyDescent="0.25">
      <c r="A30898" t="s">
        <v>31325</v>
      </c>
    </row>
    <row r="30899" spans="1:1" x14ac:dyDescent="0.25">
      <c r="A30899" t="s">
        <v>31326</v>
      </c>
    </row>
    <row r="30900" spans="1:1" x14ac:dyDescent="0.25">
      <c r="A30900" t="s">
        <v>31327</v>
      </c>
    </row>
    <row r="30901" spans="1:1" x14ac:dyDescent="0.25">
      <c r="A30901" t="s">
        <v>31328</v>
      </c>
    </row>
    <row r="30902" spans="1:1" x14ac:dyDescent="0.25">
      <c r="A30902" t="s">
        <v>31329</v>
      </c>
    </row>
    <row r="30903" spans="1:1" x14ac:dyDescent="0.25">
      <c r="A30903" t="s">
        <v>31330</v>
      </c>
    </row>
    <row r="30904" spans="1:1" x14ac:dyDescent="0.25">
      <c r="A30904" t="s">
        <v>31331</v>
      </c>
    </row>
    <row r="30905" spans="1:1" x14ac:dyDescent="0.25">
      <c r="A30905" t="s">
        <v>31332</v>
      </c>
    </row>
    <row r="30906" spans="1:1" x14ac:dyDescent="0.25">
      <c r="A30906" t="s">
        <v>31333</v>
      </c>
    </row>
    <row r="30907" spans="1:1" x14ac:dyDescent="0.25">
      <c r="A30907" t="s">
        <v>31334</v>
      </c>
    </row>
    <row r="30908" spans="1:1" x14ac:dyDescent="0.25">
      <c r="A30908" t="s">
        <v>31335</v>
      </c>
    </row>
    <row r="30909" spans="1:1" x14ac:dyDescent="0.25">
      <c r="A30909" t="s">
        <v>31336</v>
      </c>
    </row>
    <row r="30910" spans="1:1" x14ac:dyDescent="0.25">
      <c r="A30910" t="s">
        <v>31337</v>
      </c>
    </row>
    <row r="30911" spans="1:1" x14ac:dyDescent="0.25">
      <c r="A30911" t="s">
        <v>31338</v>
      </c>
    </row>
    <row r="30912" spans="1:1" x14ac:dyDescent="0.25">
      <c r="A30912" t="s">
        <v>31339</v>
      </c>
    </row>
    <row r="30913" spans="1:1" x14ac:dyDescent="0.25">
      <c r="A30913" t="s">
        <v>31340</v>
      </c>
    </row>
    <row r="30914" spans="1:1" x14ac:dyDescent="0.25">
      <c r="A30914" t="s">
        <v>31341</v>
      </c>
    </row>
    <row r="30915" spans="1:1" x14ac:dyDescent="0.25">
      <c r="A30915" t="s">
        <v>31342</v>
      </c>
    </row>
    <row r="30916" spans="1:1" x14ac:dyDescent="0.25">
      <c r="A30916" t="s">
        <v>31343</v>
      </c>
    </row>
    <row r="30917" spans="1:1" x14ac:dyDescent="0.25">
      <c r="A30917" t="s">
        <v>31344</v>
      </c>
    </row>
    <row r="30918" spans="1:1" x14ac:dyDescent="0.25">
      <c r="A30918" t="s">
        <v>31345</v>
      </c>
    </row>
    <row r="30919" spans="1:1" x14ac:dyDescent="0.25">
      <c r="A30919" t="s">
        <v>31346</v>
      </c>
    </row>
    <row r="30920" spans="1:1" x14ac:dyDescent="0.25">
      <c r="A30920" t="s">
        <v>31347</v>
      </c>
    </row>
    <row r="30921" spans="1:1" x14ac:dyDescent="0.25">
      <c r="A30921" t="s">
        <v>31348</v>
      </c>
    </row>
    <row r="30922" spans="1:1" x14ac:dyDescent="0.25">
      <c r="A30922" t="s">
        <v>31349</v>
      </c>
    </row>
    <row r="30923" spans="1:1" x14ac:dyDescent="0.25">
      <c r="A30923" t="s">
        <v>31350</v>
      </c>
    </row>
    <row r="30924" spans="1:1" x14ac:dyDescent="0.25">
      <c r="A30924" t="s">
        <v>31351</v>
      </c>
    </row>
    <row r="30925" spans="1:1" x14ac:dyDescent="0.25">
      <c r="A30925" t="s">
        <v>31352</v>
      </c>
    </row>
    <row r="30926" spans="1:1" x14ac:dyDescent="0.25">
      <c r="A30926" t="s">
        <v>31353</v>
      </c>
    </row>
    <row r="30927" spans="1:1" x14ac:dyDescent="0.25">
      <c r="A30927" t="s">
        <v>31354</v>
      </c>
    </row>
    <row r="30928" spans="1:1" x14ac:dyDescent="0.25">
      <c r="A30928" t="s">
        <v>31355</v>
      </c>
    </row>
    <row r="30929" spans="1:1" x14ac:dyDescent="0.25">
      <c r="A30929" t="s">
        <v>31356</v>
      </c>
    </row>
    <row r="30930" spans="1:1" x14ac:dyDescent="0.25">
      <c r="A30930" t="s">
        <v>31357</v>
      </c>
    </row>
    <row r="30931" spans="1:1" x14ac:dyDescent="0.25">
      <c r="A30931" t="s">
        <v>31358</v>
      </c>
    </row>
    <row r="30932" spans="1:1" x14ac:dyDescent="0.25">
      <c r="A30932" t="s">
        <v>31359</v>
      </c>
    </row>
    <row r="30933" spans="1:1" x14ac:dyDescent="0.25">
      <c r="A30933" t="s">
        <v>31360</v>
      </c>
    </row>
    <row r="30934" spans="1:1" x14ac:dyDescent="0.25">
      <c r="A30934" t="s">
        <v>31361</v>
      </c>
    </row>
    <row r="30935" spans="1:1" x14ac:dyDescent="0.25">
      <c r="A30935" t="s">
        <v>31362</v>
      </c>
    </row>
    <row r="30936" spans="1:1" x14ac:dyDescent="0.25">
      <c r="A30936" t="s">
        <v>31363</v>
      </c>
    </row>
    <row r="30937" spans="1:1" x14ac:dyDescent="0.25">
      <c r="A30937" t="s">
        <v>31364</v>
      </c>
    </row>
    <row r="30938" spans="1:1" x14ac:dyDescent="0.25">
      <c r="A30938" t="s">
        <v>31365</v>
      </c>
    </row>
    <row r="30939" spans="1:1" x14ac:dyDescent="0.25">
      <c r="A30939" t="s">
        <v>31366</v>
      </c>
    </row>
    <row r="30940" spans="1:1" x14ac:dyDescent="0.25">
      <c r="A30940" t="s">
        <v>31367</v>
      </c>
    </row>
    <row r="30941" spans="1:1" x14ac:dyDescent="0.25">
      <c r="A30941" t="s">
        <v>31368</v>
      </c>
    </row>
    <row r="30942" spans="1:1" x14ac:dyDescent="0.25">
      <c r="A30942" t="s">
        <v>31369</v>
      </c>
    </row>
    <row r="30943" spans="1:1" x14ac:dyDescent="0.25">
      <c r="A30943" t="s">
        <v>31370</v>
      </c>
    </row>
    <row r="30944" spans="1:1" x14ac:dyDescent="0.25">
      <c r="A30944" t="s">
        <v>31371</v>
      </c>
    </row>
    <row r="30945" spans="1:1" x14ac:dyDescent="0.25">
      <c r="A30945" t="s">
        <v>31372</v>
      </c>
    </row>
    <row r="30946" spans="1:1" x14ac:dyDescent="0.25">
      <c r="A30946" t="s">
        <v>31373</v>
      </c>
    </row>
    <row r="30947" spans="1:1" x14ac:dyDescent="0.25">
      <c r="A30947" t="s">
        <v>31374</v>
      </c>
    </row>
    <row r="30948" spans="1:1" x14ac:dyDescent="0.25">
      <c r="A30948" t="s">
        <v>31375</v>
      </c>
    </row>
    <row r="30949" spans="1:1" x14ac:dyDescent="0.25">
      <c r="A30949" t="s">
        <v>31376</v>
      </c>
    </row>
    <row r="30950" spans="1:1" x14ac:dyDescent="0.25">
      <c r="A30950" t="s">
        <v>31377</v>
      </c>
    </row>
    <row r="30951" spans="1:1" x14ac:dyDescent="0.25">
      <c r="A30951" t="s">
        <v>31378</v>
      </c>
    </row>
    <row r="30952" spans="1:1" x14ac:dyDescent="0.25">
      <c r="A30952" t="s">
        <v>31379</v>
      </c>
    </row>
    <row r="30953" spans="1:1" x14ac:dyDescent="0.25">
      <c r="A30953" t="s">
        <v>31380</v>
      </c>
    </row>
    <row r="30954" spans="1:1" x14ac:dyDescent="0.25">
      <c r="A30954" t="s">
        <v>31381</v>
      </c>
    </row>
    <row r="30955" spans="1:1" x14ac:dyDescent="0.25">
      <c r="A30955" t="s">
        <v>31382</v>
      </c>
    </row>
    <row r="30956" spans="1:1" x14ac:dyDescent="0.25">
      <c r="A30956" t="s">
        <v>31383</v>
      </c>
    </row>
    <row r="30957" spans="1:1" x14ac:dyDescent="0.25">
      <c r="A30957" t="s">
        <v>31384</v>
      </c>
    </row>
    <row r="30958" spans="1:1" x14ac:dyDescent="0.25">
      <c r="A30958" t="s">
        <v>31385</v>
      </c>
    </row>
    <row r="30959" spans="1:1" x14ac:dyDescent="0.25">
      <c r="A30959" t="s">
        <v>31386</v>
      </c>
    </row>
    <row r="30960" spans="1:1" x14ac:dyDescent="0.25">
      <c r="A30960" t="s">
        <v>31387</v>
      </c>
    </row>
    <row r="30961" spans="1:1" x14ac:dyDescent="0.25">
      <c r="A30961" t="s">
        <v>31388</v>
      </c>
    </row>
    <row r="30962" spans="1:1" x14ac:dyDescent="0.25">
      <c r="A30962" t="s">
        <v>31389</v>
      </c>
    </row>
    <row r="30963" spans="1:1" x14ac:dyDescent="0.25">
      <c r="A30963" t="s">
        <v>31390</v>
      </c>
    </row>
    <row r="30964" spans="1:1" x14ac:dyDescent="0.25">
      <c r="A30964" t="s">
        <v>31391</v>
      </c>
    </row>
    <row r="30965" spans="1:1" x14ac:dyDescent="0.25">
      <c r="A30965" t="s">
        <v>31392</v>
      </c>
    </row>
    <row r="30966" spans="1:1" x14ac:dyDescent="0.25">
      <c r="A30966" t="s">
        <v>31393</v>
      </c>
    </row>
    <row r="30967" spans="1:1" x14ac:dyDescent="0.25">
      <c r="A30967" t="s">
        <v>31394</v>
      </c>
    </row>
    <row r="30968" spans="1:1" x14ac:dyDescent="0.25">
      <c r="A30968" t="s">
        <v>31395</v>
      </c>
    </row>
    <row r="30969" spans="1:1" x14ac:dyDescent="0.25">
      <c r="A30969" t="s">
        <v>31396</v>
      </c>
    </row>
    <row r="30970" spans="1:1" x14ac:dyDescent="0.25">
      <c r="A30970" t="s">
        <v>31397</v>
      </c>
    </row>
    <row r="30971" spans="1:1" x14ac:dyDescent="0.25">
      <c r="A30971" t="s">
        <v>31398</v>
      </c>
    </row>
    <row r="30972" spans="1:1" x14ac:dyDescent="0.25">
      <c r="A30972" t="s">
        <v>31399</v>
      </c>
    </row>
    <row r="30973" spans="1:1" x14ac:dyDescent="0.25">
      <c r="A30973" t="s">
        <v>31400</v>
      </c>
    </row>
    <row r="30974" spans="1:1" x14ac:dyDescent="0.25">
      <c r="A30974" t="s">
        <v>31401</v>
      </c>
    </row>
    <row r="30975" spans="1:1" x14ac:dyDescent="0.25">
      <c r="A30975" t="s">
        <v>31402</v>
      </c>
    </row>
    <row r="30976" spans="1:1" x14ac:dyDescent="0.25">
      <c r="A30976" t="s">
        <v>31403</v>
      </c>
    </row>
    <row r="30977" spans="1:1" x14ac:dyDescent="0.25">
      <c r="A30977" t="s">
        <v>31404</v>
      </c>
    </row>
    <row r="30978" spans="1:1" x14ac:dyDescent="0.25">
      <c r="A30978" t="s">
        <v>31405</v>
      </c>
    </row>
    <row r="30979" spans="1:1" x14ac:dyDescent="0.25">
      <c r="A30979" t="s">
        <v>31406</v>
      </c>
    </row>
    <row r="30980" spans="1:1" x14ac:dyDescent="0.25">
      <c r="A30980" t="s">
        <v>31407</v>
      </c>
    </row>
    <row r="30981" spans="1:1" x14ac:dyDescent="0.25">
      <c r="A30981" t="s">
        <v>31408</v>
      </c>
    </row>
    <row r="30982" spans="1:1" x14ac:dyDescent="0.25">
      <c r="A30982" t="s">
        <v>31409</v>
      </c>
    </row>
    <row r="30983" spans="1:1" x14ac:dyDescent="0.25">
      <c r="A30983" t="s">
        <v>31410</v>
      </c>
    </row>
    <row r="30984" spans="1:1" x14ac:dyDescent="0.25">
      <c r="A30984" t="s">
        <v>31411</v>
      </c>
    </row>
    <row r="30985" spans="1:1" x14ac:dyDescent="0.25">
      <c r="A30985" t="s">
        <v>31412</v>
      </c>
    </row>
    <row r="30986" spans="1:1" x14ac:dyDescent="0.25">
      <c r="A30986" t="s">
        <v>31413</v>
      </c>
    </row>
    <row r="30987" spans="1:1" x14ac:dyDescent="0.25">
      <c r="A30987" t="s">
        <v>31414</v>
      </c>
    </row>
    <row r="30988" spans="1:1" x14ac:dyDescent="0.25">
      <c r="A30988" t="s">
        <v>31415</v>
      </c>
    </row>
    <row r="30989" spans="1:1" x14ac:dyDescent="0.25">
      <c r="A30989" t="s">
        <v>31416</v>
      </c>
    </row>
    <row r="30990" spans="1:1" x14ac:dyDescent="0.25">
      <c r="A30990" t="s">
        <v>31417</v>
      </c>
    </row>
    <row r="30991" spans="1:1" x14ac:dyDescent="0.25">
      <c r="A30991" t="s">
        <v>31418</v>
      </c>
    </row>
    <row r="30992" spans="1:1" x14ac:dyDescent="0.25">
      <c r="A30992" t="s">
        <v>31419</v>
      </c>
    </row>
    <row r="30993" spans="1:1" x14ac:dyDescent="0.25">
      <c r="A30993" t="s">
        <v>31420</v>
      </c>
    </row>
    <row r="30994" spans="1:1" x14ac:dyDescent="0.25">
      <c r="A30994" t="s">
        <v>31421</v>
      </c>
    </row>
    <row r="30995" spans="1:1" x14ac:dyDescent="0.25">
      <c r="A30995" t="s">
        <v>31422</v>
      </c>
    </row>
    <row r="30996" spans="1:1" x14ac:dyDescent="0.25">
      <c r="A30996" t="s">
        <v>31423</v>
      </c>
    </row>
    <row r="30997" spans="1:1" x14ac:dyDescent="0.25">
      <c r="A30997" t="s">
        <v>31424</v>
      </c>
    </row>
    <row r="30998" spans="1:1" x14ac:dyDescent="0.25">
      <c r="A30998" t="s">
        <v>31425</v>
      </c>
    </row>
    <row r="30999" spans="1:1" x14ac:dyDescent="0.25">
      <c r="A30999" t="s">
        <v>31426</v>
      </c>
    </row>
    <row r="31000" spans="1:1" x14ac:dyDescent="0.25">
      <c r="A31000" t="s">
        <v>31427</v>
      </c>
    </row>
    <row r="31001" spans="1:1" x14ac:dyDescent="0.25">
      <c r="A31001" t="s">
        <v>31428</v>
      </c>
    </row>
    <row r="31002" spans="1:1" x14ac:dyDescent="0.25">
      <c r="A31002" t="s">
        <v>31429</v>
      </c>
    </row>
    <row r="31003" spans="1:1" x14ac:dyDescent="0.25">
      <c r="A31003" t="s">
        <v>31430</v>
      </c>
    </row>
    <row r="31004" spans="1:1" x14ac:dyDescent="0.25">
      <c r="A31004" t="s">
        <v>31431</v>
      </c>
    </row>
    <row r="31005" spans="1:1" x14ac:dyDescent="0.25">
      <c r="A31005" t="s">
        <v>31432</v>
      </c>
    </row>
    <row r="31006" spans="1:1" x14ac:dyDescent="0.25">
      <c r="A31006" t="s">
        <v>31433</v>
      </c>
    </row>
    <row r="31007" spans="1:1" x14ac:dyDescent="0.25">
      <c r="A31007" t="s">
        <v>31434</v>
      </c>
    </row>
    <row r="31008" spans="1:1" x14ac:dyDescent="0.25">
      <c r="A31008" t="s">
        <v>31435</v>
      </c>
    </row>
    <row r="31009" spans="1:1" x14ac:dyDescent="0.25">
      <c r="A31009" t="s">
        <v>31436</v>
      </c>
    </row>
    <row r="31010" spans="1:1" x14ac:dyDescent="0.25">
      <c r="A31010" t="s">
        <v>31437</v>
      </c>
    </row>
    <row r="31011" spans="1:1" x14ac:dyDescent="0.25">
      <c r="A31011" t="s">
        <v>31438</v>
      </c>
    </row>
    <row r="31012" spans="1:1" x14ac:dyDescent="0.25">
      <c r="A31012" t="s">
        <v>31439</v>
      </c>
    </row>
    <row r="31013" spans="1:1" x14ac:dyDescent="0.25">
      <c r="A31013" t="s">
        <v>31440</v>
      </c>
    </row>
    <row r="31014" spans="1:1" x14ac:dyDescent="0.25">
      <c r="A31014" t="s">
        <v>31441</v>
      </c>
    </row>
    <row r="31015" spans="1:1" x14ac:dyDescent="0.25">
      <c r="A31015" t="s">
        <v>31442</v>
      </c>
    </row>
    <row r="31016" spans="1:1" x14ac:dyDescent="0.25">
      <c r="A31016" t="s">
        <v>31443</v>
      </c>
    </row>
    <row r="31017" spans="1:1" x14ac:dyDescent="0.25">
      <c r="A31017" t="s">
        <v>31444</v>
      </c>
    </row>
    <row r="31018" spans="1:1" x14ac:dyDescent="0.25">
      <c r="A31018" t="s">
        <v>31445</v>
      </c>
    </row>
    <row r="31019" spans="1:1" x14ac:dyDescent="0.25">
      <c r="A31019" t="s">
        <v>31446</v>
      </c>
    </row>
    <row r="31020" spans="1:1" x14ac:dyDescent="0.25">
      <c r="A31020" t="s">
        <v>31447</v>
      </c>
    </row>
    <row r="31021" spans="1:1" x14ac:dyDescent="0.25">
      <c r="A31021" t="s">
        <v>31448</v>
      </c>
    </row>
    <row r="31022" spans="1:1" x14ac:dyDescent="0.25">
      <c r="A31022" t="s">
        <v>31449</v>
      </c>
    </row>
    <row r="31023" spans="1:1" x14ac:dyDescent="0.25">
      <c r="A31023" t="s">
        <v>31450</v>
      </c>
    </row>
    <row r="31024" spans="1:1" x14ac:dyDescent="0.25">
      <c r="A31024" t="s">
        <v>31451</v>
      </c>
    </row>
    <row r="31025" spans="1:1" x14ac:dyDescent="0.25">
      <c r="A31025" t="s">
        <v>31452</v>
      </c>
    </row>
    <row r="31026" spans="1:1" x14ac:dyDescent="0.25">
      <c r="A31026" t="s">
        <v>31453</v>
      </c>
    </row>
    <row r="31027" spans="1:1" x14ac:dyDescent="0.25">
      <c r="A31027" t="s">
        <v>31454</v>
      </c>
    </row>
    <row r="31028" spans="1:1" x14ac:dyDescent="0.25">
      <c r="A31028" t="s">
        <v>31455</v>
      </c>
    </row>
    <row r="31029" spans="1:1" x14ac:dyDescent="0.25">
      <c r="A31029" t="s">
        <v>31456</v>
      </c>
    </row>
    <row r="31030" spans="1:1" x14ac:dyDescent="0.25">
      <c r="A31030" t="s">
        <v>31457</v>
      </c>
    </row>
    <row r="31031" spans="1:1" x14ac:dyDescent="0.25">
      <c r="A31031" t="s">
        <v>31458</v>
      </c>
    </row>
    <row r="31032" spans="1:1" x14ac:dyDescent="0.25">
      <c r="A31032" t="s">
        <v>31459</v>
      </c>
    </row>
    <row r="31033" spans="1:1" x14ac:dyDescent="0.25">
      <c r="A31033" t="s">
        <v>31460</v>
      </c>
    </row>
    <row r="31034" spans="1:1" x14ac:dyDescent="0.25">
      <c r="A31034" t="s">
        <v>31461</v>
      </c>
    </row>
    <row r="31035" spans="1:1" x14ac:dyDescent="0.25">
      <c r="A31035" t="s">
        <v>31462</v>
      </c>
    </row>
    <row r="31036" spans="1:1" x14ac:dyDescent="0.25">
      <c r="A31036" t="s">
        <v>31463</v>
      </c>
    </row>
    <row r="31037" spans="1:1" x14ac:dyDescent="0.25">
      <c r="A31037" t="s">
        <v>31464</v>
      </c>
    </row>
    <row r="31038" spans="1:1" x14ac:dyDescent="0.25">
      <c r="A31038" t="s">
        <v>31465</v>
      </c>
    </row>
    <row r="31039" spans="1:1" x14ac:dyDescent="0.25">
      <c r="A31039" t="s">
        <v>31466</v>
      </c>
    </row>
    <row r="31040" spans="1:1" x14ac:dyDescent="0.25">
      <c r="A31040" t="s">
        <v>31467</v>
      </c>
    </row>
    <row r="31041" spans="1:1" x14ac:dyDescent="0.25">
      <c r="A31041" t="s">
        <v>31468</v>
      </c>
    </row>
    <row r="31042" spans="1:1" x14ac:dyDescent="0.25">
      <c r="A31042" t="s">
        <v>31469</v>
      </c>
    </row>
    <row r="31043" spans="1:1" x14ac:dyDescent="0.25">
      <c r="A31043" t="s">
        <v>31470</v>
      </c>
    </row>
    <row r="31044" spans="1:1" x14ac:dyDescent="0.25">
      <c r="A31044" t="s">
        <v>31471</v>
      </c>
    </row>
    <row r="31045" spans="1:1" x14ac:dyDescent="0.25">
      <c r="A31045" t="s">
        <v>31472</v>
      </c>
    </row>
    <row r="31046" spans="1:1" x14ac:dyDescent="0.25">
      <c r="A31046" t="s">
        <v>31473</v>
      </c>
    </row>
    <row r="31047" spans="1:1" x14ac:dyDescent="0.25">
      <c r="A31047" t="s">
        <v>31474</v>
      </c>
    </row>
    <row r="31048" spans="1:1" x14ac:dyDescent="0.25">
      <c r="A31048" t="s">
        <v>31475</v>
      </c>
    </row>
    <row r="31049" spans="1:1" x14ac:dyDescent="0.25">
      <c r="A31049" t="s">
        <v>31476</v>
      </c>
    </row>
    <row r="31050" spans="1:1" x14ac:dyDescent="0.25">
      <c r="A31050" t="s">
        <v>31477</v>
      </c>
    </row>
    <row r="31051" spans="1:1" x14ac:dyDescent="0.25">
      <c r="A31051" t="s">
        <v>31478</v>
      </c>
    </row>
    <row r="31052" spans="1:1" x14ac:dyDescent="0.25">
      <c r="A31052" t="s">
        <v>31479</v>
      </c>
    </row>
    <row r="31053" spans="1:1" x14ac:dyDescent="0.25">
      <c r="A31053" t="s">
        <v>31480</v>
      </c>
    </row>
    <row r="31054" spans="1:1" x14ac:dyDescent="0.25">
      <c r="A31054" t="s">
        <v>31481</v>
      </c>
    </row>
    <row r="31055" spans="1:1" x14ac:dyDescent="0.25">
      <c r="A31055" t="s">
        <v>31482</v>
      </c>
    </row>
    <row r="31056" spans="1:1" x14ac:dyDescent="0.25">
      <c r="A31056" t="s">
        <v>31483</v>
      </c>
    </row>
    <row r="31057" spans="1:1" x14ac:dyDescent="0.25">
      <c r="A31057" t="s">
        <v>31484</v>
      </c>
    </row>
    <row r="31058" spans="1:1" x14ac:dyDescent="0.25">
      <c r="A31058" t="s">
        <v>31485</v>
      </c>
    </row>
    <row r="31059" spans="1:1" x14ac:dyDescent="0.25">
      <c r="A31059" t="s">
        <v>31486</v>
      </c>
    </row>
    <row r="31060" spans="1:1" x14ac:dyDescent="0.25">
      <c r="A31060" t="s">
        <v>31487</v>
      </c>
    </row>
    <row r="31061" spans="1:1" x14ac:dyDescent="0.25">
      <c r="A31061" t="s">
        <v>31488</v>
      </c>
    </row>
    <row r="31062" spans="1:1" x14ac:dyDescent="0.25">
      <c r="A31062" t="s">
        <v>31489</v>
      </c>
    </row>
    <row r="31063" spans="1:1" x14ac:dyDescent="0.25">
      <c r="A31063" t="s">
        <v>31490</v>
      </c>
    </row>
    <row r="31064" spans="1:1" x14ac:dyDescent="0.25">
      <c r="A31064" t="s">
        <v>31491</v>
      </c>
    </row>
    <row r="31065" spans="1:1" x14ac:dyDescent="0.25">
      <c r="A31065" t="s">
        <v>31492</v>
      </c>
    </row>
    <row r="31066" spans="1:1" x14ac:dyDescent="0.25">
      <c r="A31066" t="s">
        <v>31493</v>
      </c>
    </row>
    <row r="31067" spans="1:1" x14ac:dyDescent="0.25">
      <c r="A31067" t="s">
        <v>31494</v>
      </c>
    </row>
    <row r="31068" spans="1:1" x14ac:dyDescent="0.25">
      <c r="A31068" t="s">
        <v>31495</v>
      </c>
    </row>
    <row r="31069" spans="1:1" x14ac:dyDescent="0.25">
      <c r="A31069" t="s">
        <v>31496</v>
      </c>
    </row>
    <row r="31070" spans="1:1" x14ac:dyDescent="0.25">
      <c r="A31070" t="s">
        <v>31497</v>
      </c>
    </row>
    <row r="31071" spans="1:1" x14ac:dyDescent="0.25">
      <c r="A31071" t="s">
        <v>31498</v>
      </c>
    </row>
    <row r="31072" spans="1:1" x14ac:dyDescent="0.25">
      <c r="A31072" t="s">
        <v>31499</v>
      </c>
    </row>
    <row r="31073" spans="1:1" x14ac:dyDescent="0.25">
      <c r="A31073" t="s">
        <v>31500</v>
      </c>
    </row>
    <row r="31074" spans="1:1" x14ac:dyDescent="0.25">
      <c r="A31074" t="s">
        <v>31501</v>
      </c>
    </row>
    <row r="31075" spans="1:1" x14ac:dyDescent="0.25">
      <c r="A31075" t="s">
        <v>31502</v>
      </c>
    </row>
    <row r="31076" spans="1:1" x14ac:dyDescent="0.25">
      <c r="A31076" t="s">
        <v>31503</v>
      </c>
    </row>
    <row r="31077" spans="1:1" x14ac:dyDescent="0.25">
      <c r="A31077" t="s">
        <v>31504</v>
      </c>
    </row>
    <row r="31078" spans="1:1" x14ac:dyDescent="0.25">
      <c r="A31078" t="s">
        <v>31505</v>
      </c>
    </row>
    <row r="31079" spans="1:1" x14ac:dyDescent="0.25">
      <c r="A31079" t="s">
        <v>31506</v>
      </c>
    </row>
    <row r="31080" spans="1:1" x14ac:dyDescent="0.25">
      <c r="A31080" t="s">
        <v>31507</v>
      </c>
    </row>
    <row r="31081" spans="1:1" x14ac:dyDescent="0.25">
      <c r="A31081" t="s">
        <v>31508</v>
      </c>
    </row>
    <row r="31082" spans="1:1" x14ac:dyDescent="0.25">
      <c r="A31082" t="s">
        <v>31509</v>
      </c>
    </row>
    <row r="31083" spans="1:1" x14ac:dyDescent="0.25">
      <c r="A31083" t="s">
        <v>31510</v>
      </c>
    </row>
    <row r="31084" spans="1:1" x14ac:dyDescent="0.25">
      <c r="A31084" t="s">
        <v>31511</v>
      </c>
    </row>
    <row r="31085" spans="1:1" x14ac:dyDescent="0.25">
      <c r="A31085" t="s">
        <v>31512</v>
      </c>
    </row>
    <row r="31086" spans="1:1" x14ac:dyDescent="0.25">
      <c r="A31086" t="s">
        <v>31513</v>
      </c>
    </row>
    <row r="31087" spans="1:1" x14ac:dyDescent="0.25">
      <c r="A31087" t="s">
        <v>31514</v>
      </c>
    </row>
    <row r="31088" spans="1:1" x14ac:dyDescent="0.25">
      <c r="A31088" t="s">
        <v>31515</v>
      </c>
    </row>
    <row r="31089" spans="1:1" x14ac:dyDescent="0.25">
      <c r="A31089" t="s">
        <v>31516</v>
      </c>
    </row>
    <row r="31090" spans="1:1" x14ac:dyDescent="0.25">
      <c r="A31090" t="s">
        <v>31517</v>
      </c>
    </row>
    <row r="31091" spans="1:1" x14ac:dyDescent="0.25">
      <c r="A31091" t="s">
        <v>31518</v>
      </c>
    </row>
    <row r="31092" spans="1:1" x14ac:dyDescent="0.25">
      <c r="A31092" t="s">
        <v>31519</v>
      </c>
    </row>
    <row r="31093" spans="1:1" x14ac:dyDescent="0.25">
      <c r="A31093" t="s">
        <v>31520</v>
      </c>
    </row>
    <row r="31094" spans="1:1" x14ac:dyDescent="0.25">
      <c r="A31094" t="s">
        <v>31521</v>
      </c>
    </row>
    <row r="31095" spans="1:1" x14ac:dyDescent="0.25">
      <c r="A31095" t="s">
        <v>31522</v>
      </c>
    </row>
    <row r="31096" spans="1:1" x14ac:dyDescent="0.25">
      <c r="A31096" t="s">
        <v>31523</v>
      </c>
    </row>
    <row r="31097" spans="1:1" x14ac:dyDescent="0.25">
      <c r="A31097" t="s">
        <v>31524</v>
      </c>
    </row>
    <row r="31098" spans="1:1" x14ac:dyDescent="0.25">
      <c r="A31098" t="s">
        <v>31525</v>
      </c>
    </row>
    <row r="31099" spans="1:1" x14ac:dyDescent="0.25">
      <c r="A31099" t="s">
        <v>31526</v>
      </c>
    </row>
    <row r="31100" spans="1:1" x14ac:dyDescent="0.25">
      <c r="A31100" t="s">
        <v>31527</v>
      </c>
    </row>
    <row r="31101" spans="1:1" x14ac:dyDescent="0.25">
      <c r="A31101" t="s">
        <v>31528</v>
      </c>
    </row>
    <row r="31102" spans="1:1" x14ac:dyDescent="0.25">
      <c r="A31102" t="s">
        <v>31529</v>
      </c>
    </row>
    <row r="31103" spans="1:1" x14ac:dyDescent="0.25">
      <c r="A31103" t="s">
        <v>31530</v>
      </c>
    </row>
    <row r="31104" spans="1:1" x14ac:dyDescent="0.25">
      <c r="A31104" t="s">
        <v>31531</v>
      </c>
    </row>
    <row r="31105" spans="1:1" x14ac:dyDescent="0.25">
      <c r="A31105" t="s">
        <v>31532</v>
      </c>
    </row>
    <row r="31106" spans="1:1" x14ac:dyDescent="0.25">
      <c r="A31106" t="s">
        <v>31533</v>
      </c>
    </row>
    <row r="31107" spans="1:1" x14ac:dyDescent="0.25">
      <c r="A31107" t="s">
        <v>31534</v>
      </c>
    </row>
    <row r="31108" spans="1:1" x14ac:dyDescent="0.25">
      <c r="A31108" t="s">
        <v>31535</v>
      </c>
    </row>
    <row r="31109" spans="1:1" x14ac:dyDescent="0.25">
      <c r="A31109" t="s">
        <v>31536</v>
      </c>
    </row>
    <row r="31110" spans="1:1" x14ac:dyDescent="0.25">
      <c r="A31110" t="s">
        <v>31537</v>
      </c>
    </row>
    <row r="31111" spans="1:1" x14ac:dyDescent="0.25">
      <c r="A31111" t="s">
        <v>31538</v>
      </c>
    </row>
    <row r="31112" spans="1:1" x14ac:dyDescent="0.25">
      <c r="A31112" t="s">
        <v>31539</v>
      </c>
    </row>
    <row r="31113" spans="1:1" x14ac:dyDescent="0.25">
      <c r="A31113" t="s">
        <v>31540</v>
      </c>
    </row>
    <row r="31114" spans="1:1" x14ac:dyDescent="0.25">
      <c r="A31114" t="s">
        <v>31541</v>
      </c>
    </row>
    <row r="31115" spans="1:1" x14ac:dyDescent="0.25">
      <c r="A31115" t="s">
        <v>31542</v>
      </c>
    </row>
    <row r="31116" spans="1:1" x14ac:dyDescent="0.25">
      <c r="A31116" t="s">
        <v>31543</v>
      </c>
    </row>
    <row r="31117" spans="1:1" x14ac:dyDescent="0.25">
      <c r="A31117" t="s">
        <v>31544</v>
      </c>
    </row>
    <row r="31118" spans="1:1" x14ac:dyDescent="0.25">
      <c r="A31118" t="s">
        <v>31545</v>
      </c>
    </row>
    <row r="31119" spans="1:1" x14ac:dyDescent="0.25">
      <c r="A31119" t="s">
        <v>31546</v>
      </c>
    </row>
    <row r="31120" spans="1:1" x14ac:dyDescent="0.25">
      <c r="A31120" t="s">
        <v>31547</v>
      </c>
    </row>
    <row r="31121" spans="1:1" x14ac:dyDescent="0.25">
      <c r="A31121" t="s">
        <v>31548</v>
      </c>
    </row>
    <row r="31122" spans="1:1" x14ac:dyDescent="0.25">
      <c r="A31122" t="s">
        <v>31549</v>
      </c>
    </row>
    <row r="31123" spans="1:1" x14ac:dyDescent="0.25">
      <c r="A31123" t="s">
        <v>31550</v>
      </c>
    </row>
    <row r="31124" spans="1:1" x14ac:dyDescent="0.25">
      <c r="A31124" t="s">
        <v>31551</v>
      </c>
    </row>
    <row r="31125" spans="1:1" x14ac:dyDescent="0.25">
      <c r="A31125" t="s">
        <v>31552</v>
      </c>
    </row>
    <row r="31126" spans="1:1" x14ac:dyDescent="0.25">
      <c r="A31126" t="s">
        <v>31553</v>
      </c>
    </row>
    <row r="31127" spans="1:1" x14ac:dyDescent="0.25">
      <c r="A31127" t="s">
        <v>31554</v>
      </c>
    </row>
    <row r="31128" spans="1:1" x14ac:dyDescent="0.25">
      <c r="A31128" t="s">
        <v>31555</v>
      </c>
    </row>
    <row r="31129" spans="1:1" x14ac:dyDescent="0.25">
      <c r="A31129" t="s">
        <v>31556</v>
      </c>
    </row>
    <row r="31130" spans="1:1" x14ac:dyDescent="0.25">
      <c r="A31130" t="s">
        <v>31557</v>
      </c>
    </row>
    <row r="31131" spans="1:1" x14ac:dyDescent="0.25">
      <c r="A31131" t="s">
        <v>31558</v>
      </c>
    </row>
    <row r="31132" spans="1:1" x14ac:dyDescent="0.25">
      <c r="A31132" t="s">
        <v>31559</v>
      </c>
    </row>
    <row r="31133" spans="1:1" x14ac:dyDescent="0.25">
      <c r="A31133" t="s">
        <v>31560</v>
      </c>
    </row>
    <row r="31134" spans="1:1" x14ac:dyDescent="0.25">
      <c r="A31134" t="s">
        <v>31561</v>
      </c>
    </row>
    <row r="31135" spans="1:1" x14ac:dyDescent="0.25">
      <c r="A31135" t="s">
        <v>31562</v>
      </c>
    </row>
    <row r="31136" spans="1:1" x14ac:dyDescent="0.25">
      <c r="A31136" t="s">
        <v>31563</v>
      </c>
    </row>
    <row r="31137" spans="1:1" x14ac:dyDescent="0.25">
      <c r="A31137" t="s">
        <v>31564</v>
      </c>
    </row>
    <row r="31138" spans="1:1" x14ac:dyDescent="0.25">
      <c r="A31138" t="s">
        <v>31565</v>
      </c>
    </row>
    <row r="31139" spans="1:1" x14ac:dyDescent="0.25">
      <c r="A31139" t="s">
        <v>31566</v>
      </c>
    </row>
    <row r="31140" spans="1:1" x14ac:dyDescent="0.25">
      <c r="A31140" t="s">
        <v>31567</v>
      </c>
    </row>
    <row r="31141" spans="1:1" x14ac:dyDescent="0.25">
      <c r="A31141" t="s">
        <v>31568</v>
      </c>
    </row>
    <row r="31142" spans="1:1" x14ac:dyDescent="0.25">
      <c r="A31142" t="s">
        <v>31569</v>
      </c>
    </row>
    <row r="31143" spans="1:1" x14ac:dyDescent="0.25">
      <c r="A31143" t="s">
        <v>31570</v>
      </c>
    </row>
    <row r="31144" spans="1:1" x14ac:dyDescent="0.25">
      <c r="A31144" t="s">
        <v>31571</v>
      </c>
    </row>
    <row r="31145" spans="1:1" x14ac:dyDescent="0.25">
      <c r="A31145" t="s">
        <v>31572</v>
      </c>
    </row>
    <row r="31146" spans="1:1" x14ac:dyDescent="0.25">
      <c r="A31146" t="s">
        <v>31573</v>
      </c>
    </row>
    <row r="31147" spans="1:1" x14ac:dyDescent="0.25">
      <c r="A31147" t="s">
        <v>31574</v>
      </c>
    </row>
    <row r="31148" spans="1:1" x14ac:dyDescent="0.25">
      <c r="A31148" t="s">
        <v>31575</v>
      </c>
    </row>
    <row r="31149" spans="1:1" x14ac:dyDescent="0.25">
      <c r="A31149" t="s">
        <v>31576</v>
      </c>
    </row>
    <row r="31150" spans="1:1" x14ac:dyDescent="0.25">
      <c r="A31150" t="s">
        <v>31577</v>
      </c>
    </row>
    <row r="31151" spans="1:1" x14ac:dyDescent="0.25">
      <c r="A31151" t="s">
        <v>31578</v>
      </c>
    </row>
    <row r="31152" spans="1:1" x14ac:dyDescent="0.25">
      <c r="A31152" t="s">
        <v>31579</v>
      </c>
    </row>
    <row r="31153" spans="1:1" x14ac:dyDescent="0.25">
      <c r="A31153" t="s">
        <v>31580</v>
      </c>
    </row>
    <row r="31154" spans="1:1" x14ac:dyDescent="0.25">
      <c r="A31154" t="s">
        <v>31581</v>
      </c>
    </row>
    <row r="31155" spans="1:1" x14ac:dyDescent="0.25">
      <c r="A31155" t="s">
        <v>31582</v>
      </c>
    </row>
    <row r="31156" spans="1:1" x14ac:dyDescent="0.25">
      <c r="A31156" t="s">
        <v>31583</v>
      </c>
    </row>
    <row r="31157" spans="1:1" x14ac:dyDescent="0.25">
      <c r="A31157" t="s">
        <v>31584</v>
      </c>
    </row>
    <row r="31158" spans="1:1" x14ac:dyDescent="0.25">
      <c r="A31158" t="s">
        <v>31585</v>
      </c>
    </row>
    <row r="31159" spans="1:1" x14ac:dyDescent="0.25">
      <c r="A31159" t="s">
        <v>31586</v>
      </c>
    </row>
    <row r="31160" spans="1:1" x14ac:dyDescent="0.25">
      <c r="A31160" t="s">
        <v>31587</v>
      </c>
    </row>
    <row r="31161" spans="1:1" x14ac:dyDescent="0.25">
      <c r="A31161" t="s">
        <v>31588</v>
      </c>
    </row>
    <row r="31162" spans="1:1" x14ac:dyDescent="0.25">
      <c r="A31162" t="s">
        <v>31589</v>
      </c>
    </row>
    <row r="31163" spans="1:1" x14ac:dyDescent="0.25">
      <c r="A31163" t="s">
        <v>31590</v>
      </c>
    </row>
    <row r="31164" spans="1:1" x14ac:dyDescent="0.25">
      <c r="A31164" t="s">
        <v>31591</v>
      </c>
    </row>
    <row r="31165" spans="1:1" x14ac:dyDescent="0.25">
      <c r="A31165" t="s">
        <v>31592</v>
      </c>
    </row>
    <row r="31166" spans="1:1" x14ac:dyDescent="0.25">
      <c r="A31166" t="s">
        <v>31593</v>
      </c>
    </row>
    <row r="31167" spans="1:1" x14ac:dyDescent="0.25">
      <c r="A31167" t="s">
        <v>31594</v>
      </c>
    </row>
    <row r="31168" spans="1:1" x14ac:dyDescent="0.25">
      <c r="A31168" t="s">
        <v>31595</v>
      </c>
    </row>
    <row r="31169" spans="1:1" x14ac:dyDescent="0.25">
      <c r="A31169" t="s">
        <v>31596</v>
      </c>
    </row>
    <row r="31170" spans="1:1" x14ac:dyDescent="0.25">
      <c r="A31170" t="s">
        <v>31597</v>
      </c>
    </row>
    <row r="31171" spans="1:1" x14ac:dyDescent="0.25">
      <c r="A31171" t="s">
        <v>31598</v>
      </c>
    </row>
    <row r="31172" spans="1:1" x14ac:dyDescent="0.25">
      <c r="A31172" t="s">
        <v>31599</v>
      </c>
    </row>
    <row r="31173" spans="1:1" x14ac:dyDescent="0.25">
      <c r="A31173" t="s">
        <v>31600</v>
      </c>
    </row>
    <row r="31174" spans="1:1" x14ac:dyDescent="0.25">
      <c r="A31174" t="s">
        <v>31601</v>
      </c>
    </row>
    <row r="31175" spans="1:1" x14ac:dyDescent="0.25">
      <c r="A31175" t="s">
        <v>31602</v>
      </c>
    </row>
    <row r="31176" spans="1:1" x14ac:dyDescent="0.25">
      <c r="A31176" t="s">
        <v>31603</v>
      </c>
    </row>
    <row r="31177" spans="1:1" x14ac:dyDescent="0.25">
      <c r="A31177" t="s">
        <v>31604</v>
      </c>
    </row>
    <row r="31178" spans="1:1" x14ac:dyDescent="0.25">
      <c r="A31178" t="s">
        <v>31605</v>
      </c>
    </row>
    <row r="31179" spans="1:1" x14ac:dyDescent="0.25">
      <c r="A31179" t="s">
        <v>31606</v>
      </c>
    </row>
    <row r="31180" spans="1:1" x14ac:dyDescent="0.25">
      <c r="A31180" t="s">
        <v>31607</v>
      </c>
    </row>
    <row r="31181" spans="1:1" x14ac:dyDescent="0.25">
      <c r="A31181" t="s">
        <v>31608</v>
      </c>
    </row>
    <row r="31182" spans="1:1" x14ac:dyDescent="0.25">
      <c r="A31182" t="s">
        <v>31609</v>
      </c>
    </row>
    <row r="31183" spans="1:1" x14ac:dyDescent="0.25">
      <c r="A31183" t="s">
        <v>31610</v>
      </c>
    </row>
    <row r="31184" spans="1:1" x14ac:dyDescent="0.25">
      <c r="A31184" t="s">
        <v>31611</v>
      </c>
    </row>
    <row r="31185" spans="1:1" x14ac:dyDescent="0.25">
      <c r="A31185" t="s">
        <v>31612</v>
      </c>
    </row>
    <row r="31186" spans="1:1" x14ac:dyDescent="0.25">
      <c r="A31186" t="s">
        <v>31613</v>
      </c>
    </row>
    <row r="31187" spans="1:1" x14ac:dyDescent="0.25">
      <c r="A31187" t="s">
        <v>31614</v>
      </c>
    </row>
    <row r="31188" spans="1:1" x14ac:dyDescent="0.25">
      <c r="A31188" t="s">
        <v>31615</v>
      </c>
    </row>
    <row r="31189" spans="1:1" x14ac:dyDescent="0.25">
      <c r="A31189" t="s">
        <v>31616</v>
      </c>
    </row>
    <row r="31190" spans="1:1" x14ac:dyDescent="0.25">
      <c r="A31190" t="s">
        <v>31617</v>
      </c>
    </row>
    <row r="31191" spans="1:1" x14ac:dyDescent="0.25">
      <c r="A31191" t="s">
        <v>31618</v>
      </c>
    </row>
    <row r="31192" spans="1:1" x14ac:dyDescent="0.25">
      <c r="A31192" t="s">
        <v>31619</v>
      </c>
    </row>
    <row r="31193" spans="1:1" x14ac:dyDescent="0.25">
      <c r="A31193" t="s">
        <v>31620</v>
      </c>
    </row>
    <row r="31194" spans="1:1" x14ac:dyDescent="0.25">
      <c r="A31194" t="s">
        <v>31621</v>
      </c>
    </row>
    <row r="31195" spans="1:1" x14ac:dyDescent="0.25">
      <c r="A31195" t="s">
        <v>31622</v>
      </c>
    </row>
    <row r="31196" spans="1:1" x14ac:dyDescent="0.25">
      <c r="A31196" t="s">
        <v>31623</v>
      </c>
    </row>
    <row r="31197" spans="1:1" x14ac:dyDescent="0.25">
      <c r="A31197" t="s">
        <v>31624</v>
      </c>
    </row>
    <row r="31198" spans="1:1" x14ac:dyDescent="0.25">
      <c r="A31198" t="s">
        <v>31625</v>
      </c>
    </row>
    <row r="31199" spans="1:1" x14ac:dyDescent="0.25">
      <c r="A31199" t="s">
        <v>31626</v>
      </c>
    </row>
    <row r="31200" spans="1:1" x14ac:dyDescent="0.25">
      <c r="A31200" t="s">
        <v>31627</v>
      </c>
    </row>
    <row r="31201" spans="1:1" x14ac:dyDescent="0.25">
      <c r="A31201" t="s">
        <v>31628</v>
      </c>
    </row>
    <row r="31202" spans="1:1" x14ac:dyDescent="0.25">
      <c r="A31202" t="s">
        <v>31629</v>
      </c>
    </row>
    <row r="31203" spans="1:1" x14ac:dyDescent="0.25">
      <c r="A31203" t="s">
        <v>31630</v>
      </c>
    </row>
    <row r="31204" spans="1:1" x14ac:dyDescent="0.25">
      <c r="A31204" t="s">
        <v>31631</v>
      </c>
    </row>
    <row r="31205" spans="1:1" x14ac:dyDescent="0.25">
      <c r="A31205" t="s">
        <v>31632</v>
      </c>
    </row>
    <row r="31206" spans="1:1" x14ac:dyDescent="0.25">
      <c r="A31206" t="s">
        <v>31633</v>
      </c>
    </row>
    <row r="31207" spans="1:1" x14ac:dyDescent="0.25">
      <c r="A31207" t="s">
        <v>31634</v>
      </c>
    </row>
    <row r="31208" spans="1:1" x14ac:dyDescent="0.25">
      <c r="A31208" t="s">
        <v>31635</v>
      </c>
    </row>
    <row r="31209" spans="1:1" x14ac:dyDescent="0.25">
      <c r="A31209" t="s">
        <v>31636</v>
      </c>
    </row>
    <row r="31210" spans="1:1" x14ac:dyDescent="0.25">
      <c r="A31210" t="s">
        <v>31637</v>
      </c>
    </row>
    <row r="31211" spans="1:1" x14ac:dyDescent="0.25">
      <c r="A31211" t="s">
        <v>31638</v>
      </c>
    </row>
    <row r="31212" spans="1:1" x14ac:dyDescent="0.25">
      <c r="A31212" t="s">
        <v>31639</v>
      </c>
    </row>
    <row r="31213" spans="1:1" x14ac:dyDescent="0.25">
      <c r="A31213" t="s">
        <v>31640</v>
      </c>
    </row>
    <row r="31214" spans="1:1" x14ac:dyDescent="0.25">
      <c r="A31214" t="s">
        <v>31641</v>
      </c>
    </row>
    <row r="31215" spans="1:1" x14ac:dyDescent="0.25">
      <c r="A31215" t="s">
        <v>31642</v>
      </c>
    </row>
    <row r="31216" spans="1:1" x14ac:dyDescent="0.25">
      <c r="A31216" t="s">
        <v>31643</v>
      </c>
    </row>
    <row r="31217" spans="1:1" x14ac:dyDescent="0.25">
      <c r="A31217" t="s">
        <v>31644</v>
      </c>
    </row>
    <row r="31218" spans="1:1" x14ac:dyDescent="0.25">
      <c r="A31218" t="s">
        <v>31645</v>
      </c>
    </row>
    <row r="31219" spans="1:1" x14ac:dyDescent="0.25">
      <c r="A31219" t="s">
        <v>31646</v>
      </c>
    </row>
    <row r="31220" spans="1:1" x14ac:dyDescent="0.25">
      <c r="A31220" t="s">
        <v>31647</v>
      </c>
    </row>
    <row r="31221" spans="1:1" x14ac:dyDescent="0.25">
      <c r="A31221" t="s">
        <v>31648</v>
      </c>
    </row>
    <row r="31222" spans="1:1" x14ac:dyDescent="0.25">
      <c r="A31222" t="s">
        <v>31649</v>
      </c>
    </row>
    <row r="31223" spans="1:1" x14ac:dyDescent="0.25">
      <c r="A31223" t="s">
        <v>31650</v>
      </c>
    </row>
    <row r="31224" spans="1:1" x14ac:dyDescent="0.25">
      <c r="A31224" t="s">
        <v>31651</v>
      </c>
    </row>
    <row r="31225" spans="1:1" x14ac:dyDescent="0.25">
      <c r="A31225" t="s">
        <v>31652</v>
      </c>
    </row>
    <row r="31226" spans="1:1" x14ac:dyDescent="0.25">
      <c r="A31226" t="s">
        <v>31653</v>
      </c>
    </row>
    <row r="31227" spans="1:1" x14ac:dyDescent="0.25">
      <c r="A31227" t="s">
        <v>31654</v>
      </c>
    </row>
    <row r="31228" spans="1:1" x14ac:dyDescent="0.25">
      <c r="A31228" t="s">
        <v>31655</v>
      </c>
    </row>
    <row r="31229" spans="1:1" x14ac:dyDescent="0.25">
      <c r="A31229" t="s">
        <v>31656</v>
      </c>
    </row>
    <row r="31230" spans="1:1" x14ac:dyDescent="0.25">
      <c r="A31230" t="s">
        <v>31657</v>
      </c>
    </row>
    <row r="31231" spans="1:1" x14ac:dyDescent="0.25">
      <c r="A31231" t="s">
        <v>31658</v>
      </c>
    </row>
    <row r="31232" spans="1:1" x14ac:dyDescent="0.25">
      <c r="A31232" t="s">
        <v>31659</v>
      </c>
    </row>
    <row r="31233" spans="1:1" x14ac:dyDescent="0.25">
      <c r="A31233" t="s">
        <v>31660</v>
      </c>
    </row>
    <row r="31234" spans="1:1" x14ac:dyDescent="0.25">
      <c r="A31234" t="s">
        <v>31661</v>
      </c>
    </row>
    <row r="31235" spans="1:1" x14ac:dyDescent="0.25">
      <c r="A31235" t="s">
        <v>31662</v>
      </c>
    </row>
    <row r="31236" spans="1:1" x14ac:dyDescent="0.25">
      <c r="A31236" t="s">
        <v>31663</v>
      </c>
    </row>
    <row r="31237" spans="1:1" x14ac:dyDescent="0.25">
      <c r="A31237" t="s">
        <v>31664</v>
      </c>
    </row>
    <row r="31238" spans="1:1" x14ac:dyDescent="0.25">
      <c r="A31238" t="s">
        <v>31665</v>
      </c>
    </row>
    <row r="31239" spans="1:1" x14ac:dyDescent="0.25">
      <c r="A31239" t="s">
        <v>31666</v>
      </c>
    </row>
    <row r="31240" spans="1:1" x14ac:dyDescent="0.25">
      <c r="A31240" t="s">
        <v>31667</v>
      </c>
    </row>
    <row r="31241" spans="1:1" x14ac:dyDescent="0.25">
      <c r="A31241" t="s">
        <v>31668</v>
      </c>
    </row>
    <row r="31242" spans="1:1" x14ac:dyDescent="0.25">
      <c r="A31242" t="s">
        <v>31669</v>
      </c>
    </row>
    <row r="31243" spans="1:1" x14ac:dyDescent="0.25">
      <c r="A31243" t="s">
        <v>31670</v>
      </c>
    </row>
    <row r="31244" spans="1:1" x14ac:dyDescent="0.25">
      <c r="A31244" t="s">
        <v>31671</v>
      </c>
    </row>
    <row r="31245" spans="1:1" x14ac:dyDescent="0.25">
      <c r="A31245" t="s">
        <v>31672</v>
      </c>
    </row>
    <row r="31246" spans="1:1" x14ac:dyDescent="0.25">
      <c r="A31246" t="s">
        <v>31673</v>
      </c>
    </row>
    <row r="31247" spans="1:1" x14ac:dyDescent="0.25">
      <c r="A31247" t="s">
        <v>31674</v>
      </c>
    </row>
    <row r="31248" spans="1:1" x14ac:dyDescent="0.25">
      <c r="A31248" t="s">
        <v>31675</v>
      </c>
    </row>
    <row r="31249" spans="1:1" x14ac:dyDescent="0.25">
      <c r="A31249" t="s">
        <v>31676</v>
      </c>
    </row>
    <row r="31250" spans="1:1" x14ac:dyDescent="0.25">
      <c r="A31250" t="s">
        <v>31677</v>
      </c>
    </row>
    <row r="31251" spans="1:1" x14ac:dyDescent="0.25">
      <c r="A31251" t="s">
        <v>31678</v>
      </c>
    </row>
    <row r="31252" spans="1:1" x14ac:dyDescent="0.25">
      <c r="A31252" t="s">
        <v>31679</v>
      </c>
    </row>
    <row r="31253" spans="1:1" x14ac:dyDescent="0.25">
      <c r="A31253" t="s">
        <v>31680</v>
      </c>
    </row>
    <row r="31254" spans="1:1" x14ac:dyDescent="0.25">
      <c r="A31254" t="s">
        <v>31681</v>
      </c>
    </row>
    <row r="31255" spans="1:1" x14ac:dyDescent="0.25">
      <c r="A31255" t="s">
        <v>31682</v>
      </c>
    </row>
    <row r="31256" spans="1:1" x14ac:dyDescent="0.25">
      <c r="A31256" t="s">
        <v>31683</v>
      </c>
    </row>
    <row r="31257" spans="1:1" x14ac:dyDescent="0.25">
      <c r="A31257" t="s">
        <v>31684</v>
      </c>
    </row>
    <row r="31258" spans="1:1" x14ac:dyDescent="0.25">
      <c r="A31258" t="s">
        <v>31685</v>
      </c>
    </row>
    <row r="31259" spans="1:1" x14ac:dyDescent="0.25">
      <c r="A31259" t="s">
        <v>31686</v>
      </c>
    </row>
    <row r="31260" spans="1:1" x14ac:dyDescent="0.25">
      <c r="A31260" t="s">
        <v>31687</v>
      </c>
    </row>
    <row r="31261" spans="1:1" x14ac:dyDescent="0.25">
      <c r="A31261" t="s">
        <v>31688</v>
      </c>
    </row>
    <row r="31262" spans="1:1" x14ac:dyDescent="0.25">
      <c r="A31262" t="s">
        <v>31689</v>
      </c>
    </row>
    <row r="31263" spans="1:1" x14ac:dyDescent="0.25">
      <c r="A31263" t="s">
        <v>31690</v>
      </c>
    </row>
    <row r="31264" spans="1:1" x14ac:dyDescent="0.25">
      <c r="A31264" t="s">
        <v>31691</v>
      </c>
    </row>
    <row r="31265" spans="1:1" x14ac:dyDescent="0.25">
      <c r="A31265" t="s">
        <v>31692</v>
      </c>
    </row>
    <row r="31266" spans="1:1" x14ac:dyDescent="0.25">
      <c r="A31266" t="s">
        <v>31693</v>
      </c>
    </row>
    <row r="31267" spans="1:1" x14ac:dyDescent="0.25">
      <c r="A31267" t="s">
        <v>31694</v>
      </c>
    </row>
    <row r="31268" spans="1:1" x14ac:dyDescent="0.25">
      <c r="A31268" t="s">
        <v>31695</v>
      </c>
    </row>
    <row r="31269" spans="1:1" x14ac:dyDescent="0.25">
      <c r="A31269" t="s">
        <v>31696</v>
      </c>
    </row>
    <row r="31270" spans="1:1" x14ac:dyDescent="0.25">
      <c r="A31270" t="s">
        <v>31697</v>
      </c>
    </row>
    <row r="31271" spans="1:1" x14ac:dyDescent="0.25">
      <c r="A31271" t="s">
        <v>31698</v>
      </c>
    </row>
    <row r="31272" spans="1:1" x14ac:dyDescent="0.25">
      <c r="A31272" t="s">
        <v>31699</v>
      </c>
    </row>
    <row r="31273" spans="1:1" x14ac:dyDescent="0.25">
      <c r="A31273" t="s">
        <v>31700</v>
      </c>
    </row>
    <row r="31274" spans="1:1" x14ac:dyDescent="0.25">
      <c r="A31274" t="s">
        <v>31701</v>
      </c>
    </row>
    <row r="31275" spans="1:1" x14ac:dyDescent="0.25">
      <c r="A31275" t="s">
        <v>31702</v>
      </c>
    </row>
    <row r="31276" spans="1:1" x14ac:dyDescent="0.25">
      <c r="A31276" t="s">
        <v>31703</v>
      </c>
    </row>
    <row r="31277" spans="1:1" x14ac:dyDescent="0.25">
      <c r="A31277" t="s">
        <v>31704</v>
      </c>
    </row>
    <row r="31278" spans="1:1" x14ac:dyDescent="0.25">
      <c r="A31278" t="s">
        <v>31705</v>
      </c>
    </row>
    <row r="31279" spans="1:1" x14ac:dyDescent="0.25">
      <c r="A31279" t="s">
        <v>31706</v>
      </c>
    </row>
    <row r="31280" spans="1:1" x14ac:dyDescent="0.25">
      <c r="A31280" t="s">
        <v>31707</v>
      </c>
    </row>
    <row r="31281" spans="1:1" x14ac:dyDescent="0.25">
      <c r="A31281" t="s">
        <v>31708</v>
      </c>
    </row>
    <row r="31282" spans="1:1" x14ac:dyDescent="0.25">
      <c r="A31282" t="s">
        <v>31709</v>
      </c>
    </row>
    <row r="31283" spans="1:1" x14ac:dyDescent="0.25">
      <c r="A31283" t="s">
        <v>31710</v>
      </c>
    </row>
    <row r="31284" spans="1:1" x14ac:dyDescent="0.25">
      <c r="A31284" t="s">
        <v>31711</v>
      </c>
    </row>
    <row r="31285" spans="1:1" x14ac:dyDescent="0.25">
      <c r="A31285" t="s">
        <v>31712</v>
      </c>
    </row>
    <row r="31286" spans="1:1" x14ac:dyDescent="0.25">
      <c r="A31286" t="s">
        <v>31713</v>
      </c>
    </row>
    <row r="31287" spans="1:1" x14ac:dyDescent="0.25">
      <c r="A31287" t="s">
        <v>31714</v>
      </c>
    </row>
    <row r="31288" spans="1:1" x14ac:dyDescent="0.25">
      <c r="A31288" t="s">
        <v>31715</v>
      </c>
    </row>
    <row r="31289" spans="1:1" x14ac:dyDescent="0.25">
      <c r="A31289" t="s">
        <v>31716</v>
      </c>
    </row>
    <row r="31290" spans="1:1" x14ac:dyDescent="0.25">
      <c r="A31290" t="s">
        <v>31717</v>
      </c>
    </row>
    <row r="31291" spans="1:1" x14ac:dyDescent="0.25">
      <c r="A31291" t="s">
        <v>31718</v>
      </c>
    </row>
    <row r="31292" spans="1:1" x14ac:dyDescent="0.25">
      <c r="A31292" t="s">
        <v>31719</v>
      </c>
    </row>
    <row r="31293" spans="1:1" x14ac:dyDescent="0.25">
      <c r="A31293" t="s">
        <v>31720</v>
      </c>
    </row>
    <row r="31294" spans="1:1" x14ac:dyDescent="0.25">
      <c r="A31294" t="s">
        <v>31721</v>
      </c>
    </row>
    <row r="31295" spans="1:1" x14ac:dyDescent="0.25">
      <c r="A31295" t="s">
        <v>31722</v>
      </c>
    </row>
    <row r="31296" spans="1:1" x14ac:dyDescent="0.25">
      <c r="A31296" t="s">
        <v>31723</v>
      </c>
    </row>
    <row r="31297" spans="1:1" x14ac:dyDescent="0.25">
      <c r="A31297" t="s">
        <v>31724</v>
      </c>
    </row>
    <row r="31298" spans="1:1" x14ac:dyDescent="0.25">
      <c r="A31298" t="s">
        <v>31725</v>
      </c>
    </row>
    <row r="31299" spans="1:1" x14ac:dyDescent="0.25">
      <c r="A31299" t="s">
        <v>31726</v>
      </c>
    </row>
    <row r="31300" spans="1:1" x14ac:dyDescent="0.25">
      <c r="A31300" t="s">
        <v>31727</v>
      </c>
    </row>
    <row r="31301" spans="1:1" x14ac:dyDescent="0.25">
      <c r="A31301" t="s">
        <v>31728</v>
      </c>
    </row>
    <row r="31302" spans="1:1" x14ac:dyDescent="0.25">
      <c r="A31302" t="s">
        <v>31729</v>
      </c>
    </row>
    <row r="31303" spans="1:1" x14ac:dyDescent="0.25">
      <c r="A31303" t="s">
        <v>31730</v>
      </c>
    </row>
    <row r="31304" spans="1:1" x14ac:dyDescent="0.25">
      <c r="A31304" t="s">
        <v>31731</v>
      </c>
    </row>
    <row r="31305" spans="1:1" x14ac:dyDescent="0.25">
      <c r="A31305" t="s">
        <v>31732</v>
      </c>
    </row>
    <row r="31306" spans="1:1" x14ac:dyDescent="0.25">
      <c r="A31306" t="s">
        <v>31733</v>
      </c>
    </row>
    <row r="31307" spans="1:1" x14ac:dyDescent="0.25">
      <c r="A31307" t="s">
        <v>31734</v>
      </c>
    </row>
    <row r="31308" spans="1:1" x14ac:dyDescent="0.25">
      <c r="A31308" t="s">
        <v>31735</v>
      </c>
    </row>
    <row r="31309" spans="1:1" x14ac:dyDescent="0.25">
      <c r="A31309" t="s">
        <v>31736</v>
      </c>
    </row>
    <row r="31310" spans="1:1" x14ac:dyDescent="0.25">
      <c r="A31310" t="s">
        <v>31737</v>
      </c>
    </row>
    <row r="31311" spans="1:1" x14ac:dyDescent="0.25">
      <c r="A31311" t="s">
        <v>31738</v>
      </c>
    </row>
    <row r="31312" spans="1:1" x14ac:dyDescent="0.25">
      <c r="A31312" t="s">
        <v>31739</v>
      </c>
    </row>
    <row r="31313" spans="1:1" x14ac:dyDescent="0.25">
      <c r="A31313" t="s">
        <v>31740</v>
      </c>
    </row>
    <row r="31314" spans="1:1" x14ac:dyDescent="0.25">
      <c r="A31314" t="s">
        <v>31741</v>
      </c>
    </row>
    <row r="31315" spans="1:1" x14ac:dyDescent="0.25">
      <c r="A31315" t="s">
        <v>31742</v>
      </c>
    </row>
    <row r="31316" spans="1:1" x14ac:dyDescent="0.25">
      <c r="A31316" t="s">
        <v>31743</v>
      </c>
    </row>
    <row r="31317" spans="1:1" x14ac:dyDescent="0.25">
      <c r="A31317" t="s">
        <v>31744</v>
      </c>
    </row>
    <row r="31318" spans="1:1" x14ac:dyDescent="0.25">
      <c r="A31318" t="s">
        <v>31745</v>
      </c>
    </row>
    <row r="31319" spans="1:1" x14ac:dyDescent="0.25">
      <c r="A31319" t="s">
        <v>31746</v>
      </c>
    </row>
    <row r="31320" spans="1:1" x14ac:dyDescent="0.25">
      <c r="A31320" t="s">
        <v>31747</v>
      </c>
    </row>
    <row r="31321" spans="1:1" x14ac:dyDescent="0.25">
      <c r="A31321" t="s">
        <v>31748</v>
      </c>
    </row>
    <row r="31322" spans="1:1" x14ac:dyDescent="0.25">
      <c r="A31322" t="s">
        <v>31749</v>
      </c>
    </row>
    <row r="31323" spans="1:1" x14ac:dyDescent="0.25">
      <c r="A31323" t="s">
        <v>31750</v>
      </c>
    </row>
    <row r="31324" spans="1:1" x14ac:dyDescent="0.25">
      <c r="A31324" t="s">
        <v>31751</v>
      </c>
    </row>
    <row r="31325" spans="1:1" x14ac:dyDescent="0.25">
      <c r="A31325" t="s">
        <v>31752</v>
      </c>
    </row>
    <row r="31326" spans="1:1" x14ac:dyDescent="0.25">
      <c r="A31326" t="s">
        <v>31753</v>
      </c>
    </row>
    <row r="31327" spans="1:1" x14ac:dyDescent="0.25">
      <c r="A31327" t="s">
        <v>31754</v>
      </c>
    </row>
    <row r="31328" spans="1:1" x14ac:dyDescent="0.25">
      <c r="A31328" t="s">
        <v>31755</v>
      </c>
    </row>
    <row r="31329" spans="1:1" x14ac:dyDescent="0.25">
      <c r="A31329" t="s">
        <v>31756</v>
      </c>
    </row>
    <row r="31330" spans="1:1" x14ac:dyDescent="0.25">
      <c r="A31330" t="s">
        <v>31757</v>
      </c>
    </row>
    <row r="31331" spans="1:1" x14ac:dyDescent="0.25">
      <c r="A31331" t="s">
        <v>31758</v>
      </c>
    </row>
    <row r="31332" spans="1:1" x14ac:dyDescent="0.25">
      <c r="A31332" t="s">
        <v>31759</v>
      </c>
    </row>
    <row r="31333" spans="1:1" x14ac:dyDescent="0.25">
      <c r="A31333" t="s">
        <v>31760</v>
      </c>
    </row>
    <row r="31334" spans="1:1" x14ac:dyDescent="0.25">
      <c r="A31334" t="s">
        <v>31761</v>
      </c>
    </row>
    <row r="31335" spans="1:1" x14ac:dyDescent="0.25">
      <c r="A31335" t="s">
        <v>31762</v>
      </c>
    </row>
    <row r="31336" spans="1:1" x14ac:dyDescent="0.25">
      <c r="A31336" t="s">
        <v>31763</v>
      </c>
    </row>
    <row r="31337" spans="1:1" x14ac:dyDescent="0.25">
      <c r="A31337" t="s">
        <v>31764</v>
      </c>
    </row>
    <row r="31338" spans="1:1" x14ac:dyDescent="0.25">
      <c r="A31338" t="s">
        <v>31765</v>
      </c>
    </row>
    <row r="31339" spans="1:1" x14ac:dyDescent="0.25">
      <c r="A31339" t="s">
        <v>31766</v>
      </c>
    </row>
    <row r="31340" spans="1:1" x14ac:dyDescent="0.25">
      <c r="A31340" t="s">
        <v>31767</v>
      </c>
    </row>
    <row r="31341" spans="1:1" x14ac:dyDescent="0.25">
      <c r="A31341" t="s">
        <v>31768</v>
      </c>
    </row>
    <row r="31342" spans="1:1" x14ac:dyDescent="0.25">
      <c r="A31342" t="s">
        <v>31769</v>
      </c>
    </row>
    <row r="31343" spans="1:1" x14ac:dyDescent="0.25">
      <c r="A31343" t="s">
        <v>31770</v>
      </c>
    </row>
    <row r="31344" spans="1:1" x14ac:dyDescent="0.25">
      <c r="A31344" t="s">
        <v>31771</v>
      </c>
    </row>
    <row r="31345" spans="1:1" x14ac:dyDescent="0.25">
      <c r="A31345" t="s">
        <v>31772</v>
      </c>
    </row>
    <row r="31346" spans="1:1" x14ac:dyDescent="0.25">
      <c r="A31346" t="s">
        <v>31773</v>
      </c>
    </row>
    <row r="31347" spans="1:1" x14ac:dyDescent="0.25">
      <c r="A31347" t="s">
        <v>31774</v>
      </c>
    </row>
    <row r="31348" spans="1:1" x14ac:dyDescent="0.25">
      <c r="A31348" t="s">
        <v>31775</v>
      </c>
    </row>
    <row r="31349" spans="1:1" x14ac:dyDescent="0.25">
      <c r="A31349" t="s">
        <v>31776</v>
      </c>
    </row>
    <row r="31350" spans="1:1" x14ac:dyDescent="0.25">
      <c r="A31350" t="s">
        <v>31777</v>
      </c>
    </row>
    <row r="31351" spans="1:1" x14ac:dyDescent="0.25">
      <c r="A31351" t="s">
        <v>31778</v>
      </c>
    </row>
    <row r="31352" spans="1:1" x14ac:dyDescent="0.25">
      <c r="A31352" t="s">
        <v>31779</v>
      </c>
    </row>
    <row r="31353" spans="1:1" x14ac:dyDescent="0.25">
      <c r="A31353" t="s">
        <v>31780</v>
      </c>
    </row>
    <row r="31354" spans="1:1" x14ac:dyDescent="0.25">
      <c r="A31354" t="s">
        <v>31781</v>
      </c>
    </row>
    <row r="31355" spans="1:1" x14ac:dyDescent="0.25">
      <c r="A31355" t="s">
        <v>31782</v>
      </c>
    </row>
    <row r="31356" spans="1:1" x14ac:dyDescent="0.25">
      <c r="A31356" t="s">
        <v>31783</v>
      </c>
    </row>
    <row r="31357" spans="1:1" x14ac:dyDescent="0.25">
      <c r="A31357" t="s">
        <v>31784</v>
      </c>
    </row>
    <row r="31358" spans="1:1" x14ac:dyDescent="0.25">
      <c r="A31358" t="s">
        <v>31785</v>
      </c>
    </row>
    <row r="31359" spans="1:1" x14ac:dyDescent="0.25">
      <c r="A31359" t="s">
        <v>31786</v>
      </c>
    </row>
    <row r="31360" spans="1:1" x14ac:dyDescent="0.25">
      <c r="A31360" t="s">
        <v>31787</v>
      </c>
    </row>
    <row r="31361" spans="1:1" x14ac:dyDescent="0.25">
      <c r="A31361" t="s">
        <v>31788</v>
      </c>
    </row>
    <row r="31362" spans="1:1" x14ac:dyDescent="0.25">
      <c r="A31362" t="s">
        <v>31789</v>
      </c>
    </row>
    <row r="31363" spans="1:1" x14ac:dyDescent="0.25">
      <c r="A31363" t="s">
        <v>31790</v>
      </c>
    </row>
    <row r="31364" spans="1:1" x14ac:dyDescent="0.25">
      <c r="A31364" t="s">
        <v>31791</v>
      </c>
    </row>
    <row r="31365" spans="1:1" x14ac:dyDescent="0.25">
      <c r="A31365" t="s">
        <v>31792</v>
      </c>
    </row>
    <row r="31366" spans="1:1" x14ac:dyDescent="0.25">
      <c r="A31366" t="s">
        <v>31793</v>
      </c>
    </row>
    <row r="31367" spans="1:1" x14ac:dyDescent="0.25">
      <c r="A31367" t="s">
        <v>31794</v>
      </c>
    </row>
    <row r="31368" spans="1:1" x14ac:dyDescent="0.25">
      <c r="A31368" t="s">
        <v>31795</v>
      </c>
    </row>
    <row r="31369" spans="1:1" x14ac:dyDescent="0.25">
      <c r="A31369" t="s">
        <v>31796</v>
      </c>
    </row>
    <row r="31370" spans="1:1" x14ac:dyDescent="0.25">
      <c r="A31370" t="s">
        <v>31797</v>
      </c>
    </row>
    <row r="31371" spans="1:1" x14ac:dyDescent="0.25">
      <c r="A31371" t="s">
        <v>31798</v>
      </c>
    </row>
    <row r="31372" spans="1:1" x14ac:dyDescent="0.25">
      <c r="A31372" t="s">
        <v>31799</v>
      </c>
    </row>
    <row r="31373" spans="1:1" x14ac:dyDescent="0.25">
      <c r="A31373" t="s">
        <v>31800</v>
      </c>
    </row>
    <row r="31374" spans="1:1" x14ac:dyDescent="0.25">
      <c r="A31374" t="s">
        <v>31801</v>
      </c>
    </row>
    <row r="31375" spans="1:1" x14ac:dyDescent="0.25">
      <c r="A31375" t="s">
        <v>31802</v>
      </c>
    </row>
    <row r="31376" spans="1:1" x14ac:dyDescent="0.25">
      <c r="A31376" t="s">
        <v>31803</v>
      </c>
    </row>
    <row r="31377" spans="1:1" x14ac:dyDescent="0.25">
      <c r="A31377" t="s">
        <v>31804</v>
      </c>
    </row>
    <row r="31378" spans="1:1" x14ac:dyDescent="0.25">
      <c r="A31378" t="s">
        <v>31805</v>
      </c>
    </row>
    <row r="31379" spans="1:1" x14ac:dyDescent="0.25">
      <c r="A31379" t="s">
        <v>31806</v>
      </c>
    </row>
    <row r="31380" spans="1:1" x14ac:dyDescent="0.25">
      <c r="A31380" t="s">
        <v>31807</v>
      </c>
    </row>
    <row r="31381" spans="1:1" x14ac:dyDescent="0.25">
      <c r="A31381" t="s">
        <v>31808</v>
      </c>
    </row>
    <row r="31382" spans="1:1" x14ac:dyDescent="0.25">
      <c r="A31382" t="s">
        <v>31809</v>
      </c>
    </row>
    <row r="31383" spans="1:1" x14ac:dyDescent="0.25">
      <c r="A31383" t="s">
        <v>31810</v>
      </c>
    </row>
    <row r="31384" spans="1:1" x14ac:dyDescent="0.25">
      <c r="A31384" t="s">
        <v>31811</v>
      </c>
    </row>
    <row r="31385" spans="1:1" x14ac:dyDescent="0.25">
      <c r="A31385" t="s">
        <v>31812</v>
      </c>
    </row>
    <row r="31386" spans="1:1" x14ac:dyDescent="0.25">
      <c r="A31386" t="s">
        <v>31813</v>
      </c>
    </row>
    <row r="31387" spans="1:1" x14ac:dyDescent="0.25">
      <c r="A31387" t="s">
        <v>31814</v>
      </c>
    </row>
    <row r="31388" spans="1:1" x14ac:dyDescent="0.25">
      <c r="A31388" t="s">
        <v>31815</v>
      </c>
    </row>
    <row r="31389" spans="1:1" x14ac:dyDescent="0.25">
      <c r="A31389" t="s">
        <v>31816</v>
      </c>
    </row>
    <row r="31390" spans="1:1" x14ac:dyDescent="0.25">
      <c r="A31390" t="s">
        <v>31817</v>
      </c>
    </row>
    <row r="31391" spans="1:1" x14ac:dyDescent="0.25">
      <c r="A31391" t="s">
        <v>31818</v>
      </c>
    </row>
    <row r="31392" spans="1:1" x14ac:dyDescent="0.25">
      <c r="A31392" t="s">
        <v>31819</v>
      </c>
    </row>
    <row r="31393" spans="1:1" x14ac:dyDescent="0.25">
      <c r="A31393" t="s">
        <v>31820</v>
      </c>
    </row>
    <row r="31394" spans="1:1" x14ac:dyDescent="0.25">
      <c r="A31394" t="s">
        <v>31821</v>
      </c>
    </row>
    <row r="31395" spans="1:1" x14ac:dyDescent="0.25">
      <c r="A31395" t="s">
        <v>31822</v>
      </c>
    </row>
    <row r="31396" spans="1:1" x14ac:dyDescent="0.25">
      <c r="A31396" t="s">
        <v>31823</v>
      </c>
    </row>
    <row r="31397" spans="1:1" x14ac:dyDescent="0.25">
      <c r="A31397" t="s">
        <v>31824</v>
      </c>
    </row>
    <row r="31398" spans="1:1" x14ac:dyDescent="0.25">
      <c r="A31398" t="s">
        <v>31825</v>
      </c>
    </row>
    <row r="31399" spans="1:1" x14ac:dyDescent="0.25">
      <c r="A31399" t="s">
        <v>31826</v>
      </c>
    </row>
    <row r="31400" spans="1:1" x14ac:dyDescent="0.25">
      <c r="A31400" t="s">
        <v>31827</v>
      </c>
    </row>
    <row r="31401" spans="1:1" x14ac:dyDescent="0.25">
      <c r="A31401" t="s">
        <v>31828</v>
      </c>
    </row>
    <row r="31402" spans="1:1" x14ac:dyDescent="0.25">
      <c r="A31402" t="s">
        <v>31829</v>
      </c>
    </row>
    <row r="31403" spans="1:1" x14ac:dyDescent="0.25">
      <c r="A31403" t="s">
        <v>31830</v>
      </c>
    </row>
    <row r="31404" spans="1:1" x14ac:dyDescent="0.25">
      <c r="A31404" t="s">
        <v>31831</v>
      </c>
    </row>
    <row r="31405" spans="1:1" x14ac:dyDescent="0.25">
      <c r="A31405" t="s">
        <v>31832</v>
      </c>
    </row>
    <row r="31406" spans="1:1" x14ac:dyDescent="0.25">
      <c r="A31406" t="s">
        <v>31833</v>
      </c>
    </row>
    <row r="31407" spans="1:1" x14ac:dyDescent="0.25">
      <c r="A31407" t="s">
        <v>31834</v>
      </c>
    </row>
    <row r="31408" spans="1:1" x14ac:dyDescent="0.25">
      <c r="A31408" t="s">
        <v>31835</v>
      </c>
    </row>
    <row r="31409" spans="1:1" x14ac:dyDescent="0.25">
      <c r="A31409" t="s">
        <v>31836</v>
      </c>
    </row>
    <row r="31410" spans="1:1" x14ac:dyDescent="0.25">
      <c r="A31410" t="s">
        <v>31837</v>
      </c>
    </row>
    <row r="31411" spans="1:1" x14ac:dyDescent="0.25">
      <c r="A31411" t="s">
        <v>31838</v>
      </c>
    </row>
    <row r="31412" spans="1:1" x14ac:dyDescent="0.25">
      <c r="A31412" t="s">
        <v>31839</v>
      </c>
    </row>
    <row r="31413" spans="1:1" x14ac:dyDescent="0.25">
      <c r="A31413" t="s">
        <v>31840</v>
      </c>
    </row>
    <row r="31414" spans="1:1" x14ac:dyDescent="0.25">
      <c r="A31414" t="s">
        <v>31841</v>
      </c>
    </row>
    <row r="31415" spans="1:1" x14ac:dyDescent="0.25">
      <c r="A31415" t="s">
        <v>31842</v>
      </c>
    </row>
    <row r="31416" spans="1:1" x14ac:dyDescent="0.25">
      <c r="A31416" t="s">
        <v>31843</v>
      </c>
    </row>
    <row r="31417" spans="1:1" x14ac:dyDescent="0.25">
      <c r="A31417" t="s">
        <v>31844</v>
      </c>
    </row>
    <row r="31418" spans="1:1" x14ac:dyDescent="0.25">
      <c r="A31418" t="s">
        <v>31845</v>
      </c>
    </row>
    <row r="31419" spans="1:1" x14ac:dyDescent="0.25">
      <c r="A31419" t="s">
        <v>31846</v>
      </c>
    </row>
    <row r="31420" spans="1:1" x14ac:dyDescent="0.25">
      <c r="A31420" t="s">
        <v>31847</v>
      </c>
    </row>
    <row r="31421" spans="1:1" x14ac:dyDescent="0.25">
      <c r="A31421" t="s">
        <v>31848</v>
      </c>
    </row>
    <row r="31422" spans="1:1" x14ac:dyDescent="0.25">
      <c r="A31422" t="s">
        <v>31849</v>
      </c>
    </row>
    <row r="31423" spans="1:1" x14ac:dyDescent="0.25">
      <c r="A31423" t="s">
        <v>31850</v>
      </c>
    </row>
    <row r="31424" spans="1:1" x14ac:dyDescent="0.25">
      <c r="A31424" t="s">
        <v>31851</v>
      </c>
    </row>
    <row r="31425" spans="1:1" x14ac:dyDescent="0.25">
      <c r="A31425" t="s">
        <v>31852</v>
      </c>
    </row>
    <row r="31426" spans="1:1" x14ac:dyDescent="0.25">
      <c r="A31426" t="s">
        <v>31853</v>
      </c>
    </row>
    <row r="31427" spans="1:1" x14ac:dyDescent="0.25">
      <c r="A31427" t="s">
        <v>31854</v>
      </c>
    </row>
    <row r="31428" spans="1:1" x14ac:dyDescent="0.25">
      <c r="A31428" t="s">
        <v>31855</v>
      </c>
    </row>
    <row r="31429" spans="1:1" x14ac:dyDescent="0.25">
      <c r="A31429" t="s">
        <v>31856</v>
      </c>
    </row>
    <row r="31430" spans="1:1" x14ac:dyDescent="0.25">
      <c r="A31430" t="s">
        <v>31857</v>
      </c>
    </row>
    <row r="31431" spans="1:1" x14ac:dyDescent="0.25">
      <c r="A31431" t="s">
        <v>31858</v>
      </c>
    </row>
    <row r="31432" spans="1:1" x14ac:dyDescent="0.25">
      <c r="A31432" t="s">
        <v>31859</v>
      </c>
    </row>
    <row r="31433" spans="1:1" x14ac:dyDescent="0.25">
      <c r="A31433" t="s">
        <v>31860</v>
      </c>
    </row>
    <row r="31434" spans="1:1" x14ac:dyDescent="0.25">
      <c r="A31434" t="s">
        <v>31861</v>
      </c>
    </row>
    <row r="31435" spans="1:1" x14ac:dyDescent="0.25">
      <c r="A31435" t="s">
        <v>31862</v>
      </c>
    </row>
    <row r="31436" spans="1:1" x14ac:dyDescent="0.25">
      <c r="A31436" t="s">
        <v>31863</v>
      </c>
    </row>
    <row r="31437" spans="1:1" x14ac:dyDescent="0.25">
      <c r="A31437" t="s">
        <v>31864</v>
      </c>
    </row>
    <row r="31438" spans="1:1" x14ac:dyDescent="0.25">
      <c r="A31438" t="s">
        <v>31865</v>
      </c>
    </row>
    <row r="31439" spans="1:1" x14ac:dyDescent="0.25">
      <c r="A31439" t="s">
        <v>31866</v>
      </c>
    </row>
    <row r="31440" spans="1:1" x14ac:dyDescent="0.25">
      <c r="A31440" t="s">
        <v>31867</v>
      </c>
    </row>
    <row r="31441" spans="1:1" x14ac:dyDescent="0.25">
      <c r="A31441" t="s">
        <v>31868</v>
      </c>
    </row>
    <row r="31442" spans="1:1" x14ac:dyDescent="0.25">
      <c r="A31442" t="s">
        <v>31869</v>
      </c>
    </row>
    <row r="31443" spans="1:1" x14ac:dyDescent="0.25">
      <c r="A31443" t="s">
        <v>31870</v>
      </c>
    </row>
    <row r="31444" spans="1:1" x14ac:dyDescent="0.25">
      <c r="A31444" t="s">
        <v>31871</v>
      </c>
    </row>
    <row r="31445" spans="1:1" x14ac:dyDescent="0.25">
      <c r="A31445" t="s">
        <v>31872</v>
      </c>
    </row>
    <row r="31446" spans="1:1" x14ac:dyDescent="0.25">
      <c r="A31446" t="s">
        <v>31873</v>
      </c>
    </row>
    <row r="31447" spans="1:1" x14ac:dyDescent="0.25">
      <c r="A31447" t="s">
        <v>31874</v>
      </c>
    </row>
    <row r="31448" spans="1:1" x14ac:dyDescent="0.25">
      <c r="A31448" t="s">
        <v>31875</v>
      </c>
    </row>
    <row r="31449" spans="1:1" x14ac:dyDescent="0.25">
      <c r="A31449" t="s">
        <v>31876</v>
      </c>
    </row>
    <row r="31450" spans="1:1" x14ac:dyDescent="0.25">
      <c r="A31450" t="s">
        <v>31877</v>
      </c>
    </row>
    <row r="31451" spans="1:1" x14ac:dyDescent="0.25">
      <c r="A31451" t="s">
        <v>31878</v>
      </c>
    </row>
    <row r="31452" spans="1:1" x14ac:dyDescent="0.25">
      <c r="A31452" t="s">
        <v>31879</v>
      </c>
    </row>
    <row r="31453" spans="1:1" x14ac:dyDescent="0.25">
      <c r="A31453" t="s">
        <v>31880</v>
      </c>
    </row>
    <row r="31454" spans="1:1" x14ac:dyDescent="0.25">
      <c r="A31454" t="s">
        <v>31881</v>
      </c>
    </row>
    <row r="31455" spans="1:1" x14ac:dyDescent="0.25">
      <c r="A31455" t="s">
        <v>31882</v>
      </c>
    </row>
    <row r="31456" spans="1:1" x14ac:dyDescent="0.25">
      <c r="A31456" t="s">
        <v>31883</v>
      </c>
    </row>
    <row r="31457" spans="1:1" x14ac:dyDescent="0.25">
      <c r="A31457" t="s">
        <v>31884</v>
      </c>
    </row>
    <row r="31458" spans="1:1" x14ac:dyDescent="0.25">
      <c r="A31458" t="s">
        <v>31885</v>
      </c>
    </row>
    <row r="31459" spans="1:1" x14ac:dyDescent="0.25">
      <c r="A31459" t="s">
        <v>31886</v>
      </c>
    </row>
    <row r="31460" spans="1:1" x14ac:dyDescent="0.25">
      <c r="A31460" t="s">
        <v>31887</v>
      </c>
    </row>
    <row r="31461" spans="1:1" x14ac:dyDescent="0.25">
      <c r="A31461" t="s">
        <v>31888</v>
      </c>
    </row>
    <row r="31462" spans="1:1" x14ac:dyDescent="0.25">
      <c r="A31462" t="s">
        <v>31889</v>
      </c>
    </row>
    <row r="31463" spans="1:1" x14ac:dyDescent="0.25">
      <c r="A31463" t="s">
        <v>31890</v>
      </c>
    </row>
    <row r="31464" spans="1:1" x14ac:dyDescent="0.25">
      <c r="A31464" t="s">
        <v>31891</v>
      </c>
    </row>
    <row r="31465" spans="1:1" x14ac:dyDescent="0.25">
      <c r="A31465" t="s">
        <v>31892</v>
      </c>
    </row>
    <row r="31466" spans="1:1" x14ac:dyDescent="0.25">
      <c r="A31466" t="s">
        <v>31893</v>
      </c>
    </row>
    <row r="31467" spans="1:1" x14ac:dyDescent="0.25">
      <c r="A31467" t="s">
        <v>31894</v>
      </c>
    </row>
    <row r="31468" spans="1:1" x14ac:dyDescent="0.25">
      <c r="A31468" t="s">
        <v>31895</v>
      </c>
    </row>
    <row r="31469" spans="1:1" x14ac:dyDescent="0.25">
      <c r="A31469" t="s">
        <v>31896</v>
      </c>
    </row>
    <row r="31470" spans="1:1" x14ac:dyDescent="0.25">
      <c r="A31470" t="s">
        <v>31897</v>
      </c>
    </row>
    <row r="31471" spans="1:1" x14ac:dyDescent="0.25">
      <c r="A31471" t="s">
        <v>31898</v>
      </c>
    </row>
    <row r="31472" spans="1:1" x14ac:dyDescent="0.25">
      <c r="A31472" t="s">
        <v>31899</v>
      </c>
    </row>
    <row r="31473" spans="1:1" x14ac:dyDescent="0.25">
      <c r="A31473" t="s">
        <v>31900</v>
      </c>
    </row>
    <row r="31474" spans="1:1" x14ac:dyDescent="0.25">
      <c r="A31474" t="s">
        <v>31901</v>
      </c>
    </row>
    <row r="31475" spans="1:1" x14ac:dyDescent="0.25">
      <c r="A31475" t="s">
        <v>31902</v>
      </c>
    </row>
    <row r="31476" spans="1:1" x14ac:dyDescent="0.25">
      <c r="A31476" t="s">
        <v>31903</v>
      </c>
    </row>
    <row r="31477" spans="1:1" x14ac:dyDescent="0.25">
      <c r="A31477" t="s">
        <v>31904</v>
      </c>
    </row>
    <row r="31478" spans="1:1" x14ac:dyDescent="0.25">
      <c r="A31478" t="s">
        <v>31905</v>
      </c>
    </row>
    <row r="31479" spans="1:1" x14ac:dyDescent="0.25">
      <c r="A31479" t="s">
        <v>31906</v>
      </c>
    </row>
    <row r="31480" spans="1:1" x14ac:dyDescent="0.25">
      <c r="A31480" t="s">
        <v>31907</v>
      </c>
    </row>
    <row r="31481" spans="1:1" x14ac:dyDescent="0.25">
      <c r="A31481" t="s">
        <v>31908</v>
      </c>
    </row>
    <row r="31482" spans="1:1" x14ac:dyDescent="0.25">
      <c r="A31482" t="s">
        <v>31909</v>
      </c>
    </row>
    <row r="31483" spans="1:1" x14ac:dyDescent="0.25">
      <c r="A31483" t="s">
        <v>31910</v>
      </c>
    </row>
    <row r="31484" spans="1:1" x14ac:dyDescent="0.25">
      <c r="A31484" t="s">
        <v>31911</v>
      </c>
    </row>
    <row r="31485" spans="1:1" x14ac:dyDescent="0.25">
      <c r="A31485" t="s">
        <v>31912</v>
      </c>
    </row>
    <row r="31486" spans="1:1" x14ac:dyDescent="0.25">
      <c r="A31486" t="s">
        <v>31913</v>
      </c>
    </row>
    <row r="31487" spans="1:1" x14ac:dyDescent="0.25">
      <c r="A31487" t="s">
        <v>31914</v>
      </c>
    </row>
    <row r="31488" spans="1:1" x14ac:dyDescent="0.25">
      <c r="A31488" t="s">
        <v>31915</v>
      </c>
    </row>
    <row r="31489" spans="1:1" x14ac:dyDescent="0.25">
      <c r="A31489" t="s">
        <v>31916</v>
      </c>
    </row>
    <row r="31490" spans="1:1" x14ac:dyDescent="0.25">
      <c r="A31490" t="s">
        <v>31917</v>
      </c>
    </row>
    <row r="31491" spans="1:1" x14ac:dyDescent="0.25">
      <c r="A31491" t="s">
        <v>31918</v>
      </c>
    </row>
    <row r="31492" spans="1:1" x14ac:dyDescent="0.25">
      <c r="A31492" t="s">
        <v>31919</v>
      </c>
    </row>
    <row r="31493" spans="1:1" x14ac:dyDescent="0.25">
      <c r="A31493" t="s">
        <v>31920</v>
      </c>
    </row>
    <row r="31494" spans="1:1" x14ac:dyDescent="0.25">
      <c r="A31494" t="s">
        <v>31921</v>
      </c>
    </row>
    <row r="31495" spans="1:1" x14ac:dyDescent="0.25">
      <c r="A31495" t="s">
        <v>31922</v>
      </c>
    </row>
    <row r="31496" spans="1:1" x14ac:dyDescent="0.25">
      <c r="A31496" t="s">
        <v>31923</v>
      </c>
    </row>
    <row r="31497" spans="1:1" x14ac:dyDescent="0.25">
      <c r="A31497" t="s">
        <v>31924</v>
      </c>
    </row>
    <row r="31498" spans="1:1" x14ac:dyDescent="0.25">
      <c r="A31498" t="s">
        <v>31925</v>
      </c>
    </row>
    <row r="31499" spans="1:1" x14ac:dyDescent="0.25">
      <c r="A31499" t="s">
        <v>31926</v>
      </c>
    </row>
    <row r="31500" spans="1:1" x14ac:dyDescent="0.25">
      <c r="A31500" t="s">
        <v>31927</v>
      </c>
    </row>
    <row r="31501" spans="1:1" x14ac:dyDescent="0.25">
      <c r="A31501" t="s">
        <v>31928</v>
      </c>
    </row>
    <row r="31502" spans="1:1" x14ac:dyDescent="0.25">
      <c r="A31502" t="s">
        <v>31929</v>
      </c>
    </row>
    <row r="31503" spans="1:1" x14ac:dyDescent="0.25">
      <c r="A31503" t="s">
        <v>31930</v>
      </c>
    </row>
    <row r="31504" spans="1:1" x14ac:dyDescent="0.25">
      <c r="A31504" t="s">
        <v>31931</v>
      </c>
    </row>
    <row r="31505" spans="1:1" x14ac:dyDescent="0.25">
      <c r="A31505" t="s">
        <v>31932</v>
      </c>
    </row>
    <row r="31506" spans="1:1" x14ac:dyDescent="0.25">
      <c r="A31506" t="s">
        <v>31933</v>
      </c>
    </row>
    <row r="31507" spans="1:1" x14ac:dyDescent="0.25">
      <c r="A31507" t="s">
        <v>31934</v>
      </c>
    </row>
    <row r="31508" spans="1:1" x14ac:dyDescent="0.25">
      <c r="A31508" t="s">
        <v>31935</v>
      </c>
    </row>
    <row r="31509" spans="1:1" x14ac:dyDescent="0.25">
      <c r="A31509" t="s">
        <v>31936</v>
      </c>
    </row>
    <row r="31510" spans="1:1" x14ac:dyDescent="0.25">
      <c r="A31510" t="s">
        <v>31937</v>
      </c>
    </row>
    <row r="31511" spans="1:1" x14ac:dyDescent="0.25">
      <c r="A31511" t="s">
        <v>31938</v>
      </c>
    </row>
    <row r="31512" spans="1:1" x14ac:dyDescent="0.25">
      <c r="A31512" t="s">
        <v>31939</v>
      </c>
    </row>
    <row r="31513" spans="1:1" x14ac:dyDescent="0.25">
      <c r="A31513" t="s">
        <v>31940</v>
      </c>
    </row>
    <row r="31514" spans="1:1" x14ac:dyDescent="0.25">
      <c r="A31514" t="s">
        <v>31941</v>
      </c>
    </row>
    <row r="31515" spans="1:1" x14ac:dyDescent="0.25">
      <c r="A31515" t="s">
        <v>31942</v>
      </c>
    </row>
    <row r="31516" spans="1:1" x14ac:dyDescent="0.25">
      <c r="A31516" t="s">
        <v>31943</v>
      </c>
    </row>
    <row r="31517" spans="1:1" x14ac:dyDescent="0.25">
      <c r="A31517" t="s">
        <v>31944</v>
      </c>
    </row>
    <row r="31518" spans="1:1" x14ac:dyDescent="0.25">
      <c r="A31518" t="s">
        <v>31945</v>
      </c>
    </row>
    <row r="31519" spans="1:1" x14ac:dyDescent="0.25">
      <c r="A31519" t="s">
        <v>31946</v>
      </c>
    </row>
    <row r="31520" spans="1:1" x14ac:dyDescent="0.25">
      <c r="A31520" t="s">
        <v>31947</v>
      </c>
    </row>
    <row r="31521" spans="1:1" x14ac:dyDescent="0.25">
      <c r="A31521" t="s">
        <v>31948</v>
      </c>
    </row>
    <row r="31522" spans="1:1" x14ac:dyDescent="0.25">
      <c r="A31522" t="s">
        <v>31949</v>
      </c>
    </row>
    <row r="31523" spans="1:1" x14ac:dyDescent="0.25">
      <c r="A31523" t="s">
        <v>31950</v>
      </c>
    </row>
    <row r="31524" spans="1:1" x14ac:dyDescent="0.25">
      <c r="A31524" t="s">
        <v>31951</v>
      </c>
    </row>
    <row r="31525" spans="1:1" x14ac:dyDescent="0.25">
      <c r="A31525" t="s">
        <v>31952</v>
      </c>
    </row>
    <row r="31526" spans="1:1" x14ac:dyDescent="0.25">
      <c r="A31526" t="s">
        <v>31953</v>
      </c>
    </row>
    <row r="31527" spans="1:1" x14ac:dyDescent="0.25">
      <c r="A31527" t="s">
        <v>31954</v>
      </c>
    </row>
    <row r="31528" spans="1:1" x14ac:dyDescent="0.25">
      <c r="A31528" t="s">
        <v>31955</v>
      </c>
    </row>
    <row r="31529" spans="1:1" x14ac:dyDescent="0.25">
      <c r="A31529" t="s">
        <v>31956</v>
      </c>
    </row>
    <row r="31530" spans="1:1" x14ac:dyDescent="0.25">
      <c r="A31530" t="s">
        <v>31957</v>
      </c>
    </row>
    <row r="31531" spans="1:1" x14ac:dyDescent="0.25">
      <c r="A31531" t="s">
        <v>31958</v>
      </c>
    </row>
    <row r="31532" spans="1:1" x14ac:dyDescent="0.25">
      <c r="A31532" t="s">
        <v>31959</v>
      </c>
    </row>
    <row r="31533" spans="1:1" x14ac:dyDescent="0.25">
      <c r="A31533" t="s">
        <v>31960</v>
      </c>
    </row>
    <row r="31534" spans="1:1" x14ac:dyDescent="0.25">
      <c r="A31534" t="s">
        <v>31961</v>
      </c>
    </row>
    <row r="31535" spans="1:1" x14ac:dyDescent="0.25">
      <c r="A31535" t="s">
        <v>31962</v>
      </c>
    </row>
    <row r="31536" spans="1:1" x14ac:dyDescent="0.25">
      <c r="A31536" t="s">
        <v>31963</v>
      </c>
    </row>
    <row r="31537" spans="1:1" x14ac:dyDescent="0.25">
      <c r="A31537" t="s">
        <v>31964</v>
      </c>
    </row>
    <row r="31538" spans="1:1" x14ac:dyDescent="0.25">
      <c r="A31538" t="s">
        <v>31965</v>
      </c>
    </row>
    <row r="31539" spans="1:1" x14ac:dyDescent="0.25">
      <c r="A31539" t="s">
        <v>31966</v>
      </c>
    </row>
    <row r="31540" spans="1:1" x14ac:dyDescent="0.25">
      <c r="A31540" t="s">
        <v>31967</v>
      </c>
    </row>
    <row r="31541" spans="1:1" x14ac:dyDescent="0.25">
      <c r="A31541" t="s">
        <v>31968</v>
      </c>
    </row>
    <row r="31542" spans="1:1" x14ac:dyDescent="0.25">
      <c r="A31542" t="s">
        <v>31969</v>
      </c>
    </row>
    <row r="31543" spans="1:1" x14ac:dyDescent="0.25">
      <c r="A31543" t="s">
        <v>31970</v>
      </c>
    </row>
    <row r="31544" spans="1:1" x14ac:dyDescent="0.25">
      <c r="A31544" t="s">
        <v>31971</v>
      </c>
    </row>
    <row r="31545" spans="1:1" x14ac:dyDescent="0.25">
      <c r="A31545" t="s">
        <v>31972</v>
      </c>
    </row>
    <row r="31546" spans="1:1" x14ac:dyDescent="0.25">
      <c r="A31546" t="s">
        <v>31973</v>
      </c>
    </row>
    <row r="31547" spans="1:1" x14ac:dyDescent="0.25">
      <c r="A31547" t="s">
        <v>31974</v>
      </c>
    </row>
    <row r="31548" spans="1:1" x14ac:dyDescent="0.25">
      <c r="A31548" t="s">
        <v>31975</v>
      </c>
    </row>
    <row r="31549" spans="1:1" x14ac:dyDescent="0.25">
      <c r="A31549" t="s">
        <v>31976</v>
      </c>
    </row>
    <row r="31550" spans="1:1" x14ac:dyDescent="0.25">
      <c r="A31550" t="s">
        <v>31977</v>
      </c>
    </row>
    <row r="31551" spans="1:1" x14ac:dyDescent="0.25">
      <c r="A31551" t="s">
        <v>31978</v>
      </c>
    </row>
    <row r="31552" spans="1:1" x14ac:dyDescent="0.25">
      <c r="A31552" t="s">
        <v>31979</v>
      </c>
    </row>
    <row r="31553" spans="1:1" x14ac:dyDescent="0.25">
      <c r="A31553" t="s">
        <v>31980</v>
      </c>
    </row>
    <row r="31554" spans="1:1" x14ac:dyDescent="0.25">
      <c r="A31554" t="s">
        <v>31981</v>
      </c>
    </row>
    <row r="31555" spans="1:1" x14ac:dyDescent="0.25">
      <c r="A31555" t="s">
        <v>31982</v>
      </c>
    </row>
    <row r="31556" spans="1:1" x14ac:dyDescent="0.25">
      <c r="A31556" t="s">
        <v>31983</v>
      </c>
    </row>
    <row r="31557" spans="1:1" x14ac:dyDescent="0.25">
      <c r="A31557" t="s">
        <v>31984</v>
      </c>
    </row>
    <row r="31558" spans="1:1" x14ac:dyDescent="0.25">
      <c r="A31558" t="s">
        <v>31985</v>
      </c>
    </row>
    <row r="31559" spans="1:1" x14ac:dyDescent="0.25">
      <c r="A31559" t="s">
        <v>31986</v>
      </c>
    </row>
    <row r="31560" spans="1:1" x14ac:dyDescent="0.25">
      <c r="A31560" t="s">
        <v>31987</v>
      </c>
    </row>
    <row r="31561" spans="1:1" x14ac:dyDescent="0.25">
      <c r="A31561" t="s">
        <v>31988</v>
      </c>
    </row>
    <row r="31562" spans="1:1" x14ac:dyDescent="0.25">
      <c r="A31562" t="s">
        <v>31989</v>
      </c>
    </row>
    <row r="31563" spans="1:1" x14ac:dyDescent="0.25">
      <c r="A31563" t="s">
        <v>31990</v>
      </c>
    </row>
    <row r="31564" spans="1:1" x14ac:dyDescent="0.25">
      <c r="A31564" t="s">
        <v>31991</v>
      </c>
    </row>
    <row r="31565" spans="1:1" x14ac:dyDescent="0.25">
      <c r="A31565" t="s">
        <v>31992</v>
      </c>
    </row>
    <row r="31566" spans="1:1" x14ac:dyDescent="0.25">
      <c r="A31566" t="s">
        <v>31993</v>
      </c>
    </row>
    <row r="31567" spans="1:1" x14ac:dyDescent="0.25">
      <c r="A31567" t="s">
        <v>31994</v>
      </c>
    </row>
    <row r="31568" spans="1:1" x14ac:dyDescent="0.25">
      <c r="A31568" t="s">
        <v>31995</v>
      </c>
    </row>
    <row r="31569" spans="1:1" x14ac:dyDescent="0.25">
      <c r="A31569" t="s">
        <v>31996</v>
      </c>
    </row>
    <row r="31570" spans="1:1" x14ac:dyDescent="0.25">
      <c r="A31570" t="s">
        <v>31997</v>
      </c>
    </row>
    <row r="31571" spans="1:1" x14ac:dyDescent="0.25">
      <c r="A31571" t="s">
        <v>31998</v>
      </c>
    </row>
    <row r="31572" spans="1:1" x14ac:dyDescent="0.25">
      <c r="A31572" t="s">
        <v>31999</v>
      </c>
    </row>
    <row r="31573" spans="1:1" x14ac:dyDescent="0.25">
      <c r="A31573" t="s">
        <v>32000</v>
      </c>
    </row>
    <row r="31574" spans="1:1" x14ac:dyDescent="0.25">
      <c r="A31574" t="s">
        <v>32001</v>
      </c>
    </row>
    <row r="31575" spans="1:1" x14ac:dyDescent="0.25">
      <c r="A31575" t="s">
        <v>32002</v>
      </c>
    </row>
    <row r="31576" spans="1:1" x14ac:dyDescent="0.25">
      <c r="A31576" t="s">
        <v>32003</v>
      </c>
    </row>
    <row r="31577" spans="1:1" x14ac:dyDescent="0.25">
      <c r="A31577" t="s">
        <v>32004</v>
      </c>
    </row>
    <row r="31578" spans="1:1" x14ac:dyDescent="0.25">
      <c r="A31578" t="s">
        <v>32005</v>
      </c>
    </row>
    <row r="31579" spans="1:1" x14ac:dyDescent="0.25">
      <c r="A31579" t="s">
        <v>32006</v>
      </c>
    </row>
    <row r="31580" spans="1:1" x14ac:dyDescent="0.25">
      <c r="A31580" t="s">
        <v>32007</v>
      </c>
    </row>
    <row r="31581" spans="1:1" x14ac:dyDescent="0.25">
      <c r="A31581" t="s">
        <v>32008</v>
      </c>
    </row>
    <row r="31582" spans="1:1" x14ac:dyDescent="0.25">
      <c r="A31582" t="s">
        <v>32009</v>
      </c>
    </row>
    <row r="31583" spans="1:1" x14ac:dyDescent="0.25">
      <c r="A31583" t="s">
        <v>32010</v>
      </c>
    </row>
    <row r="31584" spans="1:1" x14ac:dyDescent="0.25">
      <c r="A31584" t="s">
        <v>32011</v>
      </c>
    </row>
    <row r="31585" spans="1:1" x14ac:dyDescent="0.25">
      <c r="A31585" t="s">
        <v>32012</v>
      </c>
    </row>
    <row r="31586" spans="1:1" x14ac:dyDescent="0.25">
      <c r="A31586" t="s">
        <v>32013</v>
      </c>
    </row>
    <row r="31587" spans="1:1" x14ac:dyDescent="0.25">
      <c r="A31587" t="s">
        <v>32014</v>
      </c>
    </row>
    <row r="31588" spans="1:1" x14ac:dyDescent="0.25">
      <c r="A31588" t="s">
        <v>32015</v>
      </c>
    </row>
    <row r="31589" spans="1:1" x14ac:dyDescent="0.25">
      <c r="A31589" t="s">
        <v>32016</v>
      </c>
    </row>
    <row r="31590" spans="1:1" x14ac:dyDescent="0.25">
      <c r="A31590" t="s">
        <v>32017</v>
      </c>
    </row>
    <row r="31591" spans="1:1" x14ac:dyDescent="0.25">
      <c r="A31591" t="s">
        <v>32018</v>
      </c>
    </row>
    <row r="31592" spans="1:1" x14ac:dyDescent="0.25">
      <c r="A31592" t="s">
        <v>32019</v>
      </c>
    </row>
    <row r="31593" spans="1:1" x14ac:dyDescent="0.25">
      <c r="A31593" t="s">
        <v>32020</v>
      </c>
    </row>
    <row r="31594" spans="1:1" x14ac:dyDescent="0.25">
      <c r="A31594" t="s">
        <v>32021</v>
      </c>
    </row>
    <row r="31595" spans="1:1" x14ac:dyDescent="0.25">
      <c r="A31595" t="s">
        <v>32022</v>
      </c>
    </row>
    <row r="31596" spans="1:1" x14ac:dyDescent="0.25">
      <c r="A31596" t="s">
        <v>32023</v>
      </c>
    </row>
    <row r="31597" spans="1:1" x14ac:dyDescent="0.25">
      <c r="A31597" t="s">
        <v>32024</v>
      </c>
    </row>
    <row r="31598" spans="1:1" x14ac:dyDescent="0.25">
      <c r="A31598" t="s">
        <v>32025</v>
      </c>
    </row>
    <row r="31599" spans="1:1" x14ac:dyDescent="0.25">
      <c r="A31599" t="s">
        <v>32026</v>
      </c>
    </row>
    <row r="31600" spans="1:1" x14ac:dyDescent="0.25">
      <c r="A31600" t="s">
        <v>32027</v>
      </c>
    </row>
    <row r="31601" spans="1:1" x14ac:dyDescent="0.25">
      <c r="A31601" t="s">
        <v>32028</v>
      </c>
    </row>
    <row r="31602" spans="1:1" x14ac:dyDescent="0.25">
      <c r="A31602" t="s">
        <v>32029</v>
      </c>
    </row>
    <row r="31603" spans="1:1" x14ac:dyDescent="0.25">
      <c r="A31603" t="s">
        <v>32030</v>
      </c>
    </row>
    <row r="31604" spans="1:1" x14ac:dyDescent="0.25">
      <c r="A31604" t="s">
        <v>32031</v>
      </c>
    </row>
    <row r="31605" spans="1:1" x14ac:dyDescent="0.25">
      <c r="A31605" t="s">
        <v>32032</v>
      </c>
    </row>
    <row r="31606" spans="1:1" x14ac:dyDescent="0.25">
      <c r="A31606" t="s">
        <v>32033</v>
      </c>
    </row>
    <row r="31607" spans="1:1" x14ac:dyDescent="0.25">
      <c r="A31607" t="s">
        <v>32034</v>
      </c>
    </row>
    <row r="31608" spans="1:1" x14ac:dyDescent="0.25">
      <c r="A31608" t="s">
        <v>32035</v>
      </c>
    </row>
    <row r="31609" spans="1:1" x14ac:dyDescent="0.25">
      <c r="A31609" t="s">
        <v>32036</v>
      </c>
    </row>
    <row r="31610" spans="1:1" x14ac:dyDescent="0.25">
      <c r="A31610" t="s">
        <v>32037</v>
      </c>
    </row>
    <row r="31611" spans="1:1" x14ac:dyDescent="0.25">
      <c r="A31611" t="s">
        <v>32038</v>
      </c>
    </row>
    <row r="31612" spans="1:1" x14ac:dyDescent="0.25">
      <c r="A31612" t="s">
        <v>32039</v>
      </c>
    </row>
    <row r="31613" spans="1:1" x14ac:dyDescent="0.25">
      <c r="A31613" t="s">
        <v>32040</v>
      </c>
    </row>
    <row r="31614" spans="1:1" x14ac:dyDescent="0.25">
      <c r="A31614" t="s">
        <v>32041</v>
      </c>
    </row>
    <row r="31615" spans="1:1" x14ac:dyDescent="0.25">
      <c r="A31615" t="s">
        <v>32042</v>
      </c>
    </row>
    <row r="31616" spans="1:1" x14ac:dyDescent="0.25">
      <c r="A31616" t="s">
        <v>32043</v>
      </c>
    </row>
    <row r="31617" spans="1:1" x14ac:dyDescent="0.25">
      <c r="A31617" t="s">
        <v>32044</v>
      </c>
    </row>
    <row r="31618" spans="1:1" x14ac:dyDescent="0.25">
      <c r="A31618" t="s">
        <v>32045</v>
      </c>
    </row>
    <row r="31619" spans="1:1" x14ac:dyDescent="0.25">
      <c r="A31619" t="s">
        <v>32046</v>
      </c>
    </row>
    <row r="31620" spans="1:1" x14ac:dyDescent="0.25">
      <c r="A31620" t="s">
        <v>32047</v>
      </c>
    </row>
    <row r="31621" spans="1:1" x14ac:dyDescent="0.25">
      <c r="A31621" t="s">
        <v>32048</v>
      </c>
    </row>
    <row r="31622" spans="1:1" x14ac:dyDescent="0.25">
      <c r="A31622" t="s">
        <v>32049</v>
      </c>
    </row>
    <row r="31623" spans="1:1" x14ac:dyDescent="0.25">
      <c r="A31623" t="s">
        <v>32050</v>
      </c>
    </row>
    <row r="31624" spans="1:1" x14ac:dyDescent="0.25">
      <c r="A31624" t="s">
        <v>32051</v>
      </c>
    </row>
    <row r="31625" spans="1:1" x14ac:dyDescent="0.25">
      <c r="A31625" t="s">
        <v>32052</v>
      </c>
    </row>
    <row r="31626" spans="1:1" x14ac:dyDescent="0.25">
      <c r="A31626" t="s">
        <v>32053</v>
      </c>
    </row>
    <row r="31627" spans="1:1" x14ac:dyDescent="0.25">
      <c r="A31627" t="s">
        <v>32054</v>
      </c>
    </row>
    <row r="31628" spans="1:1" x14ac:dyDescent="0.25">
      <c r="A31628" t="s">
        <v>32055</v>
      </c>
    </row>
    <row r="31629" spans="1:1" x14ac:dyDescent="0.25">
      <c r="A31629" t="s">
        <v>32056</v>
      </c>
    </row>
    <row r="31630" spans="1:1" x14ac:dyDescent="0.25">
      <c r="A31630" t="s">
        <v>32057</v>
      </c>
    </row>
    <row r="31631" spans="1:1" x14ac:dyDescent="0.25">
      <c r="A31631" t="s">
        <v>32058</v>
      </c>
    </row>
    <row r="31632" spans="1:1" x14ac:dyDescent="0.25">
      <c r="A31632" t="s">
        <v>32059</v>
      </c>
    </row>
    <row r="31633" spans="1:1" x14ac:dyDescent="0.25">
      <c r="A31633" t="s">
        <v>32060</v>
      </c>
    </row>
    <row r="31634" spans="1:1" x14ac:dyDescent="0.25">
      <c r="A31634" t="s">
        <v>32061</v>
      </c>
    </row>
    <row r="31635" spans="1:1" x14ac:dyDescent="0.25">
      <c r="A31635" t="s">
        <v>32062</v>
      </c>
    </row>
    <row r="31636" spans="1:1" x14ac:dyDescent="0.25">
      <c r="A31636" t="s">
        <v>32063</v>
      </c>
    </row>
    <row r="31637" spans="1:1" x14ac:dyDescent="0.25">
      <c r="A31637" t="s">
        <v>32064</v>
      </c>
    </row>
    <row r="31638" spans="1:1" x14ac:dyDescent="0.25">
      <c r="A31638" t="s">
        <v>32065</v>
      </c>
    </row>
    <row r="31639" spans="1:1" x14ac:dyDescent="0.25">
      <c r="A31639" t="s">
        <v>32066</v>
      </c>
    </row>
    <row r="31640" spans="1:1" x14ac:dyDescent="0.25">
      <c r="A31640" t="s">
        <v>32067</v>
      </c>
    </row>
    <row r="31641" spans="1:1" x14ac:dyDescent="0.25">
      <c r="A31641" t="s">
        <v>32068</v>
      </c>
    </row>
    <row r="31642" spans="1:1" x14ac:dyDescent="0.25">
      <c r="A31642" t="s">
        <v>32069</v>
      </c>
    </row>
    <row r="31643" spans="1:1" x14ac:dyDescent="0.25">
      <c r="A31643" t="s">
        <v>32070</v>
      </c>
    </row>
    <row r="31644" spans="1:1" x14ac:dyDescent="0.25">
      <c r="A31644" t="s">
        <v>32071</v>
      </c>
    </row>
    <row r="31645" spans="1:1" x14ac:dyDescent="0.25">
      <c r="A31645" t="s">
        <v>32072</v>
      </c>
    </row>
    <row r="31646" spans="1:1" x14ac:dyDescent="0.25">
      <c r="A31646" t="s">
        <v>32073</v>
      </c>
    </row>
    <row r="31647" spans="1:1" x14ac:dyDescent="0.25">
      <c r="A31647" t="s">
        <v>32074</v>
      </c>
    </row>
    <row r="31648" spans="1:1" x14ac:dyDescent="0.25">
      <c r="A31648" t="s">
        <v>32075</v>
      </c>
    </row>
    <row r="31649" spans="1:1" x14ac:dyDescent="0.25">
      <c r="A31649" t="s">
        <v>32076</v>
      </c>
    </row>
    <row r="31650" spans="1:1" x14ac:dyDescent="0.25">
      <c r="A31650" t="s">
        <v>32077</v>
      </c>
    </row>
    <row r="31651" spans="1:1" x14ac:dyDescent="0.25">
      <c r="A31651" t="s">
        <v>32078</v>
      </c>
    </row>
    <row r="31652" spans="1:1" x14ac:dyDescent="0.25">
      <c r="A31652" t="s">
        <v>32079</v>
      </c>
    </row>
    <row r="31653" spans="1:1" x14ac:dyDescent="0.25">
      <c r="A31653" t="s">
        <v>32080</v>
      </c>
    </row>
    <row r="31654" spans="1:1" x14ac:dyDescent="0.25">
      <c r="A31654" t="s">
        <v>32081</v>
      </c>
    </row>
    <row r="31655" spans="1:1" x14ac:dyDescent="0.25">
      <c r="A31655" t="s">
        <v>32082</v>
      </c>
    </row>
    <row r="31656" spans="1:1" x14ac:dyDescent="0.25">
      <c r="A31656" t="s">
        <v>32083</v>
      </c>
    </row>
    <row r="31657" spans="1:1" x14ac:dyDescent="0.25">
      <c r="A31657" t="s">
        <v>32084</v>
      </c>
    </row>
    <row r="31658" spans="1:1" x14ac:dyDescent="0.25">
      <c r="A31658" t="s">
        <v>32085</v>
      </c>
    </row>
    <row r="31659" spans="1:1" x14ac:dyDescent="0.25">
      <c r="A31659" t="s">
        <v>32086</v>
      </c>
    </row>
    <row r="31660" spans="1:1" x14ac:dyDescent="0.25">
      <c r="A31660" t="s">
        <v>32087</v>
      </c>
    </row>
    <row r="31661" spans="1:1" x14ac:dyDescent="0.25">
      <c r="A31661" t="s">
        <v>32088</v>
      </c>
    </row>
    <row r="31662" spans="1:1" x14ac:dyDescent="0.25">
      <c r="A31662" t="s">
        <v>32089</v>
      </c>
    </row>
    <row r="31663" spans="1:1" x14ac:dyDescent="0.25">
      <c r="A31663" t="s">
        <v>32090</v>
      </c>
    </row>
    <row r="31664" spans="1:1" x14ac:dyDescent="0.25">
      <c r="A31664" t="s">
        <v>32091</v>
      </c>
    </row>
    <row r="31665" spans="1:1" x14ac:dyDescent="0.25">
      <c r="A31665" t="s">
        <v>32092</v>
      </c>
    </row>
    <row r="31666" spans="1:1" x14ac:dyDescent="0.25">
      <c r="A31666" t="s">
        <v>32093</v>
      </c>
    </row>
    <row r="31667" spans="1:1" x14ac:dyDescent="0.25">
      <c r="A31667" t="s">
        <v>32094</v>
      </c>
    </row>
    <row r="31668" spans="1:1" x14ac:dyDescent="0.25">
      <c r="A31668" t="s">
        <v>32095</v>
      </c>
    </row>
    <row r="31669" spans="1:1" x14ac:dyDescent="0.25">
      <c r="A31669" t="s">
        <v>32096</v>
      </c>
    </row>
    <row r="31670" spans="1:1" x14ac:dyDescent="0.25">
      <c r="A31670" t="s">
        <v>32097</v>
      </c>
    </row>
    <row r="31671" spans="1:1" x14ac:dyDescent="0.25">
      <c r="A31671" t="s">
        <v>32098</v>
      </c>
    </row>
    <row r="31672" spans="1:1" x14ac:dyDescent="0.25">
      <c r="A31672" t="s">
        <v>32099</v>
      </c>
    </row>
    <row r="31673" spans="1:1" x14ac:dyDescent="0.25">
      <c r="A31673" t="s">
        <v>32100</v>
      </c>
    </row>
    <row r="31674" spans="1:1" x14ac:dyDescent="0.25">
      <c r="A31674" t="s">
        <v>32101</v>
      </c>
    </row>
    <row r="31675" spans="1:1" x14ac:dyDescent="0.25">
      <c r="A31675" t="s">
        <v>32102</v>
      </c>
    </row>
    <row r="31676" spans="1:1" x14ac:dyDescent="0.25">
      <c r="A31676" t="s">
        <v>32103</v>
      </c>
    </row>
    <row r="31677" spans="1:1" x14ac:dyDescent="0.25">
      <c r="A31677" t="s">
        <v>32104</v>
      </c>
    </row>
    <row r="31678" spans="1:1" x14ac:dyDescent="0.25">
      <c r="A31678" t="s">
        <v>32105</v>
      </c>
    </row>
    <row r="31679" spans="1:1" x14ac:dyDescent="0.25">
      <c r="A31679" t="s">
        <v>32106</v>
      </c>
    </row>
    <row r="31680" spans="1:1" x14ac:dyDescent="0.25">
      <c r="A31680" t="s">
        <v>32107</v>
      </c>
    </row>
    <row r="31681" spans="1:1" x14ac:dyDescent="0.25">
      <c r="A31681" t="s">
        <v>32108</v>
      </c>
    </row>
    <row r="31682" spans="1:1" x14ac:dyDescent="0.25">
      <c r="A31682" t="s">
        <v>32109</v>
      </c>
    </row>
    <row r="31683" spans="1:1" x14ac:dyDescent="0.25">
      <c r="A31683" t="s">
        <v>32110</v>
      </c>
    </row>
    <row r="31684" spans="1:1" x14ac:dyDescent="0.25">
      <c r="A31684" t="s">
        <v>32111</v>
      </c>
    </row>
    <row r="31685" spans="1:1" x14ac:dyDescent="0.25">
      <c r="A31685" t="s">
        <v>32112</v>
      </c>
    </row>
    <row r="31686" spans="1:1" x14ac:dyDescent="0.25">
      <c r="A31686" t="s">
        <v>32113</v>
      </c>
    </row>
    <row r="31687" spans="1:1" x14ac:dyDescent="0.25">
      <c r="A31687" t="s">
        <v>32114</v>
      </c>
    </row>
    <row r="31688" spans="1:1" x14ac:dyDescent="0.25">
      <c r="A31688" t="s">
        <v>32115</v>
      </c>
    </row>
    <row r="31689" spans="1:1" x14ac:dyDescent="0.25">
      <c r="A31689" t="s">
        <v>32116</v>
      </c>
    </row>
    <row r="31690" spans="1:1" x14ac:dyDescent="0.25">
      <c r="A31690" t="s">
        <v>32117</v>
      </c>
    </row>
    <row r="31691" spans="1:1" x14ac:dyDescent="0.25">
      <c r="A31691" t="s">
        <v>32118</v>
      </c>
    </row>
    <row r="31692" spans="1:1" x14ac:dyDescent="0.25">
      <c r="A31692" t="s">
        <v>32119</v>
      </c>
    </row>
    <row r="31693" spans="1:1" x14ac:dyDescent="0.25">
      <c r="A31693" t="s">
        <v>32120</v>
      </c>
    </row>
    <row r="31694" spans="1:1" x14ac:dyDescent="0.25">
      <c r="A31694" t="s">
        <v>32121</v>
      </c>
    </row>
    <row r="31695" spans="1:1" x14ac:dyDescent="0.25">
      <c r="A31695" t="s">
        <v>32122</v>
      </c>
    </row>
    <row r="31696" spans="1:1" x14ac:dyDescent="0.25">
      <c r="A31696" t="s">
        <v>32123</v>
      </c>
    </row>
    <row r="31697" spans="1:1" x14ac:dyDescent="0.25">
      <c r="A31697" t="s">
        <v>32124</v>
      </c>
    </row>
    <row r="31698" spans="1:1" x14ac:dyDescent="0.25">
      <c r="A31698" t="s">
        <v>32125</v>
      </c>
    </row>
    <row r="31699" spans="1:1" x14ac:dyDescent="0.25">
      <c r="A31699" t="s">
        <v>32126</v>
      </c>
    </row>
    <row r="31700" spans="1:1" x14ac:dyDescent="0.25">
      <c r="A31700" t="s">
        <v>32127</v>
      </c>
    </row>
    <row r="31701" spans="1:1" x14ac:dyDescent="0.25">
      <c r="A31701" t="s">
        <v>32128</v>
      </c>
    </row>
    <row r="31702" spans="1:1" x14ac:dyDescent="0.25">
      <c r="A31702" t="s">
        <v>32129</v>
      </c>
    </row>
    <row r="31703" spans="1:1" x14ac:dyDescent="0.25">
      <c r="A31703" t="s">
        <v>32130</v>
      </c>
    </row>
    <row r="31704" spans="1:1" x14ac:dyDescent="0.25">
      <c r="A31704" t="s">
        <v>32131</v>
      </c>
    </row>
    <row r="31705" spans="1:1" x14ac:dyDescent="0.25">
      <c r="A31705" t="s">
        <v>32132</v>
      </c>
    </row>
    <row r="31706" spans="1:1" x14ac:dyDescent="0.25">
      <c r="A31706" t="s">
        <v>32133</v>
      </c>
    </row>
    <row r="31707" spans="1:1" x14ac:dyDescent="0.25">
      <c r="A31707" t="s">
        <v>32134</v>
      </c>
    </row>
    <row r="31708" spans="1:1" x14ac:dyDescent="0.25">
      <c r="A31708" t="s">
        <v>32135</v>
      </c>
    </row>
    <row r="31709" spans="1:1" x14ac:dyDescent="0.25">
      <c r="A31709" t="s">
        <v>32136</v>
      </c>
    </row>
    <row r="31710" spans="1:1" x14ac:dyDescent="0.25">
      <c r="A31710" t="s">
        <v>32137</v>
      </c>
    </row>
    <row r="31711" spans="1:1" x14ac:dyDescent="0.25">
      <c r="A31711" t="s">
        <v>32138</v>
      </c>
    </row>
    <row r="31712" spans="1:1" x14ac:dyDescent="0.25">
      <c r="A31712" t="s">
        <v>32139</v>
      </c>
    </row>
    <row r="31713" spans="1:1" x14ac:dyDescent="0.25">
      <c r="A31713" t="s">
        <v>32140</v>
      </c>
    </row>
    <row r="31714" spans="1:1" x14ac:dyDescent="0.25">
      <c r="A31714" t="s">
        <v>32141</v>
      </c>
    </row>
    <row r="31715" spans="1:1" x14ac:dyDescent="0.25">
      <c r="A31715" t="s">
        <v>32142</v>
      </c>
    </row>
    <row r="31716" spans="1:1" x14ac:dyDescent="0.25">
      <c r="A31716" t="s">
        <v>32143</v>
      </c>
    </row>
    <row r="31717" spans="1:1" x14ac:dyDescent="0.25">
      <c r="A31717" t="s">
        <v>32144</v>
      </c>
    </row>
    <row r="31718" spans="1:1" x14ac:dyDescent="0.25">
      <c r="A31718" t="s">
        <v>32145</v>
      </c>
    </row>
    <row r="31719" spans="1:1" x14ac:dyDescent="0.25">
      <c r="A31719" t="s">
        <v>32146</v>
      </c>
    </row>
    <row r="31720" spans="1:1" x14ac:dyDescent="0.25">
      <c r="A31720" t="s">
        <v>32147</v>
      </c>
    </row>
    <row r="31721" spans="1:1" x14ac:dyDescent="0.25">
      <c r="A31721" t="s">
        <v>32148</v>
      </c>
    </row>
    <row r="31722" spans="1:1" x14ac:dyDescent="0.25">
      <c r="A31722" t="s">
        <v>32149</v>
      </c>
    </row>
    <row r="31723" spans="1:1" x14ac:dyDescent="0.25">
      <c r="A31723" t="s">
        <v>32150</v>
      </c>
    </row>
    <row r="31724" spans="1:1" x14ac:dyDescent="0.25">
      <c r="A31724" t="s">
        <v>32151</v>
      </c>
    </row>
    <row r="31725" spans="1:1" x14ac:dyDescent="0.25">
      <c r="A31725" t="s">
        <v>32152</v>
      </c>
    </row>
    <row r="31726" spans="1:1" x14ac:dyDescent="0.25">
      <c r="A31726" t="s">
        <v>32153</v>
      </c>
    </row>
    <row r="31727" spans="1:1" x14ac:dyDescent="0.25">
      <c r="A31727" t="s">
        <v>32154</v>
      </c>
    </row>
    <row r="31728" spans="1:1" x14ac:dyDescent="0.25">
      <c r="A31728" t="s">
        <v>32155</v>
      </c>
    </row>
    <row r="31729" spans="1:1" x14ac:dyDescent="0.25">
      <c r="A31729" t="s">
        <v>32156</v>
      </c>
    </row>
    <row r="31730" spans="1:1" x14ac:dyDescent="0.25">
      <c r="A31730" t="s">
        <v>32157</v>
      </c>
    </row>
    <row r="31731" spans="1:1" x14ac:dyDescent="0.25">
      <c r="A31731" t="s">
        <v>32158</v>
      </c>
    </row>
    <row r="31732" spans="1:1" x14ac:dyDescent="0.25">
      <c r="A31732" t="s">
        <v>32159</v>
      </c>
    </row>
    <row r="31733" spans="1:1" x14ac:dyDescent="0.25">
      <c r="A31733" t="s">
        <v>32160</v>
      </c>
    </row>
    <row r="31734" spans="1:1" x14ac:dyDescent="0.25">
      <c r="A31734" t="s">
        <v>32161</v>
      </c>
    </row>
    <row r="31735" spans="1:1" x14ac:dyDescent="0.25">
      <c r="A31735" t="s">
        <v>32162</v>
      </c>
    </row>
    <row r="31736" spans="1:1" x14ac:dyDescent="0.25">
      <c r="A31736" t="s">
        <v>32163</v>
      </c>
    </row>
    <row r="31737" spans="1:1" x14ac:dyDescent="0.25">
      <c r="A31737" t="s">
        <v>32164</v>
      </c>
    </row>
    <row r="31738" spans="1:1" x14ac:dyDescent="0.25">
      <c r="A31738" t="s">
        <v>32165</v>
      </c>
    </row>
    <row r="31739" spans="1:1" x14ac:dyDescent="0.25">
      <c r="A31739" t="s">
        <v>32166</v>
      </c>
    </row>
    <row r="31740" spans="1:1" x14ac:dyDescent="0.25">
      <c r="A31740" t="s">
        <v>32167</v>
      </c>
    </row>
    <row r="31741" spans="1:1" x14ac:dyDescent="0.25">
      <c r="A31741" t="s">
        <v>32168</v>
      </c>
    </row>
    <row r="31742" spans="1:1" x14ac:dyDescent="0.25">
      <c r="A31742" t="s">
        <v>32169</v>
      </c>
    </row>
    <row r="31743" spans="1:1" x14ac:dyDescent="0.25">
      <c r="A31743" t="s">
        <v>32170</v>
      </c>
    </row>
    <row r="31744" spans="1:1" x14ac:dyDescent="0.25">
      <c r="A31744" t="s">
        <v>32171</v>
      </c>
    </row>
    <row r="31745" spans="1:1" x14ac:dyDescent="0.25">
      <c r="A31745" t="s">
        <v>32172</v>
      </c>
    </row>
    <row r="31746" spans="1:1" x14ac:dyDescent="0.25">
      <c r="A31746" t="s">
        <v>32173</v>
      </c>
    </row>
    <row r="31747" spans="1:1" x14ac:dyDescent="0.25">
      <c r="A31747" t="s">
        <v>32174</v>
      </c>
    </row>
    <row r="31748" spans="1:1" x14ac:dyDescent="0.25">
      <c r="A31748" t="s">
        <v>32175</v>
      </c>
    </row>
    <row r="31749" spans="1:1" x14ac:dyDescent="0.25">
      <c r="A31749" t="s">
        <v>32176</v>
      </c>
    </row>
    <row r="31750" spans="1:1" x14ac:dyDescent="0.25">
      <c r="A31750" t="s">
        <v>32177</v>
      </c>
    </row>
    <row r="31751" spans="1:1" x14ac:dyDescent="0.25">
      <c r="A31751" t="s">
        <v>32178</v>
      </c>
    </row>
    <row r="31752" spans="1:1" x14ac:dyDescent="0.25">
      <c r="A31752" t="s">
        <v>32179</v>
      </c>
    </row>
    <row r="31753" spans="1:1" x14ac:dyDescent="0.25">
      <c r="A31753" t="s">
        <v>32180</v>
      </c>
    </row>
    <row r="31754" spans="1:1" x14ac:dyDescent="0.25">
      <c r="A31754" t="s">
        <v>32181</v>
      </c>
    </row>
    <row r="31755" spans="1:1" x14ac:dyDescent="0.25">
      <c r="A31755" t="s">
        <v>32182</v>
      </c>
    </row>
    <row r="31756" spans="1:1" x14ac:dyDescent="0.25">
      <c r="A31756" t="s">
        <v>32183</v>
      </c>
    </row>
    <row r="31757" spans="1:1" x14ac:dyDescent="0.25">
      <c r="A31757" t="s">
        <v>32184</v>
      </c>
    </row>
    <row r="31758" spans="1:1" x14ac:dyDescent="0.25">
      <c r="A31758" t="s">
        <v>32185</v>
      </c>
    </row>
    <row r="31759" spans="1:1" x14ac:dyDescent="0.25">
      <c r="A31759" t="s">
        <v>32186</v>
      </c>
    </row>
    <row r="31760" spans="1:1" x14ac:dyDescent="0.25">
      <c r="A31760" t="s">
        <v>32187</v>
      </c>
    </row>
    <row r="31761" spans="1:1" x14ac:dyDescent="0.25">
      <c r="A31761" t="s">
        <v>32188</v>
      </c>
    </row>
    <row r="31762" spans="1:1" x14ac:dyDescent="0.25">
      <c r="A31762" t="s">
        <v>32189</v>
      </c>
    </row>
    <row r="31763" spans="1:1" x14ac:dyDescent="0.25">
      <c r="A31763" t="s">
        <v>32190</v>
      </c>
    </row>
    <row r="31764" spans="1:1" x14ac:dyDescent="0.25">
      <c r="A31764" t="s">
        <v>32191</v>
      </c>
    </row>
    <row r="31765" spans="1:1" x14ac:dyDescent="0.25">
      <c r="A31765" t="s">
        <v>32192</v>
      </c>
    </row>
    <row r="31766" spans="1:1" x14ac:dyDescent="0.25">
      <c r="A31766" t="s">
        <v>32193</v>
      </c>
    </row>
    <row r="31767" spans="1:1" x14ac:dyDescent="0.25">
      <c r="A31767" t="s">
        <v>32194</v>
      </c>
    </row>
    <row r="31768" spans="1:1" x14ac:dyDescent="0.25">
      <c r="A31768" t="s">
        <v>32195</v>
      </c>
    </row>
    <row r="31769" spans="1:1" x14ac:dyDescent="0.25">
      <c r="A31769" t="s">
        <v>32196</v>
      </c>
    </row>
    <row r="31770" spans="1:1" x14ac:dyDescent="0.25">
      <c r="A31770" t="s">
        <v>32197</v>
      </c>
    </row>
    <row r="31771" spans="1:1" x14ac:dyDescent="0.25">
      <c r="A31771" t="s">
        <v>32198</v>
      </c>
    </row>
    <row r="31772" spans="1:1" x14ac:dyDescent="0.25">
      <c r="A31772" t="s">
        <v>32199</v>
      </c>
    </row>
    <row r="31773" spans="1:1" x14ac:dyDescent="0.25">
      <c r="A31773" t="s">
        <v>32200</v>
      </c>
    </row>
    <row r="31774" spans="1:1" x14ac:dyDescent="0.25">
      <c r="A31774" t="s">
        <v>32201</v>
      </c>
    </row>
    <row r="31775" spans="1:1" x14ac:dyDescent="0.25">
      <c r="A31775" t="s">
        <v>32202</v>
      </c>
    </row>
    <row r="31776" spans="1:1" x14ac:dyDescent="0.25">
      <c r="A31776" t="s">
        <v>32203</v>
      </c>
    </row>
    <row r="31777" spans="1:1" x14ac:dyDescent="0.25">
      <c r="A31777" t="s">
        <v>32204</v>
      </c>
    </row>
    <row r="31778" spans="1:1" x14ac:dyDescent="0.25">
      <c r="A31778" t="s">
        <v>32205</v>
      </c>
    </row>
    <row r="31779" spans="1:1" x14ac:dyDescent="0.25">
      <c r="A31779" t="s">
        <v>32206</v>
      </c>
    </row>
    <row r="31780" spans="1:1" x14ac:dyDescent="0.25">
      <c r="A31780" t="s">
        <v>32207</v>
      </c>
    </row>
    <row r="31781" spans="1:1" x14ac:dyDescent="0.25">
      <c r="A31781" t="s">
        <v>32208</v>
      </c>
    </row>
    <row r="31782" spans="1:1" x14ac:dyDescent="0.25">
      <c r="A31782" t="s">
        <v>32209</v>
      </c>
    </row>
    <row r="31783" spans="1:1" x14ac:dyDescent="0.25">
      <c r="A31783" t="s">
        <v>32210</v>
      </c>
    </row>
    <row r="31784" spans="1:1" x14ac:dyDescent="0.25">
      <c r="A31784" t="s">
        <v>32211</v>
      </c>
    </row>
    <row r="31785" spans="1:1" x14ac:dyDescent="0.25">
      <c r="A31785" t="s">
        <v>32212</v>
      </c>
    </row>
    <row r="31786" spans="1:1" x14ac:dyDescent="0.25">
      <c r="A31786" t="s">
        <v>32213</v>
      </c>
    </row>
    <row r="31787" spans="1:1" x14ac:dyDescent="0.25">
      <c r="A31787" t="s">
        <v>32214</v>
      </c>
    </row>
    <row r="31788" spans="1:1" x14ac:dyDescent="0.25">
      <c r="A31788" t="s">
        <v>32215</v>
      </c>
    </row>
    <row r="31789" spans="1:1" x14ac:dyDescent="0.25">
      <c r="A31789" t="s">
        <v>32216</v>
      </c>
    </row>
    <row r="31790" spans="1:1" x14ac:dyDescent="0.25">
      <c r="A31790" t="s">
        <v>32217</v>
      </c>
    </row>
    <row r="31791" spans="1:1" x14ac:dyDescent="0.25">
      <c r="A31791" t="s">
        <v>32218</v>
      </c>
    </row>
    <row r="31792" spans="1:1" x14ac:dyDescent="0.25">
      <c r="A31792" t="s">
        <v>32219</v>
      </c>
    </row>
    <row r="31793" spans="1:1" x14ac:dyDescent="0.25">
      <c r="A31793" t="s">
        <v>32220</v>
      </c>
    </row>
    <row r="31794" spans="1:1" x14ac:dyDescent="0.25">
      <c r="A31794" t="s">
        <v>32221</v>
      </c>
    </row>
    <row r="31795" spans="1:1" x14ac:dyDescent="0.25">
      <c r="A31795" t="s">
        <v>32222</v>
      </c>
    </row>
    <row r="31796" spans="1:1" x14ac:dyDescent="0.25">
      <c r="A31796" t="s">
        <v>32223</v>
      </c>
    </row>
    <row r="31797" spans="1:1" x14ac:dyDescent="0.25">
      <c r="A31797" t="s">
        <v>32224</v>
      </c>
    </row>
    <row r="31798" spans="1:1" x14ac:dyDescent="0.25">
      <c r="A31798" t="s">
        <v>32225</v>
      </c>
    </row>
    <row r="31799" spans="1:1" x14ac:dyDescent="0.25">
      <c r="A31799" t="s">
        <v>32226</v>
      </c>
    </row>
    <row r="31800" spans="1:1" x14ac:dyDescent="0.25">
      <c r="A31800" t="s">
        <v>32227</v>
      </c>
    </row>
    <row r="31801" spans="1:1" x14ac:dyDescent="0.25">
      <c r="A31801" t="s">
        <v>32228</v>
      </c>
    </row>
    <row r="31802" spans="1:1" x14ac:dyDescent="0.25">
      <c r="A31802" t="s">
        <v>32229</v>
      </c>
    </row>
    <row r="31803" spans="1:1" x14ac:dyDescent="0.25">
      <c r="A31803" t="s">
        <v>32230</v>
      </c>
    </row>
    <row r="31804" spans="1:1" x14ac:dyDescent="0.25">
      <c r="A31804" t="s">
        <v>32231</v>
      </c>
    </row>
    <row r="31805" spans="1:1" x14ac:dyDescent="0.25">
      <c r="A31805" t="s">
        <v>32232</v>
      </c>
    </row>
    <row r="31806" spans="1:1" x14ac:dyDescent="0.25">
      <c r="A31806" t="s">
        <v>32233</v>
      </c>
    </row>
    <row r="31807" spans="1:1" x14ac:dyDescent="0.25">
      <c r="A31807" t="s">
        <v>32234</v>
      </c>
    </row>
    <row r="31808" spans="1:1" x14ac:dyDescent="0.25">
      <c r="A31808" t="s">
        <v>32235</v>
      </c>
    </row>
    <row r="31809" spans="1:1" x14ac:dyDescent="0.25">
      <c r="A31809" t="s">
        <v>32236</v>
      </c>
    </row>
    <row r="31810" spans="1:1" x14ac:dyDescent="0.25">
      <c r="A31810" t="s">
        <v>32237</v>
      </c>
    </row>
    <row r="31811" spans="1:1" x14ac:dyDescent="0.25">
      <c r="A31811" t="s">
        <v>32238</v>
      </c>
    </row>
    <row r="31812" spans="1:1" x14ac:dyDescent="0.25">
      <c r="A31812" t="s">
        <v>32239</v>
      </c>
    </row>
    <row r="31813" spans="1:1" x14ac:dyDescent="0.25">
      <c r="A31813" t="s">
        <v>32240</v>
      </c>
    </row>
    <row r="31814" spans="1:1" x14ac:dyDescent="0.25">
      <c r="A31814" t="s">
        <v>32241</v>
      </c>
    </row>
    <row r="31815" spans="1:1" x14ac:dyDescent="0.25">
      <c r="A31815" t="s">
        <v>32242</v>
      </c>
    </row>
    <row r="31816" spans="1:1" x14ac:dyDescent="0.25">
      <c r="A31816" t="s">
        <v>32243</v>
      </c>
    </row>
    <row r="31817" spans="1:1" x14ac:dyDescent="0.25">
      <c r="A31817" t="s">
        <v>32244</v>
      </c>
    </row>
    <row r="31818" spans="1:1" x14ac:dyDescent="0.25">
      <c r="A31818" t="s">
        <v>32245</v>
      </c>
    </row>
    <row r="31819" spans="1:1" x14ac:dyDescent="0.25">
      <c r="A31819" t="s">
        <v>32246</v>
      </c>
    </row>
    <row r="31820" spans="1:1" x14ac:dyDescent="0.25">
      <c r="A31820" t="s">
        <v>32247</v>
      </c>
    </row>
    <row r="31821" spans="1:1" x14ac:dyDescent="0.25">
      <c r="A31821" t="s">
        <v>32248</v>
      </c>
    </row>
    <row r="31822" spans="1:1" x14ac:dyDescent="0.25">
      <c r="A31822" t="s">
        <v>32249</v>
      </c>
    </row>
    <row r="31823" spans="1:1" x14ac:dyDescent="0.25">
      <c r="A31823" t="s">
        <v>32250</v>
      </c>
    </row>
    <row r="31824" spans="1:1" x14ac:dyDescent="0.25">
      <c r="A31824" t="s">
        <v>32251</v>
      </c>
    </row>
    <row r="31825" spans="1:1" x14ac:dyDescent="0.25">
      <c r="A31825" t="s">
        <v>32252</v>
      </c>
    </row>
    <row r="31826" spans="1:1" x14ac:dyDescent="0.25">
      <c r="A31826" t="s">
        <v>32253</v>
      </c>
    </row>
    <row r="31827" spans="1:1" x14ac:dyDescent="0.25">
      <c r="A31827" t="s">
        <v>32254</v>
      </c>
    </row>
    <row r="31828" spans="1:1" x14ac:dyDescent="0.25">
      <c r="A31828" t="s">
        <v>32255</v>
      </c>
    </row>
    <row r="31829" spans="1:1" x14ac:dyDescent="0.25">
      <c r="A31829" t="s">
        <v>32256</v>
      </c>
    </row>
    <row r="31830" spans="1:1" x14ac:dyDescent="0.25">
      <c r="A31830" t="s">
        <v>32257</v>
      </c>
    </row>
    <row r="31831" spans="1:1" x14ac:dyDescent="0.25">
      <c r="A31831" t="s">
        <v>32258</v>
      </c>
    </row>
    <row r="31832" spans="1:1" x14ac:dyDescent="0.25">
      <c r="A31832" t="s">
        <v>32259</v>
      </c>
    </row>
    <row r="31833" spans="1:1" x14ac:dyDescent="0.25">
      <c r="A31833" t="s">
        <v>32260</v>
      </c>
    </row>
    <row r="31834" spans="1:1" x14ac:dyDescent="0.25">
      <c r="A31834" t="s">
        <v>32261</v>
      </c>
    </row>
    <row r="31835" spans="1:1" x14ac:dyDescent="0.25">
      <c r="A31835" t="s">
        <v>32262</v>
      </c>
    </row>
    <row r="31836" spans="1:1" x14ac:dyDescent="0.25">
      <c r="A31836" t="s">
        <v>32263</v>
      </c>
    </row>
    <row r="31837" spans="1:1" x14ac:dyDescent="0.25">
      <c r="A31837" t="s">
        <v>32264</v>
      </c>
    </row>
    <row r="31838" spans="1:1" x14ac:dyDescent="0.25">
      <c r="A31838" t="s">
        <v>32265</v>
      </c>
    </row>
    <row r="31839" spans="1:1" x14ac:dyDescent="0.25">
      <c r="A31839" t="s">
        <v>32266</v>
      </c>
    </row>
    <row r="31840" spans="1:1" x14ac:dyDescent="0.25">
      <c r="A31840" t="s">
        <v>32267</v>
      </c>
    </row>
    <row r="31841" spans="1:1" x14ac:dyDescent="0.25">
      <c r="A31841" t="s">
        <v>32268</v>
      </c>
    </row>
    <row r="31842" spans="1:1" x14ac:dyDescent="0.25">
      <c r="A31842" t="s">
        <v>32269</v>
      </c>
    </row>
    <row r="31843" spans="1:1" x14ac:dyDescent="0.25">
      <c r="A31843" t="s">
        <v>32270</v>
      </c>
    </row>
    <row r="31844" spans="1:1" x14ac:dyDescent="0.25">
      <c r="A31844" t="s">
        <v>32271</v>
      </c>
    </row>
    <row r="31845" spans="1:1" x14ac:dyDescent="0.25">
      <c r="A31845" t="s">
        <v>32272</v>
      </c>
    </row>
    <row r="31846" spans="1:1" x14ac:dyDescent="0.25">
      <c r="A31846" t="s">
        <v>32273</v>
      </c>
    </row>
    <row r="31847" spans="1:1" x14ac:dyDescent="0.25">
      <c r="A31847" t="s">
        <v>32274</v>
      </c>
    </row>
    <row r="31848" spans="1:1" x14ac:dyDescent="0.25">
      <c r="A31848" t="s">
        <v>32275</v>
      </c>
    </row>
    <row r="31849" spans="1:1" x14ac:dyDescent="0.25">
      <c r="A31849" t="s">
        <v>32276</v>
      </c>
    </row>
    <row r="31850" spans="1:1" x14ac:dyDescent="0.25">
      <c r="A31850" t="s">
        <v>32277</v>
      </c>
    </row>
    <row r="31851" spans="1:1" x14ac:dyDescent="0.25">
      <c r="A31851" t="s">
        <v>32278</v>
      </c>
    </row>
    <row r="31852" spans="1:1" x14ac:dyDescent="0.25">
      <c r="A31852" t="s">
        <v>32279</v>
      </c>
    </row>
    <row r="31853" spans="1:1" x14ac:dyDescent="0.25">
      <c r="A31853" t="s">
        <v>32280</v>
      </c>
    </row>
    <row r="31854" spans="1:1" x14ac:dyDescent="0.25">
      <c r="A31854" t="s">
        <v>32281</v>
      </c>
    </row>
    <row r="31855" spans="1:1" x14ac:dyDescent="0.25">
      <c r="A31855" t="s">
        <v>32282</v>
      </c>
    </row>
    <row r="31856" spans="1:1" x14ac:dyDescent="0.25">
      <c r="A31856" t="s">
        <v>32283</v>
      </c>
    </row>
    <row r="31857" spans="1:1" x14ac:dyDescent="0.25">
      <c r="A31857" t="s">
        <v>32284</v>
      </c>
    </row>
    <row r="31858" spans="1:1" x14ac:dyDescent="0.25">
      <c r="A31858" t="s">
        <v>32285</v>
      </c>
    </row>
    <row r="31859" spans="1:1" x14ac:dyDescent="0.25">
      <c r="A31859" t="s">
        <v>32286</v>
      </c>
    </row>
    <row r="31860" spans="1:1" x14ac:dyDescent="0.25">
      <c r="A31860" t="s">
        <v>32287</v>
      </c>
    </row>
    <row r="31861" spans="1:1" x14ac:dyDescent="0.25">
      <c r="A31861" t="s">
        <v>32288</v>
      </c>
    </row>
    <row r="31862" spans="1:1" x14ac:dyDescent="0.25">
      <c r="A31862" t="s">
        <v>32289</v>
      </c>
    </row>
    <row r="31863" spans="1:1" x14ac:dyDescent="0.25">
      <c r="A31863" t="s">
        <v>32290</v>
      </c>
    </row>
    <row r="31864" spans="1:1" x14ac:dyDescent="0.25">
      <c r="A31864" t="s">
        <v>32291</v>
      </c>
    </row>
    <row r="31865" spans="1:1" x14ac:dyDescent="0.25">
      <c r="A31865" t="s">
        <v>32292</v>
      </c>
    </row>
    <row r="31866" spans="1:1" x14ac:dyDescent="0.25">
      <c r="A31866" t="s">
        <v>32293</v>
      </c>
    </row>
    <row r="31867" spans="1:1" x14ac:dyDescent="0.25">
      <c r="A31867" t="s">
        <v>32294</v>
      </c>
    </row>
    <row r="31868" spans="1:1" x14ac:dyDescent="0.25">
      <c r="A31868" t="s">
        <v>32295</v>
      </c>
    </row>
    <row r="31869" spans="1:1" x14ac:dyDescent="0.25">
      <c r="A31869" t="s">
        <v>32296</v>
      </c>
    </row>
    <row r="31870" spans="1:1" x14ac:dyDescent="0.25">
      <c r="A31870" t="s">
        <v>32297</v>
      </c>
    </row>
    <row r="31871" spans="1:1" x14ac:dyDescent="0.25">
      <c r="A31871" t="s">
        <v>32298</v>
      </c>
    </row>
    <row r="31872" spans="1:1" x14ac:dyDescent="0.25">
      <c r="A31872" t="s">
        <v>32299</v>
      </c>
    </row>
    <row r="31873" spans="1:1" x14ac:dyDescent="0.25">
      <c r="A31873" t="s">
        <v>32300</v>
      </c>
    </row>
    <row r="31874" spans="1:1" x14ac:dyDescent="0.25">
      <c r="A31874" t="s">
        <v>32301</v>
      </c>
    </row>
    <row r="31875" spans="1:1" x14ac:dyDescent="0.25">
      <c r="A31875" t="s">
        <v>32302</v>
      </c>
    </row>
    <row r="31876" spans="1:1" x14ac:dyDescent="0.25">
      <c r="A31876" t="s">
        <v>32303</v>
      </c>
    </row>
    <row r="31877" spans="1:1" x14ac:dyDescent="0.25">
      <c r="A31877" t="s">
        <v>32304</v>
      </c>
    </row>
    <row r="31878" spans="1:1" x14ac:dyDescent="0.25">
      <c r="A31878" t="s">
        <v>32305</v>
      </c>
    </row>
    <row r="31879" spans="1:1" x14ac:dyDescent="0.25">
      <c r="A31879" t="s">
        <v>32306</v>
      </c>
    </row>
    <row r="31880" spans="1:1" x14ac:dyDescent="0.25">
      <c r="A31880" t="s">
        <v>32307</v>
      </c>
    </row>
    <row r="31881" spans="1:1" x14ac:dyDescent="0.25">
      <c r="A31881" t="s">
        <v>32308</v>
      </c>
    </row>
    <row r="31882" spans="1:1" x14ac:dyDescent="0.25">
      <c r="A31882" t="s">
        <v>32309</v>
      </c>
    </row>
    <row r="31883" spans="1:1" x14ac:dyDescent="0.25">
      <c r="A31883" t="s">
        <v>32310</v>
      </c>
    </row>
    <row r="31884" spans="1:1" x14ac:dyDescent="0.25">
      <c r="A31884" t="s">
        <v>32311</v>
      </c>
    </row>
    <row r="31885" spans="1:1" x14ac:dyDescent="0.25">
      <c r="A31885" t="s">
        <v>32312</v>
      </c>
    </row>
    <row r="31886" spans="1:1" x14ac:dyDescent="0.25">
      <c r="A31886" t="s">
        <v>32313</v>
      </c>
    </row>
    <row r="31887" spans="1:1" x14ac:dyDescent="0.25">
      <c r="A31887" t="s">
        <v>32314</v>
      </c>
    </row>
    <row r="31888" spans="1:1" x14ac:dyDescent="0.25">
      <c r="A31888" t="s">
        <v>32315</v>
      </c>
    </row>
    <row r="31889" spans="1:1" x14ac:dyDescent="0.25">
      <c r="A31889" t="s">
        <v>32316</v>
      </c>
    </row>
    <row r="31890" spans="1:1" x14ac:dyDescent="0.25">
      <c r="A31890" t="s">
        <v>32317</v>
      </c>
    </row>
    <row r="31891" spans="1:1" x14ac:dyDescent="0.25">
      <c r="A31891" t="s">
        <v>32318</v>
      </c>
    </row>
    <row r="31892" spans="1:1" x14ac:dyDescent="0.25">
      <c r="A31892" t="s">
        <v>32319</v>
      </c>
    </row>
    <row r="31893" spans="1:1" x14ac:dyDescent="0.25">
      <c r="A31893" t="s">
        <v>32320</v>
      </c>
    </row>
    <row r="31894" spans="1:1" x14ac:dyDescent="0.25">
      <c r="A31894" t="s">
        <v>32321</v>
      </c>
    </row>
    <row r="31895" spans="1:1" x14ac:dyDescent="0.25">
      <c r="A31895" t="s">
        <v>32322</v>
      </c>
    </row>
    <row r="31896" spans="1:1" x14ac:dyDescent="0.25">
      <c r="A31896" t="s">
        <v>32323</v>
      </c>
    </row>
    <row r="31897" spans="1:1" x14ac:dyDescent="0.25">
      <c r="A31897" t="s">
        <v>32324</v>
      </c>
    </row>
    <row r="31898" spans="1:1" x14ac:dyDescent="0.25">
      <c r="A31898" t="s">
        <v>32325</v>
      </c>
    </row>
    <row r="31899" spans="1:1" x14ac:dyDescent="0.25">
      <c r="A31899" t="s">
        <v>32326</v>
      </c>
    </row>
    <row r="31900" spans="1:1" x14ac:dyDescent="0.25">
      <c r="A31900" t="s">
        <v>32327</v>
      </c>
    </row>
    <row r="31901" spans="1:1" x14ac:dyDescent="0.25">
      <c r="A31901" t="s">
        <v>32328</v>
      </c>
    </row>
    <row r="31902" spans="1:1" x14ac:dyDescent="0.25">
      <c r="A31902" t="s">
        <v>32329</v>
      </c>
    </row>
    <row r="31903" spans="1:1" x14ac:dyDescent="0.25">
      <c r="A31903" t="s">
        <v>32330</v>
      </c>
    </row>
    <row r="31904" spans="1:1" x14ac:dyDescent="0.25">
      <c r="A31904" t="s">
        <v>32331</v>
      </c>
    </row>
    <row r="31905" spans="1:1" x14ac:dyDescent="0.25">
      <c r="A31905" t="s">
        <v>32332</v>
      </c>
    </row>
    <row r="31906" spans="1:1" x14ac:dyDescent="0.25">
      <c r="A31906" t="s">
        <v>32333</v>
      </c>
    </row>
    <row r="31907" spans="1:1" x14ac:dyDescent="0.25">
      <c r="A31907" t="s">
        <v>32334</v>
      </c>
    </row>
    <row r="31908" spans="1:1" x14ac:dyDescent="0.25">
      <c r="A31908" t="s">
        <v>32335</v>
      </c>
    </row>
    <row r="31909" spans="1:1" x14ac:dyDescent="0.25">
      <c r="A31909" t="s">
        <v>32336</v>
      </c>
    </row>
    <row r="31910" spans="1:1" x14ac:dyDescent="0.25">
      <c r="A31910" t="s">
        <v>32337</v>
      </c>
    </row>
    <row r="31911" spans="1:1" x14ac:dyDescent="0.25">
      <c r="A31911" t="s">
        <v>32338</v>
      </c>
    </row>
    <row r="31912" spans="1:1" x14ac:dyDescent="0.25">
      <c r="A31912" t="s">
        <v>32339</v>
      </c>
    </row>
    <row r="31913" spans="1:1" x14ac:dyDescent="0.25">
      <c r="A31913" t="s">
        <v>32340</v>
      </c>
    </row>
    <row r="31914" spans="1:1" x14ac:dyDescent="0.25">
      <c r="A31914" t="s">
        <v>32341</v>
      </c>
    </row>
    <row r="31915" spans="1:1" x14ac:dyDescent="0.25">
      <c r="A31915" t="s">
        <v>32342</v>
      </c>
    </row>
    <row r="31916" spans="1:1" x14ac:dyDescent="0.25">
      <c r="A31916" t="s">
        <v>32343</v>
      </c>
    </row>
    <row r="31917" spans="1:1" x14ac:dyDescent="0.25">
      <c r="A31917" t="s">
        <v>32344</v>
      </c>
    </row>
    <row r="31918" spans="1:1" x14ac:dyDescent="0.25">
      <c r="A31918" t="s">
        <v>32345</v>
      </c>
    </row>
    <row r="31919" spans="1:1" x14ac:dyDescent="0.25">
      <c r="A31919" t="s">
        <v>32346</v>
      </c>
    </row>
    <row r="31920" spans="1:1" x14ac:dyDescent="0.25">
      <c r="A31920" t="s">
        <v>32347</v>
      </c>
    </row>
    <row r="31921" spans="1:1" x14ac:dyDescent="0.25">
      <c r="A31921" t="s">
        <v>32348</v>
      </c>
    </row>
    <row r="31922" spans="1:1" x14ac:dyDescent="0.25">
      <c r="A31922" t="s">
        <v>32349</v>
      </c>
    </row>
    <row r="31923" spans="1:1" x14ac:dyDescent="0.25">
      <c r="A31923" t="s">
        <v>32350</v>
      </c>
    </row>
    <row r="31924" spans="1:1" x14ac:dyDescent="0.25">
      <c r="A31924" t="s">
        <v>32351</v>
      </c>
    </row>
    <row r="31925" spans="1:1" x14ac:dyDescent="0.25">
      <c r="A31925" t="s">
        <v>32352</v>
      </c>
    </row>
    <row r="31926" spans="1:1" x14ac:dyDescent="0.25">
      <c r="A31926" t="s">
        <v>32353</v>
      </c>
    </row>
    <row r="31927" spans="1:1" x14ac:dyDescent="0.25">
      <c r="A31927" t="s">
        <v>32354</v>
      </c>
    </row>
    <row r="31928" spans="1:1" x14ac:dyDescent="0.25">
      <c r="A31928" t="s">
        <v>32355</v>
      </c>
    </row>
    <row r="31929" spans="1:1" x14ac:dyDescent="0.25">
      <c r="A31929" t="s">
        <v>32356</v>
      </c>
    </row>
    <row r="31930" spans="1:1" x14ac:dyDescent="0.25">
      <c r="A31930" t="s">
        <v>32357</v>
      </c>
    </row>
    <row r="31931" spans="1:1" x14ac:dyDescent="0.25">
      <c r="A31931" t="s">
        <v>32358</v>
      </c>
    </row>
    <row r="31932" spans="1:1" x14ac:dyDescent="0.25">
      <c r="A31932" t="s">
        <v>32359</v>
      </c>
    </row>
    <row r="31933" spans="1:1" x14ac:dyDescent="0.25">
      <c r="A31933" t="s">
        <v>32360</v>
      </c>
    </row>
    <row r="31934" spans="1:1" x14ac:dyDescent="0.25">
      <c r="A31934" t="s">
        <v>32361</v>
      </c>
    </row>
    <row r="31935" spans="1:1" x14ac:dyDescent="0.25">
      <c r="A31935" t="s">
        <v>32362</v>
      </c>
    </row>
    <row r="31936" spans="1:1" x14ac:dyDescent="0.25">
      <c r="A31936" t="s">
        <v>32363</v>
      </c>
    </row>
    <row r="31937" spans="1:1" x14ac:dyDescent="0.25">
      <c r="A31937" t="s">
        <v>32364</v>
      </c>
    </row>
    <row r="31938" spans="1:1" x14ac:dyDescent="0.25">
      <c r="A31938" t="s">
        <v>32365</v>
      </c>
    </row>
    <row r="31939" spans="1:1" x14ac:dyDescent="0.25">
      <c r="A31939" t="s">
        <v>32366</v>
      </c>
    </row>
    <row r="31940" spans="1:1" x14ac:dyDescent="0.25">
      <c r="A31940" t="s">
        <v>32367</v>
      </c>
    </row>
    <row r="31941" spans="1:1" x14ac:dyDescent="0.25">
      <c r="A31941" t="s">
        <v>32368</v>
      </c>
    </row>
    <row r="31942" spans="1:1" x14ac:dyDescent="0.25">
      <c r="A31942" t="s">
        <v>32369</v>
      </c>
    </row>
    <row r="31943" spans="1:1" x14ac:dyDescent="0.25">
      <c r="A31943" t="s">
        <v>32370</v>
      </c>
    </row>
    <row r="31944" spans="1:1" x14ac:dyDescent="0.25">
      <c r="A31944" t="s">
        <v>32371</v>
      </c>
    </row>
    <row r="31945" spans="1:1" x14ac:dyDescent="0.25">
      <c r="A31945" t="s">
        <v>32372</v>
      </c>
    </row>
    <row r="31946" spans="1:1" x14ac:dyDescent="0.25">
      <c r="A31946" t="s">
        <v>32373</v>
      </c>
    </row>
    <row r="31947" spans="1:1" x14ac:dyDescent="0.25">
      <c r="A31947" t="s">
        <v>32374</v>
      </c>
    </row>
    <row r="31948" spans="1:1" x14ac:dyDescent="0.25">
      <c r="A31948" t="s">
        <v>32375</v>
      </c>
    </row>
    <row r="31949" spans="1:1" x14ac:dyDescent="0.25">
      <c r="A31949" t="s">
        <v>32376</v>
      </c>
    </row>
    <row r="31950" spans="1:1" x14ac:dyDescent="0.25">
      <c r="A31950" t="s">
        <v>32377</v>
      </c>
    </row>
    <row r="31951" spans="1:1" x14ac:dyDescent="0.25">
      <c r="A31951" t="s">
        <v>32378</v>
      </c>
    </row>
    <row r="31952" spans="1:1" x14ac:dyDescent="0.25">
      <c r="A31952" t="s">
        <v>32379</v>
      </c>
    </row>
    <row r="31953" spans="1:1" x14ac:dyDescent="0.25">
      <c r="A31953" t="s">
        <v>32380</v>
      </c>
    </row>
    <row r="31954" spans="1:1" x14ac:dyDescent="0.25">
      <c r="A31954" t="s">
        <v>32381</v>
      </c>
    </row>
    <row r="31955" spans="1:1" x14ac:dyDescent="0.25">
      <c r="A31955" t="s">
        <v>32382</v>
      </c>
    </row>
    <row r="31956" spans="1:1" x14ac:dyDescent="0.25">
      <c r="A31956" t="s">
        <v>32383</v>
      </c>
    </row>
    <row r="31957" spans="1:1" x14ac:dyDescent="0.25">
      <c r="A31957" t="s">
        <v>32384</v>
      </c>
    </row>
    <row r="31958" spans="1:1" x14ac:dyDescent="0.25">
      <c r="A31958" t="s">
        <v>32385</v>
      </c>
    </row>
    <row r="31959" spans="1:1" x14ac:dyDescent="0.25">
      <c r="A31959" t="s">
        <v>32386</v>
      </c>
    </row>
    <row r="31960" spans="1:1" x14ac:dyDescent="0.25">
      <c r="A31960" t="s">
        <v>32387</v>
      </c>
    </row>
    <row r="31961" spans="1:1" x14ac:dyDescent="0.25">
      <c r="A31961" t="s">
        <v>32388</v>
      </c>
    </row>
    <row r="31962" spans="1:1" x14ac:dyDescent="0.25">
      <c r="A31962" t="s">
        <v>32389</v>
      </c>
    </row>
    <row r="31963" spans="1:1" x14ac:dyDescent="0.25">
      <c r="A31963" t="s">
        <v>32390</v>
      </c>
    </row>
    <row r="31964" spans="1:1" x14ac:dyDescent="0.25">
      <c r="A31964" t="s">
        <v>32391</v>
      </c>
    </row>
    <row r="31965" spans="1:1" x14ac:dyDescent="0.25">
      <c r="A31965" t="s">
        <v>32392</v>
      </c>
    </row>
    <row r="31966" spans="1:1" x14ac:dyDescent="0.25">
      <c r="A31966" t="s">
        <v>32393</v>
      </c>
    </row>
    <row r="31967" spans="1:1" x14ac:dyDescent="0.25">
      <c r="A31967" t="s">
        <v>32394</v>
      </c>
    </row>
    <row r="31968" spans="1:1" x14ac:dyDescent="0.25">
      <c r="A31968" t="s">
        <v>32395</v>
      </c>
    </row>
    <row r="31969" spans="1:1" x14ac:dyDescent="0.25">
      <c r="A31969" t="s">
        <v>32396</v>
      </c>
    </row>
    <row r="31970" spans="1:1" x14ac:dyDescent="0.25">
      <c r="A31970" t="s">
        <v>32397</v>
      </c>
    </row>
    <row r="31971" spans="1:1" x14ac:dyDescent="0.25">
      <c r="A31971" t="s">
        <v>32398</v>
      </c>
    </row>
    <row r="31972" spans="1:1" x14ac:dyDescent="0.25">
      <c r="A31972" t="s">
        <v>32399</v>
      </c>
    </row>
    <row r="31973" spans="1:1" x14ac:dyDescent="0.25">
      <c r="A31973" t="s">
        <v>32400</v>
      </c>
    </row>
    <row r="31974" spans="1:1" x14ac:dyDescent="0.25">
      <c r="A31974" t="s">
        <v>32401</v>
      </c>
    </row>
    <row r="31975" spans="1:1" x14ac:dyDescent="0.25">
      <c r="A31975" t="s">
        <v>32402</v>
      </c>
    </row>
    <row r="31976" spans="1:1" x14ac:dyDescent="0.25">
      <c r="A31976" t="s">
        <v>32403</v>
      </c>
    </row>
    <row r="31977" spans="1:1" x14ac:dyDescent="0.25">
      <c r="A31977" t="s">
        <v>32404</v>
      </c>
    </row>
    <row r="31978" spans="1:1" x14ac:dyDescent="0.25">
      <c r="A31978" t="s">
        <v>32405</v>
      </c>
    </row>
    <row r="31979" spans="1:1" x14ac:dyDescent="0.25">
      <c r="A31979" t="s">
        <v>32406</v>
      </c>
    </row>
    <row r="31980" spans="1:1" x14ac:dyDescent="0.25">
      <c r="A31980" t="s">
        <v>32407</v>
      </c>
    </row>
    <row r="31981" spans="1:1" x14ac:dyDescent="0.25">
      <c r="A31981" t="s">
        <v>32408</v>
      </c>
    </row>
    <row r="31982" spans="1:1" x14ac:dyDescent="0.25">
      <c r="A31982" t="s">
        <v>32409</v>
      </c>
    </row>
    <row r="31983" spans="1:1" x14ac:dyDescent="0.25">
      <c r="A31983" t="s">
        <v>32410</v>
      </c>
    </row>
    <row r="31984" spans="1:1" x14ac:dyDescent="0.25">
      <c r="A31984" t="s">
        <v>32411</v>
      </c>
    </row>
    <row r="31985" spans="1:1" x14ac:dyDescent="0.25">
      <c r="A31985" t="s">
        <v>32412</v>
      </c>
    </row>
    <row r="31986" spans="1:1" x14ac:dyDescent="0.25">
      <c r="A31986" t="s">
        <v>32413</v>
      </c>
    </row>
    <row r="31987" spans="1:1" x14ac:dyDescent="0.25">
      <c r="A31987" t="s">
        <v>32414</v>
      </c>
    </row>
    <row r="31988" spans="1:1" x14ac:dyDescent="0.25">
      <c r="A31988" t="s">
        <v>32415</v>
      </c>
    </row>
    <row r="31989" spans="1:1" x14ac:dyDescent="0.25">
      <c r="A31989" t="s">
        <v>32416</v>
      </c>
    </row>
    <row r="31990" spans="1:1" x14ac:dyDescent="0.25">
      <c r="A31990" t="s">
        <v>32417</v>
      </c>
    </row>
    <row r="31991" spans="1:1" x14ac:dyDescent="0.25">
      <c r="A31991" t="s">
        <v>32418</v>
      </c>
    </row>
    <row r="31992" spans="1:1" x14ac:dyDescent="0.25">
      <c r="A31992" t="s">
        <v>32419</v>
      </c>
    </row>
    <row r="31993" spans="1:1" x14ac:dyDescent="0.25">
      <c r="A31993" t="s">
        <v>32420</v>
      </c>
    </row>
    <row r="31994" spans="1:1" x14ac:dyDescent="0.25">
      <c r="A31994" t="s">
        <v>32421</v>
      </c>
    </row>
    <row r="31995" spans="1:1" x14ac:dyDescent="0.25">
      <c r="A31995" t="s">
        <v>32422</v>
      </c>
    </row>
    <row r="31996" spans="1:1" x14ac:dyDescent="0.25">
      <c r="A31996" t="s">
        <v>32423</v>
      </c>
    </row>
    <row r="31997" spans="1:1" x14ac:dyDescent="0.25">
      <c r="A31997" t="s">
        <v>32424</v>
      </c>
    </row>
    <row r="31998" spans="1:1" x14ac:dyDescent="0.25">
      <c r="A31998" t="s">
        <v>32425</v>
      </c>
    </row>
    <row r="31999" spans="1:1" x14ac:dyDescent="0.25">
      <c r="A31999" t="s">
        <v>32426</v>
      </c>
    </row>
    <row r="32000" spans="1:1" x14ac:dyDescent="0.25">
      <c r="A32000" t="s">
        <v>32427</v>
      </c>
    </row>
    <row r="32001" spans="1:1" x14ac:dyDescent="0.25">
      <c r="A32001" t="s">
        <v>32428</v>
      </c>
    </row>
    <row r="32002" spans="1:1" x14ac:dyDescent="0.25">
      <c r="A32002" t="s">
        <v>32429</v>
      </c>
    </row>
    <row r="32003" spans="1:1" x14ac:dyDescent="0.25">
      <c r="A32003" t="s">
        <v>32430</v>
      </c>
    </row>
    <row r="32004" spans="1:1" x14ac:dyDescent="0.25">
      <c r="A32004" t="s">
        <v>32431</v>
      </c>
    </row>
    <row r="32005" spans="1:1" x14ac:dyDescent="0.25">
      <c r="A32005" t="s">
        <v>32432</v>
      </c>
    </row>
    <row r="32006" spans="1:1" x14ac:dyDescent="0.25">
      <c r="A32006" t="s">
        <v>32433</v>
      </c>
    </row>
    <row r="32007" spans="1:1" x14ac:dyDescent="0.25">
      <c r="A32007" t="s">
        <v>32434</v>
      </c>
    </row>
    <row r="32008" spans="1:1" x14ac:dyDescent="0.25">
      <c r="A32008" t="s">
        <v>32435</v>
      </c>
    </row>
    <row r="32009" spans="1:1" x14ac:dyDescent="0.25">
      <c r="A32009" t="s">
        <v>32436</v>
      </c>
    </row>
    <row r="32010" spans="1:1" x14ac:dyDescent="0.25">
      <c r="A32010" t="s">
        <v>32437</v>
      </c>
    </row>
    <row r="32011" spans="1:1" x14ac:dyDescent="0.25">
      <c r="A32011" t="s">
        <v>32438</v>
      </c>
    </row>
    <row r="32012" spans="1:1" x14ac:dyDescent="0.25">
      <c r="A32012" t="s">
        <v>32439</v>
      </c>
    </row>
    <row r="32013" spans="1:1" x14ac:dyDescent="0.25">
      <c r="A32013" t="s">
        <v>32440</v>
      </c>
    </row>
    <row r="32014" spans="1:1" x14ac:dyDescent="0.25">
      <c r="A32014" t="s">
        <v>32441</v>
      </c>
    </row>
    <row r="32015" spans="1:1" x14ac:dyDescent="0.25">
      <c r="A32015" t="s">
        <v>32442</v>
      </c>
    </row>
    <row r="32016" spans="1:1" x14ac:dyDescent="0.25">
      <c r="A32016" t="s">
        <v>32443</v>
      </c>
    </row>
    <row r="32017" spans="1:1" x14ac:dyDescent="0.25">
      <c r="A32017" t="s">
        <v>32444</v>
      </c>
    </row>
    <row r="32018" spans="1:1" x14ac:dyDescent="0.25">
      <c r="A32018" t="s">
        <v>32445</v>
      </c>
    </row>
    <row r="32019" spans="1:1" x14ac:dyDescent="0.25">
      <c r="A32019" t="s">
        <v>32446</v>
      </c>
    </row>
    <row r="32020" spans="1:1" x14ac:dyDescent="0.25">
      <c r="A32020" t="s">
        <v>32447</v>
      </c>
    </row>
    <row r="32021" spans="1:1" x14ac:dyDescent="0.25">
      <c r="A32021" t="s">
        <v>32448</v>
      </c>
    </row>
    <row r="32022" spans="1:1" x14ac:dyDescent="0.25">
      <c r="A32022" t="s">
        <v>32449</v>
      </c>
    </row>
    <row r="32023" spans="1:1" x14ac:dyDescent="0.25">
      <c r="A32023" t="s">
        <v>32450</v>
      </c>
    </row>
    <row r="32024" spans="1:1" x14ac:dyDescent="0.25">
      <c r="A32024" t="s">
        <v>32451</v>
      </c>
    </row>
    <row r="32025" spans="1:1" x14ac:dyDescent="0.25">
      <c r="A32025" t="s">
        <v>32452</v>
      </c>
    </row>
    <row r="32026" spans="1:1" x14ac:dyDescent="0.25">
      <c r="A32026" t="s">
        <v>32453</v>
      </c>
    </row>
    <row r="32027" spans="1:1" x14ac:dyDescent="0.25">
      <c r="A32027" t="s">
        <v>32454</v>
      </c>
    </row>
    <row r="32028" spans="1:1" x14ac:dyDescent="0.25">
      <c r="A32028" t="s">
        <v>32455</v>
      </c>
    </row>
    <row r="32029" spans="1:1" x14ac:dyDescent="0.25">
      <c r="A32029" t="s">
        <v>32456</v>
      </c>
    </row>
    <row r="32030" spans="1:1" x14ac:dyDescent="0.25">
      <c r="A32030" t="s">
        <v>32457</v>
      </c>
    </row>
    <row r="32031" spans="1:1" x14ac:dyDescent="0.25">
      <c r="A32031" t="s">
        <v>32458</v>
      </c>
    </row>
    <row r="32032" spans="1:1" x14ac:dyDescent="0.25">
      <c r="A32032" t="s">
        <v>32459</v>
      </c>
    </row>
    <row r="32033" spans="1:1" x14ac:dyDescent="0.25">
      <c r="A32033" t="s">
        <v>32460</v>
      </c>
    </row>
    <row r="32034" spans="1:1" x14ac:dyDescent="0.25">
      <c r="A32034" t="s">
        <v>32461</v>
      </c>
    </row>
    <row r="32035" spans="1:1" x14ac:dyDescent="0.25">
      <c r="A32035" t="s">
        <v>32462</v>
      </c>
    </row>
    <row r="32036" spans="1:1" x14ac:dyDescent="0.25">
      <c r="A32036" t="s">
        <v>32463</v>
      </c>
    </row>
    <row r="32037" spans="1:1" x14ac:dyDescent="0.25">
      <c r="A32037" t="s">
        <v>32464</v>
      </c>
    </row>
    <row r="32038" spans="1:1" x14ac:dyDescent="0.25">
      <c r="A32038" t="s">
        <v>32465</v>
      </c>
    </row>
    <row r="32039" spans="1:1" x14ac:dyDescent="0.25">
      <c r="A32039" t="s">
        <v>32466</v>
      </c>
    </row>
    <row r="32040" spans="1:1" x14ac:dyDescent="0.25">
      <c r="A32040" t="s">
        <v>32467</v>
      </c>
    </row>
    <row r="32041" spans="1:1" x14ac:dyDescent="0.25">
      <c r="A32041" t="s">
        <v>32468</v>
      </c>
    </row>
    <row r="32042" spans="1:1" x14ac:dyDescent="0.25">
      <c r="A32042" t="s">
        <v>32469</v>
      </c>
    </row>
    <row r="32043" spans="1:1" x14ac:dyDescent="0.25">
      <c r="A32043" t="s">
        <v>32470</v>
      </c>
    </row>
    <row r="32044" spans="1:1" x14ac:dyDescent="0.25">
      <c r="A32044" t="s">
        <v>32471</v>
      </c>
    </row>
    <row r="32045" spans="1:1" x14ac:dyDescent="0.25">
      <c r="A32045" t="s">
        <v>32472</v>
      </c>
    </row>
    <row r="32046" spans="1:1" x14ac:dyDescent="0.25">
      <c r="A32046" t="s">
        <v>32473</v>
      </c>
    </row>
    <row r="32047" spans="1:1" x14ac:dyDescent="0.25">
      <c r="A32047" t="s">
        <v>32474</v>
      </c>
    </row>
    <row r="32048" spans="1:1" x14ac:dyDescent="0.25">
      <c r="A32048" t="s">
        <v>32475</v>
      </c>
    </row>
    <row r="32049" spans="1:1" x14ac:dyDescent="0.25">
      <c r="A32049" t="s">
        <v>32476</v>
      </c>
    </row>
    <row r="32050" spans="1:1" x14ac:dyDescent="0.25">
      <c r="A32050" t="s">
        <v>32477</v>
      </c>
    </row>
    <row r="32051" spans="1:1" x14ac:dyDescent="0.25">
      <c r="A32051" t="s">
        <v>32478</v>
      </c>
    </row>
    <row r="32052" spans="1:1" x14ac:dyDescent="0.25">
      <c r="A32052" t="s">
        <v>32479</v>
      </c>
    </row>
    <row r="32053" spans="1:1" x14ac:dyDescent="0.25">
      <c r="A32053" t="s">
        <v>32480</v>
      </c>
    </row>
    <row r="32054" spans="1:1" x14ac:dyDescent="0.25">
      <c r="A32054" t="s">
        <v>32481</v>
      </c>
    </row>
    <row r="32055" spans="1:1" x14ac:dyDescent="0.25">
      <c r="A32055" t="s">
        <v>32482</v>
      </c>
    </row>
    <row r="32056" spans="1:1" x14ac:dyDescent="0.25">
      <c r="A32056" t="s">
        <v>32483</v>
      </c>
    </row>
    <row r="32057" spans="1:1" x14ac:dyDescent="0.25">
      <c r="A32057" t="s">
        <v>32484</v>
      </c>
    </row>
    <row r="32058" spans="1:1" x14ac:dyDescent="0.25">
      <c r="A32058" t="s">
        <v>32485</v>
      </c>
    </row>
    <row r="32059" spans="1:1" x14ac:dyDescent="0.25">
      <c r="A32059" t="s">
        <v>32486</v>
      </c>
    </row>
    <row r="32060" spans="1:1" x14ac:dyDescent="0.25">
      <c r="A32060" t="s">
        <v>32487</v>
      </c>
    </row>
    <row r="32061" spans="1:1" x14ac:dyDescent="0.25">
      <c r="A32061" t="s">
        <v>32488</v>
      </c>
    </row>
    <row r="32062" spans="1:1" x14ac:dyDescent="0.25">
      <c r="A32062" t="s">
        <v>32489</v>
      </c>
    </row>
    <row r="32063" spans="1:1" x14ac:dyDescent="0.25">
      <c r="A32063" t="s">
        <v>32490</v>
      </c>
    </row>
    <row r="32064" spans="1:1" x14ac:dyDescent="0.25">
      <c r="A32064" t="s">
        <v>32491</v>
      </c>
    </row>
    <row r="32065" spans="1:1" x14ac:dyDescent="0.25">
      <c r="A32065" t="s">
        <v>32492</v>
      </c>
    </row>
    <row r="32066" spans="1:1" x14ac:dyDescent="0.25">
      <c r="A32066" t="s">
        <v>32493</v>
      </c>
    </row>
    <row r="32067" spans="1:1" x14ac:dyDescent="0.25">
      <c r="A32067" t="s">
        <v>32494</v>
      </c>
    </row>
    <row r="32068" spans="1:1" x14ac:dyDescent="0.25">
      <c r="A32068" t="s">
        <v>32495</v>
      </c>
    </row>
    <row r="32069" spans="1:1" x14ac:dyDescent="0.25">
      <c r="A32069" t="s">
        <v>32496</v>
      </c>
    </row>
    <row r="32070" spans="1:1" x14ac:dyDescent="0.25">
      <c r="A32070" t="s">
        <v>32497</v>
      </c>
    </row>
    <row r="32071" spans="1:1" x14ac:dyDescent="0.25">
      <c r="A32071" t="s">
        <v>32498</v>
      </c>
    </row>
    <row r="32072" spans="1:1" x14ac:dyDescent="0.25">
      <c r="A32072" t="s">
        <v>32499</v>
      </c>
    </row>
    <row r="32073" spans="1:1" x14ac:dyDescent="0.25">
      <c r="A32073" t="s">
        <v>32500</v>
      </c>
    </row>
    <row r="32074" spans="1:1" x14ac:dyDescent="0.25">
      <c r="A32074" t="s">
        <v>32501</v>
      </c>
    </row>
    <row r="32075" spans="1:1" x14ac:dyDescent="0.25">
      <c r="A32075" t="s">
        <v>32502</v>
      </c>
    </row>
    <row r="32076" spans="1:1" x14ac:dyDescent="0.25">
      <c r="A32076" t="s">
        <v>32503</v>
      </c>
    </row>
    <row r="32077" spans="1:1" x14ac:dyDescent="0.25">
      <c r="A32077" t="s">
        <v>32504</v>
      </c>
    </row>
    <row r="32078" spans="1:1" x14ac:dyDescent="0.25">
      <c r="A32078" t="s">
        <v>32505</v>
      </c>
    </row>
    <row r="32079" spans="1:1" x14ac:dyDescent="0.25">
      <c r="A32079" t="s">
        <v>32506</v>
      </c>
    </row>
    <row r="32080" spans="1:1" x14ac:dyDescent="0.25">
      <c r="A32080" t="s">
        <v>32507</v>
      </c>
    </row>
    <row r="32081" spans="1:1" x14ac:dyDescent="0.25">
      <c r="A32081" t="s">
        <v>32508</v>
      </c>
    </row>
    <row r="32082" spans="1:1" x14ac:dyDescent="0.25">
      <c r="A32082" t="s">
        <v>32509</v>
      </c>
    </row>
    <row r="32083" spans="1:1" x14ac:dyDescent="0.25">
      <c r="A32083" t="s">
        <v>32510</v>
      </c>
    </row>
    <row r="32084" spans="1:1" x14ac:dyDescent="0.25">
      <c r="A32084" t="s">
        <v>32511</v>
      </c>
    </row>
    <row r="32085" spans="1:1" x14ac:dyDescent="0.25">
      <c r="A32085" t="s">
        <v>32512</v>
      </c>
    </row>
    <row r="32086" spans="1:1" x14ac:dyDescent="0.25">
      <c r="A32086" t="s">
        <v>32513</v>
      </c>
    </row>
    <row r="32087" spans="1:1" x14ac:dyDescent="0.25">
      <c r="A32087" t="s">
        <v>32514</v>
      </c>
    </row>
    <row r="32088" spans="1:1" x14ac:dyDescent="0.25">
      <c r="A32088" t="s">
        <v>32515</v>
      </c>
    </row>
    <row r="32089" spans="1:1" x14ac:dyDescent="0.25">
      <c r="A32089" t="s">
        <v>32516</v>
      </c>
    </row>
    <row r="32090" spans="1:1" x14ac:dyDescent="0.25">
      <c r="A32090" t="s">
        <v>32517</v>
      </c>
    </row>
    <row r="32091" spans="1:1" x14ac:dyDescent="0.25">
      <c r="A32091" t="s">
        <v>32518</v>
      </c>
    </row>
    <row r="32092" spans="1:1" x14ac:dyDescent="0.25">
      <c r="A32092" t="s">
        <v>32519</v>
      </c>
    </row>
    <row r="32093" spans="1:1" x14ac:dyDescent="0.25">
      <c r="A32093" t="s">
        <v>32520</v>
      </c>
    </row>
    <row r="32094" spans="1:1" x14ac:dyDescent="0.25">
      <c r="A32094" t="s">
        <v>32521</v>
      </c>
    </row>
    <row r="32095" spans="1:1" x14ac:dyDescent="0.25">
      <c r="A32095" t="s">
        <v>32522</v>
      </c>
    </row>
    <row r="32096" spans="1:1" x14ac:dyDescent="0.25">
      <c r="A32096" t="s">
        <v>32523</v>
      </c>
    </row>
    <row r="32097" spans="1:1" x14ac:dyDescent="0.25">
      <c r="A32097" t="s">
        <v>32524</v>
      </c>
    </row>
    <row r="32098" spans="1:1" x14ac:dyDescent="0.25">
      <c r="A32098" t="s">
        <v>32525</v>
      </c>
    </row>
    <row r="32099" spans="1:1" x14ac:dyDescent="0.25">
      <c r="A32099" t="s">
        <v>32526</v>
      </c>
    </row>
    <row r="32100" spans="1:1" x14ac:dyDescent="0.25">
      <c r="A32100" t="s">
        <v>32527</v>
      </c>
    </row>
    <row r="32101" spans="1:1" x14ac:dyDescent="0.25">
      <c r="A32101" t="s">
        <v>32528</v>
      </c>
    </row>
    <row r="32102" spans="1:1" x14ac:dyDescent="0.25">
      <c r="A32102" t="s">
        <v>32529</v>
      </c>
    </row>
    <row r="32103" spans="1:1" x14ac:dyDescent="0.25">
      <c r="A32103" t="s">
        <v>32530</v>
      </c>
    </row>
    <row r="32104" spans="1:1" x14ac:dyDescent="0.25">
      <c r="A32104" t="s">
        <v>32531</v>
      </c>
    </row>
    <row r="32105" spans="1:1" x14ac:dyDescent="0.25">
      <c r="A32105" t="s">
        <v>32532</v>
      </c>
    </row>
    <row r="32106" spans="1:1" x14ac:dyDescent="0.25">
      <c r="A32106" t="s">
        <v>32533</v>
      </c>
    </row>
    <row r="32107" spans="1:1" x14ac:dyDescent="0.25">
      <c r="A32107" t="s">
        <v>32534</v>
      </c>
    </row>
    <row r="32108" spans="1:1" x14ac:dyDescent="0.25">
      <c r="A32108" t="s">
        <v>32535</v>
      </c>
    </row>
    <row r="32109" spans="1:1" x14ac:dyDescent="0.25">
      <c r="A32109" t="s">
        <v>32536</v>
      </c>
    </row>
    <row r="32110" spans="1:1" x14ac:dyDescent="0.25">
      <c r="A32110" t="s">
        <v>32537</v>
      </c>
    </row>
    <row r="32111" spans="1:1" x14ac:dyDescent="0.25">
      <c r="A32111" t="s">
        <v>32538</v>
      </c>
    </row>
    <row r="32112" spans="1:1" x14ac:dyDescent="0.25">
      <c r="A32112" t="s">
        <v>32539</v>
      </c>
    </row>
    <row r="32113" spans="1:1" x14ac:dyDescent="0.25">
      <c r="A32113" t="s">
        <v>32540</v>
      </c>
    </row>
    <row r="32114" spans="1:1" x14ac:dyDescent="0.25">
      <c r="A32114" t="s">
        <v>32541</v>
      </c>
    </row>
    <row r="32115" spans="1:1" x14ac:dyDescent="0.25">
      <c r="A32115" t="s">
        <v>32542</v>
      </c>
    </row>
    <row r="32116" spans="1:1" x14ac:dyDescent="0.25">
      <c r="A32116" t="s">
        <v>32543</v>
      </c>
    </row>
    <row r="32117" spans="1:1" x14ac:dyDescent="0.25">
      <c r="A32117" t="s">
        <v>32544</v>
      </c>
    </row>
    <row r="32118" spans="1:1" x14ac:dyDescent="0.25">
      <c r="A32118" t="s">
        <v>32545</v>
      </c>
    </row>
    <row r="32119" spans="1:1" x14ac:dyDescent="0.25">
      <c r="A32119" t="s">
        <v>32546</v>
      </c>
    </row>
    <row r="32120" spans="1:1" x14ac:dyDescent="0.25">
      <c r="A32120" t="s">
        <v>32547</v>
      </c>
    </row>
    <row r="32121" spans="1:1" x14ac:dyDescent="0.25">
      <c r="A32121" t="s">
        <v>32548</v>
      </c>
    </row>
    <row r="32122" spans="1:1" x14ac:dyDescent="0.25">
      <c r="A32122" t="s">
        <v>32549</v>
      </c>
    </row>
    <row r="32123" spans="1:1" x14ac:dyDescent="0.25">
      <c r="A32123" t="s">
        <v>32550</v>
      </c>
    </row>
    <row r="32124" spans="1:1" x14ac:dyDescent="0.25">
      <c r="A32124" t="s">
        <v>32551</v>
      </c>
    </row>
    <row r="32125" spans="1:1" x14ac:dyDescent="0.25">
      <c r="A32125" t="s">
        <v>32552</v>
      </c>
    </row>
    <row r="32126" spans="1:1" x14ac:dyDescent="0.25">
      <c r="A32126" t="s">
        <v>32553</v>
      </c>
    </row>
    <row r="32127" spans="1:1" x14ac:dyDescent="0.25">
      <c r="A32127" t="s">
        <v>32554</v>
      </c>
    </row>
    <row r="32128" spans="1:1" x14ac:dyDescent="0.25">
      <c r="A32128" t="s">
        <v>32555</v>
      </c>
    </row>
    <row r="32129" spans="1:1" x14ac:dyDescent="0.25">
      <c r="A32129" t="s">
        <v>32556</v>
      </c>
    </row>
    <row r="32130" spans="1:1" x14ac:dyDescent="0.25">
      <c r="A32130" t="s">
        <v>32557</v>
      </c>
    </row>
    <row r="32131" spans="1:1" x14ac:dyDescent="0.25">
      <c r="A32131" t="s">
        <v>32558</v>
      </c>
    </row>
    <row r="32132" spans="1:1" x14ac:dyDescent="0.25">
      <c r="A32132" t="s">
        <v>32559</v>
      </c>
    </row>
    <row r="32133" spans="1:1" x14ac:dyDescent="0.25">
      <c r="A32133" t="s">
        <v>32560</v>
      </c>
    </row>
    <row r="32134" spans="1:1" x14ac:dyDescent="0.25">
      <c r="A32134" t="s">
        <v>32561</v>
      </c>
    </row>
    <row r="32135" spans="1:1" x14ac:dyDescent="0.25">
      <c r="A32135" t="s">
        <v>32562</v>
      </c>
    </row>
    <row r="32136" spans="1:1" x14ac:dyDescent="0.25">
      <c r="A32136" t="s">
        <v>32563</v>
      </c>
    </row>
    <row r="32137" spans="1:1" x14ac:dyDescent="0.25">
      <c r="A32137" t="s">
        <v>32564</v>
      </c>
    </row>
    <row r="32138" spans="1:1" x14ac:dyDescent="0.25">
      <c r="A32138" t="s">
        <v>32565</v>
      </c>
    </row>
    <row r="32139" spans="1:1" x14ac:dyDescent="0.25">
      <c r="A32139" t="s">
        <v>32566</v>
      </c>
    </row>
    <row r="32140" spans="1:1" x14ac:dyDescent="0.25">
      <c r="A32140" t="s">
        <v>32567</v>
      </c>
    </row>
    <row r="32141" spans="1:1" x14ac:dyDescent="0.25">
      <c r="A32141" t="s">
        <v>32568</v>
      </c>
    </row>
    <row r="32142" spans="1:1" x14ac:dyDescent="0.25">
      <c r="A32142" t="s">
        <v>32569</v>
      </c>
    </row>
    <row r="32143" spans="1:1" x14ac:dyDescent="0.25">
      <c r="A32143" t="s">
        <v>32570</v>
      </c>
    </row>
    <row r="32144" spans="1:1" x14ac:dyDescent="0.25">
      <c r="A32144" t="s">
        <v>32571</v>
      </c>
    </row>
    <row r="32145" spans="1:1" x14ac:dyDescent="0.25">
      <c r="A32145" t="s">
        <v>32572</v>
      </c>
    </row>
    <row r="32146" spans="1:1" x14ac:dyDescent="0.25">
      <c r="A32146" t="s">
        <v>32573</v>
      </c>
    </row>
    <row r="32147" spans="1:1" x14ac:dyDescent="0.25">
      <c r="A32147" t="s">
        <v>32574</v>
      </c>
    </row>
    <row r="32148" spans="1:1" x14ac:dyDescent="0.25">
      <c r="A32148" t="s">
        <v>32575</v>
      </c>
    </row>
    <row r="32149" spans="1:1" x14ac:dyDescent="0.25">
      <c r="A32149" t="s">
        <v>32576</v>
      </c>
    </row>
    <row r="32150" spans="1:1" x14ac:dyDescent="0.25">
      <c r="A32150" t="s">
        <v>32577</v>
      </c>
    </row>
    <row r="32151" spans="1:1" x14ac:dyDescent="0.25">
      <c r="A32151" t="s">
        <v>32578</v>
      </c>
    </row>
    <row r="32152" spans="1:1" x14ac:dyDescent="0.25">
      <c r="A32152" t="s">
        <v>32579</v>
      </c>
    </row>
    <row r="32153" spans="1:1" x14ac:dyDescent="0.25">
      <c r="A32153" t="s">
        <v>32580</v>
      </c>
    </row>
    <row r="32154" spans="1:1" x14ac:dyDescent="0.25">
      <c r="A32154" t="s">
        <v>32581</v>
      </c>
    </row>
    <row r="32155" spans="1:1" x14ac:dyDescent="0.25">
      <c r="A32155" t="s">
        <v>32582</v>
      </c>
    </row>
    <row r="32156" spans="1:1" x14ac:dyDescent="0.25">
      <c r="A32156" t="s">
        <v>32583</v>
      </c>
    </row>
    <row r="32157" spans="1:1" x14ac:dyDescent="0.25">
      <c r="A32157" t="s">
        <v>32584</v>
      </c>
    </row>
    <row r="32158" spans="1:1" x14ac:dyDescent="0.25">
      <c r="A32158" t="s">
        <v>32585</v>
      </c>
    </row>
    <row r="32159" spans="1:1" x14ac:dyDescent="0.25">
      <c r="A32159" t="s">
        <v>32586</v>
      </c>
    </row>
    <row r="32160" spans="1:1" x14ac:dyDescent="0.25">
      <c r="A32160" t="s">
        <v>32587</v>
      </c>
    </row>
    <row r="32161" spans="1:1" x14ac:dyDescent="0.25">
      <c r="A32161" t="s">
        <v>32588</v>
      </c>
    </row>
    <row r="32162" spans="1:1" x14ac:dyDescent="0.25">
      <c r="A32162" t="s">
        <v>32589</v>
      </c>
    </row>
    <row r="32163" spans="1:1" x14ac:dyDescent="0.25">
      <c r="A32163" t="s">
        <v>32590</v>
      </c>
    </row>
    <row r="32164" spans="1:1" x14ac:dyDescent="0.25">
      <c r="A32164" t="s">
        <v>32591</v>
      </c>
    </row>
    <row r="32165" spans="1:1" x14ac:dyDescent="0.25">
      <c r="A32165" t="s">
        <v>32592</v>
      </c>
    </row>
    <row r="32166" spans="1:1" x14ac:dyDescent="0.25">
      <c r="A32166" t="s">
        <v>32593</v>
      </c>
    </row>
    <row r="32167" spans="1:1" x14ac:dyDescent="0.25">
      <c r="A32167" t="s">
        <v>32594</v>
      </c>
    </row>
    <row r="32168" spans="1:1" x14ac:dyDescent="0.25">
      <c r="A32168" t="s">
        <v>32595</v>
      </c>
    </row>
    <row r="32169" spans="1:1" x14ac:dyDescent="0.25">
      <c r="A32169" t="s">
        <v>32596</v>
      </c>
    </row>
    <row r="32170" spans="1:1" x14ac:dyDescent="0.25">
      <c r="A32170" t="s">
        <v>32597</v>
      </c>
    </row>
    <row r="32171" spans="1:1" x14ac:dyDescent="0.25">
      <c r="A32171" t="s">
        <v>32598</v>
      </c>
    </row>
    <row r="32172" spans="1:1" x14ac:dyDescent="0.25">
      <c r="A32172" t="s">
        <v>32599</v>
      </c>
    </row>
    <row r="32173" spans="1:1" x14ac:dyDescent="0.25">
      <c r="A32173" t="s">
        <v>32600</v>
      </c>
    </row>
    <row r="32174" spans="1:1" x14ac:dyDescent="0.25">
      <c r="A32174" t="s">
        <v>32601</v>
      </c>
    </row>
    <row r="32175" spans="1:1" x14ac:dyDescent="0.25">
      <c r="A32175" t="s">
        <v>32602</v>
      </c>
    </row>
    <row r="32176" spans="1:1" x14ac:dyDescent="0.25">
      <c r="A32176" t="s">
        <v>32603</v>
      </c>
    </row>
    <row r="32177" spans="1:1" x14ac:dyDescent="0.25">
      <c r="A32177" t="s">
        <v>32604</v>
      </c>
    </row>
    <row r="32178" spans="1:1" x14ac:dyDescent="0.25">
      <c r="A32178" t="s">
        <v>32605</v>
      </c>
    </row>
    <row r="32179" spans="1:1" x14ac:dyDescent="0.25">
      <c r="A32179" t="s">
        <v>32606</v>
      </c>
    </row>
    <row r="32180" spans="1:1" x14ac:dyDescent="0.25">
      <c r="A32180" t="s">
        <v>32607</v>
      </c>
    </row>
    <row r="32181" spans="1:1" x14ac:dyDescent="0.25">
      <c r="A32181" t="s">
        <v>32608</v>
      </c>
    </row>
    <row r="32182" spans="1:1" x14ac:dyDescent="0.25">
      <c r="A32182" t="s">
        <v>32609</v>
      </c>
    </row>
    <row r="32183" spans="1:1" x14ac:dyDescent="0.25">
      <c r="A32183" t="s">
        <v>32610</v>
      </c>
    </row>
    <row r="32184" spans="1:1" x14ac:dyDescent="0.25">
      <c r="A32184" t="s">
        <v>32611</v>
      </c>
    </row>
    <row r="32185" spans="1:1" x14ac:dyDescent="0.25">
      <c r="A32185" t="s">
        <v>32612</v>
      </c>
    </row>
    <row r="32186" spans="1:1" x14ac:dyDescent="0.25">
      <c r="A32186" t="s">
        <v>32613</v>
      </c>
    </row>
    <row r="32187" spans="1:1" x14ac:dyDescent="0.25">
      <c r="A32187" t="s">
        <v>32614</v>
      </c>
    </row>
    <row r="32188" spans="1:1" x14ac:dyDescent="0.25">
      <c r="A32188" t="s">
        <v>32615</v>
      </c>
    </row>
    <row r="32189" spans="1:1" x14ac:dyDescent="0.25">
      <c r="A32189" t="s">
        <v>32616</v>
      </c>
    </row>
    <row r="32190" spans="1:1" x14ac:dyDescent="0.25">
      <c r="A32190" t="s">
        <v>32617</v>
      </c>
    </row>
    <row r="32191" spans="1:1" x14ac:dyDescent="0.25">
      <c r="A32191" t="s">
        <v>32618</v>
      </c>
    </row>
    <row r="32192" spans="1:1" x14ac:dyDescent="0.25">
      <c r="A32192" t="s">
        <v>32619</v>
      </c>
    </row>
    <row r="32193" spans="1:1" x14ac:dyDescent="0.25">
      <c r="A32193" t="s">
        <v>32620</v>
      </c>
    </row>
    <row r="32194" spans="1:1" x14ac:dyDescent="0.25">
      <c r="A32194" t="s">
        <v>32621</v>
      </c>
    </row>
    <row r="32195" spans="1:1" x14ac:dyDescent="0.25">
      <c r="A32195" t="s">
        <v>32622</v>
      </c>
    </row>
    <row r="32196" spans="1:1" x14ac:dyDescent="0.25">
      <c r="A32196" t="s">
        <v>32623</v>
      </c>
    </row>
    <row r="32197" spans="1:1" x14ac:dyDescent="0.25">
      <c r="A32197" t="s">
        <v>32624</v>
      </c>
    </row>
    <row r="32198" spans="1:1" x14ac:dyDescent="0.25">
      <c r="A32198" t="s">
        <v>32625</v>
      </c>
    </row>
    <row r="32199" spans="1:1" x14ac:dyDescent="0.25">
      <c r="A32199" t="s">
        <v>32626</v>
      </c>
    </row>
    <row r="32200" spans="1:1" x14ac:dyDescent="0.25">
      <c r="A32200" t="s">
        <v>32627</v>
      </c>
    </row>
    <row r="32201" spans="1:1" x14ac:dyDescent="0.25">
      <c r="A32201" t="s">
        <v>32628</v>
      </c>
    </row>
    <row r="32202" spans="1:1" x14ac:dyDescent="0.25">
      <c r="A32202" t="s">
        <v>32629</v>
      </c>
    </row>
    <row r="32203" spans="1:1" x14ac:dyDescent="0.25">
      <c r="A32203" t="s">
        <v>32630</v>
      </c>
    </row>
    <row r="32204" spans="1:1" x14ac:dyDescent="0.25">
      <c r="A32204" t="s">
        <v>32631</v>
      </c>
    </row>
    <row r="32205" spans="1:1" x14ac:dyDescent="0.25">
      <c r="A32205" t="s">
        <v>32632</v>
      </c>
    </row>
    <row r="32206" spans="1:1" x14ac:dyDescent="0.25">
      <c r="A32206" t="s">
        <v>32633</v>
      </c>
    </row>
    <row r="32207" spans="1:1" x14ac:dyDescent="0.25">
      <c r="A32207" t="s">
        <v>32634</v>
      </c>
    </row>
    <row r="32208" spans="1:1" x14ac:dyDescent="0.25">
      <c r="A32208" t="s">
        <v>32635</v>
      </c>
    </row>
    <row r="32209" spans="1:1" x14ac:dyDescent="0.25">
      <c r="A32209" t="s">
        <v>32636</v>
      </c>
    </row>
    <row r="32210" spans="1:1" x14ac:dyDescent="0.25">
      <c r="A32210" t="s">
        <v>32637</v>
      </c>
    </row>
    <row r="32211" spans="1:1" x14ac:dyDescent="0.25">
      <c r="A32211" t="s">
        <v>32638</v>
      </c>
    </row>
    <row r="32212" spans="1:1" x14ac:dyDescent="0.25">
      <c r="A32212" t="s">
        <v>32639</v>
      </c>
    </row>
    <row r="32213" spans="1:1" x14ac:dyDescent="0.25">
      <c r="A32213" t="s">
        <v>32640</v>
      </c>
    </row>
    <row r="32214" spans="1:1" x14ac:dyDescent="0.25">
      <c r="A32214" t="s">
        <v>32641</v>
      </c>
    </row>
    <row r="32215" spans="1:1" x14ac:dyDescent="0.25">
      <c r="A32215" t="s">
        <v>32642</v>
      </c>
    </row>
    <row r="32216" spans="1:1" x14ac:dyDescent="0.25">
      <c r="A32216" t="s">
        <v>32643</v>
      </c>
    </row>
    <row r="32217" spans="1:1" x14ac:dyDescent="0.25">
      <c r="A32217" t="s">
        <v>32644</v>
      </c>
    </row>
    <row r="32218" spans="1:1" x14ac:dyDescent="0.25">
      <c r="A32218" t="s">
        <v>32645</v>
      </c>
    </row>
    <row r="32219" spans="1:1" x14ac:dyDescent="0.25">
      <c r="A32219" t="s">
        <v>32646</v>
      </c>
    </row>
    <row r="32220" spans="1:1" x14ac:dyDescent="0.25">
      <c r="A32220" t="s">
        <v>32647</v>
      </c>
    </row>
    <row r="32221" spans="1:1" x14ac:dyDescent="0.25">
      <c r="A32221" t="s">
        <v>32648</v>
      </c>
    </row>
    <row r="32222" spans="1:1" x14ac:dyDescent="0.25">
      <c r="A32222" t="s">
        <v>32649</v>
      </c>
    </row>
    <row r="32223" spans="1:1" x14ac:dyDescent="0.25">
      <c r="A32223" t="s">
        <v>32650</v>
      </c>
    </row>
    <row r="32224" spans="1:1" x14ac:dyDescent="0.25">
      <c r="A32224" t="s">
        <v>32651</v>
      </c>
    </row>
    <row r="32225" spans="1:1" x14ac:dyDescent="0.25">
      <c r="A32225" t="s">
        <v>32652</v>
      </c>
    </row>
    <row r="32226" spans="1:1" x14ac:dyDescent="0.25">
      <c r="A32226" t="s">
        <v>32653</v>
      </c>
    </row>
    <row r="32227" spans="1:1" x14ac:dyDescent="0.25">
      <c r="A32227" t="s">
        <v>32654</v>
      </c>
    </row>
    <row r="32228" spans="1:1" x14ac:dyDescent="0.25">
      <c r="A32228" t="s">
        <v>32655</v>
      </c>
    </row>
    <row r="32229" spans="1:1" x14ac:dyDescent="0.25">
      <c r="A32229" t="s">
        <v>32656</v>
      </c>
    </row>
    <row r="32230" spans="1:1" x14ac:dyDescent="0.25">
      <c r="A32230" t="s">
        <v>32657</v>
      </c>
    </row>
    <row r="32231" spans="1:1" x14ac:dyDescent="0.25">
      <c r="A32231" t="s">
        <v>32658</v>
      </c>
    </row>
    <row r="32232" spans="1:1" x14ac:dyDescent="0.25">
      <c r="A32232" t="s">
        <v>32659</v>
      </c>
    </row>
    <row r="32233" spans="1:1" x14ac:dyDescent="0.25">
      <c r="A32233" t="s">
        <v>32660</v>
      </c>
    </row>
    <row r="32234" spans="1:1" x14ac:dyDescent="0.25">
      <c r="A32234" t="s">
        <v>32661</v>
      </c>
    </row>
    <row r="32235" spans="1:1" x14ac:dyDescent="0.25">
      <c r="A32235" t="s">
        <v>32662</v>
      </c>
    </row>
    <row r="32236" spans="1:1" x14ac:dyDescent="0.25">
      <c r="A32236" t="s">
        <v>32663</v>
      </c>
    </row>
    <row r="32237" spans="1:1" x14ac:dyDescent="0.25">
      <c r="A32237" t="s">
        <v>32664</v>
      </c>
    </row>
    <row r="32238" spans="1:1" x14ac:dyDescent="0.25">
      <c r="A32238" t="s">
        <v>32665</v>
      </c>
    </row>
    <row r="32239" spans="1:1" x14ac:dyDescent="0.25">
      <c r="A32239" t="s">
        <v>32666</v>
      </c>
    </row>
    <row r="32240" spans="1:1" x14ac:dyDescent="0.25">
      <c r="A32240" t="s">
        <v>32667</v>
      </c>
    </row>
    <row r="32241" spans="1:1" x14ac:dyDescent="0.25">
      <c r="A32241" t="s">
        <v>32668</v>
      </c>
    </row>
    <row r="32242" spans="1:1" x14ac:dyDescent="0.25">
      <c r="A32242" t="s">
        <v>32669</v>
      </c>
    </row>
    <row r="32243" spans="1:1" x14ac:dyDescent="0.25">
      <c r="A32243" t="s">
        <v>32670</v>
      </c>
    </row>
    <row r="32244" spans="1:1" x14ac:dyDescent="0.25">
      <c r="A32244" t="s">
        <v>32671</v>
      </c>
    </row>
    <row r="32245" spans="1:1" x14ac:dyDescent="0.25">
      <c r="A32245" t="s">
        <v>32672</v>
      </c>
    </row>
    <row r="32246" spans="1:1" x14ac:dyDescent="0.25">
      <c r="A32246" t="s">
        <v>32673</v>
      </c>
    </row>
    <row r="32247" spans="1:1" x14ac:dyDescent="0.25">
      <c r="A32247" t="s">
        <v>32674</v>
      </c>
    </row>
    <row r="32248" spans="1:1" x14ac:dyDescent="0.25">
      <c r="A32248" t="s">
        <v>32675</v>
      </c>
    </row>
    <row r="32249" spans="1:1" x14ac:dyDescent="0.25">
      <c r="A32249" t="s">
        <v>32676</v>
      </c>
    </row>
    <row r="32250" spans="1:1" x14ac:dyDescent="0.25">
      <c r="A32250" t="s">
        <v>32677</v>
      </c>
    </row>
    <row r="32251" spans="1:1" x14ac:dyDescent="0.25">
      <c r="A32251" t="s">
        <v>32678</v>
      </c>
    </row>
    <row r="32252" spans="1:1" x14ac:dyDescent="0.25">
      <c r="A32252" t="s">
        <v>32679</v>
      </c>
    </row>
    <row r="32253" spans="1:1" x14ac:dyDescent="0.25">
      <c r="A32253" t="s">
        <v>32680</v>
      </c>
    </row>
    <row r="32254" spans="1:1" x14ac:dyDescent="0.25">
      <c r="A32254" t="s">
        <v>32681</v>
      </c>
    </row>
    <row r="32255" spans="1:1" x14ac:dyDescent="0.25">
      <c r="A32255" t="s">
        <v>32682</v>
      </c>
    </row>
    <row r="32256" spans="1:1" x14ac:dyDescent="0.25">
      <c r="A32256" t="s">
        <v>32683</v>
      </c>
    </row>
    <row r="32257" spans="1:1" x14ac:dyDescent="0.25">
      <c r="A32257" t="s">
        <v>32684</v>
      </c>
    </row>
    <row r="32258" spans="1:1" x14ac:dyDescent="0.25">
      <c r="A32258" t="s">
        <v>32685</v>
      </c>
    </row>
    <row r="32259" spans="1:1" x14ac:dyDescent="0.25">
      <c r="A32259" t="s">
        <v>32686</v>
      </c>
    </row>
    <row r="32260" spans="1:1" x14ac:dyDescent="0.25">
      <c r="A32260" t="s">
        <v>32687</v>
      </c>
    </row>
    <row r="32261" spans="1:1" x14ac:dyDescent="0.25">
      <c r="A32261" t="s">
        <v>32688</v>
      </c>
    </row>
    <row r="32262" spans="1:1" x14ac:dyDescent="0.25">
      <c r="A32262" t="s">
        <v>32689</v>
      </c>
    </row>
    <row r="32263" spans="1:1" x14ac:dyDescent="0.25">
      <c r="A32263" t="s">
        <v>32690</v>
      </c>
    </row>
    <row r="32264" spans="1:1" x14ac:dyDescent="0.25">
      <c r="A32264" t="s">
        <v>32691</v>
      </c>
    </row>
    <row r="32265" spans="1:1" x14ac:dyDescent="0.25">
      <c r="A32265" t="s">
        <v>32692</v>
      </c>
    </row>
    <row r="32266" spans="1:1" x14ac:dyDescent="0.25">
      <c r="A32266" t="s">
        <v>32693</v>
      </c>
    </row>
    <row r="32267" spans="1:1" x14ac:dyDescent="0.25">
      <c r="A32267" t="s">
        <v>32694</v>
      </c>
    </row>
    <row r="32268" spans="1:1" x14ac:dyDescent="0.25">
      <c r="A32268" t="s">
        <v>32695</v>
      </c>
    </row>
    <row r="32269" spans="1:1" x14ac:dyDescent="0.25">
      <c r="A32269" t="s">
        <v>32696</v>
      </c>
    </row>
    <row r="32270" spans="1:1" x14ac:dyDescent="0.25">
      <c r="A32270" t="s">
        <v>32697</v>
      </c>
    </row>
    <row r="32271" spans="1:1" x14ac:dyDescent="0.25">
      <c r="A32271" t="s">
        <v>32698</v>
      </c>
    </row>
    <row r="32272" spans="1:1" x14ac:dyDescent="0.25">
      <c r="A32272" t="s">
        <v>32699</v>
      </c>
    </row>
    <row r="32273" spans="1:1" x14ac:dyDescent="0.25">
      <c r="A32273" t="s">
        <v>32700</v>
      </c>
    </row>
    <row r="32274" spans="1:1" x14ac:dyDescent="0.25">
      <c r="A32274" t="s">
        <v>32701</v>
      </c>
    </row>
    <row r="32275" spans="1:1" x14ac:dyDescent="0.25">
      <c r="A32275" t="s">
        <v>32702</v>
      </c>
    </row>
    <row r="32276" spans="1:1" x14ac:dyDescent="0.25">
      <c r="A32276" t="s">
        <v>32703</v>
      </c>
    </row>
    <row r="32277" spans="1:1" x14ac:dyDescent="0.25">
      <c r="A32277" t="s">
        <v>32704</v>
      </c>
    </row>
    <row r="32278" spans="1:1" x14ac:dyDescent="0.25">
      <c r="A32278" t="s">
        <v>32705</v>
      </c>
    </row>
    <row r="32279" spans="1:1" x14ac:dyDescent="0.25">
      <c r="A32279" t="s">
        <v>32706</v>
      </c>
    </row>
    <row r="32280" spans="1:1" x14ac:dyDescent="0.25">
      <c r="A32280" t="s">
        <v>32707</v>
      </c>
    </row>
    <row r="32281" spans="1:1" x14ac:dyDescent="0.25">
      <c r="A32281" t="s">
        <v>32708</v>
      </c>
    </row>
    <row r="32282" spans="1:1" x14ac:dyDescent="0.25">
      <c r="A32282" t="s">
        <v>32709</v>
      </c>
    </row>
    <row r="32283" spans="1:1" x14ac:dyDescent="0.25">
      <c r="A32283" t="s">
        <v>32710</v>
      </c>
    </row>
    <row r="32284" spans="1:1" x14ac:dyDescent="0.25">
      <c r="A32284" t="s">
        <v>32711</v>
      </c>
    </row>
    <row r="32285" spans="1:1" x14ac:dyDescent="0.25">
      <c r="A32285" t="s">
        <v>32712</v>
      </c>
    </row>
    <row r="32286" spans="1:1" x14ac:dyDescent="0.25">
      <c r="A32286" t="s">
        <v>32713</v>
      </c>
    </row>
    <row r="32287" spans="1:1" x14ac:dyDescent="0.25">
      <c r="A32287" t="s">
        <v>32714</v>
      </c>
    </row>
    <row r="32288" spans="1:1" x14ac:dyDescent="0.25">
      <c r="A32288" t="s">
        <v>32715</v>
      </c>
    </row>
    <row r="32289" spans="1:1" x14ac:dyDescent="0.25">
      <c r="A32289" t="s">
        <v>32716</v>
      </c>
    </row>
    <row r="32290" spans="1:1" x14ac:dyDescent="0.25">
      <c r="A32290" t="s">
        <v>32717</v>
      </c>
    </row>
    <row r="32291" spans="1:1" x14ac:dyDescent="0.25">
      <c r="A32291" t="s">
        <v>32718</v>
      </c>
    </row>
    <row r="32292" spans="1:1" x14ac:dyDescent="0.25">
      <c r="A32292" t="s">
        <v>32719</v>
      </c>
    </row>
    <row r="32293" spans="1:1" x14ac:dyDescent="0.25">
      <c r="A32293" t="s">
        <v>32720</v>
      </c>
    </row>
    <row r="32294" spans="1:1" x14ac:dyDescent="0.25">
      <c r="A32294" t="s">
        <v>32721</v>
      </c>
    </row>
    <row r="32295" spans="1:1" x14ac:dyDescent="0.25">
      <c r="A32295" t="s">
        <v>32722</v>
      </c>
    </row>
    <row r="32296" spans="1:1" x14ac:dyDescent="0.25">
      <c r="A32296" t="s">
        <v>32723</v>
      </c>
    </row>
    <row r="32297" spans="1:1" x14ac:dyDescent="0.25">
      <c r="A32297" t="s">
        <v>32724</v>
      </c>
    </row>
    <row r="32298" spans="1:1" x14ac:dyDescent="0.25">
      <c r="A32298" t="s">
        <v>32725</v>
      </c>
    </row>
    <row r="32299" spans="1:1" x14ac:dyDescent="0.25">
      <c r="A32299" t="s">
        <v>32726</v>
      </c>
    </row>
    <row r="32300" spans="1:1" x14ac:dyDescent="0.25">
      <c r="A32300" t="s">
        <v>32727</v>
      </c>
    </row>
    <row r="32301" spans="1:1" x14ac:dyDescent="0.25">
      <c r="A32301" t="s">
        <v>32728</v>
      </c>
    </row>
    <row r="32302" spans="1:1" x14ac:dyDescent="0.25">
      <c r="A32302" t="s">
        <v>32729</v>
      </c>
    </row>
    <row r="32303" spans="1:1" x14ac:dyDescent="0.25">
      <c r="A32303" t="s">
        <v>32730</v>
      </c>
    </row>
    <row r="32304" spans="1:1" x14ac:dyDescent="0.25">
      <c r="A32304" t="s">
        <v>32731</v>
      </c>
    </row>
    <row r="32305" spans="1:1" x14ac:dyDescent="0.25">
      <c r="A32305" t="s">
        <v>32732</v>
      </c>
    </row>
    <row r="32306" spans="1:1" x14ac:dyDescent="0.25">
      <c r="A32306" t="s">
        <v>32733</v>
      </c>
    </row>
    <row r="32307" spans="1:1" x14ac:dyDescent="0.25">
      <c r="A32307" t="s">
        <v>32734</v>
      </c>
    </row>
    <row r="32308" spans="1:1" x14ac:dyDescent="0.25">
      <c r="A32308" t="s">
        <v>32735</v>
      </c>
    </row>
    <row r="32309" spans="1:1" x14ac:dyDescent="0.25">
      <c r="A32309" t="s">
        <v>32736</v>
      </c>
    </row>
    <row r="32310" spans="1:1" x14ac:dyDescent="0.25">
      <c r="A32310" t="s">
        <v>32737</v>
      </c>
    </row>
    <row r="32311" spans="1:1" x14ac:dyDescent="0.25">
      <c r="A32311" t="s">
        <v>32738</v>
      </c>
    </row>
    <row r="32312" spans="1:1" x14ac:dyDescent="0.25">
      <c r="A32312" t="s">
        <v>32739</v>
      </c>
    </row>
    <row r="32313" spans="1:1" x14ac:dyDescent="0.25">
      <c r="A32313" t="s">
        <v>32740</v>
      </c>
    </row>
    <row r="32314" spans="1:1" x14ac:dyDescent="0.25">
      <c r="A32314" t="s">
        <v>32741</v>
      </c>
    </row>
    <row r="32315" spans="1:1" x14ac:dyDescent="0.25">
      <c r="A32315" t="s">
        <v>32742</v>
      </c>
    </row>
    <row r="32316" spans="1:1" x14ac:dyDescent="0.25">
      <c r="A32316" t="s">
        <v>32743</v>
      </c>
    </row>
    <row r="32317" spans="1:1" x14ac:dyDescent="0.25">
      <c r="A32317" t="s">
        <v>32744</v>
      </c>
    </row>
    <row r="32318" spans="1:1" x14ac:dyDescent="0.25">
      <c r="A32318" t="s">
        <v>32745</v>
      </c>
    </row>
    <row r="32319" spans="1:1" x14ac:dyDescent="0.25">
      <c r="A32319" t="s">
        <v>32746</v>
      </c>
    </row>
    <row r="32320" spans="1:1" x14ac:dyDescent="0.25">
      <c r="A32320" t="s">
        <v>32747</v>
      </c>
    </row>
    <row r="32321" spans="1:1" x14ac:dyDescent="0.25">
      <c r="A32321" t="s">
        <v>32748</v>
      </c>
    </row>
    <row r="32322" spans="1:1" x14ac:dyDescent="0.25">
      <c r="A32322" t="s">
        <v>32749</v>
      </c>
    </row>
    <row r="32323" spans="1:1" x14ac:dyDescent="0.25">
      <c r="A32323" t="s">
        <v>32750</v>
      </c>
    </row>
    <row r="32324" spans="1:1" x14ac:dyDescent="0.25">
      <c r="A32324" t="s">
        <v>32751</v>
      </c>
    </row>
    <row r="32325" spans="1:1" x14ac:dyDescent="0.25">
      <c r="A32325" t="s">
        <v>32752</v>
      </c>
    </row>
    <row r="32326" spans="1:1" x14ac:dyDescent="0.25">
      <c r="A32326" t="s">
        <v>32753</v>
      </c>
    </row>
    <row r="32327" spans="1:1" x14ac:dyDescent="0.25">
      <c r="A32327" t="s">
        <v>32754</v>
      </c>
    </row>
    <row r="32328" spans="1:1" x14ac:dyDescent="0.25">
      <c r="A32328" t="s">
        <v>32755</v>
      </c>
    </row>
    <row r="32329" spans="1:1" x14ac:dyDescent="0.25">
      <c r="A32329" t="s">
        <v>32756</v>
      </c>
    </row>
    <row r="32330" spans="1:1" x14ac:dyDescent="0.25">
      <c r="A32330" t="s">
        <v>32757</v>
      </c>
    </row>
    <row r="32331" spans="1:1" x14ac:dyDescent="0.25">
      <c r="A32331" t="s">
        <v>32758</v>
      </c>
    </row>
    <row r="32332" spans="1:1" x14ac:dyDescent="0.25">
      <c r="A32332" t="s">
        <v>32759</v>
      </c>
    </row>
    <row r="32333" spans="1:1" x14ac:dyDescent="0.25">
      <c r="A32333" t="s">
        <v>32760</v>
      </c>
    </row>
    <row r="32334" spans="1:1" x14ac:dyDescent="0.25">
      <c r="A32334" t="s">
        <v>32761</v>
      </c>
    </row>
    <row r="32335" spans="1:1" x14ac:dyDescent="0.25">
      <c r="A32335" t="s">
        <v>32762</v>
      </c>
    </row>
    <row r="32336" spans="1:1" x14ac:dyDescent="0.25">
      <c r="A32336" t="s">
        <v>32763</v>
      </c>
    </row>
    <row r="32337" spans="1:1" x14ac:dyDescent="0.25">
      <c r="A32337" t="s">
        <v>32764</v>
      </c>
    </row>
    <row r="32338" spans="1:1" x14ac:dyDescent="0.25">
      <c r="A32338" t="s">
        <v>32765</v>
      </c>
    </row>
    <row r="32339" spans="1:1" x14ac:dyDescent="0.25">
      <c r="A32339" t="s">
        <v>32766</v>
      </c>
    </row>
    <row r="32340" spans="1:1" x14ac:dyDescent="0.25">
      <c r="A32340" t="s">
        <v>32767</v>
      </c>
    </row>
    <row r="32341" spans="1:1" x14ac:dyDescent="0.25">
      <c r="A32341" t="s">
        <v>32768</v>
      </c>
    </row>
    <row r="32342" spans="1:1" x14ac:dyDescent="0.25">
      <c r="A32342" t="s">
        <v>32769</v>
      </c>
    </row>
    <row r="32343" spans="1:1" x14ac:dyDescent="0.25">
      <c r="A32343" t="s">
        <v>32770</v>
      </c>
    </row>
    <row r="32344" spans="1:1" x14ac:dyDescent="0.25">
      <c r="A32344" t="s">
        <v>32771</v>
      </c>
    </row>
    <row r="32345" spans="1:1" x14ac:dyDescent="0.25">
      <c r="A32345" t="s">
        <v>32772</v>
      </c>
    </row>
    <row r="32346" spans="1:1" x14ac:dyDescent="0.25">
      <c r="A32346" t="s">
        <v>32773</v>
      </c>
    </row>
    <row r="32347" spans="1:1" x14ac:dyDescent="0.25">
      <c r="A32347" t="s">
        <v>32774</v>
      </c>
    </row>
    <row r="32348" spans="1:1" x14ac:dyDescent="0.25">
      <c r="A32348" t="s">
        <v>32775</v>
      </c>
    </row>
    <row r="32349" spans="1:1" x14ac:dyDescent="0.25">
      <c r="A32349" t="s">
        <v>32776</v>
      </c>
    </row>
    <row r="32350" spans="1:1" x14ac:dyDescent="0.25">
      <c r="A32350" t="s">
        <v>32777</v>
      </c>
    </row>
    <row r="32351" spans="1:1" x14ac:dyDescent="0.25">
      <c r="A32351" t="s">
        <v>32778</v>
      </c>
    </row>
    <row r="32352" spans="1:1" x14ac:dyDescent="0.25">
      <c r="A32352" t="s">
        <v>32779</v>
      </c>
    </row>
    <row r="32353" spans="1:1" x14ac:dyDescent="0.25">
      <c r="A32353" t="s">
        <v>32780</v>
      </c>
    </row>
    <row r="32354" spans="1:1" x14ac:dyDescent="0.25">
      <c r="A32354" t="s">
        <v>32781</v>
      </c>
    </row>
    <row r="32355" spans="1:1" x14ac:dyDescent="0.25">
      <c r="A32355" t="s">
        <v>32782</v>
      </c>
    </row>
    <row r="32356" spans="1:1" x14ac:dyDescent="0.25">
      <c r="A32356" t="s">
        <v>32783</v>
      </c>
    </row>
    <row r="32357" spans="1:1" x14ac:dyDescent="0.25">
      <c r="A32357" t="s">
        <v>32784</v>
      </c>
    </row>
    <row r="32358" spans="1:1" x14ac:dyDescent="0.25">
      <c r="A32358" t="s">
        <v>32785</v>
      </c>
    </row>
    <row r="32359" spans="1:1" x14ac:dyDescent="0.25">
      <c r="A32359" t="s">
        <v>32786</v>
      </c>
    </row>
    <row r="32360" spans="1:1" x14ac:dyDescent="0.25">
      <c r="A32360" t="s">
        <v>32787</v>
      </c>
    </row>
    <row r="32361" spans="1:1" x14ac:dyDescent="0.25">
      <c r="A32361" t="s">
        <v>32788</v>
      </c>
    </row>
    <row r="32362" spans="1:1" x14ac:dyDescent="0.25">
      <c r="A32362" t="s">
        <v>32789</v>
      </c>
    </row>
    <row r="32363" spans="1:1" x14ac:dyDescent="0.25">
      <c r="A32363" t="s">
        <v>32790</v>
      </c>
    </row>
    <row r="32364" spans="1:1" x14ac:dyDescent="0.25">
      <c r="A32364" t="s">
        <v>32791</v>
      </c>
    </row>
    <row r="32365" spans="1:1" x14ac:dyDescent="0.25">
      <c r="A32365" t="s">
        <v>32792</v>
      </c>
    </row>
    <row r="32366" spans="1:1" x14ac:dyDescent="0.25">
      <c r="A32366" t="s">
        <v>32793</v>
      </c>
    </row>
    <row r="32367" spans="1:1" x14ac:dyDescent="0.25">
      <c r="A32367" t="s">
        <v>32794</v>
      </c>
    </row>
    <row r="32368" spans="1:1" x14ac:dyDescent="0.25">
      <c r="A32368" t="s">
        <v>32795</v>
      </c>
    </row>
    <row r="32369" spans="1:1" x14ac:dyDescent="0.25">
      <c r="A32369" t="s">
        <v>32796</v>
      </c>
    </row>
    <row r="32370" spans="1:1" x14ac:dyDescent="0.25">
      <c r="A32370" t="s">
        <v>32797</v>
      </c>
    </row>
    <row r="32371" spans="1:1" x14ac:dyDescent="0.25">
      <c r="A32371" t="s">
        <v>32798</v>
      </c>
    </row>
    <row r="32372" spans="1:1" x14ac:dyDescent="0.25">
      <c r="A32372" t="s">
        <v>32799</v>
      </c>
    </row>
    <row r="32373" spans="1:1" x14ac:dyDescent="0.25">
      <c r="A32373" t="s">
        <v>32800</v>
      </c>
    </row>
    <row r="32374" spans="1:1" x14ac:dyDescent="0.25">
      <c r="A32374" t="s">
        <v>32801</v>
      </c>
    </row>
    <row r="32375" spans="1:1" x14ac:dyDescent="0.25">
      <c r="A32375" t="s">
        <v>32802</v>
      </c>
    </row>
    <row r="32376" spans="1:1" x14ac:dyDescent="0.25">
      <c r="A32376" t="s">
        <v>32803</v>
      </c>
    </row>
    <row r="32377" spans="1:1" x14ac:dyDescent="0.25">
      <c r="A32377" t="s">
        <v>32804</v>
      </c>
    </row>
    <row r="32378" spans="1:1" x14ac:dyDescent="0.25">
      <c r="A32378" t="s">
        <v>32805</v>
      </c>
    </row>
    <row r="32379" spans="1:1" x14ac:dyDescent="0.25">
      <c r="A32379" t="s">
        <v>32806</v>
      </c>
    </row>
    <row r="32380" spans="1:1" x14ac:dyDescent="0.25">
      <c r="A32380" t="s">
        <v>32807</v>
      </c>
    </row>
    <row r="32381" spans="1:1" x14ac:dyDescent="0.25">
      <c r="A32381" t="s">
        <v>32808</v>
      </c>
    </row>
    <row r="32382" spans="1:1" x14ac:dyDescent="0.25">
      <c r="A32382" t="s">
        <v>32809</v>
      </c>
    </row>
    <row r="32383" spans="1:1" x14ac:dyDescent="0.25">
      <c r="A32383" t="s">
        <v>32810</v>
      </c>
    </row>
    <row r="32384" spans="1:1" x14ac:dyDescent="0.25">
      <c r="A32384" t="s">
        <v>32811</v>
      </c>
    </row>
    <row r="32385" spans="1:1" x14ac:dyDescent="0.25">
      <c r="A32385" t="s">
        <v>32812</v>
      </c>
    </row>
    <row r="32386" spans="1:1" x14ac:dyDescent="0.25">
      <c r="A32386" t="s">
        <v>32813</v>
      </c>
    </row>
    <row r="32387" spans="1:1" x14ac:dyDescent="0.25">
      <c r="A32387" t="s">
        <v>32814</v>
      </c>
    </row>
    <row r="32388" spans="1:1" x14ac:dyDescent="0.25">
      <c r="A32388" t="s">
        <v>32815</v>
      </c>
    </row>
    <row r="32389" spans="1:1" x14ac:dyDescent="0.25">
      <c r="A32389" t="s">
        <v>32816</v>
      </c>
    </row>
    <row r="32390" spans="1:1" x14ac:dyDescent="0.25">
      <c r="A32390" t="s">
        <v>32817</v>
      </c>
    </row>
    <row r="32391" spans="1:1" x14ac:dyDescent="0.25">
      <c r="A32391" t="s">
        <v>32818</v>
      </c>
    </row>
    <row r="32392" spans="1:1" x14ac:dyDescent="0.25">
      <c r="A32392" t="s">
        <v>32819</v>
      </c>
    </row>
    <row r="32393" spans="1:1" x14ac:dyDescent="0.25">
      <c r="A32393" t="s">
        <v>32820</v>
      </c>
    </row>
    <row r="32394" spans="1:1" x14ac:dyDescent="0.25">
      <c r="A32394" t="s">
        <v>32821</v>
      </c>
    </row>
    <row r="32395" spans="1:1" x14ac:dyDescent="0.25">
      <c r="A32395" t="s">
        <v>32822</v>
      </c>
    </row>
    <row r="32396" spans="1:1" x14ac:dyDescent="0.25">
      <c r="A32396" t="s">
        <v>32823</v>
      </c>
    </row>
    <row r="32397" spans="1:1" x14ac:dyDescent="0.25">
      <c r="A32397" t="s">
        <v>32824</v>
      </c>
    </row>
    <row r="32398" spans="1:1" x14ac:dyDescent="0.25">
      <c r="A32398" t="s">
        <v>32825</v>
      </c>
    </row>
    <row r="32399" spans="1:1" x14ac:dyDescent="0.25">
      <c r="A32399" t="s">
        <v>32826</v>
      </c>
    </row>
    <row r="32400" spans="1:1" x14ac:dyDescent="0.25">
      <c r="A32400" t="s">
        <v>32827</v>
      </c>
    </row>
    <row r="32401" spans="1:1" x14ac:dyDescent="0.25">
      <c r="A32401" t="s">
        <v>32828</v>
      </c>
    </row>
    <row r="32402" spans="1:1" x14ac:dyDescent="0.25">
      <c r="A32402" t="s">
        <v>32829</v>
      </c>
    </row>
    <row r="32403" spans="1:1" x14ac:dyDescent="0.25">
      <c r="A32403" t="s">
        <v>32830</v>
      </c>
    </row>
    <row r="32404" spans="1:1" x14ac:dyDescent="0.25">
      <c r="A32404" t="s">
        <v>32831</v>
      </c>
    </row>
    <row r="32405" spans="1:1" x14ac:dyDescent="0.25">
      <c r="A32405" t="s">
        <v>32832</v>
      </c>
    </row>
    <row r="32406" spans="1:1" x14ac:dyDescent="0.25">
      <c r="A32406" t="s">
        <v>32833</v>
      </c>
    </row>
    <row r="32407" spans="1:1" x14ac:dyDescent="0.25">
      <c r="A32407" t="s">
        <v>32834</v>
      </c>
    </row>
    <row r="32408" spans="1:1" x14ac:dyDescent="0.25">
      <c r="A32408" t="s">
        <v>32835</v>
      </c>
    </row>
    <row r="32409" spans="1:1" x14ac:dyDescent="0.25">
      <c r="A32409" t="s">
        <v>32836</v>
      </c>
    </row>
    <row r="32410" spans="1:1" x14ac:dyDescent="0.25">
      <c r="A32410" t="s">
        <v>32837</v>
      </c>
    </row>
    <row r="32411" spans="1:1" x14ac:dyDescent="0.25">
      <c r="A32411" t="s">
        <v>32838</v>
      </c>
    </row>
    <row r="32412" spans="1:1" x14ac:dyDescent="0.25">
      <c r="A32412" t="s">
        <v>32839</v>
      </c>
    </row>
    <row r="32413" spans="1:1" x14ac:dyDescent="0.25">
      <c r="A32413" t="s">
        <v>32840</v>
      </c>
    </row>
    <row r="32414" spans="1:1" x14ac:dyDescent="0.25">
      <c r="A32414" t="s">
        <v>32841</v>
      </c>
    </row>
    <row r="32415" spans="1:1" x14ac:dyDescent="0.25">
      <c r="A32415" t="s">
        <v>32842</v>
      </c>
    </row>
    <row r="32416" spans="1:1" x14ac:dyDescent="0.25">
      <c r="A32416" t="s">
        <v>32843</v>
      </c>
    </row>
    <row r="32417" spans="1:1" x14ac:dyDescent="0.25">
      <c r="A32417" t="s">
        <v>32844</v>
      </c>
    </row>
    <row r="32418" spans="1:1" x14ac:dyDescent="0.25">
      <c r="A32418" t="s">
        <v>32845</v>
      </c>
    </row>
    <row r="32419" spans="1:1" x14ac:dyDescent="0.25">
      <c r="A32419" t="s">
        <v>32846</v>
      </c>
    </row>
    <row r="32420" spans="1:1" x14ac:dyDescent="0.25">
      <c r="A32420" t="s">
        <v>32847</v>
      </c>
    </row>
    <row r="32421" spans="1:1" x14ac:dyDescent="0.25">
      <c r="A32421" t="s">
        <v>32848</v>
      </c>
    </row>
    <row r="32422" spans="1:1" x14ac:dyDescent="0.25">
      <c r="A32422" t="s">
        <v>32849</v>
      </c>
    </row>
    <row r="32423" spans="1:1" x14ac:dyDescent="0.25">
      <c r="A32423" t="s">
        <v>32850</v>
      </c>
    </row>
    <row r="32424" spans="1:1" x14ac:dyDescent="0.25">
      <c r="A32424" t="s">
        <v>32851</v>
      </c>
    </row>
    <row r="32425" spans="1:1" x14ac:dyDescent="0.25">
      <c r="A32425" t="s">
        <v>32852</v>
      </c>
    </row>
    <row r="32426" spans="1:1" x14ac:dyDescent="0.25">
      <c r="A32426" t="s">
        <v>32853</v>
      </c>
    </row>
    <row r="32427" spans="1:1" x14ac:dyDescent="0.25">
      <c r="A32427" t="s">
        <v>32854</v>
      </c>
    </row>
    <row r="32428" spans="1:1" x14ac:dyDescent="0.25">
      <c r="A32428" t="s">
        <v>32855</v>
      </c>
    </row>
    <row r="32429" spans="1:1" x14ac:dyDescent="0.25">
      <c r="A32429" t="s">
        <v>32856</v>
      </c>
    </row>
    <row r="32430" spans="1:1" x14ac:dyDescent="0.25">
      <c r="A32430" t="s">
        <v>32857</v>
      </c>
    </row>
    <row r="32431" spans="1:1" x14ac:dyDescent="0.25">
      <c r="A32431" t="s">
        <v>32858</v>
      </c>
    </row>
    <row r="32432" spans="1:1" x14ac:dyDescent="0.25">
      <c r="A32432" t="s">
        <v>32859</v>
      </c>
    </row>
    <row r="32433" spans="1:1" x14ac:dyDescent="0.25">
      <c r="A32433" t="s">
        <v>32860</v>
      </c>
    </row>
    <row r="32434" spans="1:1" x14ac:dyDescent="0.25">
      <c r="A32434" t="s">
        <v>32861</v>
      </c>
    </row>
    <row r="32435" spans="1:1" x14ac:dyDescent="0.25">
      <c r="A32435" t="s">
        <v>32862</v>
      </c>
    </row>
    <row r="32436" spans="1:1" x14ac:dyDescent="0.25">
      <c r="A32436" t="s">
        <v>32863</v>
      </c>
    </row>
    <row r="32437" spans="1:1" x14ac:dyDescent="0.25">
      <c r="A32437" t="s">
        <v>32864</v>
      </c>
    </row>
    <row r="32438" spans="1:1" x14ac:dyDescent="0.25">
      <c r="A32438" t="s">
        <v>32865</v>
      </c>
    </row>
    <row r="32439" spans="1:1" x14ac:dyDescent="0.25">
      <c r="A32439" t="s">
        <v>32866</v>
      </c>
    </row>
    <row r="32440" spans="1:1" x14ac:dyDescent="0.25">
      <c r="A32440" t="s">
        <v>32867</v>
      </c>
    </row>
    <row r="32441" spans="1:1" x14ac:dyDescent="0.25">
      <c r="A32441" t="s">
        <v>32868</v>
      </c>
    </row>
    <row r="32442" spans="1:1" x14ac:dyDescent="0.25">
      <c r="A32442" t="s">
        <v>32869</v>
      </c>
    </row>
    <row r="32443" spans="1:1" x14ac:dyDescent="0.25">
      <c r="A32443" t="s">
        <v>32870</v>
      </c>
    </row>
    <row r="32444" spans="1:1" x14ac:dyDescent="0.25">
      <c r="A32444" t="s">
        <v>32871</v>
      </c>
    </row>
    <row r="32445" spans="1:1" x14ac:dyDescent="0.25">
      <c r="A32445" t="s">
        <v>32872</v>
      </c>
    </row>
    <row r="32446" spans="1:1" x14ac:dyDescent="0.25">
      <c r="A32446" t="s">
        <v>32873</v>
      </c>
    </row>
    <row r="32447" spans="1:1" x14ac:dyDescent="0.25">
      <c r="A32447" t="s">
        <v>32874</v>
      </c>
    </row>
    <row r="32448" spans="1:1" x14ac:dyDescent="0.25">
      <c r="A32448" t="s">
        <v>32875</v>
      </c>
    </row>
    <row r="32449" spans="1:1" x14ac:dyDescent="0.25">
      <c r="A32449" t="s">
        <v>32876</v>
      </c>
    </row>
    <row r="32450" spans="1:1" x14ac:dyDescent="0.25">
      <c r="A32450" t="s">
        <v>32877</v>
      </c>
    </row>
    <row r="32451" spans="1:1" x14ac:dyDescent="0.25">
      <c r="A32451" t="s">
        <v>32878</v>
      </c>
    </row>
    <row r="32452" spans="1:1" x14ac:dyDescent="0.25">
      <c r="A32452" t="s">
        <v>32879</v>
      </c>
    </row>
    <row r="32453" spans="1:1" x14ac:dyDescent="0.25">
      <c r="A32453" t="s">
        <v>32880</v>
      </c>
    </row>
    <row r="32454" spans="1:1" x14ac:dyDescent="0.25">
      <c r="A32454" t="s">
        <v>32881</v>
      </c>
    </row>
    <row r="32455" spans="1:1" x14ac:dyDescent="0.25">
      <c r="A32455" t="s">
        <v>32882</v>
      </c>
    </row>
    <row r="32456" spans="1:1" x14ac:dyDescent="0.25">
      <c r="A32456" t="s">
        <v>32883</v>
      </c>
    </row>
    <row r="32457" spans="1:1" x14ac:dyDescent="0.25">
      <c r="A32457" t="s">
        <v>32884</v>
      </c>
    </row>
    <row r="32458" spans="1:1" x14ac:dyDescent="0.25">
      <c r="A32458" t="s">
        <v>32885</v>
      </c>
    </row>
    <row r="32459" spans="1:1" x14ac:dyDescent="0.25">
      <c r="A32459" t="s">
        <v>32886</v>
      </c>
    </row>
    <row r="32460" spans="1:1" x14ac:dyDescent="0.25">
      <c r="A32460" t="s">
        <v>32887</v>
      </c>
    </row>
    <row r="32461" spans="1:1" x14ac:dyDescent="0.25">
      <c r="A32461" t="s">
        <v>32888</v>
      </c>
    </row>
    <row r="32462" spans="1:1" x14ac:dyDescent="0.25">
      <c r="A32462" t="s">
        <v>32889</v>
      </c>
    </row>
    <row r="32463" spans="1:1" x14ac:dyDescent="0.25">
      <c r="A32463" t="s">
        <v>32890</v>
      </c>
    </row>
    <row r="32464" spans="1:1" x14ac:dyDescent="0.25">
      <c r="A32464" t="s">
        <v>32891</v>
      </c>
    </row>
    <row r="32465" spans="1:1" x14ac:dyDescent="0.25">
      <c r="A32465" t="s">
        <v>32892</v>
      </c>
    </row>
    <row r="32466" spans="1:1" x14ac:dyDescent="0.25">
      <c r="A32466" t="s">
        <v>32893</v>
      </c>
    </row>
    <row r="32467" spans="1:1" x14ac:dyDescent="0.25">
      <c r="A32467" t="s">
        <v>32894</v>
      </c>
    </row>
    <row r="32468" spans="1:1" x14ac:dyDescent="0.25">
      <c r="A32468" t="s">
        <v>32895</v>
      </c>
    </row>
    <row r="32469" spans="1:1" x14ac:dyDescent="0.25">
      <c r="A32469" t="s">
        <v>32896</v>
      </c>
    </row>
    <row r="32470" spans="1:1" x14ac:dyDescent="0.25">
      <c r="A32470" t="s">
        <v>32897</v>
      </c>
    </row>
    <row r="32471" spans="1:1" x14ac:dyDescent="0.25">
      <c r="A32471" t="s">
        <v>32898</v>
      </c>
    </row>
    <row r="32472" spans="1:1" x14ac:dyDescent="0.25">
      <c r="A32472" t="s">
        <v>32899</v>
      </c>
    </row>
    <row r="32473" spans="1:1" x14ac:dyDescent="0.25">
      <c r="A32473" t="s">
        <v>32900</v>
      </c>
    </row>
    <row r="32474" spans="1:1" x14ac:dyDescent="0.25">
      <c r="A32474" t="s">
        <v>32901</v>
      </c>
    </row>
    <row r="32475" spans="1:1" x14ac:dyDescent="0.25">
      <c r="A32475" t="s">
        <v>32902</v>
      </c>
    </row>
    <row r="32476" spans="1:1" x14ac:dyDescent="0.25">
      <c r="A32476" t="s">
        <v>32903</v>
      </c>
    </row>
    <row r="32477" spans="1:1" x14ac:dyDescent="0.25">
      <c r="A32477" t="s">
        <v>32904</v>
      </c>
    </row>
    <row r="32478" spans="1:1" x14ac:dyDescent="0.25">
      <c r="A32478" t="s">
        <v>32905</v>
      </c>
    </row>
    <row r="32479" spans="1:1" x14ac:dyDescent="0.25">
      <c r="A32479" t="s">
        <v>32906</v>
      </c>
    </row>
    <row r="32480" spans="1:1" x14ac:dyDescent="0.25">
      <c r="A32480" t="s">
        <v>32907</v>
      </c>
    </row>
    <row r="32481" spans="1:1" x14ac:dyDescent="0.25">
      <c r="A32481" t="s">
        <v>32908</v>
      </c>
    </row>
    <row r="32482" spans="1:1" x14ac:dyDescent="0.25">
      <c r="A32482" t="s">
        <v>32909</v>
      </c>
    </row>
    <row r="32483" spans="1:1" x14ac:dyDescent="0.25">
      <c r="A32483" t="s">
        <v>32910</v>
      </c>
    </row>
    <row r="32484" spans="1:1" x14ac:dyDescent="0.25">
      <c r="A32484" t="s">
        <v>32911</v>
      </c>
    </row>
    <row r="32485" spans="1:1" x14ac:dyDescent="0.25">
      <c r="A32485" t="s">
        <v>32912</v>
      </c>
    </row>
    <row r="32486" spans="1:1" x14ac:dyDescent="0.25">
      <c r="A32486" t="s">
        <v>32913</v>
      </c>
    </row>
    <row r="32487" spans="1:1" x14ac:dyDescent="0.25">
      <c r="A32487" t="s">
        <v>32914</v>
      </c>
    </row>
    <row r="32488" spans="1:1" x14ac:dyDescent="0.25">
      <c r="A32488" t="s">
        <v>32915</v>
      </c>
    </row>
    <row r="32489" spans="1:1" x14ac:dyDescent="0.25">
      <c r="A32489" t="s">
        <v>32916</v>
      </c>
    </row>
    <row r="32490" spans="1:1" x14ac:dyDescent="0.25">
      <c r="A32490" t="s">
        <v>32917</v>
      </c>
    </row>
    <row r="32491" spans="1:1" x14ac:dyDescent="0.25">
      <c r="A32491" t="s">
        <v>32918</v>
      </c>
    </row>
    <row r="32492" spans="1:1" x14ac:dyDescent="0.25">
      <c r="A32492" t="s">
        <v>32919</v>
      </c>
    </row>
    <row r="32493" spans="1:1" x14ac:dyDescent="0.25">
      <c r="A32493" t="s">
        <v>32920</v>
      </c>
    </row>
    <row r="32494" spans="1:1" x14ac:dyDescent="0.25">
      <c r="A32494" t="s">
        <v>32921</v>
      </c>
    </row>
    <row r="32495" spans="1:1" x14ac:dyDescent="0.25">
      <c r="A32495" t="s">
        <v>32922</v>
      </c>
    </row>
    <row r="32496" spans="1:1" x14ac:dyDescent="0.25">
      <c r="A32496" t="s">
        <v>32923</v>
      </c>
    </row>
    <row r="32497" spans="1:1" x14ac:dyDescent="0.25">
      <c r="A32497" t="s">
        <v>32924</v>
      </c>
    </row>
    <row r="32498" spans="1:1" x14ac:dyDescent="0.25">
      <c r="A32498" t="s">
        <v>32925</v>
      </c>
    </row>
    <row r="32499" spans="1:1" x14ac:dyDescent="0.25">
      <c r="A32499" t="s">
        <v>32926</v>
      </c>
    </row>
    <row r="32500" spans="1:1" x14ac:dyDescent="0.25">
      <c r="A32500" t="s">
        <v>32927</v>
      </c>
    </row>
    <row r="32501" spans="1:1" x14ac:dyDescent="0.25">
      <c r="A32501" t="s">
        <v>32928</v>
      </c>
    </row>
    <row r="32502" spans="1:1" x14ac:dyDescent="0.25">
      <c r="A32502" t="s">
        <v>32929</v>
      </c>
    </row>
    <row r="32503" spans="1:1" x14ac:dyDescent="0.25">
      <c r="A32503" t="s">
        <v>32930</v>
      </c>
    </row>
    <row r="32504" spans="1:1" x14ac:dyDescent="0.25">
      <c r="A32504" t="s">
        <v>32931</v>
      </c>
    </row>
    <row r="32505" spans="1:1" x14ac:dyDescent="0.25">
      <c r="A32505" t="s">
        <v>32932</v>
      </c>
    </row>
    <row r="32506" spans="1:1" x14ac:dyDescent="0.25">
      <c r="A32506" t="s">
        <v>32933</v>
      </c>
    </row>
    <row r="32507" spans="1:1" x14ac:dyDescent="0.25">
      <c r="A32507" t="s">
        <v>32934</v>
      </c>
    </row>
    <row r="32508" spans="1:1" x14ac:dyDescent="0.25">
      <c r="A32508" t="s">
        <v>32935</v>
      </c>
    </row>
    <row r="32509" spans="1:1" x14ac:dyDescent="0.25">
      <c r="A32509" t="s">
        <v>32936</v>
      </c>
    </row>
    <row r="32510" spans="1:1" x14ac:dyDescent="0.25">
      <c r="A32510" t="s">
        <v>32937</v>
      </c>
    </row>
    <row r="32511" spans="1:1" x14ac:dyDescent="0.25">
      <c r="A32511" t="s">
        <v>32938</v>
      </c>
    </row>
    <row r="32512" spans="1:1" x14ac:dyDescent="0.25">
      <c r="A32512" t="s">
        <v>32939</v>
      </c>
    </row>
    <row r="32513" spans="1:1" x14ac:dyDescent="0.25">
      <c r="A32513" t="s">
        <v>32940</v>
      </c>
    </row>
    <row r="32514" spans="1:1" x14ac:dyDescent="0.25">
      <c r="A32514" t="s">
        <v>32941</v>
      </c>
    </row>
    <row r="32515" spans="1:1" x14ac:dyDescent="0.25">
      <c r="A32515" t="s">
        <v>32942</v>
      </c>
    </row>
    <row r="32516" spans="1:1" x14ac:dyDescent="0.25">
      <c r="A32516" t="s">
        <v>32943</v>
      </c>
    </row>
    <row r="32517" spans="1:1" x14ac:dyDescent="0.25">
      <c r="A32517" t="s">
        <v>32944</v>
      </c>
    </row>
    <row r="32518" spans="1:1" x14ac:dyDescent="0.25">
      <c r="A32518" t="s">
        <v>32945</v>
      </c>
    </row>
    <row r="32519" spans="1:1" x14ac:dyDescent="0.25">
      <c r="A32519" t="s">
        <v>32946</v>
      </c>
    </row>
    <row r="32520" spans="1:1" x14ac:dyDescent="0.25">
      <c r="A32520" t="s">
        <v>32947</v>
      </c>
    </row>
    <row r="32521" spans="1:1" x14ac:dyDescent="0.25">
      <c r="A32521" t="s">
        <v>32948</v>
      </c>
    </row>
    <row r="32522" spans="1:1" x14ac:dyDescent="0.25">
      <c r="A32522" t="s">
        <v>32949</v>
      </c>
    </row>
    <row r="32523" spans="1:1" x14ac:dyDescent="0.25">
      <c r="A32523" t="s">
        <v>32950</v>
      </c>
    </row>
    <row r="32524" spans="1:1" x14ac:dyDescent="0.25">
      <c r="A32524" t="s">
        <v>32951</v>
      </c>
    </row>
    <row r="32525" spans="1:1" x14ac:dyDescent="0.25">
      <c r="A32525" t="s">
        <v>32952</v>
      </c>
    </row>
    <row r="32526" spans="1:1" x14ac:dyDescent="0.25">
      <c r="A32526" t="s">
        <v>32953</v>
      </c>
    </row>
    <row r="32527" spans="1:1" x14ac:dyDescent="0.25">
      <c r="A32527" t="s">
        <v>32954</v>
      </c>
    </row>
    <row r="32528" spans="1:1" x14ac:dyDescent="0.25">
      <c r="A32528" t="s">
        <v>32955</v>
      </c>
    </row>
    <row r="32529" spans="1:1" x14ac:dyDescent="0.25">
      <c r="A32529" t="s">
        <v>32956</v>
      </c>
    </row>
    <row r="32530" spans="1:1" x14ac:dyDescent="0.25">
      <c r="A32530" t="s">
        <v>32957</v>
      </c>
    </row>
    <row r="32531" spans="1:1" x14ac:dyDescent="0.25">
      <c r="A32531" t="s">
        <v>32958</v>
      </c>
    </row>
    <row r="32532" spans="1:1" x14ac:dyDescent="0.25">
      <c r="A32532" t="s">
        <v>32959</v>
      </c>
    </row>
    <row r="32533" spans="1:1" x14ac:dyDescent="0.25">
      <c r="A32533" t="s">
        <v>32960</v>
      </c>
    </row>
    <row r="32534" spans="1:1" x14ac:dyDescent="0.25">
      <c r="A32534" t="s">
        <v>32961</v>
      </c>
    </row>
    <row r="32535" spans="1:1" x14ac:dyDescent="0.25">
      <c r="A32535" t="s">
        <v>32962</v>
      </c>
    </row>
    <row r="32536" spans="1:1" x14ac:dyDescent="0.25">
      <c r="A32536" t="s">
        <v>32963</v>
      </c>
    </row>
    <row r="32537" spans="1:1" x14ac:dyDescent="0.25">
      <c r="A32537" t="s">
        <v>32964</v>
      </c>
    </row>
    <row r="32538" spans="1:1" x14ac:dyDescent="0.25">
      <c r="A32538" t="s">
        <v>32965</v>
      </c>
    </row>
    <row r="32539" spans="1:1" x14ac:dyDescent="0.25">
      <c r="A32539" t="s">
        <v>32966</v>
      </c>
    </row>
    <row r="32540" spans="1:1" x14ac:dyDescent="0.25">
      <c r="A32540" t="s">
        <v>32967</v>
      </c>
    </row>
    <row r="32541" spans="1:1" x14ac:dyDescent="0.25">
      <c r="A32541" t="s">
        <v>32968</v>
      </c>
    </row>
    <row r="32542" spans="1:1" x14ac:dyDescent="0.25">
      <c r="A32542" t="s">
        <v>32969</v>
      </c>
    </row>
    <row r="32543" spans="1:1" x14ac:dyDescent="0.25">
      <c r="A32543" t="s">
        <v>32970</v>
      </c>
    </row>
    <row r="32544" spans="1:1" x14ac:dyDescent="0.25">
      <c r="A32544" t="s">
        <v>32971</v>
      </c>
    </row>
    <row r="32545" spans="1:1" x14ac:dyDescent="0.25">
      <c r="A32545" t="s">
        <v>32972</v>
      </c>
    </row>
    <row r="32546" spans="1:1" x14ac:dyDescent="0.25">
      <c r="A32546" t="s">
        <v>32973</v>
      </c>
    </row>
    <row r="32547" spans="1:1" x14ac:dyDescent="0.25">
      <c r="A32547" t="s">
        <v>32974</v>
      </c>
    </row>
    <row r="32548" spans="1:1" x14ac:dyDescent="0.25">
      <c r="A32548" t="s">
        <v>32975</v>
      </c>
    </row>
    <row r="32549" spans="1:1" x14ac:dyDescent="0.25">
      <c r="A32549" t="s">
        <v>32976</v>
      </c>
    </row>
    <row r="32550" spans="1:1" x14ac:dyDescent="0.25">
      <c r="A32550" t="s">
        <v>32977</v>
      </c>
    </row>
    <row r="32551" spans="1:1" x14ac:dyDescent="0.25">
      <c r="A32551" t="s">
        <v>32978</v>
      </c>
    </row>
    <row r="32552" spans="1:1" x14ac:dyDescent="0.25">
      <c r="A32552" t="s">
        <v>32979</v>
      </c>
    </row>
    <row r="32553" spans="1:1" x14ac:dyDescent="0.25">
      <c r="A32553" t="s">
        <v>32980</v>
      </c>
    </row>
    <row r="32554" spans="1:1" x14ac:dyDescent="0.25">
      <c r="A32554" t="s">
        <v>32981</v>
      </c>
    </row>
    <row r="32555" spans="1:1" x14ac:dyDescent="0.25">
      <c r="A32555" t="s">
        <v>32982</v>
      </c>
    </row>
    <row r="32556" spans="1:1" x14ac:dyDescent="0.25">
      <c r="A32556" t="s">
        <v>32983</v>
      </c>
    </row>
    <row r="32557" spans="1:1" x14ac:dyDescent="0.25">
      <c r="A32557" t="s">
        <v>32984</v>
      </c>
    </row>
    <row r="32558" spans="1:1" x14ac:dyDescent="0.25">
      <c r="A32558" t="s">
        <v>32985</v>
      </c>
    </row>
    <row r="32559" spans="1:1" x14ac:dyDescent="0.25">
      <c r="A32559" t="s">
        <v>32986</v>
      </c>
    </row>
    <row r="32560" spans="1:1" x14ac:dyDescent="0.25">
      <c r="A32560" t="s">
        <v>32987</v>
      </c>
    </row>
    <row r="32561" spans="1:1" x14ac:dyDescent="0.25">
      <c r="A32561" t="s">
        <v>32988</v>
      </c>
    </row>
    <row r="32562" spans="1:1" x14ac:dyDescent="0.25">
      <c r="A32562" t="s">
        <v>32989</v>
      </c>
    </row>
    <row r="32563" spans="1:1" x14ac:dyDescent="0.25">
      <c r="A32563" t="s">
        <v>32990</v>
      </c>
    </row>
    <row r="32564" spans="1:1" x14ac:dyDescent="0.25">
      <c r="A32564" t="s">
        <v>32991</v>
      </c>
    </row>
    <row r="32565" spans="1:1" x14ac:dyDescent="0.25">
      <c r="A32565" t="s">
        <v>32992</v>
      </c>
    </row>
    <row r="32566" spans="1:1" x14ac:dyDescent="0.25">
      <c r="A32566" t="s">
        <v>32993</v>
      </c>
    </row>
    <row r="32567" spans="1:1" x14ac:dyDescent="0.25">
      <c r="A32567" t="s">
        <v>32994</v>
      </c>
    </row>
    <row r="32568" spans="1:1" x14ac:dyDescent="0.25">
      <c r="A32568" t="s">
        <v>32995</v>
      </c>
    </row>
    <row r="32569" spans="1:1" x14ac:dyDescent="0.25">
      <c r="A32569" t="s">
        <v>32996</v>
      </c>
    </row>
    <row r="32570" spans="1:1" x14ac:dyDescent="0.25">
      <c r="A32570" t="s">
        <v>32997</v>
      </c>
    </row>
    <row r="32571" spans="1:1" x14ac:dyDescent="0.25">
      <c r="A32571" t="s">
        <v>32998</v>
      </c>
    </row>
    <row r="32572" spans="1:1" x14ac:dyDescent="0.25">
      <c r="A32572" t="s">
        <v>32999</v>
      </c>
    </row>
    <row r="32573" spans="1:1" x14ac:dyDescent="0.25">
      <c r="A32573" t="s">
        <v>33000</v>
      </c>
    </row>
    <row r="32574" spans="1:1" x14ac:dyDescent="0.25">
      <c r="A32574" t="s">
        <v>33001</v>
      </c>
    </row>
    <row r="32575" spans="1:1" x14ac:dyDescent="0.25">
      <c r="A32575" t="s">
        <v>33002</v>
      </c>
    </row>
    <row r="32576" spans="1:1" x14ac:dyDescent="0.25">
      <c r="A32576" t="s">
        <v>33003</v>
      </c>
    </row>
    <row r="32577" spans="1:1" x14ac:dyDescent="0.25">
      <c r="A32577" t="s">
        <v>33004</v>
      </c>
    </row>
    <row r="32578" spans="1:1" x14ac:dyDescent="0.25">
      <c r="A32578" t="s">
        <v>33005</v>
      </c>
    </row>
    <row r="32579" spans="1:1" x14ac:dyDescent="0.25">
      <c r="A32579" t="s">
        <v>33006</v>
      </c>
    </row>
    <row r="32580" spans="1:1" x14ac:dyDescent="0.25">
      <c r="A32580" t="s">
        <v>33007</v>
      </c>
    </row>
    <row r="32581" spans="1:1" x14ac:dyDescent="0.25">
      <c r="A32581" t="s">
        <v>33008</v>
      </c>
    </row>
    <row r="32582" spans="1:1" x14ac:dyDescent="0.25">
      <c r="A32582" t="s">
        <v>33009</v>
      </c>
    </row>
    <row r="32583" spans="1:1" x14ac:dyDescent="0.25">
      <c r="A32583" t="s">
        <v>33010</v>
      </c>
    </row>
    <row r="32584" spans="1:1" x14ac:dyDescent="0.25">
      <c r="A32584" t="s">
        <v>33011</v>
      </c>
    </row>
    <row r="32585" spans="1:1" x14ac:dyDescent="0.25">
      <c r="A32585" t="s">
        <v>33012</v>
      </c>
    </row>
    <row r="32586" spans="1:1" x14ac:dyDescent="0.25">
      <c r="A32586" t="s">
        <v>33013</v>
      </c>
    </row>
    <row r="32587" spans="1:1" x14ac:dyDescent="0.25">
      <c r="A32587" t="s">
        <v>33014</v>
      </c>
    </row>
    <row r="32588" spans="1:1" x14ac:dyDescent="0.25">
      <c r="A32588" t="s">
        <v>33015</v>
      </c>
    </row>
    <row r="32589" spans="1:1" x14ac:dyDescent="0.25">
      <c r="A32589" t="s">
        <v>33016</v>
      </c>
    </row>
    <row r="32590" spans="1:1" x14ac:dyDescent="0.25">
      <c r="A32590" t="s">
        <v>33017</v>
      </c>
    </row>
    <row r="32591" spans="1:1" x14ac:dyDescent="0.25">
      <c r="A32591" t="s">
        <v>33018</v>
      </c>
    </row>
    <row r="32592" spans="1:1" x14ac:dyDescent="0.25">
      <c r="A32592" t="s">
        <v>33019</v>
      </c>
    </row>
    <row r="32593" spans="1:1" x14ac:dyDescent="0.25">
      <c r="A32593" t="s">
        <v>33020</v>
      </c>
    </row>
    <row r="32594" spans="1:1" x14ac:dyDescent="0.25">
      <c r="A32594" t="s">
        <v>33021</v>
      </c>
    </row>
    <row r="32595" spans="1:1" x14ac:dyDescent="0.25">
      <c r="A32595" t="s">
        <v>33022</v>
      </c>
    </row>
    <row r="32596" spans="1:1" x14ac:dyDescent="0.25">
      <c r="A32596" t="s">
        <v>33023</v>
      </c>
    </row>
    <row r="32597" spans="1:1" x14ac:dyDescent="0.25">
      <c r="A32597" t="s">
        <v>33024</v>
      </c>
    </row>
    <row r="32598" spans="1:1" x14ac:dyDescent="0.25">
      <c r="A32598" t="s">
        <v>33025</v>
      </c>
    </row>
    <row r="32599" spans="1:1" x14ac:dyDescent="0.25">
      <c r="A32599" t="s">
        <v>33026</v>
      </c>
    </row>
    <row r="32600" spans="1:1" x14ac:dyDescent="0.25">
      <c r="A32600" t="s">
        <v>33027</v>
      </c>
    </row>
    <row r="32601" spans="1:1" x14ac:dyDescent="0.25">
      <c r="A32601" t="s">
        <v>33028</v>
      </c>
    </row>
    <row r="32602" spans="1:1" x14ac:dyDescent="0.25">
      <c r="A32602" t="s">
        <v>33029</v>
      </c>
    </row>
    <row r="32603" spans="1:1" x14ac:dyDescent="0.25">
      <c r="A32603" t="s">
        <v>33030</v>
      </c>
    </row>
    <row r="32604" spans="1:1" x14ac:dyDescent="0.25">
      <c r="A32604" t="s">
        <v>33031</v>
      </c>
    </row>
    <row r="32605" spans="1:1" x14ac:dyDescent="0.25">
      <c r="A32605" t="s">
        <v>33032</v>
      </c>
    </row>
    <row r="32606" spans="1:1" x14ac:dyDescent="0.25">
      <c r="A32606" t="s">
        <v>33033</v>
      </c>
    </row>
    <row r="32607" spans="1:1" x14ac:dyDescent="0.25">
      <c r="A32607" t="s">
        <v>33034</v>
      </c>
    </row>
    <row r="32608" spans="1:1" x14ac:dyDescent="0.25">
      <c r="A32608" t="s">
        <v>33035</v>
      </c>
    </row>
    <row r="32609" spans="1:1" x14ac:dyDescent="0.25">
      <c r="A32609" t="s">
        <v>33036</v>
      </c>
    </row>
    <row r="32610" spans="1:1" x14ac:dyDescent="0.25">
      <c r="A32610" t="s">
        <v>33037</v>
      </c>
    </row>
    <row r="32611" spans="1:1" x14ac:dyDescent="0.25">
      <c r="A32611" t="s">
        <v>33038</v>
      </c>
    </row>
    <row r="32612" spans="1:1" x14ac:dyDescent="0.25">
      <c r="A32612" t="s">
        <v>33039</v>
      </c>
    </row>
    <row r="32613" spans="1:1" x14ac:dyDescent="0.25">
      <c r="A32613" t="s">
        <v>33040</v>
      </c>
    </row>
    <row r="32614" spans="1:1" x14ac:dyDescent="0.25">
      <c r="A32614" t="s">
        <v>33041</v>
      </c>
    </row>
    <row r="32615" spans="1:1" x14ac:dyDescent="0.25">
      <c r="A32615" t="s">
        <v>33042</v>
      </c>
    </row>
    <row r="32616" spans="1:1" x14ac:dyDescent="0.25">
      <c r="A32616" t="s">
        <v>33043</v>
      </c>
    </row>
    <row r="32617" spans="1:1" x14ac:dyDescent="0.25">
      <c r="A32617" t="s">
        <v>33044</v>
      </c>
    </row>
    <row r="32618" spans="1:1" x14ac:dyDescent="0.25">
      <c r="A32618" t="s">
        <v>33045</v>
      </c>
    </row>
    <row r="32619" spans="1:1" x14ac:dyDescent="0.25">
      <c r="A32619" t="s">
        <v>33046</v>
      </c>
    </row>
    <row r="32620" spans="1:1" x14ac:dyDescent="0.25">
      <c r="A32620" t="s">
        <v>33047</v>
      </c>
    </row>
    <row r="32621" spans="1:1" x14ac:dyDescent="0.25">
      <c r="A32621" t="s">
        <v>33048</v>
      </c>
    </row>
    <row r="32622" spans="1:1" x14ac:dyDescent="0.25">
      <c r="A32622" t="s">
        <v>33049</v>
      </c>
    </row>
    <row r="32623" spans="1:1" x14ac:dyDescent="0.25">
      <c r="A32623" t="s">
        <v>33050</v>
      </c>
    </row>
    <row r="32624" spans="1:1" x14ac:dyDescent="0.25">
      <c r="A32624" t="s">
        <v>33051</v>
      </c>
    </row>
    <row r="32625" spans="1:1" x14ac:dyDescent="0.25">
      <c r="A32625" t="s">
        <v>33052</v>
      </c>
    </row>
    <row r="32626" spans="1:1" x14ac:dyDescent="0.25">
      <c r="A32626" t="s">
        <v>33053</v>
      </c>
    </row>
    <row r="32627" spans="1:1" x14ac:dyDescent="0.25">
      <c r="A32627" t="s">
        <v>33054</v>
      </c>
    </row>
    <row r="32628" spans="1:1" x14ac:dyDescent="0.25">
      <c r="A32628" t="s">
        <v>33055</v>
      </c>
    </row>
    <row r="32629" spans="1:1" x14ac:dyDescent="0.25">
      <c r="A32629" t="s">
        <v>33056</v>
      </c>
    </row>
    <row r="32630" spans="1:1" x14ac:dyDescent="0.25">
      <c r="A32630" t="s">
        <v>33057</v>
      </c>
    </row>
    <row r="32631" spans="1:1" x14ac:dyDescent="0.25">
      <c r="A32631" t="s">
        <v>33058</v>
      </c>
    </row>
    <row r="32632" spans="1:1" x14ac:dyDescent="0.25">
      <c r="A32632" t="s">
        <v>33059</v>
      </c>
    </row>
    <row r="32633" spans="1:1" x14ac:dyDescent="0.25">
      <c r="A32633" t="s">
        <v>33060</v>
      </c>
    </row>
    <row r="32634" spans="1:1" x14ac:dyDescent="0.25">
      <c r="A32634" t="s">
        <v>33061</v>
      </c>
    </row>
    <row r="32635" spans="1:1" x14ac:dyDescent="0.25">
      <c r="A32635" t="s">
        <v>33062</v>
      </c>
    </row>
    <row r="32636" spans="1:1" x14ac:dyDescent="0.25">
      <c r="A32636" t="s">
        <v>33063</v>
      </c>
    </row>
    <row r="32637" spans="1:1" x14ac:dyDescent="0.25">
      <c r="A32637" t="s">
        <v>33064</v>
      </c>
    </row>
    <row r="32638" spans="1:1" x14ac:dyDescent="0.25">
      <c r="A32638" t="s">
        <v>33065</v>
      </c>
    </row>
    <row r="32639" spans="1:1" x14ac:dyDescent="0.25">
      <c r="A32639" t="s">
        <v>33066</v>
      </c>
    </row>
    <row r="32640" spans="1:1" x14ac:dyDescent="0.25">
      <c r="A32640" t="s">
        <v>33067</v>
      </c>
    </row>
    <row r="32641" spans="1:1" x14ac:dyDescent="0.25">
      <c r="A32641" t="s">
        <v>33068</v>
      </c>
    </row>
    <row r="32642" spans="1:1" x14ac:dyDescent="0.25">
      <c r="A32642" t="s">
        <v>33069</v>
      </c>
    </row>
    <row r="32643" spans="1:1" x14ac:dyDescent="0.25">
      <c r="A32643" t="s">
        <v>33070</v>
      </c>
    </row>
    <row r="32644" spans="1:1" x14ac:dyDescent="0.25">
      <c r="A32644" t="s">
        <v>33071</v>
      </c>
    </row>
    <row r="32645" spans="1:1" x14ac:dyDescent="0.25">
      <c r="A32645" t="s">
        <v>33072</v>
      </c>
    </row>
    <row r="32646" spans="1:1" x14ac:dyDescent="0.25">
      <c r="A32646" t="s">
        <v>33073</v>
      </c>
    </row>
    <row r="32647" spans="1:1" x14ac:dyDescent="0.25">
      <c r="A32647" t="s">
        <v>33074</v>
      </c>
    </row>
    <row r="32648" spans="1:1" x14ac:dyDescent="0.25">
      <c r="A32648" t="s">
        <v>33075</v>
      </c>
    </row>
    <row r="32649" spans="1:1" x14ac:dyDescent="0.25">
      <c r="A32649" t="s">
        <v>33076</v>
      </c>
    </row>
    <row r="32650" spans="1:1" x14ac:dyDescent="0.25">
      <c r="A32650" t="s">
        <v>33077</v>
      </c>
    </row>
    <row r="32651" spans="1:1" x14ac:dyDescent="0.25">
      <c r="A32651" t="s">
        <v>33078</v>
      </c>
    </row>
    <row r="32652" spans="1:1" x14ac:dyDescent="0.25">
      <c r="A32652" t="s">
        <v>33079</v>
      </c>
    </row>
    <row r="32653" spans="1:1" x14ac:dyDescent="0.25">
      <c r="A32653" t="s">
        <v>33080</v>
      </c>
    </row>
    <row r="32654" spans="1:1" x14ac:dyDescent="0.25">
      <c r="A32654" t="s">
        <v>33081</v>
      </c>
    </row>
    <row r="32655" spans="1:1" x14ac:dyDescent="0.25">
      <c r="A32655" t="s">
        <v>33082</v>
      </c>
    </row>
    <row r="32656" spans="1:1" x14ac:dyDescent="0.25">
      <c r="A32656" t="s">
        <v>33083</v>
      </c>
    </row>
    <row r="32657" spans="1:1" x14ac:dyDescent="0.25">
      <c r="A32657" t="s">
        <v>33084</v>
      </c>
    </row>
    <row r="32658" spans="1:1" x14ac:dyDescent="0.25">
      <c r="A32658" t="s">
        <v>33085</v>
      </c>
    </row>
    <row r="32659" spans="1:1" x14ac:dyDescent="0.25">
      <c r="A32659" t="s">
        <v>33086</v>
      </c>
    </row>
    <row r="32660" spans="1:1" x14ac:dyDescent="0.25">
      <c r="A32660" t="s">
        <v>33087</v>
      </c>
    </row>
    <row r="32661" spans="1:1" x14ac:dyDescent="0.25">
      <c r="A32661" t="s">
        <v>33088</v>
      </c>
    </row>
    <row r="32662" spans="1:1" x14ac:dyDescent="0.25">
      <c r="A32662" t="s">
        <v>33089</v>
      </c>
    </row>
    <row r="32663" spans="1:1" x14ac:dyDescent="0.25">
      <c r="A32663" t="s">
        <v>33090</v>
      </c>
    </row>
    <row r="32664" spans="1:1" x14ac:dyDescent="0.25">
      <c r="A32664" t="s">
        <v>33091</v>
      </c>
    </row>
    <row r="32665" spans="1:1" x14ac:dyDescent="0.25">
      <c r="A32665" t="s">
        <v>33092</v>
      </c>
    </row>
    <row r="32666" spans="1:1" x14ac:dyDescent="0.25">
      <c r="A32666" t="s">
        <v>33093</v>
      </c>
    </row>
    <row r="32667" spans="1:1" x14ac:dyDescent="0.25">
      <c r="A32667" t="s">
        <v>33094</v>
      </c>
    </row>
    <row r="32668" spans="1:1" x14ac:dyDescent="0.25">
      <c r="A32668" t="s">
        <v>33095</v>
      </c>
    </row>
    <row r="32669" spans="1:1" x14ac:dyDescent="0.25">
      <c r="A32669" t="s">
        <v>33096</v>
      </c>
    </row>
    <row r="32670" spans="1:1" x14ac:dyDescent="0.25">
      <c r="A32670" t="s">
        <v>33097</v>
      </c>
    </row>
    <row r="32671" spans="1:1" x14ac:dyDescent="0.25">
      <c r="A32671" t="s">
        <v>33098</v>
      </c>
    </row>
    <row r="32672" spans="1:1" x14ac:dyDescent="0.25">
      <c r="A32672" t="s">
        <v>33099</v>
      </c>
    </row>
    <row r="32673" spans="1:1" x14ac:dyDescent="0.25">
      <c r="A32673" t="s">
        <v>33100</v>
      </c>
    </row>
    <row r="32674" spans="1:1" x14ac:dyDescent="0.25">
      <c r="A32674" t="s">
        <v>33101</v>
      </c>
    </row>
    <row r="32675" spans="1:1" x14ac:dyDescent="0.25">
      <c r="A32675" t="s">
        <v>33102</v>
      </c>
    </row>
    <row r="32676" spans="1:1" x14ac:dyDescent="0.25">
      <c r="A32676" t="s">
        <v>33103</v>
      </c>
    </row>
    <row r="32677" spans="1:1" x14ac:dyDescent="0.25">
      <c r="A32677" t="s">
        <v>33104</v>
      </c>
    </row>
    <row r="32678" spans="1:1" x14ac:dyDescent="0.25">
      <c r="A32678" t="s">
        <v>33105</v>
      </c>
    </row>
    <row r="32679" spans="1:1" x14ac:dyDescent="0.25">
      <c r="A32679" t="s">
        <v>33106</v>
      </c>
    </row>
    <row r="32680" spans="1:1" x14ac:dyDescent="0.25">
      <c r="A32680" t="s">
        <v>33107</v>
      </c>
    </row>
    <row r="32681" spans="1:1" x14ac:dyDescent="0.25">
      <c r="A32681" t="s">
        <v>33108</v>
      </c>
    </row>
    <row r="32682" spans="1:1" x14ac:dyDescent="0.25">
      <c r="A32682" t="s">
        <v>33109</v>
      </c>
    </row>
    <row r="32683" spans="1:1" x14ac:dyDescent="0.25">
      <c r="A32683" t="s">
        <v>33110</v>
      </c>
    </row>
    <row r="32684" spans="1:1" x14ac:dyDescent="0.25">
      <c r="A32684" t="s">
        <v>33111</v>
      </c>
    </row>
    <row r="32685" spans="1:1" x14ac:dyDescent="0.25">
      <c r="A32685" t="s">
        <v>33112</v>
      </c>
    </row>
    <row r="32686" spans="1:1" x14ac:dyDescent="0.25">
      <c r="A32686" t="s">
        <v>33113</v>
      </c>
    </row>
    <row r="32687" spans="1:1" x14ac:dyDescent="0.25">
      <c r="A32687" t="s">
        <v>33114</v>
      </c>
    </row>
    <row r="32688" spans="1:1" x14ac:dyDescent="0.25">
      <c r="A32688" t="s">
        <v>33115</v>
      </c>
    </row>
    <row r="32689" spans="1:1" x14ac:dyDescent="0.25">
      <c r="A32689" t="s">
        <v>33116</v>
      </c>
    </row>
    <row r="32690" spans="1:1" x14ac:dyDescent="0.25">
      <c r="A32690" t="s">
        <v>33117</v>
      </c>
    </row>
    <row r="32691" spans="1:1" x14ac:dyDescent="0.25">
      <c r="A32691" t="s">
        <v>33118</v>
      </c>
    </row>
    <row r="32692" spans="1:1" x14ac:dyDescent="0.25">
      <c r="A32692" t="s">
        <v>33119</v>
      </c>
    </row>
    <row r="32693" spans="1:1" x14ac:dyDescent="0.25">
      <c r="A32693" t="s">
        <v>33120</v>
      </c>
    </row>
    <row r="32694" spans="1:1" x14ac:dyDescent="0.25">
      <c r="A32694" t="s">
        <v>33121</v>
      </c>
    </row>
    <row r="32695" spans="1:1" x14ac:dyDescent="0.25">
      <c r="A32695" t="s">
        <v>33122</v>
      </c>
    </row>
    <row r="32696" spans="1:1" x14ac:dyDescent="0.25">
      <c r="A32696" t="s">
        <v>33123</v>
      </c>
    </row>
    <row r="32697" spans="1:1" x14ac:dyDescent="0.25">
      <c r="A32697" t="s">
        <v>33124</v>
      </c>
    </row>
    <row r="32698" spans="1:1" x14ac:dyDescent="0.25">
      <c r="A32698" t="s">
        <v>33125</v>
      </c>
    </row>
    <row r="32699" spans="1:1" x14ac:dyDescent="0.25">
      <c r="A32699" t="s">
        <v>33126</v>
      </c>
    </row>
    <row r="32700" spans="1:1" x14ac:dyDescent="0.25">
      <c r="A32700" t="s">
        <v>33127</v>
      </c>
    </row>
    <row r="32701" spans="1:1" x14ac:dyDescent="0.25">
      <c r="A32701" t="s">
        <v>33128</v>
      </c>
    </row>
    <row r="32702" spans="1:1" x14ac:dyDescent="0.25">
      <c r="A32702" t="s">
        <v>33129</v>
      </c>
    </row>
    <row r="32703" spans="1:1" x14ac:dyDescent="0.25">
      <c r="A32703" t="s">
        <v>33130</v>
      </c>
    </row>
    <row r="32704" spans="1:1" x14ac:dyDescent="0.25">
      <c r="A32704" t="s">
        <v>33131</v>
      </c>
    </row>
    <row r="32705" spans="1:1" x14ac:dyDescent="0.25">
      <c r="A32705" t="s">
        <v>33132</v>
      </c>
    </row>
    <row r="32706" spans="1:1" x14ac:dyDescent="0.25">
      <c r="A32706" t="s">
        <v>33133</v>
      </c>
    </row>
    <row r="32707" spans="1:1" x14ac:dyDescent="0.25">
      <c r="A32707" t="s">
        <v>33134</v>
      </c>
    </row>
    <row r="32708" spans="1:1" x14ac:dyDescent="0.25">
      <c r="A32708" t="s">
        <v>33135</v>
      </c>
    </row>
    <row r="32709" spans="1:1" x14ac:dyDescent="0.25">
      <c r="A32709" t="s">
        <v>33136</v>
      </c>
    </row>
    <row r="32710" spans="1:1" x14ac:dyDescent="0.25">
      <c r="A32710" t="s">
        <v>33137</v>
      </c>
    </row>
    <row r="32711" spans="1:1" x14ac:dyDescent="0.25">
      <c r="A32711" t="s">
        <v>33138</v>
      </c>
    </row>
    <row r="32712" spans="1:1" x14ac:dyDescent="0.25">
      <c r="A32712" t="s">
        <v>33139</v>
      </c>
    </row>
    <row r="32713" spans="1:1" x14ac:dyDescent="0.25">
      <c r="A32713" t="s">
        <v>33140</v>
      </c>
    </row>
    <row r="32714" spans="1:1" x14ac:dyDescent="0.25">
      <c r="A32714" t="s">
        <v>33141</v>
      </c>
    </row>
    <row r="32715" spans="1:1" x14ac:dyDescent="0.25">
      <c r="A32715" t="s">
        <v>33142</v>
      </c>
    </row>
    <row r="32716" spans="1:1" x14ac:dyDescent="0.25">
      <c r="A32716" t="s">
        <v>33143</v>
      </c>
    </row>
    <row r="32717" spans="1:1" x14ac:dyDescent="0.25">
      <c r="A32717" t="s">
        <v>33144</v>
      </c>
    </row>
    <row r="32718" spans="1:1" x14ac:dyDescent="0.25">
      <c r="A32718" t="s">
        <v>33145</v>
      </c>
    </row>
    <row r="32719" spans="1:1" x14ac:dyDescent="0.25">
      <c r="A32719" t="s">
        <v>33146</v>
      </c>
    </row>
    <row r="32720" spans="1:1" x14ac:dyDescent="0.25">
      <c r="A32720" t="s">
        <v>33147</v>
      </c>
    </row>
    <row r="32721" spans="1:1" x14ac:dyDescent="0.25">
      <c r="A32721" t="s">
        <v>33148</v>
      </c>
    </row>
    <row r="32722" spans="1:1" x14ac:dyDescent="0.25">
      <c r="A32722" t="s">
        <v>33149</v>
      </c>
    </row>
    <row r="32723" spans="1:1" x14ac:dyDescent="0.25">
      <c r="A32723" t="s">
        <v>33150</v>
      </c>
    </row>
    <row r="32724" spans="1:1" x14ac:dyDescent="0.25">
      <c r="A32724" t="s">
        <v>33151</v>
      </c>
    </row>
    <row r="32725" spans="1:1" x14ac:dyDescent="0.25">
      <c r="A32725" t="s">
        <v>33152</v>
      </c>
    </row>
    <row r="32726" spans="1:1" x14ac:dyDescent="0.25">
      <c r="A32726" t="s">
        <v>33153</v>
      </c>
    </row>
    <row r="32727" spans="1:1" x14ac:dyDescent="0.25">
      <c r="A32727" t="s">
        <v>33154</v>
      </c>
    </row>
    <row r="32728" spans="1:1" x14ac:dyDescent="0.25">
      <c r="A32728" t="s">
        <v>33155</v>
      </c>
    </row>
    <row r="32729" spans="1:1" x14ac:dyDescent="0.25">
      <c r="A32729" t="s">
        <v>33156</v>
      </c>
    </row>
    <row r="32730" spans="1:1" x14ac:dyDescent="0.25">
      <c r="A32730" t="s">
        <v>33157</v>
      </c>
    </row>
    <row r="32731" spans="1:1" x14ac:dyDescent="0.25">
      <c r="A32731" t="s">
        <v>33158</v>
      </c>
    </row>
    <row r="32732" spans="1:1" x14ac:dyDescent="0.25">
      <c r="A32732" t="s">
        <v>33159</v>
      </c>
    </row>
    <row r="32733" spans="1:1" x14ac:dyDescent="0.25">
      <c r="A32733" t="s">
        <v>33160</v>
      </c>
    </row>
    <row r="32734" spans="1:1" x14ac:dyDescent="0.25">
      <c r="A32734" t="s">
        <v>33161</v>
      </c>
    </row>
    <row r="32735" spans="1:1" x14ac:dyDescent="0.25">
      <c r="A32735" t="s">
        <v>33162</v>
      </c>
    </row>
    <row r="32736" spans="1:1" x14ac:dyDescent="0.25">
      <c r="A32736" t="s">
        <v>33163</v>
      </c>
    </row>
    <row r="32737" spans="1:1" x14ac:dyDescent="0.25">
      <c r="A32737" t="s">
        <v>33164</v>
      </c>
    </row>
    <row r="32738" spans="1:1" x14ac:dyDescent="0.25">
      <c r="A32738" t="s">
        <v>33165</v>
      </c>
    </row>
    <row r="32739" spans="1:1" x14ac:dyDescent="0.25">
      <c r="A32739" t="s">
        <v>33166</v>
      </c>
    </row>
    <row r="32740" spans="1:1" x14ac:dyDescent="0.25">
      <c r="A32740" t="s">
        <v>33167</v>
      </c>
    </row>
    <row r="32741" spans="1:1" x14ac:dyDescent="0.25">
      <c r="A32741" t="s">
        <v>33168</v>
      </c>
    </row>
    <row r="32742" spans="1:1" x14ac:dyDescent="0.25">
      <c r="A32742" t="s">
        <v>33169</v>
      </c>
    </row>
    <row r="32743" spans="1:1" x14ac:dyDescent="0.25">
      <c r="A32743" t="s">
        <v>33170</v>
      </c>
    </row>
    <row r="32744" spans="1:1" x14ac:dyDescent="0.25">
      <c r="A32744" t="s">
        <v>33171</v>
      </c>
    </row>
    <row r="32745" spans="1:1" x14ac:dyDescent="0.25">
      <c r="A32745" t="s">
        <v>33172</v>
      </c>
    </row>
    <row r="32746" spans="1:1" x14ac:dyDescent="0.25">
      <c r="A32746" t="s">
        <v>33173</v>
      </c>
    </row>
    <row r="32747" spans="1:1" x14ac:dyDescent="0.25">
      <c r="A32747" t="s">
        <v>33174</v>
      </c>
    </row>
    <row r="32748" spans="1:1" x14ac:dyDescent="0.25">
      <c r="A32748" t="s">
        <v>33175</v>
      </c>
    </row>
    <row r="32749" spans="1:1" x14ac:dyDescent="0.25">
      <c r="A32749" t="s">
        <v>33176</v>
      </c>
    </row>
    <row r="32750" spans="1:1" x14ac:dyDescent="0.25">
      <c r="A32750" t="s">
        <v>33177</v>
      </c>
    </row>
    <row r="32751" spans="1:1" x14ac:dyDescent="0.25">
      <c r="A32751" t="s">
        <v>33178</v>
      </c>
    </row>
    <row r="32752" spans="1:1" x14ac:dyDescent="0.25">
      <c r="A32752" t="s">
        <v>33179</v>
      </c>
    </row>
    <row r="32753" spans="1:1" x14ac:dyDescent="0.25">
      <c r="A32753" t="s">
        <v>33180</v>
      </c>
    </row>
    <row r="32754" spans="1:1" x14ac:dyDescent="0.25">
      <c r="A32754" t="s">
        <v>33181</v>
      </c>
    </row>
    <row r="32755" spans="1:1" x14ac:dyDescent="0.25">
      <c r="A32755" t="s">
        <v>33182</v>
      </c>
    </row>
    <row r="32756" spans="1:1" x14ac:dyDescent="0.25">
      <c r="A32756" t="s">
        <v>33183</v>
      </c>
    </row>
    <row r="32757" spans="1:1" x14ac:dyDescent="0.25">
      <c r="A32757" t="s">
        <v>33184</v>
      </c>
    </row>
    <row r="32758" spans="1:1" x14ac:dyDescent="0.25">
      <c r="A32758" t="s">
        <v>33185</v>
      </c>
    </row>
    <row r="32759" spans="1:1" x14ac:dyDescent="0.25">
      <c r="A32759" t="s">
        <v>33186</v>
      </c>
    </row>
    <row r="32760" spans="1:1" x14ac:dyDescent="0.25">
      <c r="A32760" t="s">
        <v>33187</v>
      </c>
    </row>
    <row r="32761" spans="1:1" x14ac:dyDescent="0.25">
      <c r="A32761" t="s">
        <v>33188</v>
      </c>
    </row>
    <row r="32762" spans="1:1" x14ac:dyDescent="0.25">
      <c r="A32762" t="s">
        <v>33189</v>
      </c>
    </row>
    <row r="32763" spans="1:1" x14ac:dyDescent="0.25">
      <c r="A32763" t="s">
        <v>33190</v>
      </c>
    </row>
    <row r="32764" spans="1:1" x14ac:dyDescent="0.25">
      <c r="A32764" t="s">
        <v>33191</v>
      </c>
    </row>
    <row r="32765" spans="1:1" x14ac:dyDescent="0.25">
      <c r="A32765" t="s">
        <v>33192</v>
      </c>
    </row>
    <row r="32766" spans="1:1" x14ac:dyDescent="0.25">
      <c r="A32766" t="s">
        <v>33193</v>
      </c>
    </row>
    <row r="32767" spans="1:1" x14ac:dyDescent="0.25">
      <c r="A32767" t="s">
        <v>33194</v>
      </c>
    </row>
    <row r="32768" spans="1:1" x14ac:dyDescent="0.25">
      <c r="A32768" t="s">
        <v>33195</v>
      </c>
    </row>
    <row r="32769" spans="1:1" x14ac:dyDescent="0.25">
      <c r="A32769" t="s">
        <v>33196</v>
      </c>
    </row>
    <row r="32770" spans="1:1" x14ac:dyDescent="0.25">
      <c r="A32770" t="s">
        <v>33197</v>
      </c>
    </row>
    <row r="32771" spans="1:1" x14ac:dyDescent="0.25">
      <c r="A32771" t="s">
        <v>33198</v>
      </c>
    </row>
    <row r="32772" spans="1:1" x14ac:dyDescent="0.25">
      <c r="A32772" t="s">
        <v>33199</v>
      </c>
    </row>
    <row r="32773" spans="1:1" x14ac:dyDescent="0.25">
      <c r="A32773" t="s">
        <v>33200</v>
      </c>
    </row>
    <row r="32774" spans="1:1" x14ac:dyDescent="0.25">
      <c r="A32774" t="s">
        <v>33201</v>
      </c>
    </row>
    <row r="32775" spans="1:1" x14ac:dyDescent="0.25">
      <c r="A32775" t="s">
        <v>33202</v>
      </c>
    </row>
    <row r="32776" spans="1:1" x14ac:dyDescent="0.25">
      <c r="A32776" t="s">
        <v>33203</v>
      </c>
    </row>
    <row r="32777" spans="1:1" x14ac:dyDescent="0.25">
      <c r="A32777" t="s">
        <v>33204</v>
      </c>
    </row>
    <row r="32778" spans="1:1" x14ac:dyDescent="0.25">
      <c r="A32778" t="s">
        <v>33205</v>
      </c>
    </row>
    <row r="32779" spans="1:1" x14ac:dyDescent="0.25">
      <c r="A32779" t="s">
        <v>33206</v>
      </c>
    </row>
    <row r="32780" spans="1:1" x14ac:dyDescent="0.25">
      <c r="A32780" t="s">
        <v>33207</v>
      </c>
    </row>
    <row r="32781" spans="1:1" x14ac:dyDescent="0.25">
      <c r="A32781" t="s">
        <v>33208</v>
      </c>
    </row>
    <row r="32782" spans="1:1" x14ac:dyDescent="0.25">
      <c r="A32782" t="s">
        <v>33209</v>
      </c>
    </row>
    <row r="32783" spans="1:1" x14ac:dyDescent="0.25">
      <c r="A32783" t="s">
        <v>33210</v>
      </c>
    </row>
    <row r="32784" spans="1:1" x14ac:dyDescent="0.25">
      <c r="A32784" t="s">
        <v>33211</v>
      </c>
    </row>
    <row r="32785" spans="1:1" x14ac:dyDescent="0.25">
      <c r="A32785" t="s">
        <v>33212</v>
      </c>
    </row>
    <row r="32786" spans="1:1" x14ac:dyDescent="0.25">
      <c r="A32786" t="s">
        <v>33213</v>
      </c>
    </row>
    <row r="32787" spans="1:1" x14ac:dyDescent="0.25">
      <c r="A32787" t="s">
        <v>33214</v>
      </c>
    </row>
    <row r="32788" spans="1:1" x14ac:dyDescent="0.25">
      <c r="A32788" t="s">
        <v>33215</v>
      </c>
    </row>
    <row r="32789" spans="1:1" x14ac:dyDescent="0.25">
      <c r="A32789" t="s">
        <v>33216</v>
      </c>
    </row>
    <row r="32790" spans="1:1" x14ac:dyDescent="0.25">
      <c r="A32790" t="s">
        <v>33217</v>
      </c>
    </row>
    <row r="32791" spans="1:1" x14ac:dyDescent="0.25">
      <c r="A32791" t="s">
        <v>33218</v>
      </c>
    </row>
    <row r="32792" spans="1:1" x14ac:dyDescent="0.25">
      <c r="A32792" t="s">
        <v>33219</v>
      </c>
    </row>
    <row r="32793" spans="1:1" x14ac:dyDescent="0.25">
      <c r="A32793" t="s">
        <v>33220</v>
      </c>
    </row>
    <row r="32794" spans="1:1" x14ac:dyDescent="0.25">
      <c r="A32794" t="s">
        <v>33221</v>
      </c>
    </row>
    <row r="32795" spans="1:1" x14ac:dyDescent="0.25">
      <c r="A32795" t="s">
        <v>33222</v>
      </c>
    </row>
    <row r="32796" spans="1:1" x14ac:dyDescent="0.25">
      <c r="A32796" t="s">
        <v>33223</v>
      </c>
    </row>
    <row r="32797" spans="1:1" x14ac:dyDescent="0.25">
      <c r="A32797" t="s">
        <v>33224</v>
      </c>
    </row>
    <row r="32798" spans="1:1" x14ac:dyDescent="0.25">
      <c r="A32798" t="s">
        <v>33225</v>
      </c>
    </row>
    <row r="32799" spans="1:1" x14ac:dyDescent="0.25">
      <c r="A32799" t="s">
        <v>33226</v>
      </c>
    </row>
    <row r="32800" spans="1:1" x14ac:dyDescent="0.25">
      <c r="A32800" t="s">
        <v>33227</v>
      </c>
    </row>
    <row r="32801" spans="1:1" x14ac:dyDescent="0.25">
      <c r="A32801" t="s">
        <v>33228</v>
      </c>
    </row>
    <row r="32802" spans="1:1" x14ac:dyDescent="0.25">
      <c r="A32802" t="s">
        <v>33229</v>
      </c>
    </row>
    <row r="32803" spans="1:1" x14ac:dyDescent="0.25">
      <c r="A32803" t="s">
        <v>33230</v>
      </c>
    </row>
    <row r="32804" spans="1:1" x14ac:dyDescent="0.25">
      <c r="A32804" t="s">
        <v>33231</v>
      </c>
    </row>
    <row r="32805" spans="1:1" x14ac:dyDescent="0.25">
      <c r="A32805" t="s">
        <v>33232</v>
      </c>
    </row>
    <row r="32806" spans="1:1" x14ac:dyDescent="0.25">
      <c r="A32806" t="s">
        <v>33233</v>
      </c>
    </row>
    <row r="32807" spans="1:1" x14ac:dyDescent="0.25">
      <c r="A32807" t="s">
        <v>33234</v>
      </c>
    </row>
    <row r="32808" spans="1:1" x14ac:dyDescent="0.25">
      <c r="A32808" t="s">
        <v>33235</v>
      </c>
    </row>
    <row r="32809" spans="1:1" x14ac:dyDescent="0.25">
      <c r="A32809" t="s">
        <v>33236</v>
      </c>
    </row>
    <row r="32810" spans="1:1" x14ac:dyDescent="0.25">
      <c r="A32810" t="s">
        <v>33237</v>
      </c>
    </row>
    <row r="32811" spans="1:1" x14ac:dyDescent="0.25">
      <c r="A32811" t="s">
        <v>33238</v>
      </c>
    </row>
    <row r="32812" spans="1:1" x14ac:dyDescent="0.25">
      <c r="A32812" t="s">
        <v>33239</v>
      </c>
    </row>
    <row r="32813" spans="1:1" x14ac:dyDescent="0.25">
      <c r="A32813" t="s">
        <v>33240</v>
      </c>
    </row>
    <row r="32814" spans="1:1" x14ac:dyDescent="0.25">
      <c r="A32814" t="s">
        <v>33241</v>
      </c>
    </row>
    <row r="32815" spans="1:1" x14ac:dyDescent="0.25">
      <c r="A32815" t="s">
        <v>33242</v>
      </c>
    </row>
    <row r="32816" spans="1:1" x14ac:dyDescent="0.25">
      <c r="A32816" t="s">
        <v>33243</v>
      </c>
    </row>
    <row r="32817" spans="1:1" x14ac:dyDescent="0.25">
      <c r="A32817" t="s">
        <v>33244</v>
      </c>
    </row>
    <row r="32818" spans="1:1" x14ac:dyDescent="0.25">
      <c r="A32818" t="s">
        <v>33245</v>
      </c>
    </row>
    <row r="32819" spans="1:1" x14ac:dyDescent="0.25">
      <c r="A32819" t="s">
        <v>33246</v>
      </c>
    </row>
    <row r="32820" spans="1:1" x14ac:dyDescent="0.25">
      <c r="A32820" t="s">
        <v>33247</v>
      </c>
    </row>
    <row r="32821" spans="1:1" x14ac:dyDescent="0.25">
      <c r="A32821" t="s">
        <v>33248</v>
      </c>
    </row>
    <row r="32822" spans="1:1" x14ac:dyDescent="0.25">
      <c r="A32822" t="s">
        <v>33249</v>
      </c>
    </row>
    <row r="32823" spans="1:1" x14ac:dyDescent="0.25">
      <c r="A32823" t="s">
        <v>33250</v>
      </c>
    </row>
    <row r="32824" spans="1:1" x14ac:dyDescent="0.25">
      <c r="A32824" t="s">
        <v>33251</v>
      </c>
    </row>
    <row r="32825" spans="1:1" x14ac:dyDescent="0.25">
      <c r="A32825" t="s">
        <v>33252</v>
      </c>
    </row>
    <row r="32826" spans="1:1" x14ac:dyDescent="0.25">
      <c r="A32826" t="s">
        <v>33253</v>
      </c>
    </row>
    <row r="32827" spans="1:1" x14ac:dyDescent="0.25">
      <c r="A32827" t="s">
        <v>33254</v>
      </c>
    </row>
    <row r="32828" spans="1:1" x14ac:dyDescent="0.25">
      <c r="A32828" t="s">
        <v>33255</v>
      </c>
    </row>
    <row r="32829" spans="1:1" x14ac:dyDescent="0.25">
      <c r="A32829" t="s">
        <v>33256</v>
      </c>
    </row>
    <row r="32830" spans="1:1" x14ac:dyDescent="0.25">
      <c r="A32830" t="s">
        <v>33257</v>
      </c>
    </row>
    <row r="32831" spans="1:1" x14ac:dyDescent="0.25">
      <c r="A32831" t="s">
        <v>33258</v>
      </c>
    </row>
    <row r="32832" spans="1:1" x14ac:dyDescent="0.25">
      <c r="A32832" t="s">
        <v>33259</v>
      </c>
    </row>
    <row r="32833" spans="1:1" x14ac:dyDescent="0.25">
      <c r="A32833" t="s">
        <v>33260</v>
      </c>
    </row>
    <row r="32834" spans="1:1" x14ac:dyDescent="0.25">
      <c r="A32834" t="s">
        <v>33261</v>
      </c>
    </row>
    <row r="32835" spans="1:1" x14ac:dyDescent="0.25">
      <c r="A32835" t="s">
        <v>33262</v>
      </c>
    </row>
    <row r="32836" spans="1:1" x14ac:dyDescent="0.25">
      <c r="A32836" t="s">
        <v>33263</v>
      </c>
    </row>
    <row r="32837" spans="1:1" x14ac:dyDescent="0.25">
      <c r="A32837" t="s">
        <v>33264</v>
      </c>
    </row>
    <row r="32838" spans="1:1" x14ac:dyDescent="0.25">
      <c r="A32838" t="s">
        <v>33265</v>
      </c>
    </row>
    <row r="32839" spans="1:1" x14ac:dyDescent="0.25">
      <c r="A32839" t="s">
        <v>33266</v>
      </c>
    </row>
    <row r="32840" spans="1:1" x14ac:dyDescent="0.25">
      <c r="A32840" t="s">
        <v>33267</v>
      </c>
    </row>
    <row r="32841" spans="1:1" x14ac:dyDescent="0.25">
      <c r="A32841" t="s">
        <v>33268</v>
      </c>
    </row>
    <row r="32842" spans="1:1" x14ac:dyDescent="0.25">
      <c r="A32842" t="s">
        <v>33269</v>
      </c>
    </row>
    <row r="32843" spans="1:1" x14ac:dyDescent="0.25">
      <c r="A32843" t="s">
        <v>33270</v>
      </c>
    </row>
    <row r="32844" spans="1:1" x14ac:dyDescent="0.25">
      <c r="A32844" t="s">
        <v>33271</v>
      </c>
    </row>
    <row r="32845" spans="1:1" x14ac:dyDescent="0.25">
      <c r="A32845" t="s">
        <v>33272</v>
      </c>
    </row>
    <row r="32846" spans="1:1" x14ac:dyDescent="0.25">
      <c r="A32846" t="s">
        <v>33273</v>
      </c>
    </row>
    <row r="32847" spans="1:1" x14ac:dyDescent="0.25">
      <c r="A32847" t="s">
        <v>33274</v>
      </c>
    </row>
    <row r="32848" spans="1:1" x14ac:dyDescent="0.25">
      <c r="A32848" t="s">
        <v>33275</v>
      </c>
    </row>
    <row r="32849" spans="1:1" x14ac:dyDescent="0.25">
      <c r="A32849" t="s">
        <v>33276</v>
      </c>
    </row>
    <row r="32850" spans="1:1" x14ac:dyDescent="0.25">
      <c r="A32850" t="s">
        <v>33277</v>
      </c>
    </row>
    <row r="32851" spans="1:1" x14ac:dyDescent="0.25">
      <c r="A32851" t="s">
        <v>33278</v>
      </c>
    </row>
    <row r="32852" spans="1:1" x14ac:dyDescent="0.25">
      <c r="A32852" t="s">
        <v>33279</v>
      </c>
    </row>
    <row r="32853" spans="1:1" x14ac:dyDescent="0.25">
      <c r="A32853" t="s">
        <v>33280</v>
      </c>
    </row>
    <row r="32854" spans="1:1" x14ac:dyDescent="0.25">
      <c r="A32854" t="s">
        <v>33281</v>
      </c>
    </row>
    <row r="32855" spans="1:1" x14ac:dyDescent="0.25">
      <c r="A32855" t="s">
        <v>33282</v>
      </c>
    </row>
    <row r="32856" spans="1:1" x14ac:dyDescent="0.25">
      <c r="A32856" t="s">
        <v>33283</v>
      </c>
    </row>
    <row r="32857" spans="1:1" x14ac:dyDescent="0.25">
      <c r="A32857" t="s">
        <v>33284</v>
      </c>
    </row>
    <row r="32858" spans="1:1" x14ac:dyDescent="0.25">
      <c r="A32858" t="s">
        <v>33285</v>
      </c>
    </row>
    <row r="32859" spans="1:1" x14ac:dyDescent="0.25">
      <c r="A32859" t="s">
        <v>33286</v>
      </c>
    </row>
    <row r="32860" spans="1:1" x14ac:dyDescent="0.25">
      <c r="A32860" t="s">
        <v>33287</v>
      </c>
    </row>
    <row r="32861" spans="1:1" x14ac:dyDescent="0.25">
      <c r="A32861" t="s">
        <v>33288</v>
      </c>
    </row>
    <row r="32862" spans="1:1" x14ac:dyDescent="0.25">
      <c r="A32862" t="s">
        <v>33289</v>
      </c>
    </row>
    <row r="32863" spans="1:1" x14ac:dyDescent="0.25">
      <c r="A32863" t="s">
        <v>33290</v>
      </c>
    </row>
    <row r="32864" spans="1:1" x14ac:dyDescent="0.25">
      <c r="A32864" t="s">
        <v>33291</v>
      </c>
    </row>
    <row r="32865" spans="1:1" x14ac:dyDescent="0.25">
      <c r="A32865" t="s">
        <v>33292</v>
      </c>
    </row>
    <row r="32866" spans="1:1" x14ac:dyDescent="0.25">
      <c r="A32866" t="s">
        <v>33293</v>
      </c>
    </row>
    <row r="32867" spans="1:1" x14ac:dyDescent="0.25">
      <c r="A32867" t="s">
        <v>33294</v>
      </c>
    </row>
    <row r="32868" spans="1:1" x14ac:dyDescent="0.25">
      <c r="A32868" t="s">
        <v>33295</v>
      </c>
    </row>
    <row r="32869" spans="1:1" x14ac:dyDescent="0.25">
      <c r="A32869" t="s">
        <v>33296</v>
      </c>
    </row>
    <row r="32870" spans="1:1" x14ac:dyDescent="0.25">
      <c r="A32870" t="s">
        <v>33297</v>
      </c>
    </row>
    <row r="32871" spans="1:1" x14ac:dyDescent="0.25">
      <c r="A32871" t="s">
        <v>33298</v>
      </c>
    </row>
    <row r="32872" spans="1:1" x14ac:dyDescent="0.25">
      <c r="A32872" t="s">
        <v>33299</v>
      </c>
    </row>
    <row r="32873" spans="1:1" x14ac:dyDescent="0.25">
      <c r="A32873" t="s">
        <v>33300</v>
      </c>
    </row>
    <row r="32874" spans="1:1" x14ac:dyDescent="0.25">
      <c r="A32874" t="s">
        <v>33301</v>
      </c>
    </row>
    <row r="32875" spans="1:1" x14ac:dyDescent="0.25">
      <c r="A32875" t="s">
        <v>33302</v>
      </c>
    </row>
    <row r="32876" spans="1:1" x14ac:dyDescent="0.25">
      <c r="A32876" t="s">
        <v>33303</v>
      </c>
    </row>
    <row r="32877" spans="1:1" x14ac:dyDescent="0.25">
      <c r="A32877" t="s">
        <v>33304</v>
      </c>
    </row>
    <row r="32878" spans="1:1" x14ac:dyDescent="0.25">
      <c r="A32878" t="s">
        <v>33305</v>
      </c>
    </row>
    <row r="32879" spans="1:1" x14ac:dyDescent="0.25">
      <c r="A32879" t="s">
        <v>33306</v>
      </c>
    </row>
    <row r="32880" spans="1:1" x14ac:dyDescent="0.25">
      <c r="A32880" t="s">
        <v>33307</v>
      </c>
    </row>
    <row r="32881" spans="1:1" x14ac:dyDescent="0.25">
      <c r="A32881" t="s">
        <v>33308</v>
      </c>
    </row>
    <row r="32882" spans="1:1" x14ac:dyDescent="0.25">
      <c r="A32882" t="s">
        <v>33309</v>
      </c>
    </row>
    <row r="32883" spans="1:1" x14ac:dyDescent="0.25">
      <c r="A32883" t="s">
        <v>33310</v>
      </c>
    </row>
    <row r="32884" spans="1:1" x14ac:dyDescent="0.25">
      <c r="A32884" t="s">
        <v>33311</v>
      </c>
    </row>
    <row r="32885" spans="1:1" x14ac:dyDescent="0.25">
      <c r="A32885" t="s">
        <v>33312</v>
      </c>
    </row>
    <row r="32886" spans="1:1" x14ac:dyDescent="0.25">
      <c r="A32886" t="s">
        <v>33313</v>
      </c>
    </row>
    <row r="32887" spans="1:1" x14ac:dyDescent="0.25">
      <c r="A32887" t="s">
        <v>33314</v>
      </c>
    </row>
    <row r="32888" spans="1:1" x14ac:dyDescent="0.25">
      <c r="A32888" t="s">
        <v>33315</v>
      </c>
    </row>
    <row r="32889" spans="1:1" x14ac:dyDescent="0.25">
      <c r="A32889" t="s">
        <v>33316</v>
      </c>
    </row>
    <row r="32890" spans="1:1" x14ac:dyDescent="0.25">
      <c r="A32890" t="s">
        <v>33317</v>
      </c>
    </row>
    <row r="32891" spans="1:1" x14ac:dyDescent="0.25">
      <c r="A32891" t="s">
        <v>33318</v>
      </c>
    </row>
    <row r="32892" spans="1:1" x14ac:dyDescent="0.25">
      <c r="A32892" t="s">
        <v>33319</v>
      </c>
    </row>
    <row r="32893" spans="1:1" x14ac:dyDescent="0.25">
      <c r="A32893" t="s">
        <v>33320</v>
      </c>
    </row>
    <row r="32894" spans="1:1" x14ac:dyDescent="0.25">
      <c r="A32894" t="s">
        <v>33321</v>
      </c>
    </row>
    <row r="32895" spans="1:1" x14ac:dyDescent="0.25">
      <c r="A32895" t="s">
        <v>33322</v>
      </c>
    </row>
    <row r="32896" spans="1:1" x14ac:dyDescent="0.25">
      <c r="A32896" t="s">
        <v>33323</v>
      </c>
    </row>
    <row r="32897" spans="1:1" x14ac:dyDescent="0.25">
      <c r="A32897" t="s">
        <v>33324</v>
      </c>
    </row>
    <row r="32898" spans="1:1" x14ac:dyDescent="0.25">
      <c r="A32898" t="s">
        <v>33325</v>
      </c>
    </row>
    <row r="32899" spans="1:1" x14ac:dyDescent="0.25">
      <c r="A32899" t="s">
        <v>33326</v>
      </c>
    </row>
    <row r="32900" spans="1:1" x14ac:dyDescent="0.25">
      <c r="A32900" t="s">
        <v>33327</v>
      </c>
    </row>
    <row r="32901" spans="1:1" x14ac:dyDescent="0.25">
      <c r="A32901" t="s">
        <v>33328</v>
      </c>
    </row>
    <row r="32902" spans="1:1" x14ac:dyDescent="0.25">
      <c r="A32902" t="s">
        <v>33329</v>
      </c>
    </row>
    <row r="32903" spans="1:1" x14ac:dyDescent="0.25">
      <c r="A32903" t="s">
        <v>33330</v>
      </c>
    </row>
    <row r="32904" spans="1:1" x14ac:dyDescent="0.25">
      <c r="A32904" t="s">
        <v>33331</v>
      </c>
    </row>
    <row r="32905" spans="1:1" x14ac:dyDescent="0.25">
      <c r="A32905" t="s">
        <v>33332</v>
      </c>
    </row>
    <row r="32906" spans="1:1" x14ac:dyDescent="0.25">
      <c r="A32906" t="s">
        <v>33333</v>
      </c>
    </row>
    <row r="32907" spans="1:1" x14ac:dyDescent="0.25">
      <c r="A32907" t="s">
        <v>33334</v>
      </c>
    </row>
    <row r="32908" spans="1:1" x14ac:dyDescent="0.25">
      <c r="A32908" t="s">
        <v>33335</v>
      </c>
    </row>
    <row r="32909" spans="1:1" x14ac:dyDescent="0.25">
      <c r="A32909" t="s">
        <v>33336</v>
      </c>
    </row>
    <row r="32910" spans="1:1" x14ac:dyDescent="0.25">
      <c r="A32910" t="s">
        <v>33337</v>
      </c>
    </row>
    <row r="32911" spans="1:1" x14ac:dyDescent="0.25">
      <c r="A32911" t="s">
        <v>33338</v>
      </c>
    </row>
    <row r="32912" spans="1:1" x14ac:dyDescent="0.25">
      <c r="A32912" t="s">
        <v>33339</v>
      </c>
    </row>
    <row r="32913" spans="1:1" x14ac:dyDescent="0.25">
      <c r="A32913" t="s">
        <v>33340</v>
      </c>
    </row>
    <row r="32914" spans="1:1" x14ac:dyDescent="0.25">
      <c r="A32914" t="s">
        <v>33341</v>
      </c>
    </row>
    <row r="32915" spans="1:1" x14ac:dyDescent="0.25">
      <c r="A32915" t="s">
        <v>33342</v>
      </c>
    </row>
    <row r="32916" spans="1:1" x14ac:dyDescent="0.25">
      <c r="A32916" t="s">
        <v>33343</v>
      </c>
    </row>
    <row r="32917" spans="1:1" x14ac:dyDescent="0.25">
      <c r="A32917" t="s">
        <v>33344</v>
      </c>
    </row>
    <row r="32918" spans="1:1" x14ac:dyDescent="0.25">
      <c r="A32918" t="s">
        <v>33345</v>
      </c>
    </row>
    <row r="32919" spans="1:1" x14ac:dyDescent="0.25">
      <c r="A32919" t="s">
        <v>33346</v>
      </c>
    </row>
    <row r="32920" spans="1:1" x14ac:dyDescent="0.25">
      <c r="A32920" t="s">
        <v>33347</v>
      </c>
    </row>
    <row r="32921" spans="1:1" x14ac:dyDescent="0.25">
      <c r="A32921" t="s">
        <v>33348</v>
      </c>
    </row>
    <row r="32922" spans="1:1" x14ac:dyDescent="0.25">
      <c r="A32922" t="s">
        <v>33349</v>
      </c>
    </row>
    <row r="32923" spans="1:1" x14ac:dyDescent="0.25">
      <c r="A32923" t="s">
        <v>33350</v>
      </c>
    </row>
    <row r="32924" spans="1:1" x14ac:dyDescent="0.25">
      <c r="A32924" t="s">
        <v>33351</v>
      </c>
    </row>
    <row r="32925" spans="1:1" x14ac:dyDescent="0.25">
      <c r="A32925" t="s">
        <v>33352</v>
      </c>
    </row>
    <row r="32926" spans="1:1" x14ac:dyDescent="0.25">
      <c r="A32926" t="s">
        <v>33353</v>
      </c>
    </row>
    <row r="32927" spans="1:1" x14ac:dyDescent="0.25">
      <c r="A32927" t="s">
        <v>33354</v>
      </c>
    </row>
    <row r="32928" spans="1:1" x14ac:dyDescent="0.25">
      <c r="A32928" t="s">
        <v>33355</v>
      </c>
    </row>
    <row r="32929" spans="1:1" x14ac:dyDescent="0.25">
      <c r="A32929" t="s">
        <v>33356</v>
      </c>
    </row>
    <row r="32930" spans="1:1" x14ac:dyDescent="0.25">
      <c r="A32930" t="s">
        <v>33357</v>
      </c>
    </row>
    <row r="32931" spans="1:1" x14ac:dyDescent="0.25">
      <c r="A32931" t="s">
        <v>33358</v>
      </c>
    </row>
    <row r="32932" spans="1:1" x14ac:dyDescent="0.25">
      <c r="A32932" t="s">
        <v>33359</v>
      </c>
    </row>
    <row r="32933" spans="1:1" x14ac:dyDescent="0.25">
      <c r="A32933" t="s">
        <v>33360</v>
      </c>
    </row>
    <row r="32934" spans="1:1" x14ac:dyDescent="0.25">
      <c r="A32934" t="s">
        <v>33361</v>
      </c>
    </row>
    <row r="32935" spans="1:1" x14ac:dyDescent="0.25">
      <c r="A32935" t="s">
        <v>33362</v>
      </c>
    </row>
    <row r="32936" spans="1:1" x14ac:dyDescent="0.25">
      <c r="A32936" t="s">
        <v>33363</v>
      </c>
    </row>
    <row r="32937" spans="1:1" x14ac:dyDescent="0.25">
      <c r="A32937" t="s">
        <v>33364</v>
      </c>
    </row>
    <row r="32938" spans="1:1" x14ac:dyDescent="0.25">
      <c r="A32938" t="s">
        <v>33365</v>
      </c>
    </row>
    <row r="32939" spans="1:1" x14ac:dyDescent="0.25">
      <c r="A32939" t="s">
        <v>33366</v>
      </c>
    </row>
    <row r="32940" spans="1:1" x14ac:dyDescent="0.25">
      <c r="A32940" t="s">
        <v>33367</v>
      </c>
    </row>
    <row r="32941" spans="1:1" x14ac:dyDescent="0.25">
      <c r="A32941" t="s">
        <v>33368</v>
      </c>
    </row>
    <row r="32942" spans="1:1" x14ac:dyDescent="0.25">
      <c r="A32942" t="s">
        <v>33369</v>
      </c>
    </row>
    <row r="32943" spans="1:1" x14ac:dyDescent="0.25">
      <c r="A32943" t="s">
        <v>33370</v>
      </c>
    </row>
    <row r="32944" spans="1:1" x14ac:dyDescent="0.25">
      <c r="A32944" t="s">
        <v>33371</v>
      </c>
    </row>
    <row r="32945" spans="1:1" x14ac:dyDescent="0.25">
      <c r="A32945" t="s">
        <v>33372</v>
      </c>
    </row>
    <row r="32946" spans="1:1" x14ac:dyDescent="0.25">
      <c r="A32946" t="s">
        <v>33373</v>
      </c>
    </row>
    <row r="32947" spans="1:1" x14ac:dyDescent="0.25">
      <c r="A32947" t="s">
        <v>33374</v>
      </c>
    </row>
    <row r="32948" spans="1:1" x14ac:dyDescent="0.25">
      <c r="A32948" t="s">
        <v>33375</v>
      </c>
    </row>
    <row r="32949" spans="1:1" x14ac:dyDescent="0.25">
      <c r="A32949" t="s">
        <v>33376</v>
      </c>
    </row>
    <row r="32950" spans="1:1" x14ac:dyDescent="0.25">
      <c r="A32950" t="s">
        <v>33377</v>
      </c>
    </row>
    <row r="32951" spans="1:1" x14ac:dyDescent="0.25">
      <c r="A32951" t="s">
        <v>33378</v>
      </c>
    </row>
    <row r="32952" spans="1:1" x14ac:dyDescent="0.25">
      <c r="A32952" t="s">
        <v>33379</v>
      </c>
    </row>
    <row r="32953" spans="1:1" x14ac:dyDescent="0.25">
      <c r="A32953" t="s">
        <v>33380</v>
      </c>
    </row>
    <row r="32954" spans="1:1" x14ac:dyDescent="0.25">
      <c r="A32954" t="s">
        <v>33381</v>
      </c>
    </row>
    <row r="32955" spans="1:1" x14ac:dyDescent="0.25">
      <c r="A32955" t="s">
        <v>33382</v>
      </c>
    </row>
    <row r="32956" spans="1:1" x14ac:dyDescent="0.25">
      <c r="A32956" t="s">
        <v>33383</v>
      </c>
    </row>
    <row r="32957" spans="1:1" x14ac:dyDescent="0.25">
      <c r="A32957" t="s">
        <v>33384</v>
      </c>
    </row>
    <row r="32958" spans="1:1" x14ac:dyDescent="0.25">
      <c r="A32958" t="s">
        <v>33385</v>
      </c>
    </row>
    <row r="32959" spans="1:1" x14ac:dyDescent="0.25">
      <c r="A32959" t="s">
        <v>33386</v>
      </c>
    </row>
    <row r="32960" spans="1:1" x14ac:dyDescent="0.25">
      <c r="A32960" t="s">
        <v>33387</v>
      </c>
    </row>
    <row r="32961" spans="1:1" x14ac:dyDescent="0.25">
      <c r="A32961" t="s">
        <v>33388</v>
      </c>
    </row>
    <row r="32962" spans="1:1" x14ac:dyDescent="0.25">
      <c r="A32962" t="s">
        <v>33389</v>
      </c>
    </row>
    <row r="32963" spans="1:1" x14ac:dyDescent="0.25">
      <c r="A32963" t="s">
        <v>33390</v>
      </c>
    </row>
    <row r="32964" spans="1:1" x14ac:dyDescent="0.25">
      <c r="A32964" t="s">
        <v>33391</v>
      </c>
    </row>
    <row r="32965" spans="1:1" x14ac:dyDescent="0.25">
      <c r="A32965" t="s">
        <v>33392</v>
      </c>
    </row>
    <row r="32966" spans="1:1" x14ac:dyDescent="0.25">
      <c r="A32966" t="s">
        <v>33393</v>
      </c>
    </row>
    <row r="32967" spans="1:1" x14ac:dyDescent="0.25">
      <c r="A32967" t="s">
        <v>33394</v>
      </c>
    </row>
    <row r="32968" spans="1:1" x14ac:dyDescent="0.25">
      <c r="A32968" t="s">
        <v>33395</v>
      </c>
    </row>
    <row r="32969" spans="1:1" x14ac:dyDescent="0.25">
      <c r="A32969" t="s">
        <v>33396</v>
      </c>
    </row>
    <row r="32970" spans="1:1" x14ac:dyDescent="0.25">
      <c r="A32970" t="s">
        <v>33397</v>
      </c>
    </row>
    <row r="32971" spans="1:1" x14ac:dyDescent="0.25">
      <c r="A32971" t="s">
        <v>33398</v>
      </c>
    </row>
    <row r="32972" spans="1:1" x14ac:dyDescent="0.25">
      <c r="A32972" t="s">
        <v>33399</v>
      </c>
    </row>
    <row r="32973" spans="1:1" x14ac:dyDescent="0.25">
      <c r="A32973" t="s">
        <v>33400</v>
      </c>
    </row>
    <row r="32974" spans="1:1" x14ac:dyDescent="0.25">
      <c r="A32974" t="s">
        <v>33401</v>
      </c>
    </row>
    <row r="32975" spans="1:1" x14ac:dyDescent="0.25">
      <c r="A32975" t="s">
        <v>33402</v>
      </c>
    </row>
    <row r="32976" spans="1:1" x14ac:dyDescent="0.25">
      <c r="A32976" t="s">
        <v>33403</v>
      </c>
    </row>
    <row r="32977" spans="1:1" x14ac:dyDescent="0.25">
      <c r="A32977" t="s">
        <v>33404</v>
      </c>
    </row>
    <row r="32978" spans="1:1" x14ac:dyDescent="0.25">
      <c r="A32978" t="s">
        <v>33405</v>
      </c>
    </row>
    <row r="32979" spans="1:1" x14ac:dyDescent="0.25">
      <c r="A32979" t="s">
        <v>33406</v>
      </c>
    </row>
    <row r="32980" spans="1:1" x14ac:dyDescent="0.25">
      <c r="A32980" t="s">
        <v>33407</v>
      </c>
    </row>
    <row r="32981" spans="1:1" x14ac:dyDescent="0.25">
      <c r="A32981" t="s">
        <v>33408</v>
      </c>
    </row>
    <row r="32982" spans="1:1" x14ac:dyDescent="0.25">
      <c r="A32982" t="s">
        <v>33409</v>
      </c>
    </row>
    <row r="32983" spans="1:1" x14ac:dyDescent="0.25">
      <c r="A32983" t="s">
        <v>33410</v>
      </c>
    </row>
    <row r="32984" spans="1:1" x14ac:dyDescent="0.25">
      <c r="A32984" t="s">
        <v>33411</v>
      </c>
    </row>
    <row r="32985" spans="1:1" x14ac:dyDescent="0.25">
      <c r="A32985" t="s">
        <v>33412</v>
      </c>
    </row>
    <row r="32986" spans="1:1" x14ac:dyDescent="0.25">
      <c r="A32986" t="s">
        <v>33413</v>
      </c>
    </row>
    <row r="32987" spans="1:1" x14ac:dyDescent="0.25">
      <c r="A32987" t="s">
        <v>33414</v>
      </c>
    </row>
    <row r="32988" spans="1:1" x14ac:dyDescent="0.25">
      <c r="A32988" t="s">
        <v>33415</v>
      </c>
    </row>
    <row r="32989" spans="1:1" x14ac:dyDescent="0.25">
      <c r="A32989" t="s">
        <v>33416</v>
      </c>
    </row>
    <row r="32990" spans="1:1" x14ac:dyDescent="0.25">
      <c r="A32990" t="s">
        <v>33417</v>
      </c>
    </row>
    <row r="32991" spans="1:1" x14ac:dyDescent="0.25">
      <c r="A32991" t="s">
        <v>33418</v>
      </c>
    </row>
    <row r="32992" spans="1:1" x14ac:dyDescent="0.25">
      <c r="A32992" t="s">
        <v>33419</v>
      </c>
    </row>
    <row r="32993" spans="1:1" x14ac:dyDescent="0.25">
      <c r="A32993" t="s">
        <v>33420</v>
      </c>
    </row>
    <row r="32994" spans="1:1" x14ac:dyDescent="0.25">
      <c r="A32994" t="s">
        <v>33421</v>
      </c>
    </row>
    <row r="32995" spans="1:1" x14ac:dyDescent="0.25">
      <c r="A32995" t="s">
        <v>33422</v>
      </c>
    </row>
    <row r="32996" spans="1:1" x14ac:dyDescent="0.25">
      <c r="A32996" t="s">
        <v>33423</v>
      </c>
    </row>
    <row r="32997" spans="1:1" x14ac:dyDescent="0.25">
      <c r="A32997" t="s">
        <v>33424</v>
      </c>
    </row>
    <row r="32998" spans="1:1" x14ac:dyDescent="0.25">
      <c r="A32998" t="s">
        <v>33425</v>
      </c>
    </row>
    <row r="32999" spans="1:1" x14ac:dyDescent="0.25">
      <c r="A32999" t="s">
        <v>33426</v>
      </c>
    </row>
    <row r="33000" spans="1:1" x14ac:dyDescent="0.25">
      <c r="A33000" t="s">
        <v>33427</v>
      </c>
    </row>
    <row r="33001" spans="1:1" x14ac:dyDescent="0.25">
      <c r="A33001" t="s">
        <v>33428</v>
      </c>
    </row>
    <row r="33002" spans="1:1" x14ac:dyDescent="0.25">
      <c r="A33002" t="s">
        <v>33429</v>
      </c>
    </row>
    <row r="33003" spans="1:1" x14ac:dyDescent="0.25">
      <c r="A33003" t="s">
        <v>33430</v>
      </c>
    </row>
    <row r="33004" spans="1:1" x14ac:dyDescent="0.25">
      <c r="A33004" t="s">
        <v>33431</v>
      </c>
    </row>
    <row r="33005" spans="1:1" x14ac:dyDescent="0.25">
      <c r="A33005" t="s">
        <v>33432</v>
      </c>
    </row>
    <row r="33006" spans="1:1" x14ac:dyDescent="0.25">
      <c r="A33006" t="s">
        <v>33433</v>
      </c>
    </row>
    <row r="33007" spans="1:1" x14ac:dyDescent="0.25">
      <c r="A33007" t="s">
        <v>33434</v>
      </c>
    </row>
    <row r="33008" spans="1:1" x14ac:dyDescent="0.25">
      <c r="A33008" t="s">
        <v>33435</v>
      </c>
    </row>
    <row r="33009" spans="1:1" x14ac:dyDescent="0.25">
      <c r="A33009" t="s">
        <v>33436</v>
      </c>
    </row>
    <row r="33010" spans="1:1" x14ac:dyDescent="0.25">
      <c r="A33010" t="s">
        <v>33437</v>
      </c>
    </row>
    <row r="33011" spans="1:1" x14ac:dyDescent="0.25">
      <c r="A33011" t="s">
        <v>33438</v>
      </c>
    </row>
    <row r="33012" spans="1:1" x14ac:dyDescent="0.25">
      <c r="A33012" t="s">
        <v>33439</v>
      </c>
    </row>
    <row r="33013" spans="1:1" x14ac:dyDescent="0.25">
      <c r="A33013" t="s">
        <v>33440</v>
      </c>
    </row>
    <row r="33014" spans="1:1" x14ac:dyDescent="0.25">
      <c r="A33014" t="s">
        <v>33441</v>
      </c>
    </row>
    <row r="33015" spans="1:1" x14ac:dyDescent="0.25">
      <c r="A33015" t="s">
        <v>33442</v>
      </c>
    </row>
    <row r="33016" spans="1:1" x14ac:dyDescent="0.25">
      <c r="A33016" t="s">
        <v>33443</v>
      </c>
    </row>
    <row r="33017" spans="1:1" x14ac:dyDescent="0.25">
      <c r="A33017" t="s">
        <v>33444</v>
      </c>
    </row>
    <row r="33018" spans="1:1" x14ac:dyDescent="0.25">
      <c r="A33018" t="s">
        <v>33445</v>
      </c>
    </row>
    <row r="33019" spans="1:1" x14ac:dyDescent="0.25">
      <c r="A33019" t="s">
        <v>33446</v>
      </c>
    </row>
    <row r="33020" spans="1:1" x14ac:dyDescent="0.25">
      <c r="A33020" t="s">
        <v>33447</v>
      </c>
    </row>
    <row r="33021" spans="1:1" x14ac:dyDescent="0.25">
      <c r="A33021" t="s">
        <v>33448</v>
      </c>
    </row>
    <row r="33022" spans="1:1" x14ac:dyDescent="0.25">
      <c r="A33022" t="s">
        <v>33449</v>
      </c>
    </row>
    <row r="33023" spans="1:1" x14ac:dyDescent="0.25">
      <c r="A33023" t="s">
        <v>33450</v>
      </c>
    </row>
    <row r="33024" spans="1:1" x14ac:dyDescent="0.25">
      <c r="A33024" t="s">
        <v>33451</v>
      </c>
    </row>
    <row r="33025" spans="1:1" x14ac:dyDescent="0.25">
      <c r="A33025" t="s">
        <v>33452</v>
      </c>
    </row>
    <row r="33026" spans="1:1" x14ac:dyDescent="0.25">
      <c r="A33026" t="s">
        <v>33453</v>
      </c>
    </row>
    <row r="33027" spans="1:1" x14ac:dyDescent="0.25">
      <c r="A33027" t="s">
        <v>33454</v>
      </c>
    </row>
    <row r="33028" spans="1:1" x14ac:dyDescent="0.25">
      <c r="A33028" t="s">
        <v>33455</v>
      </c>
    </row>
    <row r="33029" spans="1:1" x14ac:dyDescent="0.25">
      <c r="A33029" t="s">
        <v>33456</v>
      </c>
    </row>
    <row r="33030" spans="1:1" x14ac:dyDescent="0.25">
      <c r="A33030" t="s">
        <v>33457</v>
      </c>
    </row>
    <row r="33031" spans="1:1" x14ac:dyDescent="0.25">
      <c r="A33031" t="s">
        <v>33458</v>
      </c>
    </row>
    <row r="33032" spans="1:1" x14ac:dyDescent="0.25">
      <c r="A33032" t="s">
        <v>33459</v>
      </c>
    </row>
    <row r="33033" spans="1:1" x14ac:dyDescent="0.25">
      <c r="A33033" t="s">
        <v>33460</v>
      </c>
    </row>
    <row r="33034" spans="1:1" x14ac:dyDescent="0.25">
      <c r="A33034" t="s">
        <v>33461</v>
      </c>
    </row>
    <row r="33035" spans="1:1" x14ac:dyDescent="0.25">
      <c r="A33035" t="s">
        <v>33462</v>
      </c>
    </row>
    <row r="33036" spans="1:1" x14ac:dyDescent="0.25">
      <c r="A33036" t="s">
        <v>33463</v>
      </c>
    </row>
    <row r="33037" spans="1:1" x14ac:dyDescent="0.25">
      <c r="A33037" t="s">
        <v>33464</v>
      </c>
    </row>
    <row r="33038" spans="1:1" x14ac:dyDescent="0.25">
      <c r="A33038" t="s">
        <v>33465</v>
      </c>
    </row>
    <row r="33039" spans="1:1" x14ac:dyDescent="0.25">
      <c r="A33039" t="s">
        <v>33466</v>
      </c>
    </row>
    <row r="33040" spans="1:1" x14ac:dyDescent="0.25">
      <c r="A33040" t="s">
        <v>33467</v>
      </c>
    </row>
    <row r="33041" spans="1:1" x14ac:dyDescent="0.25">
      <c r="A33041" t="s">
        <v>33468</v>
      </c>
    </row>
    <row r="33042" spans="1:1" x14ac:dyDescent="0.25">
      <c r="A33042" t="s">
        <v>33469</v>
      </c>
    </row>
    <row r="33043" spans="1:1" x14ac:dyDescent="0.25">
      <c r="A33043" t="s">
        <v>33470</v>
      </c>
    </row>
    <row r="33044" spans="1:1" x14ac:dyDescent="0.25">
      <c r="A33044" t="s">
        <v>33471</v>
      </c>
    </row>
    <row r="33045" spans="1:1" x14ac:dyDescent="0.25">
      <c r="A33045" t="s">
        <v>33472</v>
      </c>
    </row>
    <row r="33046" spans="1:1" x14ac:dyDescent="0.25">
      <c r="A33046" t="s">
        <v>33473</v>
      </c>
    </row>
    <row r="33047" spans="1:1" x14ac:dyDescent="0.25">
      <c r="A33047" t="s">
        <v>33474</v>
      </c>
    </row>
    <row r="33048" spans="1:1" x14ac:dyDescent="0.25">
      <c r="A33048" t="s">
        <v>33475</v>
      </c>
    </row>
    <row r="33049" spans="1:1" x14ac:dyDescent="0.25">
      <c r="A33049" t="s">
        <v>33476</v>
      </c>
    </row>
    <row r="33050" spans="1:1" x14ac:dyDescent="0.25">
      <c r="A33050" t="s">
        <v>33477</v>
      </c>
    </row>
    <row r="33051" spans="1:1" x14ac:dyDescent="0.25">
      <c r="A33051" t="s">
        <v>33478</v>
      </c>
    </row>
    <row r="33052" spans="1:1" x14ac:dyDescent="0.25">
      <c r="A33052" t="s">
        <v>33479</v>
      </c>
    </row>
    <row r="33053" spans="1:1" x14ac:dyDescent="0.25">
      <c r="A33053" t="s">
        <v>33480</v>
      </c>
    </row>
    <row r="33054" spans="1:1" x14ac:dyDescent="0.25">
      <c r="A33054" t="s">
        <v>33481</v>
      </c>
    </row>
    <row r="33055" spans="1:1" x14ac:dyDescent="0.25">
      <c r="A33055" t="s">
        <v>33482</v>
      </c>
    </row>
    <row r="33056" spans="1:1" x14ac:dyDescent="0.25">
      <c r="A33056" t="s">
        <v>33483</v>
      </c>
    </row>
    <row r="33057" spans="1:1" x14ac:dyDescent="0.25">
      <c r="A33057" t="s">
        <v>33484</v>
      </c>
    </row>
    <row r="33058" spans="1:1" x14ac:dyDescent="0.25">
      <c r="A33058" t="s">
        <v>33485</v>
      </c>
    </row>
    <row r="33059" spans="1:1" x14ac:dyDescent="0.25">
      <c r="A33059" t="s">
        <v>33486</v>
      </c>
    </row>
    <row r="33060" spans="1:1" x14ac:dyDescent="0.25">
      <c r="A33060" t="s">
        <v>33487</v>
      </c>
    </row>
    <row r="33061" spans="1:1" x14ac:dyDescent="0.25">
      <c r="A33061" t="s">
        <v>33488</v>
      </c>
    </row>
    <row r="33062" spans="1:1" x14ac:dyDescent="0.25">
      <c r="A33062" t="s">
        <v>33489</v>
      </c>
    </row>
    <row r="33063" spans="1:1" x14ac:dyDescent="0.25">
      <c r="A33063" t="s">
        <v>33490</v>
      </c>
    </row>
    <row r="33064" spans="1:1" x14ac:dyDescent="0.25">
      <c r="A33064" t="s">
        <v>33491</v>
      </c>
    </row>
    <row r="33065" spans="1:1" x14ac:dyDescent="0.25">
      <c r="A33065" t="s">
        <v>33492</v>
      </c>
    </row>
    <row r="33066" spans="1:1" x14ac:dyDescent="0.25">
      <c r="A33066" t="s">
        <v>33493</v>
      </c>
    </row>
    <row r="33067" spans="1:1" x14ac:dyDescent="0.25">
      <c r="A33067" t="s">
        <v>33494</v>
      </c>
    </row>
    <row r="33068" spans="1:1" x14ac:dyDescent="0.25">
      <c r="A33068" t="s">
        <v>33495</v>
      </c>
    </row>
    <row r="33069" spans="1:1" x14ac:dyDescent="0.25">
      <c r="A33069" t="s">
        <v>33496</v>
      </c>
    </row>
    <row r="33070" spans="1:1" x14ac:dyDescent="0.25">
      <c r="A33070" t="s">
        <v>33497</v>
      </c>
    </row>
    <row r="33071" spans="1:1" x14ac:dyDescent="0.25">
      <c r="A33071" t="s">
        <v>33498</v>
      </c>
    </row>
    <row r="33072" spans="1:1" x14ac:dyDescent="0.25">
      <c r="A33072" t="s">
        <v>33499</v>
      </c>
    </row>
    <row r="33073" spans="1:1" x14ac:dyDescent="0.25">
      <c r="A33073" t="s">
        <v>33500</v>
      </c>
    </row>
    <row r="33074" spans="1:1" x14ac:dyDescent="0.25">
      <c r="A33074" t="s">
        <v>33501</v>
      </c>
    </row>
    <row r="33075" spans="1:1" x14ac:dyDescent="0.25">
      <c r="A33075" t="s">
        <v>33502</v>
      </c>
    </row>
    <row r="33076" spans="1:1" x14ac:dyDescent="0.25">
      <c r="A33076" t="s">
        <v>33503</v>
      </c>
    </row>
    <row r="33077" spans="1:1" x14ac:dyDescent="0.25">
      <c r="A33077" t="s">
        <v>33504</v>
      </c>
    </row>
    <row r="33078" spans="1:1" x14ac:dyDescent="0.25">
      <c r="A33078" t="s">
        <v>33505</v>
      </c>
    </row>
    <row r="33079" spans="1:1" x14ac:dyDescent="0.25">
      <c r="A33079" t="s">
        <v>33506</v>
      </c>
    </row>
    <row r="33080" spans="1:1" x14ac:dyDescent="0.25">
      <c r="A33080" t="s">
        <v>33507</v>
      </c>
    </row>
    <row r="33081" spans="1:1" x14ac:dyDescent="0.25">
      <c r="A33081" t="s">
        <v>33508</v>
      </c>
    </row>
    <row r="33082" spans="1:1" x14ac:dyDescent="0.25">
      <c r="A33082" t="s">
        <v>33509</v>
      </c>
    </row>
    <row r="33083" spans="1:1" x14ac:dyDescent="0.25">
      <c r="A33083" t="s">
        <v>33510</v>
      </c>
    </row>
    <row r="33084" spans="1:1" x14ac:dyDescent="0.25">
      <c r="A33084" t="s">
        <v>33511</v>
      </c>
    </row>
    <row r="33085" spans="1:1" x14ac:dyDescent="0.25">
      <c r="A33085" t="s">
        <v>33512</v>
      </c>
    </row>
    <row r="33086" spans="1:1" x14ac:dyDescent="0.25">
      <c r="A33086" t="s">
        <v>33513</v>
      </c>
    </row>
    <row r="33087" spans="1:1" x14ac:dyDescent="0.25">
      <c r="A33087" t="s">
        <v>33514</v>
      </c>
    </row>
    <row r="33088" spans="1:1" x14ac:dyDescent="0.25">
      <c r="A33088" t="s">
        <v>33515</v>
      </c>
    </row>
    <row r="33089" spans="1:1" x14ac:dyDescent="0.25">
      <c r="A33089" t="s">
        <v>33516</v>
      </c>
    </row>
    <row r="33090" spans="1:1" x14ac:dyDescent="0.25">
      <c r="A33090" t="s">
        <v>33517</v>
      </c>
    </row>
    <row r="33091" spans="1:1" x14ac:dyDescent="0.25">
      <c r="A33091" t="s">
        <v>33518</v>
      </c>
    </row>
    <row r="33092" spans="1:1" x14ac:dyDescent="0.25">
      <c r="A33092" t="s">
        <v>33519</v>
      </c>
    </row>
    <row r="33093" spans="1:1" x14ac:dyDescent="0.25">
      <c r="A33093" t="s">
        <v>33520</v>
      </c>
    </row>
    <row r="33094" spans="1:1" x14ac:dyDescent="0.25">
      <c r="A33094" t="s">
        <v>33521</v>
      </c>
    </row>
    <row r="33095" spans="1:1" x14ac:dyDescent="0.25">
      <c r="A33095" t="s">
        <v>33522</v>
      </c>
    </row>
    <row r="33096" spans="1:1" x14ac:dyDescent="0.25">
      <c r="A33096" t="s">
        <v>33523</v>
      </c>
    </row>
    <row r="33097" spans="1:1" x14ac:dyDescent="0.25">
      <c r="A33097" t="s">
        <v>33524</v>
      </c>
    </row>
    <row r="33098" spans="1:1" x14ac:dyDescent="0.25">
      <c r="A33098" t="s">
        <v>33525</v>
      </c>
    </row>
    <row r="33099" spans="1:1" x14ac:dyDescent="0.25">
      <c r="A33099" t="s">
        <v>33526</v>
      </c>
    </row>
    <row r="33100" spans="1:1" x14ac:dyDescent="0.25">
      <c r="A33100" t="s">
        <v>33527</v>
      </c>
    </row>
    <row r="33101" spans="1:1" x14ac:dyDescent="0.25">
      <c r="A33101" t="s">
        <v>33528</v>
      </c>
    </row>
    <row r="33102" spans="1:1" x14ac:dyDescent="0.25">
      <c r="A33102" t="s">
        <v>33529</v>
      </c>
    </row>
    <row r="33103" spans="1:1" x14ac:dyDescent="0.25">
      <c r="A33103" t="s">
        <v>33530</v>
      </c>
    </row>
    <row r="33104" spans="1:1" x14ac:dyDescent="0.25">
      <c r="A33104" t="s">
        <v>33531</v>
      </c>
    </row>
    <row r="33105" spans="1:1" x14ac:dyDescent="0.25">
      <c r="A33105" t="s">
        <v>33532</v>
      </c>
    </row>
    <row r="33106" spans="1:1" x14ac:dyDescent="0.25">
      <c r="A33106" t="s">
        <v>33533</v>
      </c>
    </row>
    <row r="33107" spans="1:1" x14ac:dyDescent="0.25">
      <c r="A33107" t="s">
        <v>33534</v>
      </c>
    </row>
    <row r="33108" spans="1:1" x14ac:dyDescent="0.25">
      <c r="A33108" t="s">
        <v>33535</v>
      </c>
    </row>
    <row r="33109" spans="1:1" x14ac:dyDescent="0.25">
      <c r="A33109" t="s">
        <v>33536</v>
      </c>
    </row>
    <row r="33110" spans="1:1" x14ac:dyDescent="0.25">
      <c r="A33110" t="s">
        <v>33537</v>
      </c>
    </row>
    <row r="33111" spans="1:1" x14ac:dyDescent="0.25">
      <c r="A33111" t="s">
        <v>33538</v>
      </c>
    </row>
    <row r="33112" spans="1:1" x14ac:dyDescent="0.25">
      <c r="A33112" t="s">
        <v>33539</v>
      </c>
    </row>
    <row r="33113" spans="1:1" x14ac:dyDescent="0.25">
      <c r="A33113" t="s">
        <v>33540</v>
      </c>
    </row>
    <row r="33114" spans="1:1" x14ac:dyDescent="0.25">
      <c r="A33114" t="s">
        <v>33541</v>
      </c>
    </row>
    <row r="33115" spans="1:1" x14ac:dyDescent="0.25">
      <c r="A33115" t="s">
        <v>33542</v>
      </c>
    </row>
    <row r="33116" spans="1:1" x14ac:dyDescent="0.25">
      <c r="A33116" t="s">
        <v>33543</v>
      </c>
    </row>
    <row r="33117" spans="1:1" x14ac:dyDescent="0.25">
      <c r="A33117" t="s">
        <v>33544</v>
      </c>
    </row>
    <row r="33118" spans="1:1" x14ac:dyDescent="0.25">
      <c r="A33118" t="s">
        <v>33545</v>
      </c>
    </row>
    <row r="33119" spans="1:1" x14ac:dyDescent="0.25">
      <c r="A33119" t="s">
        <v>33546</v>
      </c>
    </row>
    <row r="33120" spans="1:1" x14ac:dyDescent="0.25">
      <c r="A33120" t="s">
        <v>33547</v>
      </c>
    </row>
    <row r="33121" spans="1:1" x14ac:dyDescent="0.25">
      <c r="A33121" t="s">
        <v>33548</v>
      </c>
    </row>
    <row r="33122" spans="1:1" x14ac:dyDescent="0.25">
      <c r="A33122" t="s">
        <v>33549</v>
      </c>
    </row>
    <row r="33123" spans="1:1" x14ac:dyDescent="0.25">
      <c r="A33123" t="s">
        <v>33550</v>
      </c>
    </row>
    <row r="33124" spans="1:1" x14ac:dyDescent="0.25">
      <c r="A33124" t="s">
        <v>33551</v>
      </c>
    </row>
    <row r="33125" spans="1:1" x14ac:dyDescent="0.25">
      <c r="A33125" t="s">
        <v>33552</v>
      </c>
    </row>
    <row r="33126" spans="1:1" x14ac:dyDescent="0.25">
      <c r="A33126" t="s">
        <v>33553</v>
      </c>
    </row>
    <row r="33127" spans="1:1" x14ac:dyDescent="0.25">
      <c r="A33127" t="s">
        <v>33554</v>
      </c>
    </row>
    <row r="33128" spans="1:1" x14ac:dyDescent="0.25">
      <c r="A33128" t="s">
        <v>33555</v>
      </c>
    </row>
    <row r="33129" spans="1:1" x14ac:dyDescent="0.25">
      <c r="A33129" t="s">
        <v>33556</v>
      </c>
    </row>
    <row r="33130" spans="1:1" x14ac:dyDescent="0.25">
      <c r="A33130" t="s">
        <v>33557</v>
      </c>
    </row>
    <row r="33131" spans="1:1" x14ac:dyDescent="0.25">
      <c r="A33131" t="s">
        <v>33558</v>
      </c>
    </row>
    <row r="33132" spans="1:1" x14ac:dyDescent="0.25">
      <c r="A33132" t="s">
        <v>33559</v>
      </c>
    </row>
    <row r="33133" spans="1:1" x14ac:dyDescent="0.25">
      <c r="A33133" t="s">
        <v>33560</v>
      </c>
    </row>
    <row r="33134" spans="1:1" x14ac:dyDescent="0.25">
      <c r="A33134" t="s">
        <v>33561</v>
      </c>
    </row>
    <row r="33135" spans="1:1" x14ac:dyDescent="0.25">
      <c r="A33135" t="s">
        <v>33562</v>
      </c>
    </row>
    <row r="33136" spans="1:1" x14ac:dyDescent="0.25">
      <c r="A33136" t="s">
        <v>33563</v>
      </c>
    </row>
    <row r="33137" spans="1:1" x14ac:dyDescent="0.25">
      <c r="A33137" t="s">
        <v>33564</v>
      </c>
    </row>
    <row r="33138" spans="1:1" x14ac:dyDescent="0.25">
      <c r="A33138" t="s">
        <v>33565</v>
      </c>
    </row>
    <row r="33139" spans="1:1" x14ac:dyDescent="0.25">
      <c r="A33139" t="s">
        <v>33566</v>
      </c>
    </row>
    <row r="33140" spans="1:1" x14ac:dyDescent="0.25">
      <c r="A33140" t="s">
        <v>33567</v>
      </c>
    </row>
    <row r="33141" spans="1:1" x14ac:dyDescent="0.25">
      <c r="A33141" t="s">
        <v>33568</v>
      </c>
    </row>
    <row r="33142" spans="1:1" x14ac:dyDescent="0.25">
      <c r="A33142" t="s">
        <v>33569</v>
      </c>
    </row>
    <row r="33143" spans="1:1" x14ac:dyDescent="0.25">
      <c r="A33143" t="s">
        <v>33570</v>
      </c>
    </row>
    <row r="33144" spans="1:1" x14ac:dyDescent="0.25">
      <c r="A33144" t="s">
        <v>33571</v>
      </c>
    </row>
    <row r="33145" spans="1:1" x14ac:dyDescent="0.25">
      <c r="A33145" t="s">
        <v>33572</v>
      </c>
    </row>
    <row r="33146" spans="1:1" x14ac:dyDescent="0.25">
      <c r="A33146" t="s">
        <v>33573</v>
      </c>
    </row>
    <row r="33147" spans="1:1" x14ac:dyDescent="0.25">
      <c r="A33147" t="s">
        <v>33574</v>
      </c>
    </row>
    <row r="33148" spans="1:1" x14ac:dyDescent="0.25">
      <c r="A33148" t="s">
        <v>33575</v>
      </c>
    </row>
    <row r="33149" spans="1:1" x14ac:dyDescent="0.25">
      <c r="A33149" t="s">
        <v>33576</v>
      </c>
    </row>
    <row r="33150" spans="1:1" x14ac:dyDescent="0.25">
      <c r="A33150" t="s">
        <v>33577</v>
      </c>
    </row>
    <row r="33151" spans="1:1" x14ac:dyDescent="0.25">
      <c r="A33151" t="s">
        <v>33578</v>
      </c>
    </row>
    <row r="33152" spans="1:1" x14ac:dyDescent="0.25">
      <c r="A33152" t="s">
        <v>33579</v>
      </c>
    </row>
    <row r="33153" spans="1:1" x14ac:dyDescent="0.25">
      <c r="A33153" t="s">
        <v>33580</v>
      </c>
    </row>
    <row r="33154" spans="1:1" x14ac:dyDescent="0.25">
      <c r="A33154" t="s">
        <v>33581</v>
      </c>
    </row>
    <row r="33155" spans="1:1" x14ac:dyDescent="0.25">
      <c r="A33155" t="s">
        <v>33582</v>
      </c>
    </row>
    <row r="33156" spans="1:1" x14ac:dyDescent="0.25">
      <c r="A33156" t="s">
        <v>33583</v>
      </c>
    </row>
    <row r="33157" spans="1:1" x14ac:dyDescent="0.25">
      <c r="A33157" t="s">
        <v>33584</v>
      </c>
    </row>
    <row r="33158" spans="1:1" x14ac:dyDescent="0.25">
      <c r="A33158" t="s">
        <v>33585</v>
      </c>
    </row>
    <row r="33159" spans="1:1" x14ac:dyDescent="0.25">
      <c r="A33159" t="s">
        <v>33586</v>
      </c>
    </row>
    <row r="33160" spans="1:1" x14ac:dyDescent="0.25">
      <c r="A33160" t="s">
        <v>33587</v>
      </c>
    </row>
    <row r="33161" spans="1:1" x14ac:dyDescent="0.25">
      <c r="A33161" t="s">
        <v>33588</v>
      </c>
    </row>
    <row r="33162" spans="1:1" x14ac:dyDescent="0.25">
      <c r="A33162" t="s">
        <v>33589</v>
      </c>
    </row>
    <row r="33163" spans="1:1" x14ac:dyDescent="0.25">
      <c r="A33163" t="s">
        <v>33590</v>
      </c>
    </row>
    <row r="33164" spans="1:1" x14ac:dyDescent="0.25">
      <c r="A33164" t="s">
        <v>33591</v>
      </c>
    </row>
    <row r="33165" spans="1:1" x14ac:dyDescent="0.25">
      <c r="A33165" t="s">
        <v>33592</v>
      </c>
    </row>
    <row r="33166" spans="1:1" x14ac:dyDescent="0.25">
      <c r="A33166" t="s">
        <v>33593</v>
      </c>
    </row>
    <row r="33167" spans="1:1" x14ac:dyDescent="0.25">
      <c r="A33167" t="s">
        <v>33594</v>
      </c>
    </row>
    <row r="33168" spans="1:1" x14ac:dyDescent="0.25">
      <c r="A33168" t="s">
        <v>33595</v>
      </c>
    </row>
    <row r="33169" spans="1:1" x14ac:dyDescent="0.25">
      <c r="A33169" t="s">
        <v>33596</v>
      </c>
    </row>
    <row r="33170" spans="1:1" x14ac:dyDescent="0.25">
      <c r="A33170" t="s">
        <v>33597</v>
      </c>
    </row>
    <row r="33171" spans="1:1" x14ac:dyDescent="0.25">
      <c r="A33171" t="s">
        <v>33598</v>
      </c>
    </row>
    <row r="33172" spans="1:1" x14ac:dyDescent="0.25">
      <c r="A33172" t="s">
        <v>33599</v>
      </c>
    </row>
    <row r="33173" spans="1:1" x14ac:dyDescent="0.25">
      <c r="A33173" t="s">
        <v>33600</v>
      </c>
    </row>
    <row r="33174" spans="1:1" x14ac:dyDescent="0.25">
      <c r="A33174" t="s">
        <v>33601</v>
      </c>
    </row>
    <row r="33175" spans="1:1" x14ac:dyDescent="0.25">
      <c r="A33175" t="s">
        <v>33602</v>
      </c>
    </row>
    <row r="33176" spans="1:1" x14ac:dyDescent="0.25">
      <c r="A33176" t="s">
        <v>33603</v>
      </c>
    </row>
    <row r="33177" spans="1:1" x14ac:dyDescent="0.25">
      <c r="A33177" t="s">
        <v>33604</v>
      </c>
    </row>
    <row r="33178" spans="1:1" x14ac:dyDescent="0.25">
      <c r="A33178" t="s">
        <v>33605</v>
      </c>
    </row>
    <row r="33179" spans="1:1" x14ac:dyDescent="0.25">
      <c r="A33179" t="s">
        <v>33606</v>
      </c>
    </row>
    <row r="33180" spans="1:1" x14ac:dyDescent="0.25">
      <c r="A33180" t="s">
        <v>33607</v>
      </c>
    </row>
    <row r="33181" spans="1:1" x14ac:dyDescent="0.25">
      <c r="A33181" t="s">
        <v>33608</v>
      </c>
    </row>
    <row r="33182" spans="1:1" x14ac:dyDescent="0.25">
      <c r="A33182" t="s">
        <v>33609</v>
      </c>
    </row>
    <row r="33183" spans="1:1" x14ac:dyDescent="0.25">
      <c r="A33183" t="s">
        <v>33610</v>
      </c>
    </row>
    <row r="33184" spans="1:1" x14ac:dyDescent="0.25">
      <c r="A33184" t="s">
        <v>33611</v>
      </c>
    </row>
    <row r="33185" spans="1:1" x14ac:dyDescent="0.25">
      <c r="A33185" t="s">
        <v>33612</v>
      </c>
    </row>
    <row r="33186" spans="1:1" x14ac:dyDescent="0.25">
      <c r="A33186" t="s">
        <v>33613</v>
      </c>
    </row>
    <row r="33187" spans="1:1" x14ac:dyDescent="0.25">
      <c r="A33187" t="s">
        <v>33614</v>
      </c>
    </row>
    <row r="33188" spans="1:1" x14ac:dyDescent="0.25">
      <c r="A33188" t="s">
        <v>33615</v>
      </c>
    </row>
    <row r="33189" spans="1:1" x14ac:dyDescent="0.25">
      <c r="A33189" t="s">
        <v>33616</v>
      </c>
    </row>
    <row r="33190" spans="1:1" x14ac:dyDescent="0.25">
      <c r="A33190" t="s">
        <v>33617</v>
      </c>
    </row>
    <row r="33191" spans="1:1" x14ac:dyDescent="0.25">
      <c r="A33191" t="s">
        <v>33618</v>
      </c>
    </row>
    <row r="33192" spans="1:1" x14ac:dyDescent="0.25">
      <c r="A33192" t="s">
        <v>33619</v>
      </c>
    </row>
    <row r="33193" spans="1:1" x14ac:dyDescent="0.25">
      <c r="A33193" t="s">
        <v>33620</v>
      </c>
    </row>
    <row r="33194" spans="1:1" x14ac:dyDescent="0.25">
      <c r="A33194" t="s">
        <v>33621</v>
      </c>
    </row>
    <row r="33195" spans="1:1" x14ac:dyDescent="0.25">
      <c r="A33195" t="s">
        <v>33622</v>
      </c>
    </row>
    <row r="33196" spans="1:1" x14ac:dyDescent="0.25">
      <c r="A33196" t="s">
        <v>33623</v>
      </c>
    </row>
    <row r="33197" spans="1:1" x14ac:dyDescent="0.25">
      <c r="A33197" t="s">
        <v>33624</v>
      </c>
    </row>
    <row r="33198" spans="1:1" x14ac:dyDescent="0.25">
      <c r="A33198" t="s">
        <v>33625</v>
      </c>
    </row>
    <row r="33199" spans="1:1" x14ac:dyDescent="0.25">
      <c r="A33199" t="s">
        <v>33626</v>
      </c>
    </row>
    <row r="33200" spans="1:1" x14ac:dyDescent="0.25">
      <c r="A33200" t="s">
        <v>33627</v>
      </c>
    </row>
    <row r="33201" spans="1:1" x14ac:dyDescent="0.25">
      <c r="A33201" t="s">
        <v>33628</v>
      </c>
    </row>
    <row r="33202" spans="1:1" x14ac:dyDescent="0.25">
      <c r="A33202" t="s">
        <v>33629</v>
      </c>
    </row>
    <row r="33203" spans="1:1" x14ac:dyDescent="0.25">
      <c r="A33203" t="s">
        <v>33630</v>
      </c>
    </row>
    <row r="33204" spans="1:1" x14ac:dyDescent="0.25">
      <c r="A33204" t="s">
        <v>33631</v>
      </c>
    </row>
    <row r="33205" spans="1:1" x14ac:dyDescent="0.25">
      <c r="A33205" t="s">
        <v>33632</v>
      </c>
    </row>
    <row r="33206" spans="1:1" x14ac:dyDescent="0.25">
      <c r="A33206" t="s">
        <v>33633</v>
      </c>
    </row>
    <row r="33207" spans="1:1" x14ac:dyDescent="0.25">
      <c r="A33207" t="s">
        <v>33634</v>
      </c>
    </row>
    <row r="33208" spans="1:1" x14ac:dyDescent="0.25">
      <c r="A33208" t="s">
        <v>33635</v>
      </c>
    </row>
    <row r="33209" spans="1:1" x14ac:dyDescent="0.25">
      <c r="A33209" t="s">
        <v>33636</v>
      </c>
    </row>
    <row r="33210" spans="1:1" x14ac:dyDescent="0.25">
      <c r="A33210" t="s">
        <v>33637</v>
      </c>
    </row>
    <row r="33211" spans="1:1" x14ac:dyDescent="0.25">
      <c r="A33211" t="s">
        <v>33638</v>
      </c>
    </row>
    <row r="33212" spans="1:1" x14ac:dyDescent="0.25">
      <c r="A33212" t="s">
        <v>33639</v>
      </c>
    </row>
    <row r="33213" spans="1:1" x14ac:dyDescent="0.25">
      <c r="A33213" t="s">
        <v>33640</v>
      </c>
    </row>
    <row r="33214" spans="1:1" x14ac:dyDescent="0.25">
      <c r="A33214" t="s">
        <v>33641</v>
      </c>
    </row>
    <row r="33215" spans="1:1" x14ac:dyDescent="0.25">
      <c r="A33215" t="s">
        <v>33642</v>
      </c>
    </row>
    <row r="33216" spans="1:1" x14ac:dyDescent="0.25">
      <c r="A33216" t="s">
        <v>33643</v>
      </c>
    </row>
    <row r="33217" spans="1:1" x14ac:dyDescent="0.25">
      <c r="A33217" t="s">
        <v>33644</v>
      </c>
    </row>
    <row r="33218" spans="1:1" x14ac:dyDescent="0.25">
      <c r="A33218" t="s">
        <v>33645</v>
      </c>
    </row>
    <row r="33219" spans="1:1" x14ac:dyDescent="0.25">
      <c r="A33219" t="s">
        <v>33646</v>
      </c>
    </row>
    <row r="33220" spans="1:1" x14ac:dyDescent="0.25">
      <c r="A33220" t="s">
        <v>33647</v>
      </c>
    </row>
    <row r="33221" spans="1:1" x14ac:dyDescent="0.25">
      <c r="A33221" t="s">
        <v>33648</v>
      </c>
    </row>
    <row r="33222" spans="1:1" x14ac:dyDescent="0.25">
      <c r="A33222" t="s">
        <v>33649</v>
      </c>
    </row>
    <row r="33223" spans="1:1" x14ac:dyDescent="0.25">
      <c r="A33223" t="s">
        <v>33650</v>
      </c>
    </row>
    <row r="33224" spans="1:1" x14ac:dyDescent="0.25">
      <c r="A33224" t="s">
        <v>33651</v>
      </c>
    </row>
    <row r="33225" spans="1:1" x14ac:dyDescent="0.25">
      <c r="A33225" t="s">
        <v>33652</v>
      </c>
    </row>
    <row r="33226" spans="1:1" x14ac:dyDescent="0.25">
      <c r="A33226" t="s">
        <v>33653</v>
      </c>
    </row>
    <row r="33227" spans="1:1" x14ac:dyDescent="0.25">
      <c r="A33227" t="s">
        <v>33654</v>
      </c>
    </row>
    <row r="33228" spans="1:1" x14ac:dyDescent="0.25">
      <c r="A33228" t="s">
        <v>33655</v>
      </c>
    </row>
    <row r="33229" spans="1:1" x14ac:dyDescent="0.25">
      <c r="A33229" t="s">
        <v>33656</v>
      </c>
    </row>
    <row r="33230" spans="1:1" x14ac:dyDescent="0.25">
      <c r="A33230" t="s">
        <v>33657</v>
      </c>
    </row>
    <row r="33231" spans="1:1" x14ac:dyDescent="0.25">
      <c r="A33231" t="s">
        <v>33658</v>
      </c>
    </row>
    <row r="33232" spans="1:1" x14ac:dyDescent="0.25">
      <c r="A33232" t="s">
        <v>33659</v>
      </c>
    </row>
    <row r="33233" spans="1:1" x14ac:dyDescent="0.25">
      <c r="A33233" t="s">
        <v>33660</v>
      </c>
    </row>
    <row r="33234" spans="1:1" x14ac:dyDescent="0.25">
      <c r="A33234" t="s">
        <v>33661</v>
      </c>
    </row>
    <row r="33235" spans="1:1" x14ac:dyDescent="0.25">
      <c r="A33235" t="s">
        <v>33662</v>
      </c>
    </row>
    <row r="33236" spans="1:1" x14ac:dyDescent="0.25">
      <c r="A33236" t="s">
        <v>33663</v>
      </c>
    </row>
    <row r="33237" spans="1:1" x14ac:dyDescent="0.25">
      <c r="A33237" t="s">
        <v>33664</v>
      </c>
    </row>
    <row r="33238" spans="1:1" x14ac:dyDescent="0.25">
      <c r="A33238" t="s">
        <v>33665</v>
      </c>
    </row>
    <row r="33239" spans="1:1" x14ac:dyDescent="0.25">
      <c r="A33239" t="s">
        <v>33666</v>
      </c>
    </row>
    <row r="33240" spans="1:1" x14ac:dyDescent="0.25">
      <c r="A33240" t="s">
        <v>33667</v>
      </c>
    </row>
    <row r="33241" spans="1:1" x14ac:dyDescent="0.25">
      <c r="A33241" t="s">
        <v>33668</v>
      </c>
    </row>
    <row r="33242" spans="1:1" x14ac:dyDescent="0.25">
      <c r="A33242" t="s">
        <v>33669</v>
      </c>
    </row>
    <row r="33243" spans="1:1" x14ac:dyDescent="0.25">
      <c r="A33243" t="s">
        <v>33670</v>
      </c>
    </row>
    <row r="33244" spans="1:1" x14ac:dyDescent="0.25">
      <c r="A33244" t="s">
        <v>33671</v>
      </c>
    </row>
    <row r="33245" spans="1:1" x14ac:dyDescent="0.25">
      <c r="A33245" t="s">
        <v>33672</v>
      </c>
    </row>
    <row r="33246" spans="1:1" x14ac:dyDescent="0.25">
      <c r="A33246" t="s">
        <v>33673</v>
      </c>
    </row>
    <row r="33247" spans="1:1" x14ac:dyDescent="0.25">
      <c r="A33247" t="s">
        <v>33674</v>
      </c>
    </row>
    <row r="33248" spans="1:1" x14ac:dyDescent="0.25">
      <c r="A33248" t="s">
        <v>33675</v>
      </c>
    </row>
    <row r="33249" spans="1:1" x14ac:dyDescent="0.25">
      <c r="A33249" t="s">
        <v>33676</v>
      </c>
    </row>
    <row r="33250" spans="1:1" x14ac:dyDescent="0.25">
      <c r="A33250" t="s">
        <v>33677</v>
      </c>
    </row>
    <row r="33251" spans="1:1" x14ac:dyDescent="0.25">
      <c r="A33251" t="s">
        <v>33678</v>
      </c>
    </row>
    <row r="33252" spans="1:1" x14ac:dyDescent="0.25">
      <c r="A33252" t="s">
        <v>33679</v>
      </c>
    </row>
    <row r="33253" spans="1:1" x14ac:dyDescent="0.25">
      <c r="A33253" t="s">
        <v>33680</v>
      </c>
    </row>
    <row r="33254" spans="1:1" x14ac:dyDescent="0.25">
      <c r="A33254" t="s">
        <v>33681</v>
      </c>
    </row>
    <row r="33255" spans="1:1" x14ac:dyDescent="0.25">
      <c r="A33255" t="s">
        <v>33682</v>
      </c>
    </row>
    <row r="33256" spans="1:1" x14ac:dyDescent="0.25">
      <c r="A33256" t="s">
        <v>33683</v>
      </c>
    </row>
    <row r="33257" spans="1:1" x14ac:dyDescent="0.25">
      <c r="A33257" t="s">
        <v>33684</v>
      </c>
    </row>
    <row r="33258" spans="1:1" x14ac:dyDescent="0.25">
      <c r="A33258" t="s">
        <v>33685</v>
      </c>
    </row>
    <row r="33259" spans="1:1" x14ac:dyDescent="0.25">
      <c r="A33259" t="s">
        <v>33686</v>
      </c>
    </row>
    <row r="33260" spans="1:1" x14ac:dyDescent="0.25">
      <c r="A33260" t="s">
        <v>33687</v>
      </c>
    </row>
    <row r="33261" spans="1:1" x14ac:dyDescent="0.25">
      <c r="A33261" t="s">
        <v>33688</v>
      </c>
    </row>
    <row r="33262" spans="1:1" x14ac:dyDescent="0.25">
      <c r="A33262" t="s">
        <v>33689</v>
      </c>
    </row>
    <row r="33263" spans="1:1" x14ac:dyDescent="0.25">
      <c r="A33263" t="s">
        <v>33690</v>
      </c>
    </row>
    <row r="33264" spans="1:1" x14ac:dyDescent="0.25">
      <c r="A33264" t="s">
        <v>33691</v>
      </c>
    </row>
    <row r="33265" spans="1:1" x14ac:dyDescent="0.25">
      <c r="A33265" t="s">
        <v>33692</v>
      </c>
    </row>
    <row r="33266" spans="1:1" x14ac:dyDescent="0.25">
      <c r="A33266" t="s">
        <v>33693</v>
      </c>
    </row>
    <row r="33267" spans="1:1" x14ac:dyDescent="0.25">
      <c r="A33267" t="s">
        <v>33694</v>
      </c>
    </row>
    <row r="33268" spans="1:1" x14ac:dyDescent="0.25">
      <c r="A33268" t="s">
        <v>33695</v>
      </c>
    </row>
    <row r="33269" spans="1:1" x14ac:dyDescent="0.25">
      <c r="A33269" t="s">
        <v>33696</v>
      </c>
    </row>
    <row r="33270" spans="1:1" x14ac:dyDescent="0.25">
      <c r="A33270" t="s">
        <v>33697</v>
      </c>
    </row>
    <row r="33271" spans="1:1" x14ac:dyDescent="0.25">
      <c r="A33271" t="s">
        <v>33698</v>
      </c>
    </row>
    <row r="33272" spans="1:1" x14ac:dyDescent="0.25">
      <c r="A33272" t="s">
        <v>33699</v>
      </c>
    </row>
    <row r="33273" spans="1:1" x14ac:dyDescent="0.25">
      <c r="A33273" t="s">
        <v>33700</v>
      </c>
    </row>
    <row r="33274" spans="1:1" x14ac:dyDescent="0.25">
      <c r="A33274" t="s">
        <v>33701</v>
      </c>
    </row>
    <row r="33275" spans="1:1" x14ac:dyDescent="0.25">
      <c r="A33275" t="s">
        <v>33702</v>
      </c>
    </row>
    <row r="33276" spans="1:1" x14ac:dyDescent="0.25">
      <c r="A33276" t="s">
        <v>33703</v>
      </c>
    </row>
    <row r="33277" spans="1:1" x14ac:dyDescent="0.25">
      <c r="A33277" t="s">
        <v>33704</v>
      </c>
    </row>
    <row r="33278" spans="1:1" x14ac:dyDescent="0.25">
      <c r="A33278" t="s">
        <v>33705</v>
      </c>
    </row>
    <row r="33279" spans="1:1" x14ac:dyDescent="0.25">
      <c r="A33279" t="s">
        <v>33706</v>
      </c>
    </row>
    <row r="33280" spans="1:1" x14ac:dyDescent="0.25">
      <c r="A33280" t="s">
        <v>33707</v>
      </c>
    </row>
    <row r="33281" spans="1:1" x14ac:dyDescent="0.25">
      <c r="A33281" t="s">
        <v>33708</v>
      </c>
    </row>
    <row r="33282" spans="1:1" x14ac:dyDescent="0.25">
      <c r="A33282" t="s">
        <v>33709</v>
      </c>
    </row>
    <row r="33283" spans="1:1" x14ac:dyDescent="0.25">
      <c r="A33283" t="s">
        <v>33710</v>
      </c>
    </row>
    <row r="33284" spans="1:1" x14ac:dyDescent="0.25">
      <c r="A33284" t="s">
        <v>33711</v>
      </c>
    </row>
    <row r="33285" spans="1:1" x14ac:dyDescent="0.25">
      <c r="A33285" t="s">
        <v>33712</v>
      </c>
    </row>
    <row r="33286" spans="1:1" x14ac:dyDescent="0.25">
      <c r="A33286" t="s">
        <v>33713</v>
      </c>
    </row>
    <row r="33287" spans="1:1" x14ac:dyDescent="0.25">
      <c r="A33287" t="s">
        <v>33714</v>
      </c>
    </row>
    <row r="33288" spans="1:1" x14ac:dyDescent="0.25">
      <c r="A33288" t="s">
        <v>33715</v>
      </c>
    </row>
    <row r="33289" spans="1:1" x14ac:dyDescent="0.25">
      <c r="A33289" t="s">
        <v>33716</v>
      </c>
    </row>
    <row r="33290" spans="1:1" x14ac:dyDescent="0.25">
      <c r="A33290" t="s">
        <v>33717</v>
      </c>
    </row>
    <row r="33291" spans="1:1" x14ac:dyDescent="0.25">
      <c r="A33291" t="s">
        <v>33718</v>
      </c>
    </row>
    <row r="33292" spans="1:1" x14ac:dyDescent="0.25">
      <c r="A33292" t="s">
        <v>33719</v>
      </c>
    </row>
    <row r="33293" spans="1:1" x14ac:dyDescent="0.25">
      <c r="A33293" t="s">
        <v>33720</v>
      </c>
    </row>
    <row r="33294" spans="1:1" x14ac:dyDescent="0.25">
      <c r="A33294" t="s">
        <v>33721</v>
      </c>
    </row>
    <row r="33295" spans="1:1" x14ac:dyDescent="0.25">
      <c r="A33295" t="s">
        <v>33722</v>
      </c>
    </row>
    <row r="33296" spans="1:1" x14ac:dyDescent="0.25">
      <c r="A33296" t="s">
        <v>33723</v>
      </c>
    </row>
    <row r="33297" spans="1:1" x14ac:dyDescent="0.25">
      <c r="A33297" t="s">
        <v>33724</v>
      </c>
    </row>
    <row r="33298" spans="1:1" x14ac:dyDescent="0.25">
      <c r="A33298" t="s">
        <v>33725</v>
      </c>
    </row>
    <row r="33299" spans="1:1" x14ac:dyDescent="0.25">
      <c r="A33299" t="s">
        <v>33726</v>
      </c>
    </row>
    <row r="33300" spans="1:1" x14ac:dyDescent="0.25">
      <c r="A33300" t="s">
        <v>33727</v>
      </c>
    </row>
    <row r="33301" spans="1:1" x14ac:dyDescent="0.25">
      <c r="A33301" t="s">
        <v>33728</v>
      </c>
    </row>
    <row r="33302" spans="1:1" x14ac:dyDescent="0.25">
      <c r="A33302" t="s">
        <v>33729</v>
      </c>
    </row>
    <row r="33303" spans="1:1" x14ac:dyDescent="0.25">
      <c r="A33303" t="s">
        <v>33730</v>
      </c>
    </row>
    <row r="33304" spans="1:1" x14ac:dyDescent="0.25">
      <c r="A33304" t="s">
        <v>33731</v>
      </c>
    </row>
    <row r="33305" spans="1:1" x14ac:dyDescent="0.25">
      <c r="A33305" t="s">
        <v>33732</v>
      </c>
    </row>
    <row r="33306" spans="1:1" x14ac:dyDescent="0.25">
      <c r="A33306" t="s">
        <v>33733</v>
      </c>
    </row>
    <row r="33307" spans="1:1" x14ac:dyDescent="0.25">
      <c r="A33307" t="s">
        <v>33734</v>
      </c>
    </row>
    <row r="33308" spans="1:1" x14ac:dyDescent="0.25">
      <c r="A33308" t="s">
        <v>33735</v>
      </c>
    </row>
    <row r="33309" spans="1:1" x14ac:dyDescent="0.25">
      <c r="A33309" t="s">
        <v>33736</v>
      </c>
    </row>
    <row r="33310" spans="1:1" x14ac:dyDescent="0.25">
      <c r="A33310" t="s">
        <v>33737</v>
      </c>
    </row>
    <row r="33311" spans="1:1" x14ac:dyDescent="0.25">
      <c r="A33311" t="s">
        <v>33738</v>
      </c>
    </row>
    <row r="33312" spans="1:1" x14ac:dyDescent="0.25">
      <c r="A33312" t="s">
        <v>33739</v>
      </c>
    </row>
    <row r="33313" spans="1:1" x14ac:dyDescent="0.25">
      <c r="A33313" t="s">
        <v>33740</v>
      </c>
    </row>
    <row r="33314" spans="1:1" x14ac:dyDescent="0.25">
      <c r="A33314" t="s">
        <v>33741</v>
      </c>
    </row>
    <row r="33315" spans="1:1" x14ac:dyDescent="0.25">
      <c r="A33315" t="s">
        <v>33742</v>
      </c>
    </row>
    <row r="33316" spans="1:1" x14ac:dyDescent="0.25">
      <c r="A33316" t="s">
        <v>33743</v>
      </c>
    </row>
    <row r="33317" spans="1:1" x14ac:dyDescent="0.25">
      <c r="A33317" t="s">
        <v>33744</v>
      </c>
    </row>
    <row r="33318" spans="1:1" x14ac:dyDescent="0.25">
      <c r="A33318" t="s">
        <v>33745</v>
      </c>
    </row>
    <row r="33319" spans="1:1" x14ac:dyDescent="0.25">
      <c r="A33319" t="s">
        <v>33746</v>
      </c>
    </row>
    <row r="33320" spans="1:1" x14ac:dyDescent="0.25">
      <c r="A33320" t="s">
        <v>33747</v>
      </c>
    </row>
    <row r="33321" spans="1:1" x14ac:dyDescent="0.25">
      <c r="A33321" t="s">
        <v>33748</v>
      </c>
    </row>
    <row r="33322" spans="1:1" x14ac:dyDescent="0.25">
      <c r="A33322" t="s">
        <v>33749</v>
      </c>
    </row>
    <row r="33323" spans="1:1" x14ac:dyDescent="0.25">
      <c r="A33323" t="s">
        <v>33750</v>
      </c>
    </row>
    <row r="33324" spans="1:1" x14ac:dyDescent="0.25">
      <c r="A33324" t="s">
        <v>33751</v>
      </c>
    </row>
    <row r="33325" spans="1:1" x14ac:dyDescent="0.25">
      <c r="A33325" t="s">
        <v>33752</v>
      </c>
    </row>
    <row r="33326" spans="1:1" x14ac:dyDescent="0.25">
      <c r="A33326" t="s">
        <v>33753</v>
      </c>
    </row>
    <row r="33327" spans="1:1" x14ac:dyDescent="0.25">
      <c r="A33327" t="s">
        <v>33754</v>
      </c>
    </row>
    <row r="33328" spans="1:1" x14ac:dyDescent="0.25">
      <c r="A33328" t="s">
        <v>33755</v>
      </c>
    </row>
    <row r="33329" spans="1:1" x14ac:dyDescent="0.25">
      <c r="A33329" t="s">
        <v>33756</v>
      </c>
    </row>
    <row r="33330" spans="1:1" x14ac:dyDescent="0.25">
      <c r="A33330" t="s">
        <v>33757</v>
      </c>
    </row>
    <row r="33331" spans="1:1" x14ac:dyDescent="0.25">
      <c r="A33331" t="s">
        <v>33758</v>
      </c>
    </row>
    <row r="33332" spans="1:1" x14ac:dyDescent="0.25">
      <c r="A33332" t="s">
        <v>33759</v>
      </c>
    </row>
    <row r="33333" spans="1:1" x14ac:dyDescent="0.25">
      <c r="A33333" t="s">
        <v>33760</v>
      </c>
    </row>
    <row r="33334" spans="1:1" x14ac:dyDescent="0.25">
      <c r="A33334" t="s">
        <v>33761</v>
      </c>
    </row>
    <row r="33335" spans="1:1" x14ac:dyDescent="0.25">
      <c r="A33335" t="s">
        <v>33762</v>
      </c>
    </row>
    <row r="33336" spans="1:1" x14ac:dyDescent="0.25">
      <c r="A33336" t="s">
        <v>33763</v>
      </c>
    </row>
    <row r="33337" spans="1:1" x14ac:dyDescent="0.25">
      <c r="A33337" t="s">
        <v>33764</v>
      </c>
    </row>
    <row r="33338" spans="1:1" x14ac:dyDescent="0.25">
      <c r="A33338" t="s">
        <v>33765</v>
      </c>
    </row>
    <row r="33339" spans="1:1" x14ac:dyDescent="0.25">
      <c r="A33339" t="s">
        <v>33766</v>
      </c>
    </row>
    <row r="33340" spans="1:1" x14ac:dyDescent="0.25">
      <c r="A33340" t="s">
        <v>33767</v>
      </c>
    </row>
    <row r="33341" spans="1:1" x14ac:dyDescent="0.25">
      <c r="A33341" t="s">
        <v>33768</v>
      </c>
    </row>
    <row r="33342" spans="1:1" x14ac:dyDescent="0.25">
      <c r="A33342" t="s">
        <v>33769</v>
      </c>
    </row>
    <row r="33343" spans="1:1" x14ac:dyDescent="0.25">
      <c r="A33343" t="s">
        <v>33770</v>
      </c>
    </row>
    <row r="33344" spans="1:1" x14ac:dyDescent="0.25">
      <c r="A33344" t="s">
        <v>33771</v>
      </c>
    </row>
    <row r="33345" spans="1:1" x14ac:dyDescent="0.25">
      <c r="A33345" t="s">
        <v>33772</v>
      </c>
    </row>
    <row r="33346" spans="1:1" x14ac:dyDescent="0.25">
      <c r="A33346" t="s">
        <v>33773</v>
      </c>
    </row>
    <row r="33347" spans="1:1" x14ac:dyDescent="0.25">
      <c r="A33347" t="s">
        <v>33774</v>
      </c>
    </row>
    <row r="33348" spans="1:1" x14ac:dyDescent="0.25">
      <c r="A33348" t="s">
        <v>33775</v>
      </c>
    </row>
    <row r="33349" spans="1:1" x14ac:dyDescent="0.25">
      <c r="A33349" t="s">
        <v>33776</v>
      </c>
    </row>
    <row r="33350" spans="1:1" x14ac:dyDescent="0.25">
      <c r="A33350" t="s">
        <v>33777</v>
      </c>
    </row>
    <row r="33351" spans="1:1" x14ac:dyDescent="0.25">
      <c r="A33351" t="s">
        <v>33778</v>
      </c>
    </row>
    <row r="33352" spans="1:1" x14ac:dyDescent="0.25">
      <c r="A33352" t="s">
        <v>33779</v>
      </c>
    </row>
    <row r="33353" spans="1:1" x14ac:dyDescent="0.25">
      <c r="A33353" t="s">
        <v>33780</v>
      </c>
    </row>
    <row r="33354" spans="1:1" x14ac:dyDescent="0.25">
      <c r="A33354" t="s">
        <v>33781</v>
      </c>
    </row>
    <row r="33355" spans="1:1" x14ac:dyDescent="0.25">
      <c r="A33355" t="s">
        <v>33782</v>
      </c>
    </row>
    <row r="33356" spans="1:1" x14ac:dyDescent="0.25">
      <c r="A33356" t="s">
        <v>33783</v>
      </c>
    </row>
    <row r="33357" spans="1:1" x14ac:dyDescent="0.25">
      <c r="A33357" t="s">
        <v>33784</v>
      </c>
    </row>
    <row r="33358" spans="1:1" x14ac:dyDescent="0.25">
      <c r="A33358" t="s">
        <v>33785</v>
      </c>
    </row>
    <row r="33359" spans="1:1" x14ac:dyDescent="0.25">
      <c r="A33359" t="s">
        <v>33786</v>
      </c>
    </row>
    <row r="33360" spans="1:1" x14ac:dyDescent="0.25">
      <c r="A33360" t="s">
        <v>33787</v>
      </c>
    </row>
    <row r="33361" spans="1:1" x14ac:dyDescent="0.25">
      <c r="A33361" t="s">
        <v>33788</v>
      </c>
    </row>
    <row r="33362" spans="1:1" x14ac:dyDescent="0.25">
      <c r="A33362" t="s">
        <v>33789</v>
      </c>
    </row>
    <row r="33363" spans="1:1" x14ac:dyDescent="0.25">
      <c r="A33363" t="s">
        <v>33790</v>
      </c>
    </row>
    <row r="33364" spans="1:1" x14ac:dyDescent="0.25">
      <c r="A33364" t="s">
        <v>33791</v>
      </c>
    </row>
    <row r="33365" spans="1:1" x14ac:dyDescent="0.25">
      <c r="A33365" t="s">
        <v>33792</v>
      </c>
    </row>
    <row r="33366" spans="1:1" x14ac:dyDescent="0.25">
      <c r="A33366" t="s">
        <v>33793</v>
      </c>
    </row>
    <row r="33367" spans="1:1" x14ac:dyDescent="0.25">
      <c r="A33367" t="s">
        <v>33794</v>
      </c>
    </row>
    <row r="33368" spans="1:1" x14ac:dyDescent="0.25">
      <c r="A33368" t="s">
        <v>33795</v>
      </c>
    </row>
    <row r="33369" spans="1:1" x14ac:dyDescent="0.25">
      <c r="A33369" t="s">
        <v>33796</v>
      </c>
    </row>
    <row r="33370" spans="1:1" x14ac:dyDescent="0.25">
      <c r="A33370" t="s">
        <v>33797</v>
      </c>
    </row>
    <row r="33371" spans="1:1" x14ac:dyDescent="0.25">
      <c r="A33371" t="s">
        <v>33798</v>
      </c>
    </row>
    <row r="33372" spans="1:1" x14ac:dyDescent="0.25">
      <c r="A33372" t="s">
        <v>33799</v>
      </c>
    </row>
    <row r="33373" spans="1:1" x14ac:dyDescent="0.25">
      <c r="A33373" t="s">
        <v>33800</v>
      </c>
    </row>
    <row r="33374" spans="1:1" x14ac:dyDescent="0.25">
      <c r="A33374" t="s">
        <v>33801</v>
      </c>
    </row>
    <row r="33375" spans="1:1" x14ac:dyDescent="0.25">
      <c r="A33375" t="s">
        <v>33802</v>
      </c>
    </row>
    <row r="33376" spans="1:1" x14ac:dyDescent="0.25">
      <c r="A33376" t="s">
        <v>33803</v>
      </c>
    </row>
    <row r="33377" spans="1:1" x14ac:dyDescent="0.25">
      <c r="A33377" t="s">
        <v>33804</v>
      </c>
    </row>
    <row r="33378" spans="1:1" x14ac:dyDescent="0.25">
      <c r="A33378" t="s">
        <v>33805</v>
      </c>
    </row>
    <row r="33379" spans="1:1" x14ac:dyDescent="0.25">
      <c r="A33379" t="s">
        <v>33806</v>
      </c>
    </row>
    <row r="33380" spans="1:1" x14ac:dyDescent="0.25">
      <c r="A33380" t="s">
        <v>33807</v>
      </c>
    </row>
    <row r="33381" spans="1:1" x14ac:dyDescent="0.25">
      <c r="A33381" t="s">
        <v>33808</v>
      </c>
    </row>
    <row r="33382" spans="1:1" x14ac:dyDescent="0.25">
      <c r="A33382" t="s">
        <v>33809</v>
      </c>
    </row>
    <row r="33383" spans="1:1" x14ac:dyDescent="0.25">
      <c r="A33383" t="s">
        <v>33810</v>
      </c>
    </row>
    <row r="33384" spans="1:1" x14ac:dyDescent="0.25">
      <c r="A33384" t="s">
        <v>33811</v>
      </c>
    </row>
    <row r="33385" spans="1:1" x14ac:dyDescent="0.25">
      <c r="A33385" t="s">
        <v>33812</v>
      </c>
    </row>
    <row r="33386" spans="1:1" x14ac:dyDescent="0.25">
      <c r="A33386" t="s">
        <v>33813</v>
      </c>
    </row>
    <row r="33387" spans="1:1" x14ac:dyDescent="0.25">
      <c r="A33387" t="s">
        <v>33814</v>
      </c>
    </row>
    <row r="33388" spans="1:1" x14ac:dyDescent="0.25">
      <c r="A33388" t="s">
        <v>33815</v>
      </c>
    </row>
    <row r="33389" spans="1:1" x14ac:dyDescent="0.25">
      <c r="A33389" t="s">
        <v>33816</v>
      </c>
    </row>
    <row r="33390" spans="1:1" x14ac:dyDescent="0.25">
      <c r="A33390" t="s">
        <v>33817</v>
      </c>
    </row>
    <row r="33391" spans="1:1" x14ac:dyDescent="0.25">
      <c r="A33391" t="s">
        <v>33818</v>
      </c>
    </row>
    <row r="33392" spans="1:1" x14ac:dyDescent="0.25">
      <c r="A33392" t="s">
        <v>33819</v>
      </c>
    </row>
    <row r="33393" spans="1:1" x14ac:dyDescent="0.25">
      <c r="A33393" t="s">
        <v>33820</v>
      </c>
    </row>
    <row r="33394" spans="1:1" x14ac:dyDescent="0.25">
      <c r="A33394" t="s">
        <v>33821</v>
      </c>
    </row>
    <row r="33395" spans="1:1" x14ac:dyDescent="0.25">
      <c r="A33395" t="s">
        <v>33822</v>
      </c>
    </row>
    <row r="33396" spans="1:1" x14ac:dyDescent="0.25">
      <c r="A33396" t="s">
        <v>33823</v>
      </c>
    </row>
    <row r="33397" spans="1:1" x14ac:dyDescent="0.25">
      <c r="A33397" t="s">
        <v>33824</v>
      </c>
    </row>
    <row r="33398" spans="1:1" x14ac:dyDescent="0.25">
      <c r="A33398" t="s">
        <v>33825</v>
      </c>
    </row>
    <row r="33399" spans="1:1" x14ac:dyDescent="0.25">
      <c r="A33399" t="s">
        <v>33826</v>
      </c>
    </row>
    <row r="33400" spans="1:1" x14ac:dyDescent="0.25">
      <c r="A33400" t="s">
        <v>33827</v>
      </c>
    </row>
    <row r="33401" spans="1:1" x14ac:dyDescent="0.25">
      <c r="A33401" t="s">
        <v>33828</v>
      </c>
    </row>
    <row r="33402" spans="1:1" x14ac:dyDescent="0.25">
      <c r="A33402" t="s">
        <v>33829</v>
      </c>
    </row>
    <row r="33403" spans="1:1" x14ac:dyDescent="0.25">
      <c r="A33403" t="s">
        <v>33830</v>
      </c>
    </row>
    <row r="33404" spans="1:1" x14ac:dyDescent="0.25">
      <c r="A33404" t="s">
        <v>33831</v>
      </c>
    </row>
    <row r="33405" spans="1:1" x14ac:dyDescent="0.25">
      <c r="A33405" t="s">
        <v>33832</v>
      </c>
    </row>
    <row r="33406" spans="1:1" x14ac:dyDescent="0.25">
      <c r="A33406" t="s">
        <v>33833</v>
      </c>
    </row>
    <row r="33407" spans="1:1" x14ac:dyDescent="0.25">
      <c r="A33407" t="s">
        <v>33834</v>
      </c>
    </row>
    <row r="33408" spans="1:1" x14ac:dyDescent="0.25">
      <c r="A33408" t="s">
        <v>33835</v>
      </c>
    </row>
    <row r="33409" spans="1:1" x14ac:dyDescent="0.25">
      <c r="A33409" t="s">
        <v>33836</v>
      </c>
    </row>
    <row r="33410" spans="1:1" x14ac:dyDescent="0.25">
      <c r="A33410" t="s">
        <v>33837</v>
      </c>
    </row>
    <row r="33411" spans="1:1" x14ac:dyDescent="0.25">
      <c r="A33411" t="s">
        <v>33838</v>
      </c>
    </row>
    <row r="33412" spans="1:1" x14ac:dyDescent="0.25">
      <c r="A33412" t="s">
        <v>33839</v>
      </c>
    </row>
    <row r="33413" spans="1:1" x14ac:dyDescent="0.25">
      <c r="A33413" t="s">
        <v>33840</v>
      </c>
    </row>
    <row r="33414" spans="1:1" x14ac:dyDescent="0.25">
      <c r="A33414" t="s">
        <v>33841</v>
      </c>
    </row>
    <row r="33415" spans="1:1" x14ac:dyDescent="0.25">
      <c r="A33415" t="s">
        <v>33842</v>
      </c>
    </row>
    <row r="33416" spans="1:1" x14ac:dyDescent="0.25">
      <c r="A33416" t="s">
        <v>33843</v>
      </c>
    </row>
    <row r="33417" spans="1:1" x14ac:dyDescent="0.25">
      <c r="A33417" t="s">
        <v>33844</v>
      </c>
    </row>
    <row r="33418" spans="1:1" x14ac:dyDescent="0.25">
      <c r="A33418" t="s">
        <v>33845</v>
      </c>
    </row>
    <row r="33419" spans="1:1" x14ac:dyDescent="0.25">
      <c r="A33419" t="s">
        <v>33846</v>
      </c>
    </row>
    <row r="33420" spans="1:1" x14ac:dyDescent="0.25">
      <c r="A33420" t="s">
        <v>33847</v>
      </c>
    </row>
    <row r="33421" spans="1:1" x14ac:dyDescent="0.25">
      <c r="A33421" t="s">
        <v>33848</v>
      </c>
    </row>
    <row r="33422" spans="1:1" x14ac:dyDescent="0.25">
      <c r="A33422" t="s">
        <v>33849</v>
      </c>
    </row>
    <row r="33423" spans="1:1" x14ac:dyDescent="0.25">
      <c r="A33423" t="s">
        <v>33850</v>
      </c>
    </row>
    <row r="33424" spans="1:1" x14ac:dyDescent="0.25">
      <c r="A33424" t="s">
        <v>33851</v>
      </c>
    </row>
    <row r="33425" spans="1:1" x14ac:dyDescent="0.25">
      <c r="A33425" t="s">
        <v>33852</v>
      </c>
    </row>
    <row r="33426" spans="1:1" x14ac:dyDescent="0.25">
      <c r="A33426" t="s">
        <v>33853</v>
      </c>
    </row>
    <row r="33427" spans="1:1" x14ac:dyDescent="0.25">
      <c r="A33427" t="s">
        <v>33854</v>
      </c>
    </row>
    <row r="33428" spans="1:1" x14ac:dyDescent="0.25">
      <c r="A33428" t="s">
        <v>33855</v>
      </c>
    </row>
    <row r="33429" spans="1:1" x14ac:dyDescent="0.25">
      <c r="A33429" t="s">
        <v>33856</v>
      </c>
    </row>
    <row r="33430" spans="1:1" x14ac:dyDescent="0.25">
      <c r="A33430" t="s">
        <v>33857</v>
      </c>
    </row>
    <row r="33431" spans="1:1" x14ac:dyDescent="0.25">
      <c r="A33431" t="s">
        <v>33858</v>
      </c>
    </row>
    <row r="33432" spans="1:1" x14ac:dyDescent="0.25">
      <c r="A33432" t="s">
        <v>33859</v>
      </c>
    </row>
    <row r="33433" spans="1:1" x14ac:dyDescent="0.25">
      <c r="A33433" t="s">
        <v>33860</v>
      </c>
    </row>
    <row r="33434" spans="1:1" x14ac:dyDescent="0.25">
      <c r="A33434" t="s">
        <v>33861</v>
      </c>
    </row>
    <row r="33435" spans="1:1" x14ac:dyDescent="0.25">
      <c r="A33435" t="s">
        <v>33862</v>
      </c>
    </row>
    <row r="33436" spans="1:1" x14ac:dyDescent="0.25">
      <c r="A33436" t="s">
        <v>33863</v>
      </c>
    </row>
    <row r="33437" spans="1:1" x14ac:dyDescent="0.25">
      <c r="A33437" t="s">
        <v>33864</v>
      </c>
    </row>
    <row r="33438" spans="1:1" x14ac:dyDescent="0.25">
      <c r="A33438" t="s">
        <v>33865</v>
      </c>
    </row>
    <row r="33439" spans="1:1" x14ac:dyDescent="0.25">
      <c r="A33439" t="s">
        <v>33866</v>
      </c>
    </row>
    <row r="33440" spans="1:1" x14ac:dyDescent="0.25">
      <c r="A33440" t="s">
        <v>33867</v>
      </c>
    </row>
    <row r="33441" spans="1:1" x14ac:dyDescent="0.25">
      <c r="A33441" t="s">
        <v>33868</v>
      </c>
    </row>
    <row r="33442" spans="1:1" x14ac:dyDescent="0.25">
      <c r="A33442" t="s">
        <v>33869</v>
      </c>
    </row>
    <row r="33443" spans="1:1" x14ac:dyDescent="0.25">
      <c r="A33443" t="s">
        <v>33870</v>
      </c>
    </row>
    <row r="33444" spans="1:1" x14ac:dyDescent="0.25">
      <c r="A33444" t="s">
        <v>33871</v>
      </c>
    </row>
    <row r="33445" spans="1:1" x14ac:dyDescent="0.25">
      <c r="A33445" t="s">
        <v>33872</v>
      </c>
    </row>
    <row r="33446" spans="1:1" x14ac:dyDescent="0.25">
      <c r="A33446" t="s">
        <v>33873</v>
      </c>
    </row>
    <row r="33447" spans="1:1" x14ac:dyDescent="0.25">
      <c r="A33447" t="s">
        <v>33874</v>
      </c>
    </row>
    <row r="33448" spans="1:1" x14ac:dyDescent="0.25">
      <c r="A33448" t="s">
        <v>33875</v>
      </c>
    </row>
    <row r="33449" spans="1:1" x14ac:dyDescent="0.25">
      <c r="A33449" t="s">
        <v>33876</v>
      </c>
    </row>
    <row r="33450" spans="1:1" x14ac:dyDescent="0.25">
      <c r="A33450" t="s">
        <v>33877</v>
      </c>
    </row>
    <row r="33451" spans="1:1" x14ac:dyDescent="0.25">
      <c r="A33451" t="s">
        <v>33878</v>
      </c>
    </row>
    <row r="33452" spans="1:1" x14ac:dyDescent="0.25">
      <c r="A33452" t="s">
        <v>33879</v>
      </c>
    </row>
    <row r="33453" spans="1:1" x14ac:dyDescent="0.25">
      <c r="A33453" t="s">
        <v>33880</v>
      </c>
    </row>
    <row r="33454" spans="1:1" x14ac:dyDescent="0.25">
      <c r="A33454" t="s">
        <v>33881</v>
      </c>
    </row>
    <row r="33455" spans="1:1" x14ac:dyDescent="0.25">
      <c r="A33455" t="s">
        <v>33882</v>
      </c>
    </row>
    <row r="33456" spans="1:1" x14ac:dyDescent="0.25">
      <c r="A33456" t="s">
        <v>33883</v>
      </c>
    </row>
    <row r="33457" spans="1:1" x14ac:dyDescent="0.25">
      <c r="A33457" t="s">
        <v>33884</v>
      </c>
    </row>
    <row r="33458" spans="1:1" x14ac:dyDescent="0.25">
      <c r="A33458" t="s">
        <v>33885</v>
      </c>
    </row>
    <row r="33459" spans="1:1" x14ac:dyDescent="0.25">
      <c r="A33459" t="s">
        <v>33886</v>
      </c>
    </row>
    <row r="33460" spans="1:1" x14ac:dyDescent="0.25">
      <c r="A33460" t="s">
        <v>33887</v>
      </c>
    </row>
    <row r="33461" spans="1:1" x14ac:dyDescent="0.25">
      <c r="A33461" t="s">
        <v>33888</v>
      </c>
    </row>
    <row r="33462" spans="1:1" x14ac:dyDescent="0.25">
      <c r="A33462" t="s">
        <v>33889</v>
      </c>
    </row>
    <row r="33463" spans="1:1" x14ac:dyDescent="0.25">
      <c r="A33463" t="s">
        <v>33890</v>
      </c>
    </row>
    <row r="33464" spans="1:1" x14ac:dyDescent="0.25">
      <c r="A33464" t="s">
        <v>33891</v>
      </c>
    </row>
    <row r="33465" spans="1:1" x14ac:dyDescent="0.25">
      <c r="A33465" t="s">
        <v>33892</v>
      </c>
    </row>
    <row r="33466" spans="1:1" x14ac:dyDescent="0.25">
      <c r="A33466" t="s">
        <v>33893</v>
      </c>
    </row>
    <row r="33467" spans="1:1" x14ac:dyDescent="0.25">
      <c r="A33467" t="s">
        <v>33894</v>
      </c>
    </row>
    <row r="33468" spans="1:1" x14ac:dyDescent="0.25">
      <c r="A33468" t="s">
        <v>33895</v>
      </c>
    </row>
    <row r="33469" spans="1:1" x14ac:dyDescent="0.25">
      <c r="A33469" t="s">
        <v>33896</v>
      </c>
    </row>
    <row r="33470" spans="1:1" x14ac:dyDescent="0.25">
      <c r="A33470" t="s">
        <v>33897</v>
      </c>
    </row>
    <row r="33471" spans="1:1" x14ac:dyDescent="0.25">
      <c r="A33471" t="s">
        <v>33898</v>
      </c>
    </row>
    <row r="33472" spans="1:1" x14ac:dyDescent="0.25">
      <c r="A33472" t="s">
        <v>33899</v>
      </c>
    </row>
    <row r="33473" spans="1:1" x14ac:dyDescent="0.25">
      <c r="A33473" t="s">
        <v>33900</v>
      </c>
    </row>
    <row r="33474" spans="1:1" x14ac:dyDescent="0.25">
      <c r="A33474" t="s">
        <v>33901</v>
      </c>
    </row>
    <row r="33475" spans="1:1" x14ac:dyDescent="0.25">
      <c r="A33475" t="s">
        <v>33902</v>
      </c>
    </row>
    <row r="33476" spans="1:1" x14ac:dyDescent="0.25">
      <c r="A33476" t="s">
        <v>33903</v>
      </c>
    </row>
    <row r="33477" spans="1:1" x14ac:dyDescent="0.25">
      <c r="A33477" t="s">
        <v>33904</v>
      </c>
    </row>
    <row r="33478" spans="1:1" x14ac:dyDescent="0.25">
      <c r="A33478" t="s">
        <v>33905</v>
      </c>
    </row>
    <row r="33479" spans="1:1" x14ac:dyDescent="0.25">
      <c r="A33479" t="s">
        <v>33906</v>
      </c>
    </row>
    <row r="33480" spans="1:1" x14ac:dyDescent="0.25">
      <c r="A33480" t="s">
        <v>33907</v>
      </c>
    </row>
    <row r="33481" spans="1:1" x14ac:dyDescent="0.25">
      <c r="A33481" t="s">
        <v>33908</v>
      </c>
    </row>
    <row r="33482" spans="1:1" x14ac:dyDescent="0.25">
      <c r="A33482" t="s">
        <v>33909</v>
      </c>
    </row>
    <row r="33483" spans="1:1" x14ac:dyDescent="0.25">
      <c r="A33483" t="s">
        <v>33910</v>
      </c>
    </row>
    <row r="33484" spans="1:1" x14ac:dyDescent="0.25">
      <c r="A33484" t="s">
        <v>33911</v>
      </c>
    </row>
    <row r="33485" spans="1:1" x14ac:dyDescent="0.25">
      <c r="A33485" t="s">
        <v>33912</v>
      </c>
    </row>
    <row r="33486" spans="1:1" x14ac:dyDescent="0.25">
      <c r="A33486" t="s">
        <v>33913</v>
      </c>
    </row>
    <row r="33487" spans="1:1" x14ac:dyDescent="0.25">
      <c r="A33487" t="s">
        <v>33914</v>
      </c>
    </row>
    <row r="33488" spans="1:1" x14ac:dyDescent="0.25">
      <c r="A33488" t="s">
        <v>33915</v>
      </c>
    </row>
    <row r="33489" spans="1:1" x14ac:dyDescent="0.25">
      <c r="A33489" t="s">
        <v>33916</v>
      </c>
    </row>
    <row r="33490" spans="1:1" x14ac:dyDescent="0.25">
      <c r="A33490" t="s">
        <v>33917</v>
      </c>
    </row>
    <row r="33491" spans="1:1" x14ac:dyDescent="0.25">
      <c r="A33491" t="s">
        <v>33918</v>
      </c>
    </row>
    <row r="33492" spans="1:1" x14ac:dyDescent="0.25">
      <c r="A33492" t="s">
        <v>33919</v>
      </c>
    </row>
    <row r="33493" spans="1:1" x14ac:dyDescent="0.25">
      <c r="A33493" t="s">
        <v>33920</v>
      </c>
    </row>
    <row r="33494" spans="1:1" x14ac:dyDescent="0.25">
      <c r="A33494" t="s">
        <v>33921</v>
      </c>
    </row>
    <row r="33495" spans="1:1" x14ac:dyDescent="0.25">
      <c r="A33495" t="s">
        <v>33922</v>
      </c>
    </row>
    <row r="33496" spans="1:1" x14ac:dyDescent="0.25">
      <c r="A33496" t="s">
        <v>33923</v>
      </c>
    </row>
    <row r="33497" spans="1:1" x14ac:dyDescent="0.25">
      <c r="A33497" t="s">
        <v>33924</v>
      </c>
    </row>
    <row r="33498" spans="1:1" x14ac:dyDescent="0.25">
      <c r="A33498" t="s">
        <v>33925</v>
      </c>
    </row>
    <row r="33499" spans="1:1" x14ac:dyDescent="0.25">
      <c r="A33499" t="s">
        <v>33926</v>
      </c>
    </row>
    <row r="33500" spans="1:1" x14ac:dyDescent="0.25">
      <c r="A33500" t="s">
        <v>33927</v>
      </c>
    </row>
    <row r="33501" spans="1:1" x14ac:dyDescent="0.25">
      <c r="A33501" t="s">
        <v>33928</v>
      </c>
    </row>
    <row r="33502" spans="1:1" x14ac:dyDescent="0.25">
      <c r="A33502" t="s">
        <v>33929</v>
      </c>
    </row>
    <row r="33503" spans="1:1" x14ac:dyDescent="0.25">
      <c r="A33503" t="s">
        <v>33930</v>
      </c>
    </row>
    <row r="33504" spans="1:1" x14ac:dyDescent="0.25">
      <c r="A33504" t="s">
        <v>33931</v>
      </c>
    </row>
    <row r="33505" spans="1:1" x14ac:dyDescent="0.25">
      <c r="A33505" t="s">
        <v>33932</v>
      </c>
    </row>
    <row r="33506" spans="1:1" x14ac:dyDescent="0.25">
      <c r="A33506" t="s">
        <v>33933</v>
      </c>
    </row>
    <row r="33507" spans="1:1" x14ac:dyDescent="0.25">
      <c r="A33507" t="s">
        <v>33934</v>
      </c>
    </row>
    <row r="33508" spans="1:1" x14ac:dyDescent="0.25">
      <c r="A33508" t="s">
        <v>33935</v>
      </c>
    </row>
    <row r="33509" spans="1:1" x14ac:dyDescent="0.25">
      <c r="A33509" t="s">
        <v>33936</v>
      </c>
    </row>
    <row r="33510" spans="1:1" x14ac:dyDescent="0.25">
      <c r="A33510" t="s">
        <v>33937</v>
      </c>
    </row>
    <row r="33511" spans="1:1" x14ac:dyDescent="0.25">
      <c r="A33511" t="s">
        <v>33938</v>
      </c>
    </row>
    <row r="33512" spans="1:1" x14ac:dyDescent="0.25">
      <c r="A33512" t="s">
        <v>33939</v>
      </c>
    </row>
    <row r="33513" spans="1:1" x14ac:dyDescent="0.25">
      <c r="A33513" t="s">
        <v>33940</v>
      </c>
    </row>
    <row r="33514" spans="1:1" x14ac:dyDescent="0.25">
      <c r="A33514" t="s">
        <v>33941</v>
      </c>
    </row>
    <row r="33515" spans="1:1" x14ac:dyDescent="0.25">
      <c r="A33515" t="s">
        <v>33942</v>
      </c>
    </row>
    <row r="33516" spans="1:1" x14ac:dyDescent="0.25">
      <c r="A33516" t="s">
        <v>33943</v>
      </c>
    </row>
    <row r="33517" spans="1:1" x14ac:dyDescent="0.25">
      <c r="A33517" t="s">
        <v>33944</v>
      </c>
    </row>
    <row r="33518" spans="1:1" x14ac:dyDescent="0.25">
      <c r="A33518" t="s">
        <v>33945</v>
      </c>
    </row>
    <row r="33519" spans="1:1" x14ac:dyDescent="0.25">
      <c r="A33519" t="s">
        <v>33946</v>
      </c>
    </row>
    <row r="33520" spans="1:1" x14ac:dyDescent="0.25">
      <c r="A33520" t="s">
        <v>33947</v>
      </c>
    </row>
    <row r="33521" spans="1:1" x14ac:dyDescent="0.25">
      <c r="A33521" t="s">
        <v>33948</v>
      </c>
    </row>
    <row r="33522" spans="1:1" x14ac:dyDescent="0.25">
      <c r="A33522" t="s">
        <v>33949</v>
      </c>
    </row>
    <row r="33523" spans="1:1" x14ac:dyDescent="0.25">
      <c r="A33523" t="s">
        <v>33950</v>
      </c>
    </row>
    <row r="33524" spans="1:1" x14ac:dyDescent="0.25">
      <c r="A33524" t="s">
        <v>33951</v>
      </c>
    </row>
    <row r="33525" spans="1:1" x14ac:dyDescent="0.25">
      <c r="A33525" t="s">
        <v>33952</v>
      </c>
    </row>
    <row r="33526" spans="1:1" x14ac:dyDescent="0.25">
      <c r="A33526" t="s">
        <v>33953</v>
      </c>
    </row>
    <row r="33527" spans="1:1" x14ac:dyDescent="0.25">
      <c r="A33527" t="s">
        <v>33954</v>
      </c>
    </row>
    <row r="33528" spans="1:1" x14ac:dyDescent="0.25">
      <c r="A33528" t="s">
        <v>33955</v>
      </c>
    </row>
    <row r="33529" spans="1:1" x14ac:dyDescent="0.25">
      <c r="A33529" t="s">
        <v>33956</v>
      </c>
    </row>
    <row r="33530" spans="1:1" x14ac:dyDescent="0.25">
      <c r="A33530" t="s">
        <v>33957</v>
      </c>
    </row>
    <row r="33531" spans="1:1" x14ac:dyDescent="0.25">
      <c r="A33531" t="s">
        <v>33958</v>
      </c>
    </row>
    <row r="33532" spans="1:1" x14ac:dyDescent="0.25">
      <c r="A33532" t="s">
        <v>33959</v>
      </c>
    </row>
    <row r="33533" spans="1:1" x14ac:dyDescent="0.25">
      <c r="A33533" t="s">
        <v>33960</v>
      </c>
    </row>
    <row r="33534" spans="1:1" x14ac:dyDescent="0.25">
      <c r="A33534" t="s">
        <v>33961</v>
      </c>
    </row>
    <row r="33535" spans="1:1" x14ac:dyDescent="0.25">
      <c r="A33535" t="s">
        <v>33962</v>
      </c>
    </row>
    <row r="33536" spans="1:1" x14ac:dyDescent="0.25">
      <c r="A33536" t="s">
        <v>33963</v>
      </c>
    </row>
    <row r="33537" spans="1:1" x14ac:dyDescent="0.25">
      <c r="A33537" t="s">
        <v>33964</v>
      </c>
    </row>
    <row r="33538" spans="1:1" x14ac:dyDescent="0.25">
      <c r="A33538" t="s">
        <v>33965</v>
      </c>
    </row>
    <row r="33539" spans="1:1" x14ac:dyDescent="0.25">
      <c r="A33539" t="s">
        <v>33966</v>
      </c>
    </row>
    <row r="33540" spans="1:1" x14ac:dyDescent="0.25">
      <c r="A33540" t="s">
        <v>33967</v>
      </c>
    </row>
    <row r="33541" spans="1:1" x14ac:dyDescent="0.25">
      <c r="A33541" t="s">
        <v>33968</v>
      </c>
    </row>
    <row r="33542" spans="1:1" x14ac:dyDescent="0.25">
      <c r="A33542" t="s">
        <v>33969</v>
      </c>
    </row>
    <row r="33543" spans="1:1" x14ac:dyDescent="0.25">
      <c r="A33543" t="s">
        <v>33970</v>
      </c>
    </row>
    <row r="33544" spans="1:1" x14ac:dyDescent="0.25">
      <c r="A33544" t="s">
        <v>33971</v>
      </c>
    </row>
    <row r="33545" spans="1:1" x14ac:dyDescent="0.25">
      <c r="A33545" t="s">
        <v>33972</v>
      </c>
    </row>
    <row r="33546" spans="1:1" x14ac:dyDescent="0.25">
      <c r="A33546" t="s">
        <v>33973</v>
      </c>
    </row>
    <row r="33547" spans="1:1" x14ac:dyDescent="0.25">
      <c r="A33547" t="s">
        <v>33974</v>
      </c>
    </row>
    <row r="33548" spans="1:1" x14ac:dyDescent="0.25">
      <c r="A33548" t="s">
        <v>33975</v>
      </c>
    </row>
    <row r="33549" spans="1:1" x14ac:dyDescent="0.25">
      <c r="A33549" t="s">
        <v>33976</v>
      </c>
    </row>
    <row r="33550" spans="1:1" x14ac:dyDescent="0.25">
      <c r="A33550" t="s">
        <v>33977</v>
      </c>
    </row>
    <row r="33551" spans="1:1" x14ac:dyDescent="0.25">
      <c r="A33551" t="s">
        <v>33978</v>
      </c>
    </row>
    <row r="33552" spans="1:1" x14ac:dyDescent="0.25">
      <c r="A33552" t="s">
        <v>33979</v>
      </c>
    </row>
    <row r="33553" spans="1:1" x14ac:dyDescent="0.25">
      <c r="A33553" t="s">
        <v>33980</v>
      </c>
    </row>
    <row r="33554" spans="1:1" x14ac:dyDescent="0.25">
      <c r="A33554" t="s">
        <v>33981</v>
      </c>
    </row>
    <row r="33555" spans="1:1" x14ac:dyDescent="0.25">
      <c r="A33555" t="s">
        <v>33982</v>
      </c>
    </row>
    <row r="33556" spans="1:1" x14ac:dyDescent="0.25">
      <c r="A33556" t="s">
        <v>33983</v>
      </c>
    </row>
    <row r="33557" spans="1:1" x14ac:dyDescent="0.25">
      <c r="A33557" t="s">
        <v>33984</v>
      </c>
    </row>
    <row r="33558" spans="1:1" x14ac:dyDescent="0.25">
      <c r="A33558" t="s">
        <v>33985</v>
      </c>
    </row>
    <row r="33559" spans="1:1" x14ac:dyDescent="0.25">
      <c r="A33559" t="s">
        <v>33986</v>
      </c>
    </row>
    <row r="33560" spans="1:1" x14ac:dyDescent="0.25">
      <c r="A33560" t="s">
        <v>33987</v>
      </c>
    </row>
    <row r="33561" spans="1:1" x14ac:dyDescent="0.25">
      <c r="A33561" t="s">
        <v>33988</v>
      </c>
    </row>
    <row r="33562" spans="1:1" x14ac:dyDescent="0.25">
      <c r="A33562" t="s">
        <v>33989</v>
      </c>
    </row>
    <row r="33563" spans="1:1" x14ac:dyDescent="0.25">
      <c r="A33563" t="s">
        <v>33990</v>
      </c>
    </row>
    <row r="33564" spans="1:1" x14ac:dyDescent="0.25">
      <c r="A33564" t="s">
        <v>33991</v>
      </c>
    </row>
    <row r="33565" spans="1:1" x14ac:dyDescent="0.25">
      <c r="A33565" t="s">
        <v>33992</v>
      </c>
    </row>
    <row r="33566" spans="1:1" x14ac:dyDescent="0.25">
      <c r="A33566" t="s">
        <v>33993</v>
      </c>
    </row>
    <row r="33567" spans="1:1" x14ac:dyDescent="0.25">
      <c r="A33567" t="s">
        <v>33994</v>
      </c>
    </row>
    <row r="33568" spans="1:1" x14ac:dyDescent="0.25">
      <c r="A33568" t="s">
        <v>33995</v>
      </c>
    </row>
    <row r="33569" spans="1:1" x14ac:dyDescent="0.25">
      <c r="A33569" t="s">
        <v>33996</v>
      </c>
    </row>
    <row r="33570" spans="1:1" x14ac:dyDescent="0.25">
      <c r="A33570" t="s">
        <v>33997</v>
      </c>
    </row>
    <row r="33571" spans="1:1" x14ac:dyDescent="0.25">
      <c r="A33571" t="s">
        <v>33998</v>
      </c>
    </row>
    <row r="33572" spans="1:1" x14ac:dyDescent="0.25">
      <c r="A33572" t="s">
        <v>33999</v>
      </c>
    </row>
    <row r="33573" spans="1:1" x14ac:dyDescent="0.25">
      <c r="A33573" t="s">
        <v>34000</v>
      </c>
    </row>
    <row r="33574" spans="1:1" x14ac:dyDescent="0.25">
      <c r="A33574" t="s">
        <v>34001</v>
      </c>
    </row>
    <row r="33575" spans="1:1" x14ac:dyDescent="0.25">
      <c r="A33575" t="s">
        <v>34002</v>
      </c>
    </row>
    <row r="33576" spans="1:1" x14ac:dyDescent="0.25">
      <c r="A33576" t="s">
        <v>34003</v>
      </c>
    </row>
    <row r="33577" spans="1:1" x14ac:dyDescent="0.25">
      <c r="A33577" t="s">
        <v>34004</v>
      </c>
    </row>
    <row r="33578" spans="1:1" x14ac:dyDescent="0.25">
      <c r="A33578" t="s">
        <v>34005</v>
      </c>
    </row>
    <row r="33579" spans="1:1" x14ac:dyDescent="0.25">
      <c r="A33579" t="s">
        <v>34006</v>
      </c>
    </row>
    <row r="33580" spans="1:1" x14ac:dyDescent="0.25">
      <c r="A33580" t="s">
        <v>34007</v>
      </c>
    </row>
    <row r="33581" spans="1:1" x14ac:dyDescent="0.25">
      <c r="A33581" t="s">
        <v>34008</v>
      </c>
    </row>
    <row r="33582" spans="1:1" x14ac:dyDescent="0.25">
      <c r="A33582" t="s">
        <v>34009</v>
      </c>
    </row>
    <row r="33583" spans="1:1" x14ac:dyDescent="0.25">
      <c r="A33583" t="s">
        <v>34010</v>
      </c>
    </row>
    <row r="33584" spans="1:1" x14ac:dyDescent="0.25">
      <c r="A33584" t="s">
        <v>34011</v>
      </c>
    </row>
    <row r="33585" spans="1:1" x14ac:dyDescent="0.25">
      <c r="A33585" t="s">
        <v>34012</v>
      </c>
    </row>
    <row r="33586" spans="1:1" x14ac:dyDescent="0.25">
      <c r="A33586" t="s">
        <v>34013</v>
      </c>
    </row>
    <row r="33587" spans="1:1" x14ac:dyDescent="0.25">
      <c r="A33587" t="s">
        <v>34014</v>
      </c>
    </row>
    <row r="33588" spans="1:1" x14ac:dyDescent="0.25">
      <c r="A33588" t="s">
        <v>34015</v>
      </c>
    </row>
    <row r="33589" spans="1:1" x14ac:dyDescent="0.25">
      <c r="A33589" t="s">
        <v>34016</v>
      </c>
    </row>
    <row r="33590" spans="1:1" x14ac:dyDescent="0.25">
      <c r="A33590" t="s">
        <v>34017</v>
      </c>
    </row>
    <row r="33591" spans="1:1" x14ac:dyDescent="0.25">
      <c r="A33591" t="s">
        <v>34018</v>
      </c>
    </row>
    <row r="33592" spans="1:1" x14ac:dyDescent="0.25">
      <c r="A33592" t="s">
        <v>34019</v>
      </c>
    </row>
    <row r="33593" spans="1:1" x14ac:dyDescent="0.25">
      <c r="A33593" t="s">
        <v>34020</v>
      </c>
    </row>
    <row r="33594" spans="1:1" x14ac:dyDescent="0.25">
      <c r="A33594" t="s">
        <v>34021</v>
      </c>
    </row>
    <row r="33595" spans="1:1" x14ac:dyDescent="0.25">
      <c r="A33595" t="s">
        <v>34022</v>
      </c>
    </row>
    <row r="33596" spans="1:1" x14ac:dyDescent="0.25">
      <c r="A33596" t="s">
        <v>34023</v>
      </c>
    </row>
    <row r="33597" spans="1:1" x14ac:dyDescent="0.25">
      <c r="A33597" t="s">
        <v>34024</v>
      </c>
    </row>
    <row r="33598" spans="1:1" x14ac:dyDescent="0.25">
      <c r="A33598" t="s">
        <v>34025</v>
      </c>
    </row>
    <row r="33599" spans="1:1" x14ac:dyDescent="0.25">
      <c r="A33599" t="s">
        <v>34026</v>
      </c>
    </row>
    <row r="33600" spans="1:1" x14ac:dyDescent="0.25">
      <c r="A33600" t="s">
        <v>34027</v>
      </c>
    </row>
    <row r="33601" spans="1:1" x14ac:dyDescent="0.25">
      <c r="A33601" t="s">
        <v>34028</v>
      </c>
    </row>
    <row r="33602" spans="1:1" x14ac:dyDescent="0.25">
      <c r="A33602" t="s">
        <v>34029</v>
      </c>
    </row>
    <row r="33603" spans="1:1" x14ac:dyDescent="0.25">
      <c r="A33603" t="s">
        <v>34030</v>
      </c>
    </row>
    <row r="33604" spans="1:1" x14ac:dyDescent="0.25">
      <c r="A33604" t="s">
        <v>34031</v>
      </c>
    </row>
    <row r="33605" spans="1:1" x14ac:dyDescent="0.25">
      <c r="A33605" t="s">
        <v>34032</v>
      </c>
    </row>
    <row r="33606" spans="1:1" x14ac:dyDescent="0.25">
      <c r="A33606" t="s">
        <v>34033</v>
      </c>
    </row>
    <row r="33607" spans="1:1" x14ac:dyDescent="0.25">
      <c r="A33607" t="s">
        <v>34034</v>
      </c>
    </row>
    <row r="33608" spans="1:1" x14ac:dyDescent="0.25">
      <c r="A33608" t="s">
        <v>34035</v>
      </c>
    </row>
    <row r="33609" spans="1:1" x14ac:dyDescent="0.25">
      <c r="A33609" t="s">
        <v>34036</v>
      </c>
    </row>
    <row r="33610" spans="1:1" x14ac:dyDescent="0.25">
      <c r="A33610" t="s">
        <v>34037</v>
      </c>
    </row>
    <row r="33611" spans="1:1" x14ac:dyDescent="0.25">
      <c r="A33611" t="s">
        <v>34038</v>
      </c>
    </row>
    <row r="33612" spans="1:1" x14ac:dyDescent="0.25">
      <c r="A33612" t="s">
        <v>34039</v>
      </c>
    </row>
    <row r="33613" spans="1:1" x14ac:dyDescent="0.25">
      <c r="A33613" t="s">
        <v>34040</v>
      </c>
    </row>
    <row r="33614" spans="1:1" x14ac:dyDescent="0.25">
      <c r="A33614" t="s">
        <v>34041</v>
      </c>
    </row>
    <row r="33615" spans="1:1" x14ac:dyDescent="0.25">
      <c r="A33615" t="s">
        <v>34042</v>
      </c>
    </row>
    <row r="33616" spans="1:1" x14ac:dyDescent="0.25">
      <c r="A33616" t="s">
        <v>34043</v>
      </c>
    </row>
    <row r="33617" spans="1:1" x14ac:dyDescent="0.25">
      <c r="A33617" t="s">
        <v>34044</v>
      </c>
    </row>
    <row r="33618" spans="1:1" x14ac:dyDescent="0.25">
      <c r="A33618" t="s">
        <v>34045</v>
      </c>
    </row>
    <row r="33619" spans="1:1" x14ac:dyDescent="0.25">
      <c r="A33619" t="s">
        <v>34046</v>
      </c>
    </row>
    <row r="33620" spans="1:1" x14ac:dyDescent="0.25">
      <c r="A33620" t="s">
        <v>34047</v>
      </c>
    </row>
    <row r="33621" spans="1:1" x14ac:dyDescent="0.25">
      <c r="A33621" t="s">
        <v>34048</v>
      </c>
    </row>
    <row r="33622" spans="1:1" x14ac:dyDescent="0.25">
      <c r="A33622" t="s">
        <v>34049</v>
      </c>
    </row>
    <row r="33623" spans="1:1" x14ac:dyDescent="0.25">
      <c r="A33623" t="s">
        <v>34050</v>
      </c>
    </row>
    <row r="33624" spans="1:1" x14ac:dyDescent="0.25">
      <c r="A33624" t="s">
        <v>34051</v>
      </c>
    </row>
    <row r="33625" spans="1:1" x14ac:dyDescent="0.25">
      <c r="A33625" t="s">
        <v>34052</v>
      </c>
    </row>
    <row r="33626" spans="1:1" x14ac:dyDescent="0.25">
      <c r="A33626" t="s">
        <v>34053</v>
      </c>
    </row>
    <row r="33627" spans="1:1" x14ac:dyDescent="0.25">
      <c r="A33627" t="s">
        <v>34054</v>
      </c>
    </row>
    <row r="33628" spans="1:1" x14ac:dyDescent="0.25">
      <c r="A33628" t="s">
        <v>34055</v>
      </c>
    </row>
    <row r="33629" spans="1:1" x14ac:dyDescent="0.25">
      <c r="A33629" t="s">
        <v>34056</v>
      </c>
    </row>
    <row r="33630" spans="1:1" x14ac:dyDescent="0.25">
      <c r="A33630" t="s">
        <v>34057</v>
      </c>
    </row>
    <row r="33631" spans="1:1" x14ac:dyDescent="0.25">
      <c r="A33631" t="s">
        <v>34058</v>
      </c>
    </row>
    <row r="33632" spans="1:1" x14ac:dyDescent="0.25">
      <c r="A33632" t="s">
        <v>34059</v>
      </c>
    </row>
    <row r="33633" spans="1:1" x14ac:dyDescent="0.25">
      <c r="A33633" t="s">
        <v>34060</v>
      </c>
    </row>
    <row r="33634" spans="1:1" x14ac:dyDescent="0.25">
      <c r="A33634" t="s">
        <v>34061</v>
      </c>
    </row>
    <row r="33635" spans="1:1" x14ac:dyDescent="0.25">
      <c r="A33635" t="s">
        <v>34062</v>
      </c>
    </row>
    <row r="33636" spans="1:1" x14ac:dyDescent="0.25">
      <c r="A33636" t="s">
        <v>34063</v>
      </c>
    </row>
    <row r="33637" spans="1:1" x14ac:dyDescent="0.25">
      <c r="A33637" t="s">
        <v>34064</v>
      </c>
    </row>
    <row r="33638" spans="1:1" x14ac:dyDescent="0.25">
      <c r="A33638" t="s">
        <v>34065</v>
      </c>
    </row>
    <row r="33639" spans="1:1" x14ac:dyDescent="0.25">
      <c r="A33639" t="s">
        <v>34066</v>
      </c>
    </row>
    <row r="33640" spans="1:1" x14ac:dyDescent="0.25">
      <c r="A33640" t="s">
        <v>34067</v>
      </c>
    </row>
    <row r="33641" spans="1:1" x14ac:dyDescent="0.25">
      <c r="A33641" t="s">
        <v>34068</v>
      </c>
    </row>
    <row r="33642" spans="1:1" x14ac:dyDescent="0.25">
      <c r="A33642" t="s">
        <v>34069</v>
      </c>
    </row>
    <row r="33643" spans="1:1" x14ac:dyDescent="0.25">
      <c r="A33643" t="s">
        <v>34070</v>
      </c>
    </row>
    <row r="33644" spans="1:1" x14ac:dyDescent="0.25">
      <c r="A33644" t="s">
        <v>34071</v>
      </c>
    </row>
    <row r="33645" spans="1:1" x14ac:dyDescent="0.25">
      <c r="A33645" t="s">
        <v>34072</v>
      </c>
    </row>
    <row r="33646" spans="1:1" x14ac:dyDescent="0.25">
      <c r="A33646" t="s">
        <v>34073</v>
      </c>
    </row>
    <row r="33647" spans="1:1" x14ac:dyDescent="0.25">
      <c r="A33647" t="s">
        <v>34074</v>
      </c>
    </row>
    <row r="33648" spans="1:1" x14ac:dyDescent="0.25">
      <c r="A33648" t="s">
        <v>34075</v>
      </c>
    </row>
    <row r="33649" spans="1:1" x14ac:dyDescent="0.25">
      <c r="A33649" t="s">
        <v>34076</v>
      </c>
    </row>
    <row r="33650" spans="1:1" x14ac:dyDescent="0.25">
      <c r="A33650" t="s">
        <v>34077</v>
      </c>
    </row>
    <row r="33651" spans="1:1" x14ac:dyDescent="0.25">
      <c r="A33651" t="s">
        <v>34078</v>
      </c>
    </row>
    <row r="33652" spans="1:1" x14ac:dyDescent="0.25">
      <c r="A33652" t="s">
        <v>34079</v>
      </c>
    </row>
    <row r="33653" spans="1:1" x14ac:dyDescent="0.25">
      <c r="A33653" t="s">
        <v>34080</v>
      </c>
    </row>
    <row r="33654" spans="1:1" x14ac:dyDescent="0.25">
      <c r="A33654" t="s">
        <v>34081</v>
      </c>
    </row>
    <row r="33655" spans="1:1" x14ac:dyDescent="0.25">
      <c r="A33655" t="s">
        <v>34082</v>
      </c>
    </row>
    <row r="33656" spans="1:1" x14ac:dyDescent="0.25">
      <c r="A33656" t="s">
        <v>34083</v>
      </c>
    </row>
    <row r="33657" spans="1:1" x14ac:dyDescent="0.25">
      <c r="A33657" t="s">
        <v>34084</v>
      </c>
    </row>
    <row r="33658" spans="1:1" x14ac:dyDescent="0.25">
      <c r="A33658" t="s">
        <v>34085</v>
      </c>
    </row>
    <row r="33659" spans="1:1" x14ac:dyDescent="0.25">
      <c r="A33659" t="s">
        <v>34086</v>
      </c>
    </row>
    <row r="33660" spans="1:1" x14ac:dyDescent="0.25">
      <c r="A33660" t="s">
        <v>34087</v>
      </c>
    </row>
    <row r="33661" spans="1:1" x14ac:dyDescent="0.25">
      <c r="A33661" t="s">
        <v>34088</v>
      </c>
    </row>
    <row r="33662" spans="1:1" x14ac:dyDescent="0.25">
      <c r="A33662" t="s">
        <v>34089</v>
      </c>
    </row>
    <row r="33663" spans="1:1" x14ac:dyDescent="0.25">
      <c r="A33663" t="s">
        <v>34090</v>
      </c>
    </row>
    <row r="33664" spans="1:1" x14ac:dyDescent="0.25">
      <c r="A33664" t="s">
        <v>34091</v>
      </c>
    </row>
    <row r="33665" spans="1:1" x14ac:dyDescent="0.25">
      <c r="A33665" t="s">
        <v>34092</v>
      </c>
    </row>
    <row r="33666" spans="1:1" x14ac:dyDescent="0.25">
      <c r="A33666" t="s">
        <v>34093</v>
      </c>
    </row>
    <row r="33667" spans="1:1" x14ac:dyDescent="0.25">
      <c r="A33667" t="s">
        <v>34094</v>
      </c>
    </row>
    <row r="33668" spans="1:1" x14ac:dyDescent="0.25">
      <c r="A33668" t="s">
        <v>34095</v>
      </c>
    </row>
    <row r="33669" spans="1:1" x14ac:dyDescent="0.25">
      <c r="A33669" t="s">
        <v>34096</v>
      </c>
    </row>
    <row r="33670" spans="1:1" x14ac:dyDescent="0.25">
      <c r="A33670" t="s">
        <v>34097</v>
      </c>
    </row>
    <row r="33671" spans="1:1" x14ac:dyDescent="0.25">
      <c r="A33671" t="s">
        <v>34098</v>
      </c>
    </row>
    <row r="33672" spans="1:1" x14ac:dyDescent="0.25">
      <c r="A33672" t="s">
        <v>34099</v>
      </c>
    </row>
    <row r="33673" spans="1:1" x14ac:dyDescent="0.25">
      <c r="A33673" t="s">
        <v>34100</v>
      </c>
    </row>
    <row r="33674" spans="1:1" x14ac:dyDescent="0.25">
      <c r="A33674" t="s">
        <v>34101</v>
      </c>
    </row>
    <row r="33675" spans="1:1" x14ac:dyDescent="0.25">
      <c r="A33675" t="s">
        <v>34102</v>
      </c>
    </row>
    <row r="33676" spans="1:1" x14ac:dyDescent="0.25">
      <c r="A33676" t="s">
        <v>34103</v>
      </c>
    </row>
    <row r="33677" spans="1:1" x14ac:dyDescent="0.25">
      <c r="A33677" t="s">
        <v>34104</v>
      </c>
    </row>
    <row r="33678" spans="1:1" x14ac:dyDescent="0.25">
      <c r="A33678" t="s">
        <v>34105</v>
      </c>
    </row>
    <row r="33679" spans="1:1" x14ac:dyDescent="0.25">
      <c r="A33679" t="s">
        <v>34106</v>
      </c>
    </row>
    <row r="33680" spans="1:1" x14ac:dyDescent="0.25">
      <c r="A33680" t="s">
        <v>34107</v>
      </c>
    </row>
    <row r="33681" spans="1:1" x14ac:dyDescent="0.25">
      <c r="A33681" t="s">
        <v>34108</v>
      </c>
    </row>
    <row r="33682" spans="1:1" x14ac:dyDescent="0.25">
      <c r="A33682" t="s">
        <v>34109</v>
      </c>
    </row>
    <row r="33683" spans="1:1" x14ac:dyDescent="0.25">
      <c r="A33683" t="s">
        <v>34110</v>
      </c>
    </row>
    <row r="33684" spans="1:1" x14ac:dyDescent="0.25">
      <c r="A33684" t="s">
        <v>34111</v>
      </c>
    </row>
    <row r="33685" spans="1:1" x14ac:dyDescent="0.25">
      <c r="A33685" t="s">
        <v>34112</v>
      </c>
    </row>
    <row r="33686" spans="1:1" x14ac:dyDescent="0.25">
      <c r="A33686" t="s">
        <v>34113</v>
      </c>
    </row>
    <row r="33687" spans="1:1" x14ac:dyDescent="0.25">
      <c r="A33687" t="s">
        <v>34114</v>
      </c>
    </row>
    <row r="33688" spans="1:1" x14ac:dyDescent="0.25">
      <c r="A33688" t="s">
        <v>34115</v>
      </c>
    </row>
    <row r="33689" spans="1:1" x14ac:dyDescent="0.25">
      <c r="A33689" t="s">
        <v>34116</v>
      </c>
    </row>
    <row r="33690" spans="1:1" x14ac:dyDescent="0.25">
      <c r="A33690" t="s">
        <v>34117</v>
      </c>
    </row>
    <row r="33691" spans="1:1" x14ac:dyDescent="0.25">
      <c r="A33691" t="s">
        <v>34118</v>
      </c>
    </row>
    <row r="33692" spans="1:1" x14ac:dyDescent="0.25">
      <c r="A33692" t="s">
        <v>34119</v>
      </c>
    </row>
    <row r="33693" spans="1:1" x14ac:dyDescent="0.25">
      <c r="A33693" t="s">
        <v>34120</v>
      </c>
    </row>
    <row r="33694" spans="1:1" x14ac:dyDescent="0.25">
      <c r="A33694" t="s">
        <v>34121</v>
      </c>
    </row>
    <row r="33695" spans="1:1" x14ac:dyDescent="0.25">
      <c r="A33695" t="s">
        <v>34122</v>
      </c>
    </row>
    <row r="33696" spans="1:1" x14ac:dyDescent="0.25">
      <c r="A33696" t="s">
        <v>34123</v>
      </c>
    </row>
    <row r="33697" spans="1:1" x14ac:dyDescent="0.25">
      <c r="A33697" t="s">
        <v>34124</v>
      </c>
    </row>
    <row r="33698" spans="1:1" x14ac:dyDescent="0.25">
      <c r="A33698" t="s">
        <v>34125</v>
      </c>
    </row>
    <row r="33699" spans="1:1" x14ac:dyDescent="0.25">
      <c r="A33699" t="s">
        <v>34126</v>
      </c>
    </row>
    <row r="33700" spans="1:1" x14ac:dyDescent="0.25">
      <c r="A33700" t="s">
        <v>34127</v>
      </c>
    </row>
    <row r="33701" spans="1:1" x14ac:dyDescent="0.25">
      <c r="A33701" t="s">
        <v>34128</v>
      </c>
    </row>
    <row r="33702" spans="1:1" x14ac:dyDescent="0.25">
      <c r="A33702" t="s">
        <v>34129</v>
      </c>
    </row>
    <row r="33703" spans="1:1" x14ac:dyDescent="0.25">
      <c r="A33703" t="s">
        <v>34130</v>
      </c>
    </row>
    <row r="33704" spans="1:1" x14ac:dyDescent="0.25">
      <c r="A33704" t="s">
        <v>34131</v>
      </c>
    </row>
    <row r="33705" spans="1:1" x14ac:dyDescent="0.25">
      <c r="A33705" t="s">
        <v>34132</v>
      </c>
    </row>
    <row r="33706" spans="1:1" x14ac:dyDescent="0.25">
      <c r="A33706" t="s">
        <v>34133</v>
      </c>
    </row>
    <row r="33707" spans="1:1" x14ac:dyDescent="0.25">
      <c r="A33707" t="s">
        <v>34134</v>
      </c>
    </row>
    <row r="33708" spans="1:1" x14ac:dyDescent="0.25">
      <c r="A33708" t="s">
        <v>34135</v>
      </c>
    </row>
    <row r="33709" spans="1:1" x14ac:dyDescent="0.25">
      <c r="A33709" t="s">
        <v>34136</v>
      </c>
    </row>
    <row r="33710" spans="1:1" x14ac:dyDescent="0.25">
      <c r="A33710" t="s">
        <v>34137</v>
      </c>
    </row>
    <row r="33711" spans="1:1" x14ac:dyDescent="0.25">
      <c r="A33711" t="s">
        <v>34138</v>
      </c>
    </row>
    <row r="33712" spans="1:1" x14ac:dyDescent="0.25">
      <c r="A33712" t="s">
        <v>34139</v>
      </c>
    </row>
    <row r="33713" spans="1:1" x14ac:dyDescent="0.25">
      <c r="A33713" t="s">
        <v>34140</v>
      </c>
    </row>
    <row r="33714" spans="1:1" x14ac:dyDescent="0.25">
      <c r="A33714" t="s">
        <v>34141</v>
      </c>
    </row>
    <row r="33715" spans="1:1" x14ac:dyDescent="0.25">
      <c r="A33715" t="s">
        <v>34142</v>
      </c>
    </row>
    <row r="33716" spans="1:1" x14ac:dyDescent="0.25">
      <c r="A33716" t="s">
        <v>34143</v>
      </c>
    </row>
    <row r="33717" spans="1:1" x14ac:dyDescent="0.25">
      <c r="A33717" t="s">
        <v>34144</v>
      </c>
    </row>
    <row r="33718" spans="1:1" x14ac:dyDescent="0.25">
      <c r="A33718" t="s">
        <v>34145</v>
      </c>
    </row>
    <row r="33719" spans="1:1" x14ac:dyDescent="0.25">
      <c r="A33719" t="s">
        <v>34146</v>
      </c>
    </row>
    <row r="33720" spans="1:1" x14ac:dyDescent="0.25">
      <c r="A33720" t="s">
        <v>34147</v>
      </c>
    </row>
    <row r="33721" spans="1:1" x14ac:dyDescent="0.25">
      <c r="A33721" t="s">
        <v>34148</v>
      </c>
    </row>
    <row r="33722" spans="1:1" x14ac:dyDescent="0.25">
      <c r="A33722" t="s">
        <v>34149</v>
      </c>
    </row>
    <row r="33723" spans="1:1" x14ac:dyDescent="0.25">
      <c r="A33723" t="s">
        <v>34150</v>
      </c>
    </row>
    <row r="33724" spans="1:1" x14ac:dyDescent="0.25">
      <c r="A33724" t="s">
        <v>34151</v>
      </c>
    </row>
    <row r="33725" spans="1:1" x14ac:dyDescent="0.25">
      <c r="A33725" t="s">
        <v>34152</v>
      </c>
    </row>
    <row r="33726" spans="1:1" x14ac:dyDescent="0.25">
      <c r="A33726" t="s">
        <v>34153</v>
      </c>
    </row>
    <row r="33727" spans="1:1" x14ac:dyDescent="0.25">
      <c r="A33727" t="s">
        <v>34154</v>
      </c>
    </row>
    <row r="33728" spans="1:1" x14ac:dyDescent="0.25">
      <c r="A33728" t="s">
        <v>34155</v>
      </c>
    </row>
    <row r="33729" spans="1:1" x14ac:dyDescent="0.25">
      <c r="A33729" t="s">
        <v>34156</v>
      </c>
    </row>
    <row r="33730" spans="1:1" x14ac:dyDescent="0.25">
      <c r="A33730" t="s">
        <v>34157</v>
      </c>
    </row>
    <row r="33731" spans="1:1" x14ac:dyDescent="0.25">
      <c r="A33731" t="s">
        <v>34158</v>
      </c>
    </row>
    <row r="33732" spans="1:1" x14ac:dyDescent="0.25">
      <c r="A33732" t="s">
        <v>34159</v>
      </c>
    </row>
    <row r="33733" spans="1:1" x14ac:dyDescent="0.25">
      <c r="A33733" t="s">
        <v>34160</v>
      </c>
    </row>
    <row r="33734" spans="1:1" x14ac:dyDescent="0.25">
      <c r="A33734" t="s">
        <v>34161</v>
      </c>
    </row>
    <row r="33735" spans="1:1" x14ac:dyDescent="0.25">
      <c r="A33735" t="s">
        <v>34162</v>
      </c>
    </row>
    <row r="33736" spans="1:1" x14ac:dyDescent="0.25">
      <c r="A33736" t="s">
        <v>34163</v>
      </c>
    </row>
    <row r="33737" spans="1:1" x14ac:dyDescent="0.25">
      <c r="A33737" t="s">
        <v>34164</v>
      </c>
    </row>
    <row r="33738" spans="1:1" x14ac:dyDescent="0.25">
      <c r="A33738" t="s">
        <v>34165</v>
      </c>
    </row>
    <row r="33739" spans="1:1" x14ac:dyDescent="0.25">
      <c r="A33739" t="s">
        <v>34166</v>
      </c>
    </row>
    <row r="33740" spans="1:1" x14ac:dyDescent="0.25">
      <c r="A33740" t="s">
        <v>34167</v>
      </c>
    </row>
    <row r="33741" spans="1:1" x14ac:dyDescent="0.25">
      <c r="A33741" t="s">
        <v>34168</v>
      </c>
    </row>
    <row r="33742" spans="1:1" x14ac:dyDescent="0.25">
      <c r="A33742" t="s">
        <v>34169</v>
      </c>
    </row>
    <row r="33743" spans="1:1" x14ac:dyDescent="0.25">
      <c r="A33743" t="s">
        <v>34170</v>
      </c>
    </row>
    <row r="33744" spans="1:1" x14ac:dyDescent="0.25">
      <c r="A33744" t="s">
        <v>34171</v>
      </c>
    </row>
    <row r="33745" spans="1:1" x14ac:dyDescent="0.25">
      <c r="A33745" t="s">
        <v>34172</v>
      </c>
    </row>
    <row r="33746" spans="1:1" x14ac:dyDescent="0.25">
      <c r="A33746" t="s">
        <v>34173</v>
      </c>
    </row>
    <row r="33747" spans="1:1" x14ac:dyDescent="0.25">
      <c r="A33747" t="s">
        <v>34174</v>
      </c>
    </row>
    <row r="33748" spans="1:1" x14ac:dyDescent="0.25">
      <c r="A33748" t="s">
        <v>34175</v>
      </c>
    </row>
    <row r="33749" spans="1:1" x14ac:dyDescent="0.25">
      <c r="A33749" t="s">
        <v>34176</v>
      </c>
    </row>
    <row r="33750" spans="1:1" x14ac:dyDescent="0.25">
      <c r="A33750" t="s">
        <v>34177</v>
      </c>
    </row>
    <row r="33751" spans="1:1" x14ac:dyDescent="0.25">
      <c r="A33751" t="s">
        <v>34178</v>
      </c>
    </row>
    <row r="33752" spans="1:1" x14ac:dyDescent="0.25">
      <c r="A33752" t="s">
        <v>34179</v>
      </c>
    </row>
    <row r="33753" spans="1:1" x14ac:dyDescent="0.25">
      <c r="A33753" t="s">
        <v>34180</v>
      </c>
    </row>
    <row r="33754" spans="1:1" x14ac:dyDescent="0.25">
      <c r="A33754" t="s">
        <v>34181</v>
      </c>
    </row>
    <row r="33755" spans="1:1" x14ac:dyDescent="0.25">
      <c r="A33755" t="s">
        <v>34182</v>
      </c>
    </row>
    <row r="33756" spans="1:1" x14ac:dyDescent="0.25">
      <c r="A33756" t="s">
        <v>34183</v>
      </c>
    </row>
    <row r="33757" spans="1:1" x14ac:dyDescent="0.25">
      <c r="A33757" t="s">
        <v>34184</v>
      </c>
    </row>
    <row r="33758" spans="1:1" x14ac:dyDescent="0.25">
      <c r="A33758" t="s">
        <v>34185</v>
      </c>
    </row>
    <row r="33759" spans="1:1" x14ac:dyDescent="0.25">
      <c r="A33759" t="s">
        <v>34186</v>
      </c>
    </row>
    <row r="33760" spans="1:1" x14ac:dyDescent="0.25">
      <c r="A33760" t="s">
        <v>34187</v>
      </c>
    </row>
    <row r="33761" spans="1:1" x14ac:dyDescent="0.25">
      <c r="A33761" t="s">
        <v>34188</v>
      </c>
    </row>
    <row r="33762" spans="1:1" x14ac:dyDescent="0.25">
      <c r="A33762" t="s">
        <v>34189</v>
      </c>
    </row>
    <row r="33763" spans="1:1" x14ac:dyDescent="0.25">
      <c r="A33763" t="s">
        <v>34190</v>
      </c>
    </row>
    <row r="33764" spans="1:1" x14ac:dyDescent="0.25">
      <c r="A33764" t="s">
        <v>34191</v>
      </c>
    </row>
    <row r="33765" spans="1:1" x14ac:dyDescent="0.25">
      <c r="A33765" t="s">
        <v>34192</v>
      </c>
    </row>
    <row r="33766" spans="1:1" x14ac:dyDescent="0.25">
      <c r="A33766" t="s">
        <v>34193</v>
      </c>
    </row>
    <row r="33767" spans="1:1" x14ac:dyDescent="0.25">
      <c r="A33767" t="s">
        <v>34194</v>
      </c>
    </row>
    <row r="33768" spans="1:1" x14ac:dyDescent="0.25">
      <c r="A33768" t="s">
        <v>34195</v>
      </c>
    </row>
    <row r="33769" spans="1:1" x14ac:dyDescent="0.25">
      <c r="A33769" t="s">
        <v>34196</v>
      </c>
    </row>
    <row r="33770" spans="1:1" x14ac:dyDescent="0.25">
      <c r="A33770" t="s">
        <v>34197</v>
      </c>
    </row>
    <row r="33771" spans="1:1" x14ac:dyDescent="0.25">
      <c r="A33771" t="s">
        <v>34198</v>
      </c>
    </row>
    <row r="33772" spans="1:1" x14ac:dyDescent="0.25">
      <c r="A33772" t="s">
        <v>34199</v>
      </c>
    </row>
    <row r="33773" spans="1:1" x14ac:dyDescent="0.25">
      <c r="A33773" t="s">
        <v>34200</v>
      </c>
    </row>
    <row r="33774" spans="1:1" x14ac:dyDescent="0.25">
      <c r="A33774" t="s">
        <v>34201</v>
      </c>
    </row>
    <row r="33775" spans="1:1" x14ac:dyDescent="0.25">
      <c r="A33775" t="s">
        <v>34202</v>
      </c>
    </row>
    <row r="33776" spans="1:1" x14ac:dyDescent="0.25">
      <c r="A33776" t="s">
        <v>34203</v>
      </c>
    </row>
    <row r="33777" spans="1:1" x14ac:dyDescent="0.25">
      <c r="A33777" t="s">
        <v>34204</v>
      </c>
    </row>
    <row r="33778" spans="1:1" x14ac:dyDescent="0.25">
      <c r="A33778" t="s">
        <v>34205</v>
      </c>
    </row>
    <row r="33779" spans="1:1" x14ac:dyDescent="0.25">
      <c r="A33779" t="s">
        <v>34206</v>
      </c>
    </row>
    <row r="33780" spans="1:1" x14ac:dyDescent="0.25">
      <c r="A33780" t="s">
        <v>34207</v>
      </c>
    </row>
    <row r="33781" spans="1:1" x14ac:dyDescent="0.25">
      <c r="A33781" t="s">
        <v>34208</v>
      </c>
    </row>
    <row r="33782" spans="1:1" x14ac:dyDescent="0.25">
      <c r="A33782" t="s">
        <v>34209</v>
      </c>
    </row>
    <row r="33783" spans="1:1" x14ac:dyDescent="0.25">
      <c r="A33783" t="s">
        <v>34210</v>
      </c>
    </row>
    <row r="33784" spans="1:1" x14ac:dyDescent="0.25">
      <c r="A33784" t="s">
        <v>34211</v>
      </c>
    </row>
    <row r="33785" spans="1:1" x14ac:dyDescent="0.25">
      <c r="A33785" t="s">
        <v>34212</v>
      </c>
    </row>
    <row r="33786" spans="1:1" x14ac:dyDescent="0.25">
      <c r="A33786" t="s">
        <v>34213</v>
      </c>
    </row>
    <row r="33787" spans="1:1" x14ac:dyDescent="0.25">
      <c r="A33787" t="s">
        <v>34214</v>
      </c>
    </row>
    <row r="33788" spans="1:1" x14ac:dyDescent="0.25">
      <c r="A33788" t="s">
        <v>34215</v>
      </c>
    </row>
    <row r="33789" spans="1:1" x14ac:dyDescent="0.25">
      <c r="A33789" t="s">
        <v>34216</v>
      </c>
    </row>
    <row r="33790" spans="1:1" x14ac:dyDescent="0.25">
      <c r="A33790" t="s">
        <v>34217</v>
      </c>
    </row>
    <row r="33791" spans="1:1" x14ac:dyDescent="0.25">
      <c r="A33791" t="s">
        <v>34218</v>
      </c>
    </row>
    <row r="33792" spans="1:1" x14ac:dyDescent="0.25">
      <c r="A33792" t="s">
        <v>34219</v>
      </c>
    </row>
    <row r="33793" spans="1:1" x14ac:dyDescent="0.25">
      <c r="A33793" t="s">
        <v>34220</v>
      </c>
    </row>
    <row r="33794" spans="1:1" x14ac:dyDescent="0.25">
      <c r="A33794" t="s">
        <v>34221</v>
      </c>
    </row>
    <row r="33795" spans="1:1" x14ac:dyDescent="0.25">
      <c r="A33795" t="s">
        <v>34222</v>
      </c>
    </row>
    <row r="33796" spans="1:1" x14ac:dyDescent="0.25">
      <c r="A33796" t="s">
        <v>34223</v>
      </c>
    </row>
    <row r="33797" spans="1:1" x14ac:dyDescent="0.25">
      <c r="A33797" t="s">
        <v>34224</v>
      </c>
    </row>
    <row r="33798" spans="1:1" x14ac:dyDescent="0.25">
      <c r="A33798" t="s">
        <v>34225</v>
      </c>
    </row>
    <row r="33799" spans="1:1" x14ac:dyDescent="0.25">
      <c r="A33799" t="s">
        <v>34226</v>
      </c>
    </row>
    <row r="33800" spans="1:1" x14ac:dyDescent="0.25">
      <c r="A33800" t="s">
        <v>34227</v>
      </c>
    </row>
    <row r="33801" spans="1:1" x14ac:dyDescent="0.25">
      <c r="A33801" t="s">
        <v>34228</v>
      </c>
    </row>
    <row r="33802" spans="1:1" x14ac:dyDescent="0.25">
      <c r="A33802" t="s">
        <v>34229</v>
      </c>
    </row>
    <row r="33803" spans="1:1" x14ac:dyDescent="0.25">
      <c r="A33803" t="s">
        <v>34230</v>
      </c>
    </row>
    <row r="33804" spans="1:1" x14ac:dyDescent="0.25">
      <c r="A33804" t="s">
        <v>34231</v>
      </c>
    </row>
    <row r="33805" spans="1:1" x14ac:dyDescent="0.25">
      <c r="A33805" t="s">
        <v>34232</v>
      </c>
    </row>
    <row r="33806" spans="1:1" x14ac:dyDescent="0.25">
      <c r="A33806" t="s">
        <v>34233</v>
      </c>
    </row>
    <row r="33807" spans="1:1" x14ac:dyDescent="0.25">
      <c r="A33807" t="s">
        <v>34234</v>
      </c>
    </row>
    <row r="33808" spans="1:1" x14ac:dyDescent="0.25">
      <c r="A33808" t="s">
        <v>34235</v>
      </c>
    </row>
    <row r="33809" spans="1:1" x14ac:dyDescent="0.25">
      <c r="A33809" t="s">
        <v>34236</v>
      </c>
    </row>
    <row r="33810" spans="1:1" x14ac:dyDescent="0.25">
      <c r="A33810" t="s">
        <v>34237</v>
      </c>
    </row>
    <row r="33811" spans="1:1" x14ac:dyDescent="0.25">
      <c r="A33811" t="s">
        <v>34238</v>
      </c>
    </row>
    <row r="33812" spans="1:1" x14ac:dyDescent="0.25">
      <c r="A33812" t="s">
        <v>34239</v>
      </c>
    </row>
    <row r="33813" spans="1:1" x14ac:dyDescent="0.25">
      <c r="A33813" t="s">
        <v>34240</v>
      </c>
    </row>
    <row r="33814" spans="1:1" x14ac:dyDescent="0.25">
      <c r="A33814" t="s">
        <v>34241</v>
      </c>
    </row>
    <row r="33815" spans="1:1" x14ac:dyDescent="0.25">
      <c r="A33815" t="s">
        <v>34242</v>
      </c>
    </row>
    <row r="33816" spans="1:1" x14ac:dyDescent="0.25">
      <c r="A33816" t="s">
        <v>34243</v>
      </c>
    </row>
    <row r="33817" spans="1:1" x14ac:dyDescent="0.25">
      <c r="A33817" t="s">
        <v>34244</v>
      </c>
    </row>
    <row r="33818" spans="1:1" x14ac:dyDescent="0.25">
      <c r="A33818" t="s">
        <v>34245</v>
      </c>
    </row>
    <row r="33819" spans="1:1" x14ac:dyDescent="0.25">
      <c r="A33819" t="s">
        <v>34246</v>
      </c>
    </row>
    <row r="33820" spans="1:1" x14ac:dyDescent="0.25">
      <c r="A33820" t="s">
        <v>34247</v>
      </c>
    </row>
    <row r="33821" spans="1:1" x14ac:dyDescent="0.25">
      <c r="A33821" t="s">
        <v>34248</v>
      </c>
    </row>
    <row r="33822" spans="1:1" x14ac:dyDescent="0.25">
      <c r="A33822" t="s">
        <v>34249</v>
      </c>
    </row>
    <row r="33823" spans="1:1" x14ac:dyDescent="0.25">
      <c r="A33823" t="s">
        <v>34250</v>
      </c>
    </row>
    <row r="33824" spans="1:1" x14ac:dyDescent="0.25">
      <c r="A33824" t="s">
        <v>34251</v>
      </c>
    </row>
    <row r="33825" spans="1:1" x14ac:dyDescent="0.25">
      <c r="A33825" t="s">
        <v>34252</v>
      </c>
    </row>
    <row r="33826" spans="1:1" x14ac:dyDescent="0.25">
      <c r="A33826" t="s">
        <v>34253</v>
      </c>
    </row>
    <row r="33827" spans="1:1" x14ac:dyDescent="0.25">
      <c r="A33827" t="s">
        <v>34254</v>
      </c>
    </row>
    <row r="33828" spans="1:1" x14ac:dyDescent="0.25">
      <c r="A33828" t="s">
        <v>34255</v>
      </c>
    </row>
    <row r="33829" spans="1:1" x14ac:dyDescent="0.25">
      <c r="A33829" t="s">
        <v>34256</v>
      </c>
    </row>
    <row r="33830" spans="1:1" x14ac:dyDescent="0.25">
      <c r="A33830" t="s">
        <v>34257</v>
      </c>
    </row>
    <row r="33831" spans="1:1" x14ac:dyDescent="0.25">
      <c r="A33831" t="s">
        <v>34258</v>
      </c>
    </row>
    <row r="33832" spans="1:1" x14ac:dyDescent="0.25">
      <c r="A33832" t="s">
        <v>34259</v>
      </c>
    </row>
    <row r="33833" spans="1:1" x14ac:dyDescent="0.25">
      <c r="A33833" t="s">
        <v>34260</v>
      </c>
    </row>
    <row r="33834" spans="1:1" x14ac:dyDescent="0.25">
      <c r="A33834" t="s">
        <v>34261</v>
      </c>
    </row>
    <row r="33835" spans="1:1" x14ac:dyDescent="0.25">
      <c r="A33835" t="s">
        <v>34262</v>
      </c>
    </row>
    <row r="33836" spans="1:1" x14ac:dyDescent="0.25">
      <c r="A33836" t="s">
        <v>34263</v>
      </c>
    </row>
    <row r="33837" spans="1:1" x14ac:dyDescent="0.25">
      <c r="A33837" t="s">
        <v>34264</v>
      </c>
    </row>
    <row r="33838" spans="1:1" x14ac:dyDescent="0.25">
      <c r="A33838" t="s">
        <v>34265</v>
      </c>
    </row>
    <row r="33839" spans="1:1" x14ac:dyDescent="0.25">
      <c r="A33839" t="s">
        <v>34266</v>
      </c>
    </row>
    <row r="33840" spans="1:1" x14ac:dyDescent="0.25">
      <c r="A33840" t="s">
        <v>34267</v>
      </c>
    </row>
    <row r="33841" spans="1:1" x14ac:dyDescent="0.25">
      <c r="A33841" t="s">
        <v>34268</v>
      </c>
    </row>
    <row r="33842" spans="1:1" x14ac:dyDescent="0.25">
      <c r="A33842" t="s">
        <v>34269</v>
      </c>
    </row>
    <row r="33843" spans="1:1" x14ac:dyDescent="0.25">
      <c r="A33843" t="s">
        <v>34270</v>
      </c>
    </row>
    <row r="33844" spans="1:1" x14ac:dyDescent="0.25">
      <c r="A33844" t="s">
        <v>34271</v>
      </c>
    </row>
    <row r="33845" spans="1:1" x14ac:dyDescent="0.25">
      <c r="A33845" t="s">
        <v>34272</v>
      </c>
    </row>
    <row r="33846" spans="1:1" x14ac:dyDescent="0.25">
      <c r="A33846" t="s">
        <v>34273</v>
      </c>
    </row>
    <row r="33847" spans="1:1" x14ac:dyDescent="0.25">
      <c r="A33847" t="s">
        <v>34274</v>
      </c>
    </row>
    <row r="33848" spans="1:1" x14ac:dyDescent="0.25">
      <c r="A33848" t="s">
        <v>34275</v>
      </c>
    </row>
    <row r="33849" spans="1:1" x14ac:dyDescent="0.25">
      <c r="A33849" t="s">
        <v>34276</v>
      </c>
    </row>
    <row r="33850" spans="1:1" x14ac:dyDescent="0.25">
      <c r="A33850" t="s">
        <v>34277</v>
      </c>
    </row>
    <row r="33851" spans="1:1" x14ac:dyDescent="0.25">
      <c r="A33851" t="s">
        <v>34278</v>
      </c>
    </row>
    <row r="33852" spans="1:1" x14ac:dyDescent="0.25">
      <c r="A33852" t="s">
        <v>34279</v>
      </c>
    </row>
    <row r="33853" spans="1:1" x14ac:dyDescent="0.25">
      <c r="A33853" t="s">
        <v>34280</v>
      </c>
    </row>
    <row r="33854" spans="1:1" x14ac:dyDescent="0.25">
      <c r="A33854" t="s">
        <v>34281</v>
      </c>
    </row>
    <row r="33855" spans="1:1" x14ac:dyDescent="0.25">
      <c r="A33855" t="s">
        <v>34282</v>
      </c>
    </row>
    <row r="33856" spans="1:1" x14ac:dyDescent="0.25">
      <c r="A33856" t="s">
        <v>34283</v>
      </c>
    </row>
    <row r="33857" spans="1:1" x14ac:dyDescent="0.25">
      <c r="A33857" t="s">
        <v>34284</v>
      </c>
    </row>
    <row r="33858" spans="1:1" x14ac:dyDescent="0.25">
      <c r="A33858" t="s">
        <v>34285</v>
      </c>
    </row>
    <row r="33859" spans="1:1" x14ac:dyDescent="0.25">
      <c r="A33859" t="s">
        <v>34286</v>
      </c>
    </row>
    <row r="33860" spans="1:1" x14ac:dyDescent="0.25">
      <c r="A33860" t="s">
        <v>34287</v>
      </c>
    </row>
    <row r="33861" spans="1:1" x14ac:dyDescent="0.25">
      <c r="A33861" t="s">
        <v>34288</v>
      </c>
    </row>
    <row r="33862" spans="1:1" x14ac:dyDescent="0.25">
      <c r="A33862" t="s">
        <v>34289</v>
      </c>
    </row>
    <row r="33863" spans="1:1" x14ac:dyDescent="0.25">
      <c r="A33863" t="s">
        <v>34290</v>
      </c>
    </row>
    <row r="33864" spans="1:1" x14ac:dyDescent="0.25">
      <c r="A33864" t="s">
        <v>34291</v>
      </c>
    </row>
    <row r="33865" spans="1:1" x14ac:dyDescent="0.25">
      <c r="A33865" t="s">
        <v>34292</v>
      </c>
    </row>
    <row r="33866" spans="1:1" x14ac:dyDescent="0.25">
      <c r="A33866" t="s">
        <v>34293</v>
      </c>
    </row>
    <row r="33867" spans="1:1" x14ac:dyDescent="0.25">
      <c r="A33867" t="s">
        <v>34294</v>
      </c>
    </row>
    <row r="33868" spans="1:1" x14ac:dyDescent="0.25">
      <c r="A33868" t="s">
        <v>34295</v>
      </c>
    </row>
    <row r="33869" spans="1:1" x14ac:dyDescent="0.25">
      <c r="A33869" t="s">
        <v>34296</v>
      </c>
    </row>
    <row r="33870" spans="1:1" x14ac:dyDescent="0.25">
      <c r="A33870" t="s">
        <v>34297</v>
      </c>
    </row>
    <row r="33871" spans="1:1" x14ac:dyDescent="0.25">
      <c r="A33871" t="s">
        <v>34298</v>
      </c>
    </row>
    <row r="33872" spans="1:1" x14ac:dyDescent="0.25">
      <c r="A33872" t="s">
        <v>34299</v>
      </c>
    </row>
    <row r="33873" spans="1:1" x14ac:dyDescent="0.25">
      <c r="A33873" t="s">
        <v>34300</v>
      </c>
    </row>
    <row r="33874" spans="1:1" x14ac:dyDescent="0.25">
      <c r="A33874" t="s">
        <v>34301</v>
      </c>
    </row>
    <row r="33875" spans="1:1" x14ac:dyDescent="0.25">
      <c r="A33875" t="s">
        <v>34302</v>
      </c>
    </row>
    <row r="33876" spans="1:1" x14ac:dyDescent="0.25">
      <c r="A33876" t="s">
        <v>34303</v>
      </c>
    </row>
    <row r="33877" spans="1:1" x14ac:dyDescent="0.25">
      <c r="A33877" t="s">
        <v>34304</v>
      </c>
    </row>
    <row r="33878" spans="1:1" x14ac:dyDescent="0.25">
      <c r="A33878" t="s">
        <v>34305</v>
      </c>
    </row>
    <row r="33879" spans="1:1" x14ac:dyDescent="0.25">
      <c r="A33879" t="s">
        <v>34306</v>
      </c>
    </row>
    <row r="33880" spans="1:1" x14ac:dyDescent="0.25">
      <c r="A33880" t="s">
        <v>34307</v>
      </c>
    </row>
    <row r="33881" spans="1:1" x14ac:dyDescent="0.25">
      <c r="A33881" t="s">
        <v>34308</v>
      </c>
    </row>
    <row r="33882" spans="1:1" x14ac:dyDescent="0.25">
      <c r="A33882" t="s">
        <v>34309</v>
      </c>
    </row>
    <row r="33883" spans="1:1" x14ac:dyDescent="0.25">
      <c r="A33883" t="s">
        <v>34310</v>
      </c>
    </row>
    <row r="33884" spans="1:1" x14ac:dyDescent="0.25">
      <c r="A33884" t="s">
        <v>34311</v>
      </c>
    </row>
    <row r="33885" spans="1:1" x14ac:dyDescent="0.25">
      <c r="A33885" t="s">
        <v>34312</v>
      </c>
    </row>
    <row r="33886" spans="1:1" x14ac:dyDescent="0.25">
      <c r="A33886" t="s">
        <v>34313</v>
      </c>
    </row>
    <row r="33887" spans="1:1" x14ac:dyDescent="0.25">
      <c r="A33887" t="s">
        <v>34314</v>
      </c>
    </row>
    <row r="33888" spans="1:1" x14ac:dyDescent="0.25">
      <c r="A33888" t="s">
        <v>34315</v>
      </c>
    </row>
    <row r="33889" spans="1:1" x14ac:dyDescent="0.25">
      <c r="A33889" t="s">
        <v>34316</v>
      </c>
    </row>
    <row r="33890" spans="1:1" x14ac:dyDescent="0.25">
      <c r="A33890" t="s">
        <v>34317</v>
      </c>
    </row>
    <row r="33891" spans="1:1" x14ac:dyDescent="0.25">
      <c r="A33891" t="s">
        <v>34318</v>
      </c>
    </row>
    <row r="33892" spans="1:1" x14ac:dyDescent="0.25">
      <c r="A33892" t="s">
        <v>34319</v>
      </c>
    </row>
    <row r="33893" spans="1:1" x14ac:dyDescent="0.25">
      <c r="A33893" t="s">
        <v>34320</v>
      </c>
    </row>
    <row r="33894" spans="1:1" x14ac:dyDescent="0.25">
      <c r="A33894" t="s">
        <v>34321</v>
      </c>
    </row>
    <row r="33895" spans="1:1" x14ac:dyDescent="0.25">
      <c r="A33895" t="s">
        <v>34322</v>
      </c>
    </row>
    <row r="33896" spans="1:1" x14ac:dyDescent="0.25">
      <c r="A33896" t="s">
        <v>34323</v>
      </c>
    </row>
    <row r="33897" spans="1:1" x14ac:dyDescent="0.25">
      <c r="A33897" t="s">
        <v>34324</v>
      </c>
    </row>
    <row r="33898" spans="1:1" x14ac:dyDescent="0.25">
      <c r="A33898" t="s">
        <v>34325</v>
      </c>
    </row>
    <row r="33899" spans="1:1" x14ac:dyDescent="0.25">
      <c r="A33899" t="s">
        <v>34326</v>
      </c>
    </row>
    <row r="33900" spans="1:1" x14ac:dyDescent="0.25">
      <c r="A33900" t="s">
        <v>34327</v>
      </c>
    </row>
    <row r="33901" spans="1:1" x14ac:dyDescent="0.25">
      <c r="A33901" t="s">
        <v>34328</v>
      </c>
    </row>
    <row r="33902" spans="1:1" x14ac:dyDescent="0.25">
      <c r="A33902" t="s">
        <v>34329</v>
      </c>
    </row>
    <row r="33903" spans="1:1" x14ac:dyDescent="0.25">
      <c r="A33903" t="s">
        <v>34330</v>
      </c>
    </row>
    <row r="33904" spans="1:1" x14ac:dyDescent="0.25">
      <c r="A33904" t="s">
        <v>34331</v>
      </c>
    </row>
    <row r="33905" spans="1:1" x14ac:dyDescent="0.25">
      <c r="A33905" t="s">
        <v>34332</v>
      </c>
    </row>
    <row r="33906" spans="1:1" x14ac:dyDescent="0.25">
      <c r="A33906" t="s">
        <v>34333</v>
      </c>
    </row>
    <row r="33907" spans="1:1" x14ac:dyDescent="0.25">
      <c r="A33907" t="s">
        <v>34334</v>
      </c>
    </row>
    <row r="33908" spans="1:1" x14ac:dyDescent="0.25">
      <c r="A33908" t="s">
        <v>34335</v>
      </c>
    </row>
    <row r="33909" spans="1:1" x14ac:dyDescent="0.25">
      <c r="A33909" t="s">
        <v>34336</v>
      </c>
    </row>
    <row r="33910" spans="1:1" x14ac:dyDescent="0.25">
      <c r="A33910" t="s">
        <v>34337</v>
      </c>
    </row>
    <row r="33911" spans="1:1" x14ac:dyDescent="0.25">
      <c r="A33911" t="s">
        <v>34338</v>
      </c>
    </row>
    <row r="33912" spans="1:1" x14ac:dyDescent="0.25">
      <c r="A33912" t="s">
        <v>34339</v>
      </c>
    </row>
    <row r="33913" spans="1:1" x14ac:dyDescent="0.25">
      <c r="A33913" t="s">
        <v>34340</v>
      </c>
    </row>
    <row r="33914" spans="1:1" x14ac:dyDescent="0.25">
      <c r="A33914" t="s">
        <v>34341</v>
      </c>
    </row>
    <row r="33915" spans="1:1" x14ac:dyDescent="0.25">
      <c r="A33915" t="s">
        <v>34342</v>
      </c>
    </row>
    <row r="33916" spans="1:1" x14ac:dyDescent="0.25">
      <c r="A33916" t="s">
        <v>34343</v>
      </c>
    </row>
    <row r="33917" spans="1:1" x14ac:dyDescent="0.25">
      <c r="A33917" t="s">
        <v>34344</v>
      </c>
    </row>
    <row r="33918" spans="1:1" x14ac:dyDescent="0.25">
      <c r="A33918" t="s">
        <v>34345</v>
      </c>
    </row>
    <row r="33919" spans="1:1" x14ac:dyDescent="0.25">
      <c r="A33919" t="s">
        <v>34346</v>
      </c>
    </row>
    <row r="33920" spans="1:1" x14ac:dyDescent="0.25">
      <c r="A33920" t="s">
        <v>34347</v>
      </c>
    </row>
    <row r="33921" spans="1:1" x14ac:dyDescent="0.25">
      <c r="A33921" t="s">
        <v>34348</v>
      </c>
    </row>
    <row r="33922" spans="1:1" x14ac:dyDescent="0.25">
      <c r="A33922" t="s">
        <v>34349</v>
      </c>
    </row>
    <row r="33923" spans="1:1" x14ac:dyDescent="0.25">
      <c r="A33923" t="s">
        <v>34350</v>
      </c>
    </row>
    <row r="33924" spans="1:1" x14ac:dyDescent="0.25">
      <c r="A33924" t="s">
        <v>34351</v>
      </c>
    </row>
    <row r="33925" spans="1:1" x14ac:dyDescent="0.25">
      <c r="A33925" t="s">
        <v>34352</v>
      </c>
    </row>
    <row r="33926" spans="1:1" x14ac:dyDescent="0.25">
      <c r="A33926" t="s">
        <v>34353</v>
      </c>
    </row>
    <row r="33927" spans="1:1" x14ac:dyDescent="0.25">
      <c r="A33927" t="s">
        <v>34354</v>
      </c>
    </row>
    <row r="33928" spans="1:1" x14ac:dyDescent="0.25">
      <c r="A33928" t="s">
        <v>34355</v>
      </c>
    </row>
    <row r="33929" spans="1:1" x14ac:dyDescent="0.25">
      <c r="A33929" t="s">
        <v>34356</v>
      </c>
    </row>
    <row r="33930" spans="1:1" x14ac:dyDescent="0.25">
      <c r="A33930" t="s">
        <v>34357</v>
      </c>
    </row>
    <row r="33931" spans="1:1" x14ac:dyDescent="0.25">
      <c r="A33931" t="s">
        <v>34358</v>
      </c>
    </row>
    <row r="33932" spans="1:1" x14ac:dyDescent="0.25">
      <c r="A33932" t="s">
        <v>34359</v>
      </c>
    </row>
    <row r="33933" spans="1:1" x14ac:dyDescent="0.25">
      <c r="A33933" t="s">
        <v>34360</v>
      </c>
    </row>
    <row r="33934" spans="1:1" x14ac:dyDescent="0.25">
      <c r="A33934" t="s">
        <v>34361</v>
      </c>
    </row>
    <row r="33935" spans="1:1" x14ac:dyDescent="0.25">
      <c r="A33935" t="s">
        <v>34362</v>
      </c>
    </row>
    <row r="33936" spans="1:1" x14ac:dyDescent="0.25">
      <c r="A33936" t="s">
        <v>34363</v>
      </c>
    </row>
    <row r="33937" spans="1:1" x14ac:dyDescent="0.25">
      <c r="A33937" t="s">
        <v>34364</v>
      </c>
    </row>
    <row r="33938" spans="1:1" x14ac:dyDescent="0.25">
      <c r="A33938" t="s">
        <v>34365</v>
      </c>
    </row>
    <row r="33939" spans="1:1" x14ac:dyDescent="0.25">
      <c r="A33939" t="s">
        <v>34366</v>
      </c>
    </row>
    <row r="33940" spans="1:1" x14ac:dyDescent="0.25">
      <c r="A33940" t="s">
        <v>34367</v>
      </c>
    </row>
    <row r="33941" spans="1:1" x14ac:dyDescent="0.25">
      <c r="A33941" t="s">
        <v>34368</v>
      </c>
    </row>
    <row r="33942" spans="1:1" x14ac:dyDescent="0.25">
      <c r="A33942" t="s">
        <v>34369</v>
      </c>
    </row>
    <row r="33943" spans="1:1" x14ac:dyDescent="0.25">
      <c r="A33943" t="s">
        <v>34370</v>
      </c>
    </row>
    <row r="33944" spans="1:1" x14ac:dyDescent="0.25">
      <c r="A33944" t="s">
        <v>34371</v>
      </c>
    </row>
    <row r="33945" spans="1:1" x14ac:dyDescent="0.25">
      <c r="A33945" t="s">
        <v>34372</v>
      </c>
    </row>
    <row r="33946" spans="1:1" x14ac:dyDescent="0.25">
      <c r="A33946" t="s">
        <v>34373</v>
      </c>
    </row>
    <row r="33947" spans="1:1" x14ac:dyDescent="0.25">
      <c r="A33947" t="s">
        <v>34374</v>
      </c>
    </row>
    <row r="33948" spans="1:1" x14ac:dyDescent="0.25">
      <c r="A33948" t="s">
        <v>34375</v>
      </c>
    </row>
    <row r="33949" spans="1:1" x14ac:dyDescent="0.25">
      <c r="A33949" t="s">
        <v>34376</v>
      </c>
    </row>
    <row r="33950" spans="1:1" x14ac:dyDescent="0.25">
      <c r="A33950" t="s">
        <v>34377</v>
      </c>
    </row>
    <row r="33951" spans="1:1" x14ac:dyDescent="0.25">
      <c r="A33951" t="s">
        <v>34378</v>
      </c>
    </row>
    <row r="33952" spans="1:1" x14ac:dyDescent="0.25">
      <c r="A33952" t="s">
        <v>34379</v>
      </c>
    </row>
    <row r="33953" spans="1:1" x14ac:dyDescent="0.25">
      <c r="A33953" t="s">
        <v>34380</v>
      </c>
    </row>
    <row r="33954" spans="1:1" x14ac:dyDescent="0.25">
      <c r="A33954" t="s">
        <v>34381</v>
      </c>
    </row>
    <row r="33955" spans="1:1" x14ac:dyDescent="0.25">
      <c r="A33955" t="s">
        <v>34382</v>
      </c>
    </row>
    <row r="33956" spans="1:1" x14ac:dyDescent="0.25">
      <c r="A33956" t="s">
        <v>34383</v>
      </c>
    </row>
    <row r="33957" spans="1:1" x14ac:dyDescent="0.25">
      <c r="A33957" t="s">
        <v>34384</v>
      </c>
    </row>
    <row r="33958" spans="1:1" x14ac:dyDescent="0.25">
      <c r="A33958" t="s">
        <v>34385</v>
      </c>
    </row>
    <row r="33959" spans="1:1" x14ac:dyDescent="0.25">
      <c r="A33959" t="s">
        <v>34386</v>
      </c>
    </row>
    <row r="33960" spans="1:1" x14ac:dyDescent="0.25">
      <c r="A33960" t="s">
        <v>34387</v>
      </c>
    </row>
    <row r="33961" spans="1:1" x14ac:dyDescent="0.25">
      <c r="A33961" t="s">
        <v>34388</v>
      </c>
    </row>
    <row r="33962" spans="1:1" x14ac:dyDescent="0.25">
      <c r="A33962" t="s">
        <v>34389</v>
      </c>
    </row>
    <row r="33963" spans="1:1" x14ac:dyDescent="0.25">
      <c r="A33963" t="s">
        <v>34390</v>
      </c>
    </row>
    <row r="33964" spans="1:1" x14ac:dyDescent="0.25">
      <c r="A33964" t="s">
        <v>34391</v>
      </c>
    </row>
    <row r="33965" spans="1:1" x14ac:dyDescent="0.25">
      <c r="A33965" t="s">
        <v>34392</v>
      </c>
    </row>
    <row r="33966" spans="1:1" x14ac:dyDescent="0.25">
      <c r="A33966" t="s">
        <v>34393</v>
      </c>
    </row>
    <row r="33967" spans="1:1" x14ac:dyDescent="0.25">
      <c r="A33967" t="s">
        <v>34394</v>
      </c>
    </row>
    <row r="33968" spans="1:1" x14ac:dyDescent="0.25">
      <c r="A33968" t="s">
        <v>34395</v>
      </c>
    </row>
    <row r="33969" spans="1:1" x14ac:dyDescent="0.25">
      <c r="A33969" t="s">
        <v>34396</v>
      </c>
    </row>
    <row r="33970" spans="1:1" x14ac:dyDescent="0.25">
      <c r="A33970" t="s">
        <v>34397</v>
      </c>
    </row>
    <row r="33971" spans="1:1" x14ac:dyDescent="0.25">
      <c r="A33971" t="s">
        <v>34398</v>
      </c>
    </row>
    <row r="33972" spans="1:1" x14ac:dyDescent="0.25">
      <c r="A33972" t="s">
        <v>34399</v>
      </c>
    </row>
    <row r="33973" spans="1:1" x14ac:dyDescent="0.25">
      <c r="A33973" t="s">
        <v>34400</v>
      </c>
    </row>
    <row r="33974" spans="1:1" x14ac:dyDescent="0.25">
      <c r="A33974" t="s">
        <v>34401</v>
      </c>
    </row>
    <row r="33975" spans="1:1" x14ac:dyDescent="0.25">
      <c r="A33975" t="s">
        <v>34402</v>
      </c>
    </row>
    <row r="33976" spans="1:1" x14ac:dyDescent="0.25">
      <c r="A33976" t="s">
        <v>34403</v>
      </c>
    </row>
    <row r="33977" spans="1:1" x14ac:dyDescent="0.25">
      <c r="A33977" t="s">
        <v>34404</v>
      </c>
    </row>
    <row r="33978" spans="1:1" x14ac:dyDescent="0.25">
      <c r="A33978" t="s">
        <v>34405</v>
      </c>
    </row>
    <row r="33979" spans="1:1" x14ac:dyDescent="0.25">
      <c r="A33979" t="s">
        <v>34406</v>
      </c>
    </row>
    <row r="33980" spans="1:1" x14ac:dyDescent="0.25">
      <c r="A33980" t="s">
        <v>34407</v>
      </c>
    </row>
    <row r="33981" spans="1:1" x14ac:dyDescent="0.25">
      <c r="A33981" t="s">
        <v>34408</v>
      </c>
    </row>
    <row r="33982" spans="1:1" x14ac:dyDescent="0.25">
      <c r="A33982" t="s">
        <v>34409</v>
      </c>
    </row>
    <row r="33983" spans="1:1" x14ac:dyDescent="0.25">
      <c r="A33983" t="s">
        <v>34410</v>
      </c>
    </row>
    <row r="33984" spans="1:1" x14ac:dyDescent="0.25">
      <c r="A33984" t="s">
        <v>34411</v>
      </c>
    </row>
    <row r="33985" spans="1:1" x14ac:dyDescent="0.25">
      <c r="A33985" t="s">
        <v>34412</v>
      </c>
    </row>
    <row r="33986" spans="1:1" x14ac:dyDescent="0.25">
      <c r="A33986" t="s">
        <v>34413</v>
      </c>
    </row>
    <row r="33987" spans="1:1" x14ac:dyDescent="0.25">
      <c r="A33987" t="s">
        <v>34414</v>
      </c>
    </row>
    <row r="33988" spans="1:1" x14ac:dyDescent="0.25">
      <c r="A33988" t="s">
        <v>34415</v>
      </c>
    </row>
    <row r="33989" spans="1:1" x14ac:dyDescent="0.25">
      <c r="A33989" t="s">
        <v>34416</v>
      </c>
    </row>
    <row r="33990" spans="1:1" x14ac:dyDescent="0.25">
      <c r="A33990" t="s">
        <v>34417</v>
      </c>
    </row>
    <row r="33991" spans="1:1" x14ac:dyDescent="0.25">
      <c r="A33991" t="s">
        <v>34418</v>
      </c>
    </row>
    <row r="33992" spans="1:1" x14ac:dyDescent="0.25">
      <c r="A33992" t="s">
        <v>34419</v>
      </c>
    </row>
    <row r="33993" spans="1:1" x14ac:dyDescent="0.25">
      <c r="A33993" t="s">
        <v>34420</v>
      </c>
    </row>
    <row r="33994" spans="1:1" x14ac:dyDescent="0.25">
      <c r="A33994" t="s">
        <v>34421</v>
      </c>
    </row>
    <row r="33995" spans="1:1" x14ac:dyDescent="0.25">
      <c r="A33995" t="s">
        <v>34422</v>
      </c>
    </row>
    <row r="33996" spans="1:1" x14ac:dyDescent="0.25">
      <c r="A33996" t="s">
        <v>34423</v>
      </c>
    </row>
    <row r="33997" spans="1:1" x14ac:dyDescent="0.25">
      <c r="A33997" t="s">
        <v>34424</v>
      </c>
    </row>
    <row r="33998" spans="1:1" x14ac:dyDescent="0.25">
      <c r="A33998" t="s">
        <v>34425</v>
      </c>
    </row>
    <row r="33999" spans="1:1" x14ac:dyDescent="0.25">
      <c r="A33999" t="s">
        <v>34426</v>
      </c>
    </row>
    <row r="34000" spans="1:1" x14ac:dyDescent="0.25">
      <c r="A34000" t="s">
        <v>34427</v>
      </c>
    </row>
    <row r="34001" spans="1:1" x14ac:dyDescent="0.25">
      <c r="A34001" t="s">
        <v>34428</v>
      </c>
    </row>
    <row r="34002" spans="1:1" x14ac:dyDescent="0.25">
      <c r="A34002" t="s">
        <v>34429</v>
      </c>
    </row>
    <row r="34003" spans="1:1" x14ac:dyDescent="0.25">
      <c r="A34003" t="s">
        <v>34430</v>
      </c>
    </row>
    <row r="34004" spans="1:1" x14ac:dyDescent="0.25">
      <c r="A34004" t="s">
        <v>34431</v>
      </c>
    </row>
    <row r="34005" spans="1:1" x14ac:dyDescent="0.25">
      <c r="A34005" t="s">
        <v>34432</v>
      </c>
    </row>
    <row r="34006" spans="1:1" x14ac:dyDescent="0.25">
      <c r="A34006" t="s">
        <v>34433</v>
      </c>
    </row>
    <row r="34007" spans="1:1" x14ac:dyDescent="0.25">
      <c r="A34007" t="s">
        <v>34434</v>
      </c>
    </row>
    <row r="34008" spans="1:1" x14ac:dyDescent="0.25">
      <c r="A34008" t="s">
        <v>34435</v>
      </c>
    </row>
    <row r="34009" spans="1:1" x14ac:dyDescent="0.25">
      <c r="A34009" t="s">
        <v>34436</v>
      </c>
    </row>
    <row r="34010" spans="1:1" x14ac:dyDescent="0.25">
      <c r="A34010" t="s">
        <v>34437</v>
      </c>
    </row>
    <row r="34011" spans="1:1" x14ac:dyDescent="0.25">
      <c r="A34011" t="s">
        <v>34438</v>
      </c>
    </row>
    <row r="34012" spans="1:1" x14ac:dyDescent="0.25">
      <c r="A34012" t="s">
        <v>34439</v>
      </c>
    </row>
    <row r="34013" spans="1:1" x14ac:dyDescent="0.25">
      <c r="A34013" t="s">
        <v>34440</v>
      </c>
    </row>
    <row r="34014" spans="1:1" x14ac:dyDescent="0.25">
      <c r="A34014" t="s">
        <v>34441</v>
      </c>
    </row>
    <row r="34015" spans="1:1" x14ac:dyDescent="0.25">
      <c r="A34015" t="s">
        <v>34442</v>
      </c>
    </row>
    <row r="34016" spans="1:1" x14ac:dyDescent="0.25">
      <c r="A34016" t="s">
        <v>34443</v>
      </c>
    </row>
    <row r="34017" spans="1:1" x14ac:dyDescent="0.25">
      <c r="A34017" t="s">
        <v>34444</v>
      </c>
    </row>
    <row r="34018" spans="1:1" x14ac:dyDescent="0.25">
      <c r="A34018" t="s">
        <v>34445</v>
      </c>
    </row>
    <row r="34019" spans="1:1" x14ac:dyDescent="0.25">
      <c r="A34019" t="s">
        <v>34446</v>
      </c>
    </row>
    <row r="34020" spans="1:1" x14ac:dyDescent="0.25">
      <c r="A34020" t="s">
        <v>34447</v>
      </c>
    </row>
    <row r="34021" spans="1:1" x14ac:dyDescent="0.25">
      <c r="A34021" t="s">
        <v>34448</v>
      </c>
    </row>
    <row r="34022" spans="1:1" x14ac:dyDescent="0.25">
      <c r="A34022" t="s">
        <v>34449</v>
      </c>
    </row>
    <row r="34023" spans="1:1" x14ac:dyDescent="0.25">
      <c r="A34023" t="s">
        <v>34450</v>
      </c>
    </row>
    <row r="34024" spans="1:1" x14ac:dyDescent="0.25">
      <c r="A34024" t="s">
        <v>34451</v>
      </c>
    </row>
    <row r="34025" spans="1:1" x14ac:dyDescent="0.25">
      <c r="A34025" t="s">
        <v>34452</v>
      </c>
    </row>
    <row r="34026" spans="1:1" x14ac:dyDescent="0.25">
      <c r="A34026" t="s">
        <v>34453</v>
      </c>
    </row>
    <row r="34027" spans="1:1" x14ac:dyDescent="0.25">
      <c r="A34027" t="s">
        <v>34454</v>
      </c>
    </row>
    <row r="34028" spans="1:1" x14ac:dyDescent="0.25">
      <c r="A34028" t="s">
        <v>34455</v>
      </c>
    </row>
    <row r="34029" spans="1:1" x14ac:dyDescent="0.25">
      <c r="A34029" t="s">
        <v>34456</v>
      </c>
    </row>
    <row r="34030" spans="1:1" x14ac:dyDescent="0.25">
      <c r="A34030" t="s">
        <v>34457</v>
      </c>
    </row>
    <row r="34031" spans="1:1" x14ac:dyDescent="0.25">
      <c r="A34031" t="s">
        <v>34458</v>
      </c>
    </row>
    <row r="34032" spans="1:1" x14ac:dyDescent="0.25">
      <c r="A34032" t="s">
        <v>34459</v>
      </c>
    </row>
    <row r="34033" spans="1:1" x14ac:dyDescent="0.25">
      <c r="A34033" t="s">
        <v>34460</v>
      </c>
    </row>
    <row r="34034" spans="1:1" x14ac:dyDescent="0.25">
      <c r="A34034" t="s">
        <v>34461</v>
      </c>
    </row>
    <row r="34035" spans="1:1" x14ac:dyDescent="0.25">
      <c r="A34035" t="s">
        <v>34462</v>
      </c>
    </row>
    <row r="34036" spans="1:1" x14ac:dyDescent="0.25">
      <c r="A34036" t="s">
        <v>34463</v>
      </c>
    </row>
    <row r="34037" spans="1:1" x14ac:dyDescent="0.25">
      <c r="A34037" t="s">
        <v>34464</v>
      </c>
    </row>
    <row r="34038" spans="1:1" x14ac:dyDescent="0.25">
      <c r="A34038" t="s">
        <v>34465</v>
      </c>
    </row>
    <row r="34039" spans="1:1" x14ac:dyDescent="0.25">
      <c r="A34039" t="s">
        <v>34466</v>
      </c>
    </row>
    <row r="34040" spans="1:1" x14ac:dyDescent="0.25">
      <c r="A34040" t="s">
        <v>34467</v>
      </c>
    </row>
    <row r="34041" spans="1:1" x14ac:dyDescent="0.25">
      <c r="A34041" t="s">
        <v>34468</v>
      </c>
    </row>
    <row r="34042" spans="1:1" x14ac:dyDescent="0.25">
      <c r="A34042" t="s">
        <v>34469</v>
      </c>
    </row>
    <row r="34043" spans="1:1" x14ac:dyDescent="0.25">
      <c r="A34043" t="s">
        <v>34470</v>
      </c>
    </row>
    <row r="34044" spans="1:1" x14ac:dyDescent="0.25">
      <c r="A34044" t="s">
        <v>34471</v>
      </c>
    </row>
    <row r="34045" spans="1:1" x14ac:dyDescent="0.25">
      <c r="A34045" t="s">
        <v>34472</v>
      </c>
    </row>
    <row r="34046" spans="1:1" x14ac:dyDescent="0.25">
      <c r="A34046" t="s">
        <v>34473</v>
      </c>
    </row>
    <row r="34047" spans="1:1" x14ac:dyDescent="0.25">
      <c r="A34047" t="s">
        <v>34474</v>
      </c>
    </row>
    <row r="34048" spans="1:1" x14ac:dyDescent="0.25">
      <c r="A34048" t="s">
        <v>34475</v>
      </c>
    </row>
    <row r="34049" spans="1:1" x14ac:dyDescent="0.25">
      <c r="A34049" t="s">
        <v>34476</v>
      </c>
    </row>
    <row r="34050" spans="1:1" x14ac:dyDescent="0.25">
      <c r="A34050" t="s">
        <v>34477</v>
      </c>
    </row>
    <row r="34051" spans="1:1" x14ac:dyDescent="0.25">
      <c r="A34051" t="s">
        <v>34478</v>
      </c>
    </row>
    <row r="34052" spans="1:1" x14ac:dyDescent="0.25">
      <c r="A34052" t="s">
        <v>34479</v>
      </c>
    </row>
    <row r="34053" spans="1:1" x14ac:dyDescent="0.25">
      <c r="A34053" t="s">
        <v>34480</v>
      </c>
    </row>
    <row r="34054" spans="1:1" x14ac:dyDescent="0.25">
      <c r="A34054" t="s">
        <v>34481</v>
      </c>
    </row>
    <row r="34055" spans="1:1" x14ac:dyDescent="0.25">
      <c r="A34055" t="s">
        <v>34482</v>
      </c>
    </row>
    <row r="34056" spans="1:1" x14ac:dyDescent="0.25">
      <c r="A34056" t="s">
        <v>34483</v>
      </c>
    </row>
    <row r="34057" spans="1:1" x14ac:dyDescent="0.25">
      <c r="A34057" t="s">
        <v>34484</v>
      </c>
    </row>
    <row r="34058" spans="1:1" x14ac:dyDescent="0.25">
      <c r="A34058" t="s">
        <v>34485</v>
      </c>
    </row>
    <row r="34059" spans="1:1" x14ac:dyDescent="0.25">
      <c r="A34059" t="s">
        <v>34486</v>
      </c>
    </row>
    <row r="34060" spans="1:1" x14ac:dyDescent="0.25">
      <c r="A34060" t="s">
        <v>34487</v>
      </c>
    </row>
    <row r="34061" spans="1:1" x14ac:dyDescent="0.25">
      <c r="A34061" t="s">
        <v>34488</v>
      </c>
    </row>
    <row r="34062" spans="1:1" x14ac:dyDescent="0.25">
      <c r="A34062" t="s">
        <v>34489</v>
      </c>
    </row>
    <row r="34063" spans="1:1" x14ac:dyDescent="0.25">
      <c r="A34063" t="s">
        <v>34490</v>
      </c>
    </row>
    <row r="34064" spans="1:1" x14ac:dyDescent="0.25">
      <c r="A34064" t="s">
        <v>34491</v>
      </c>
    </row>
    <row r="34065" spans="1:1" x14ac:dyDescent="0.25">
      <c r="A34065" t="s">
        <v>34492</v>
      </c>
    </row>
    <row r="34066" spans="1:1" x14ac:dyDescent="0.25">
      <c r="A34066" t="s">
        <v>34493</v>
      </c>
    </row>
    <row r="34067" spans="1:1" x14ac:dyDescent="0.25">
      <c r="A34067" t="s">
        <v>34494</v>
      </c>
    </row>
    <row r="34068" spans="1:1" x14ac:dyDescent="0.25">
      <c r="A34068" t="s">
        <v>34495</v>
      </c>
    </row>
    <row r="34069" spans="1:1" x14ac:dyDescent="0.25">
      <c r="A34069" t="s">
        <v>34496</v>
      </c>
    </row>
    <row r="34070" spans="1:1" x14ac:dyDescent="0.25">
      <c r="A34070" t="s">
        <v>34497</v>
      </c>
    </row>
    <row r="34071" spans="1:1" x14ac:dyDescent="0.25">
      <c r="A34071" t="s">
        <v>34498</v>
      </c>
    </row>
    <row r="34072" spans="1:1" x14ac:dyDescent="0.25">
      <c r="A34072" t="s">
        <v>34499</v>
      </c>
    </row>
    <row r="34073" spans="1:1" x14ac:dyDescent="0.25">
      <c r="A34073" t="s">
        <v>34500</v>
      </c>
    </row>
    <row r="34074" spans="1:1" x14ac:dyDescent="0.25">
      <c r="A34074" t="s">
        <v>34501</v>
      </c>
    </row>
    <row r="34075" spans="1:1" x14ac:dyDescent="0.25">
      <c r="A34075" t="s">
        <v>34502</v>
      </c>
    </row>
    <row r="34076" spans="1:1" x14ac:dyDescent="0.25">
      <c r="A34076" t="s">
        <v>34503</v>
      </c>
    </row>
    <row r="34077" spans="1:1" x14ac:dyDescent="0.25">
      <c r="A34077" t="s">
        <v>34504</v>
      </c>
    </row>
    <row r="34078" spans="1:1" x14ac:dyDescent="0.25">
      <c r="A34078" t="s">
        <v>34505</v>
      </c>
    </row>
    <row r="34079" spans="1:1" x14ac:dyDescent="0.25">
      <c r="A34079" t="s">
        <v>34506</v>
      </c>
    </row>
    <row r="34080" spans="1:1" x14ac:dyDescent="0.25">
      <c r="A34080" t="s">
        <v>34507</v>
      </c>
    </row>
    <row r="34081" spans="1:1" x14ac:dyDescent="0.25">
      <c r="A34081" t="s">
        <v>34508</v>
      </c>
    </row>
    <row r="34082" spans="1:1" x14ac:dyDescent="0.25">
      <c r="A34082" t="s">
        <v>34509</v>
      </c>
    </row>
    <row r="34083" spans="1:1" x14ac:dyDescent="0.25">
      <c r="A34083" t="s">
        <v>34510</v>
      </c>
    </row>
    <row r="34084" spans="1:1" x14ac:dyDescent="0.25">
      <c r="A34084" t="s">
        <v>34511</v>
      </c>
    </row>
    <row r="34085" spans="1:1" x14ac:dyDescent="0.25">
      <c r="A34085" t="s">
        <v>34512</v>
      </c>
    </row>
    <row r="34086" spans="1:1" x14ac:dyDescent="0.25">
      <c r="A34086" t="s">
        <v>34513</v>
      </c>
    </row>
    <row r="34087" spans="1:1" x14ac:dyDescent="0.25">
      <c r="A34087" t="s">
        <v>34514</v>
      </c>
    </row>
    <row r="34088" spans="1:1" x14ac:dyDescent="0.25">
      <c r="A34088" t="s">
        <v>34515</v>
      </c>
    </row>
    <row r="34089" spans="1:1" x14ac:dyDescent="0.25">
      <c r="A34089" t="s">
        <v>34516</v>
      </c>
    </row>
    <row r="34090" spans="1:1" x14ac:dyDescent="0.25">
      <c r="A34090" t="s">
        <v>34517</v>
      </c>
    </row>
    <row r="34091" spans="1:1" x14ac:dyDescent="0.25">
      <c r="A34091" t="s">
        <v>34518</v>
      </c>
    </row>
    <row r="34092" spans="1:1" x14ac:dyDescent="0.25">
      <c r="A34092" t="s">
        <v>34519</v>
      </c>
    </row>
    <row r="34093" spans="1:1" x14ac:dyDescent="0.25">
      <c r="A34093" t="s">
        <v>34520</v>
      </c>
    </row>
    <row r="34094" spans="1:1" x14ac:dyDescent="0.25">
      <c r="A34094" t="s">
        <v>34521</v>
      </c>
    </row>
    <row r="34095" spans="1:1" x14ac:dyDescent="0.25">
      <c r="A34095" t="s">
        <v>34522</v>
      </c>
    </row>
    <row r="34096" spans="1:1" x14ac:dyDescent="0.25">
      <c r="A34096" t="s">
        <v>34523</v>
      </c>
    </row>
    <row r="34097" spans="1:1" x14ac:dyDescent="0.25">
      <c r="A34097" t="s">
        <v>34524</v>
      </c>
    </row>
    <row r="34098" spans="1:1" x14ac:dyDescent="0.25">
      <c r="A34098" t="s">
        <v>34525</v>
      </c>
    </row>
    <row r="34099" spans="1:1" x14ac:dyDescent="0.25">
      <c r="A34099" t="s">
        <v>34526</v>
      </c>
    </row>
    <row r="34100" spans="1:1" x14ac:dyDescent="0.25">
      <c r="A34100" t="s">
        <v>34527</v>
      </c>
    </row>
    <row r="34101" spans="1:1" x14ac:dyDescent="0.25">
      <c r="A34101" t="s">
        <v>34528</v>
      </c>
    </row>
    <row r="34102" spans="1:1" x14ac:dyDescent="0.25">
      <c r="A34102" t="s">
        <v>34529</v>
      </c>
    </row>
    <row r="34103" spans="1:1" x14ac:dyDescent="0.25">
      <c r="A34103" t="s">
        <v>34530</v>
      </c>
    </row>
    <row r="34104" spans="1:1" x14ac:dyDescent="0.25">
      <c r="A34104" t="s">
        <v>34531</v>
      </c>
    </row>
    <row r="34105" spans="1:1" x14ac:dyDescent="0.25">
      <c r="A34105" t="s">
        <v>34532</v>
      </c>
    </row>
    <row r="34106" spans="1:1" x14ac:dyDescent="0.25">
      <c r="A34106" t="s">
        <v>34533</v>
      </c>
    </row>
    <row r="34107" spans="1:1" x14ac:dyDescent="0.25">
      <c r="A34107" t="s">
        <v>34534</v>
      </c>
    </row>
    <row r="34108" spans="1:1" x14ac:dyDescent="0.25">
      <c r="A34108" t="s">
        <v>34535</v>
      </c>
    </row>
    <row r="34109" spans="1:1" x14ac:dyDescent="0.25">
      <c r="A34109" t="s">
        <v>34536</v>
      </c>
    </row>
    <row r="34110" spans="1:1" x14ac:dyDescent="0.25">
      <c r="A34110" t="s">
        <v>34537</v>
      </c>
    </row>
    <row r="34111" spans="1:1" x14ac:dyDescent="0.25">
      <c r="A34111" t="s">
        <v>34538</v>
      </c>
    </row>
    <row r="34112" spans="1:1" x14ac:dyDescent="0.25">
      <c r="A34112" t="s">
        <v>34539</v>
      </c>
    </row>
    <row r="34113" spans="1:1" x14ac:dyDescent="0.25">
      <c r="A34113" t="s">
        <v>34540</v>
      </c>
    </row>
    <row r="34114" spans="1:1" x14ac:dyDescent="0.25">
      <c r="A34114" t="s">
        <v>34541</v>
      </c>
    </row>
    <row r="34115" spans="1:1" x14ac:dyDescent="0.25">
      <c r="A34115" t="s">
        <v>34542</v>
      </c>
    </row>
    <row r="34116" spans="1:1" x14ac:dyDescent="0.25">
      <c r="A34116" t="s">
        <v>34543</v>
      </c>
    </row>
    <row r="34117" spans="1:1" x14ac:dyDescent="0.25">
      <c r="A34117" t="s">
        <v>34544</v>
      </c>
    </row>
    <row r="34118" spans="1:1" x14ac:dyDescent="0.25">
      <c r="A34118" t="s">
        <v>34545</v>
      </c>
    </row>
    <row r="34119" spans="1:1" x14ac:dyDescent="0.25">
      <c r="A34119" t="s">
        <v>34546</v>
      </c>
    </row>
    <row r="34120" spans="1:1" x14ac:dyDescent="0.25">
      <c r="A34120" t="s">
        <v>34547</v>
      </c>
    </row>
    <row r="34121" spans="1:1" x14ac:dyDescent="0.25">
      <c r="A34121" t="s">
        <v>34548</v>
      </c>
    </row>
    <row r="34122" spans="1:1" x14ac:dyDescent="0.25">
      <c r="A34122" t="s">
        <v>34549</v>
      </c>
    </row>
    <row r="34123" spans="1:1" x14ac:dyDescent="0.25">
      <c r="A34123" t="s">
        <v>34550</v>
      </c>
    </row>
    <row r="34124" spans="1:1" x14ac:dyDescent="0.25">
      <c r="A34124" t="s">
        <v>34551</v>
      </c>
    </row>
    <row r="34125" spans="1:1" x14ac:dyDescent="0.25">
      <c r="A34125" t="s">
        <v>34552</v>
      </c>
    </row>
    <row r="34126" spans="1:1" x14ac:dyDescent="0.25">
      <c r="A34126" t="s">
        <v>34553</v>
      </c>
    </row>
    <row r="34127" spans="1:1" x14ac:dyDescent="0.25">
      <c r="A34127" t="s">
        <v>34554</v>
      </c>
    </row>
    <row r="34128" spans="1:1" x14ac:dyDescent="0.25">
      <c r="A34128" t="s">
        <v>34555</v>
      </c>
    </row>
    <row r="34129" spans="1:1" x14ac:dyDescent="0.25">
      <c r="A34129" t="s">
        <v>34556</v>
      </c>
    </row>
    <row r="34130" spans="1:1" x14ac:dyDescent="0.25">
      <c r="A34130" t="s">
        <v>34557</v>
      </c>
    </row>
    <row r="34131" spans="1:1" x14ac:dyDescent="0.25">
      <c r="A34131" t="s">
        <v>34558</v>
      </c>
    </row>
    <row r="34132" spans="1:1" x14ac:dyDescent="0.25">
      <c r="A34132" t="s">
        <v>34559</v>
      </c>
    </row>
    <row r="34133" spans="1:1" x14ac:dyDescent="0.25">
      <c r="A34133" t="s">
        <v>34560</v>
      </c>
    </row>
    <row r="34134" spans="1:1" x14ac:dyDescent="0.25">
      <c r="A34134" t="s">
        <v>34561</v>
      </c>
    </row>
    <row r="34135" spans="1:1" x14ac:dyDescent="0.25">
      <c r="A34135" t="s">
        <v>34562</v>
      </c>
    </row>
    <row r="34136" spans="1:1" x14ac:dyDescent="0.25">
      <c r="A34136" t="s">
        <v>34563</v>
      </c>
    </row>
    <row r="34137" spans="1:1" x14ac:dyDescent="0.25">
      <c r="A34137" t="s">
        <v>34564</v>
      </c>
    </row>
    <row r="34138" spans="1:1" x14ac:dyDescent="0.25">
      <c r="A34138" t="s">
        <v>34565</v>
      </c>
    </row>
    <row r="34139" spans="1:1" x14ac:dyDescent="0.25">
      <c r="A34139" t="s">
        <v>34566</v>
      </c>
    </row>
    <row r="34140" spans="1:1" x14ac:dyDescent="0.25">
      <c r="A34140" t="s">
        <v>34567</v>
      </c>
    </row>
    <row r="34141" spans="1:1" x14ac:dyDescent="0.25">
      <c r="A34141" t="s">
        <v>34568</v>
      </c>
    </row>
    <row r="34142" spans="1:1" x14ac:dyDescent="0.25">
      <c r="A34142" t="s">
        <v>34569</v>
      </c>
    </row>
    <row r="34143" spans="1:1" x14ac:dyDescent="0.25">
      <c r="A34143" t="s">
        <v>34570</v>
      </c>
    </row>
    <row r="34144" spans="1:1" x14ac:dyDescent="0.25">
      <c r="A34144" t="s">
        <v>34571</v>
      </c>
    </row>
    <row r="34145" spans="1:1" x14ac:dyDescent="0.25">
      <c r="A34145" t="s">
        <v>34572</v>
      </c>
    </row>
    <row r="34146" spans="1:1" x14ac:dyDescent="0.25">
      <c r="A34146" t="s">
        <v>34573</v>
      </c>
    </row>
    <row r="34147" spans="1:1" x14ac:dyDescent="0.25">
      <c r="A34147" t="s">
        <v>34574</v>
      </c>
    </row>
    <row r="34148" spans="1:1" x14ac:dyDescent="0.25">
      <c r="A34148" t="s">
        <v>34575</v>
      </c>
    </row>
    <row r="34149" spans="1:1" x14ac:dyDescent="0.25">
      <c r="A34149" t="s">
        <v>34576</v>
      </c>
    </row>
    <row r="34150" spans="1:1" x14ac:dyDescent="0.25">
      <c r="A34150" t="s">
        <v>34577</v>
      </c>
    </row>
    <row r="34151" spans="1:1" x14ac:dyDescent="0.25">
      <c r="A34151" t="s">
        <v>34578</v>
      </c>
    </row>
    <row r="34152" spans="1:1" x14ac:dyDescent="0.25">
      <c r="A34152" t="s">
        <v>34579</v>
      </c>
    </row>
    <row r="34153" spans="1:1" x14ac:dyDescent="0.25">
      <c r="A34153" t="s">
        <v>34580</v>
      </c>
    </row>
    <row r="34154" spans="1:1" x14ac:dyDescent="0.25">
      <c r="A34154" t="s">
        <v>34581</v>
      </c>
    </row>
    <row r="34155" spans="1:1" x14ac:dyDescent="0.25">
      <c r="A34155" t="s">
        <v>34582</v>
      </c>
    </row>
    <row r="34156" spans="1:1" x14ac:dyDescent="0.25">
      <c r="A34156" t="s">
        <v>34583</v>
      </c>
    </row>
    <row r="34157" spans="1:1" x14ac:dyDescent="0.25">
      <c r="A34157" t="s">
        <v>34584</v>
      </c>
    </row>
    <row r="34158" spans="1:1" x14ac:dyDescent="0.25">
      <c r="A34158" t="s">
        <v>34585</v>
      </c>
    </row>
    <row r="34159" spans="1:1" x14ac:dyDescent="0.25">
      <c r="A34159" t="s">
        <v>34586</v>
      </c>
    </row>
    <row r="34160" spans="1:1" x14ac:dyDescent="0.25">
      <c r="A34160" t="s">
        <v>34587</v>
      </c>
    </row>
    <row r="34161" spans="1:1" x14ac:dyDescent="0.25">
      <c r="A34161" t="s">
        <v>34588</v>
      </c>
    </row>
    <row r="34162" spans="1:1" x14ac:dyDescent="0.25">
      <c r="A34162" t="s">
        <v>34589</v>
      </c>
    </row>
    <row r="34163" spans="1:1" x14ac:dyDescent="0.25">
      <c r="A34163" t="s">
        <v>34590</v>
      </c>
    </row>
    <row r="34164" spans="1:1" x14ac:dyDescent="0.25">
      <c r="A34164" t="s">
        <v>34591</v>
      </c>
    </row>
    <row r="34165" spans="1:1" x14ac:dyDescent="0.25">
      <c r="A34165" t="s">
        <v>34592</v>
      </c>
    </row>
    <row r="34166" spans="1:1" x14ac:dyDescent="0.25">
      <c r="A34166" t="s">
        <v>34593</v>
      </c>
    </row>
    <row r="34167" spans="1:1" x14ac:dyDescent="0.25">
      <c r="A34167" t="s">
        <v>34594</v>
      </c>
    </row>
    <row r="34168" spans="1:1" x14ac:dyDescent="0.25">
      <c r="A34168" t="s">
        <v>34595</v>
      </c>
    </row>
    <row r="34169" spans="1:1" x14ac:dyDescent="0.25">
      <c r="A34169" t="s">
        <v>34596</v>
      </c>
    </row>
    <row r="34170" spans="1:1" x14ac:dyDescent="0.25">
      <c r="A34170" t="s">
        <v>34597</v>
      </c>
    </row>
    <row r="34171" spans="1:1" x14ac:dyDescent="0.25">
      <c r="A34171" t="s">
        <v>34598</v>
      </c>
    </row>
    <row r="34172" spans="1:1" x14ac:dyDescent="0.25">
      <c r="A34172" t="s">
        <v>34599</v>
      </c>
    </row>
    <row r="34173" spans="1:1" x14ac:dyDescent="0.25">
      <c r="A34173" t="s">
        <v>34600</v>
      </c>
    </row>
    <row r="34174" spans="1:1" x14ac:dyDescent="0.25">
      <c r="A34174" t="s">
        <v>34601</v>
      </c>
    </row>
    <row r="34175" spans="1:1" x14ac:dyDescent="0.25">
      <c r="A34175" t="s">
        <v>34602</v>
      </c>
    </row>
    <row r="34176" spans="1:1" x14ac:dyDescent="0.25">
      <c r="A34176" t="s">
        <v>34603</v>
      </c>
    </row>
    <row r="34177" spans="1:1" x14ac:dyDescent="0.25">
      <c r="A34177" t="s">
        <v>34604</v>
      </c>
    </row>
    <row r="34178" spans="1:1" x14ac:dyDescent="0.25">
      <c r="A34178" t="s">
        <v>34605</v>
      </c>
    </row>
    <row r="34179" spans="1:1" x14ac:dyDescent="0.25">
      <c r="A34179" t="s">
        <v>34606</v>
      </c>
    </row>
    <row r="34180" spans="1:1" x14ac:dyDescent="0.25">
      <c r="A34180" t="s">
        <v>34607</v>
      </c>
    </row>
    <row r="34181" spans="1:1" x14ac:dyDescent="0.25">
      <c r="A34181" t="s">
        <v>34608</v>
      </c>
    </row>
    <row r="34182" spans="1:1" x14ac:dyDescent="0.25">
      <c r="A34182" t="s">
        <v>34609</v>
      </c>
    </row>
    <row r="34183" spans="1:1" x14ac:dyDescent="0.25">
      <c r="A34183" t="s">
        <v>34610</v>
      </c>
    </row>
    <row r="34184" spans="1:1" x14ac:dyDescent="0.25">
      <c r="A34184" t="s">
        <v>34611</v>
      </c>
    </row>
    <row r="34185" spans="1:1" x14ac:dyDescent="0.25">
      <c r="A34185" t="s">
        <v>34612</v>
      </c>
    </row>
    <row r="34186" spans="1:1" x14ac:dyDescent="0.25">
      <c r="A34186" t="s">
        <v>34613</v>
      </c>
    </row>
    <row r="34187" spans="1:1" x14ac:dyDescent="0.25">
      <c r="A34187" t="s">
        <v>34614</v>
      </c>
    </row>
    <row r="34188" spans="1:1" x14ac:dyDescent="0.25">
      <c r="A34188" t="s">
        <v>34615</v>
      </c>
    </row>
    <row r="34189" spans="1:1" x14ac:dyDescent="0.25">
      <c r="A34189" t="s">
        <v>34616</v>
      </c>
    </row>
    <row r="34190" spans="1:1" x14ac:dyDescent="0.25">
      <c r="A34190" t="s">
        <v>34617</v>
      </c>
    </row>
    <row r="34191" spans="1:1" x14ac:dyDescent="0.25">
      <c r="A34191" t="s">
        <v>34618</v>
      </c>
    </row>
    <row r="34192" spans="1:1" x14ac:dyDescent="0.25">
      <c r="A34192" t="s">
        <v>34619</v>
      </c>
    </row>
    <row r="34193" spans="1:1" x14ac:dyDescent="0.25">
      <c r="A34193" t="s">
        <v>34620</v>
      </c>
    </row>
    <row r="34194" spans="1:1" x14ac:dyDescent="0.25">
      <c r="A34194" t="s">
        <v>34621</v>
      </c>
    </row>
    <row r="34195" spans="1:1" x14ac:dyDescent="0.25">
      <c r="A34195" t="s">
        <v>34622</v>
      </c>
    </row>
    <row r="34196" spans="1:1" x14ac:dyDescent="0.25">
      <c r="A34196" t="s">
        <v>34623</v>
      </c>
    </row>
    <row r="34197" spans="1:1" x14ac:dyDescent="0.25">
      <c r="A34197" t="s">
        <v>34624</v>
      </c>
    </row>
    <row r="34198" spans="1:1" x14ac:dyDescent="0.25">
      <c r="A34198" t="s">
        <v>34625</v>
      </c>
    </row>
    <row r="34199" spans="1:1" x14ac:dyDescent="0.25">
      <c r="A34199" t="s">
        <v>34626</v>
      </c>
    </row>
    <row r="34200" spans="1:1" x14ac:dyDescent="0.25">
      <c r="A34200" t="s">
        <v>34627</v>
      </c>
    </row>
    <row r="34201" spans="1:1" x14ac:dyDescent="0.25">
      <c r="A34201" t="s">
        <v>34628</v>
      </c>
    </row>
    <row r="34202" spans="1:1" x14ac:dyDescent="0.25">
      <c r="A34202" t="s">
        <v>34629</v>
      </c>
    </row>
    <row r="34203" spans="1:1" x14ac:dyDescent="0.25">
      <c r="A34203" t="s">
        <v>34630</v>
      </c>
    </row>
    <row r="34204" spans="1:1" x14ac:dyDescent="0.25">
      <c r="A34204" t="s">
        <v>34631</v>
      </c>
    </row>
    <row r="34205" spans="1:1" x14ac:dyDescent="0.25">
      <c r="A34205" t="s">
        <v>34632</v>
      </c>
    </row>
    <row r="34206" spans="1:1" x14ac:dyDescent="0.25">
      <c r="A34206" t="s">
        <v>34633</v>
      </c>
    </row>
    <row r="34207" spans="1:1" x14ac:dyDescent="0.25">
      <c r="A34207" t="s">
        <v>34634</v>
      </c>
    </row>
    <row r="34208" spans="1:1" x14ac:dyDescent="0.25">
      <c r="A34208" t="s">
        <v>34635</v>
      </c>
    </row>
    <row r="34209" spans="1:1" x14ac:dyDescent="0.25">
      <c r="A34209" t="s">
        <v>34636</v>
      </c>
    </row>
    <row r="34210" spans="1:1" x14ac:dyDescent="0.25">
      <c r="A34210" t="s">
        <v>34637</v>
      </c>
    </row>
    <row r="34211" spans="1:1" x14ac:dyDescent="0.25">
      <c r="A34211" t="s">
        <v>34638</v>
      </c>
    </row>
    <row r="34212" spans="1:1" x14ac:dyDescent="0.25">
      <c r="A34212" t="s">
        <v>34639</v>
      </c>
    </row>
    <row r="34213" spans="1:1" x14ac:dyDescent="0.25">
      <c r="A34213" t="s">
        <v>34640</v>
      </c>
    </row>
    <row r="34214" spans="1:1" x14ac:dyDescent="0.25">
      <c r="A34214" t="s">
        <v>34641</v>
      </c>
    </row>
    <row r="34215" spans="1:1" x14ac:dyDescent="0.25">
      <c r="A34215" t="s">
        <v>34642</v>
      </c>
    </row>
    <row r="34216" spans="1:1" x14ac:dyDescent="0.25">
      <c r="A34216" t="s">
        <v>34643</v>
      </c>
    </row>
    <row r="34217" spans="1:1" x14ac:dyDescent="0.25">
      <c r="A34217" t="s">
        <v>34644</v>
      </c>
    </row>
    <row r="34218" spans="1:1" x14ac:dyDescent="0.25">
      <c r="A34218" t="s">
        <v>34645</v>
      </c>
    </row>
    <row r="34219" spans="1:1" x14ac:dyDescent="0.25">
      <c r="A34219" t="s">
        <v>34646</v>
      </c>
    </row>
    <row r="34220" spans="1:1" x14ac:dyDescent="0.25">
      <c r="A34220" t="s">
        <v>34647</v>
      </c>
    </row>
    <row r="34221" spans="1:1" x14ac:dyDescent="0.25">
      <c r="A34221" t="s">
        <v>34648</v>
      </c>
    </row>
    <row r="34222" spans="1:1" x14ac:dyDescent="0.25">
      <c r="A34222" t="s">
        <v>34649</v>
      </c>
    </row>
    <row r="34223" spans="1:1" x14ac:dyDescent="0.25">
      <c r="A34223" t="s">
        <v>34650</v>
      </c>
    </row>
    <row r="34224" spans="1:1" x14ac:dyDescent="0.25">
      <c r="A34224" t="s">
        <v>34651</v>
      </c>
    </row>
    <row r="34225" spans="1:1" x14ac:dyDescent="0.25">
      <c r="A34225" t="s">
        <v>34652</v>
      </c>
    </row>
    <row r="34226" spans="1:1" x14ac:dyDescent="0.25">
      <c r="A34226" t="s">
        <v>34653</v>
      </c>
    </row>
    <row r="34227" spans="1:1" x14ac:dyDescent="0.25">
      <c r="A34227" t="s">
        <v>34654</v>
      </c>
    </row>
    <row r="34228" spans="1:1" x14ac:dyDescent="0.25">
      <c r="A34228" t="s">
        <v>34655</v>
      </c>
    </row>
    <row r="34229" spans="1:1" x14ac:dyDescent="0.25">
      <c r="A34229" t="s">
        <v>34656</v>
      </c>
    </row>
    <row r="34230" spans="1:1" x14ac:dyDescent="0.25">
      <c r="A34230" t="s">
        <v>34657</v>
      </c>
    </row>
    <row r="34231" spans="1:1" x14ac:dyDescent="0.25">
      <c r="A34231" t="s">
        <v>34658</v>
      </c>
    </row>
    <row r="34232" spans="1:1" x14ac:dyDescent="0.25">
      <c r="A34232" t="s">
        <v>34659</v>
      </c>
    </row>
    <row r="34233" spans="1:1" x14ac:dyDescent="0.25">
      <c r="A34233" t="s">
        <v>34660</v>
      </c>
    </row>
    <row r="34234" spans="1:1" x14ac:dyDescent="0.25">
      <c r="A34234" t="s">
        <v>34661</v>
      </c>
    </row>
    <row r="34235" spans="1:1" x14ac:dyDescent="0.25">
      <c r="A34235" t="s">
        <v>34662</v>
      </c>
    </row>
    <row r="34236" spans="1:1" x14ac:dyDescent="0.25">
      <c r="A34236" t="s">
        <v>34663</v>
      </c>
    </row>
    <row r="34237" spans="1:1" x14ac:dyDescent="0.25">
      <c r="A34237" t="s">
        <v>34664</v>
      </c>
    </row>
    <row r="34238" spans="1:1" x14ac:dyDescent="0.25">
      <c r="A34238" t="s">
        <v>34665</v>
      </c>
    </row>
    <row r="34239" spans="1:1" x14ac:dyDescent="0.25">
      <c r="A34239" t="s">
        <v>34666</v>
      </c>
    </row>
    <row r="34240" spans="1:1" x14ac:dyDescent="0.25">
      <c r="A34240" t="s">
        <v>34667</v>
      </c>
    </row>
    <row r="34241" spans="1:1" x14ac:dyDescent="0.25">
      <c r="A34241" t="s">
        <v>34668</v>
      </c>
    </row>
    <row r="34242" spans="1:1" x14ac:dyDescent="0.25">
      <c r="A34242" t="s">
        <v>34669</v>
      </c>
    </row>
    <row r="34243" spans="1:1" x14ac:dyDescent="0.25">
      <c r="A34243" t="s">
        <v>34670</v>
      </c>
    </row>
    <row r="34244" spans="1:1" x14ac:dyDescent="0.25">
      <c r="A34244" t="s">
        <v>34671</v>
      </c>
    </row>
    <row r="34245" spans="1:1" x14ac:dyDescent="0.25">
      <c r="A34245" t="s">
        <v>34672</v>
      </c>
    </row>
    <row r="34246" spans="1:1" x14ac:dyDescent="0.25">
      <c r="A34246" t="s">
        <v>34673</v>
      </c>
    </row>
    <row r="34247" spans="1:1" x14ac:dyDescent="0.25">
      <c r="A34247" t="s">
        <v>34674</v>
      </c>
    </row>
    <row r="34248" spans="1:1" x14ac:dyDescent="0.25">
      <c r="A34248" t="s">
        <v>34675</v>
      </c>
    </row>
    <row r="34249" spans="1:1" x14ac:dyDescent="0.25">
      <c r="A34249" t="s">
        <v>34676</v>
      </c>
    </row>
    <row r="34250" spans="1:1" x14ac:dyDescent="0.25">
      <c r="A34250" t="s">
        <v>34677</v>
      </c>
    </row>
    <row r="34251" spans="1:1" x14ac:dyDescent="0.25">
      <c r="A34251" t="s">
        <v>34678</v>
      </c>
    </row>
    <row r="34252" spans="1:1" x14ac:dyDescent="0.25">
      <c r="A34252" t="s">
        <v>34679</v>
      </c>
    </row>
    <row r="34253" spans="1:1" x14ac:dyDescent="0.25">
      <c r="A34253" t="s">
        <v>34680</v>
      </c>
    </row>
    <row r="34254" spans="1:1" x14ac:dyDescent="0.25">
      <c r="A34254" t="s">
        <v>34681</v>
      </c>
    </row>
    <row r="34255" spans="1:1" x14ac:dyDescent="0.25">
      <c r="A34255" t="s">
        <v>34682</v>
      </c>
    </row>
    <row r="34256" spans="1:1" x14ac:dyDescent="0.25">
      <c r="A34256" t="s">
        <v>34683</v>
      </c>
    </row>
    <row r="34257" spans="1:1" x14ac:dyDescent="0.25">
      <c r="A34257" t="s">
        <v>34684</v>
      </c>
    </row>
    <row r="34258" spans="1:1" x14ac:dyDescent="0.25">
      <c r="A34258" t="s">
        <v>34685</v>
      </c>
    </row>
    <row r="34259" spans="1:1" x14ac:dyDescent="0.25">
      <c r="A34259" t="s">
        <v>34686</v>
      </c>
    </row>
    <row r="34260" spans="1:1" x14ac:dyDescent="0.25">
      <c r="A34260" t="s">
        <v>34687</v>
      </c>
    </row>
    <row r="34261" spans="1:1" x14ac:dyDescent="0.25">
      <c r="A34261" t="s">
        <v>34688</v>
      </c>
    </row>
    <row r="34262" spans="1:1" x14ac:dyDescent="0.25">
      <c r="A34262" t="s">
        <v>34689</v>
      </c>
    </row>
    <row r="34263" spans="1:1" x14ac:dyDescent="0.25">
      <c r="A34263" t="s">
        <v>34690</v>
      </c>
    </row>
    <row r="34264" spans="1:1" x14ac:dyDescent="0.25">
      <c r="A34264" t="s">
        <v>34691</v>
      </c>
    </row>
    <row r="34265" spans="1:1" x14ac:dyDescent="0.25">
      <c r="A34265" t="s">
        <v>34692</v>
      </c>
    </row>
    <row r="34266" spans="1:1" x14ac:dyDescent="0.25">
      <c r="A34266" t="s">
        <v>34693</v>
      </c>
    </row>
    <row r="34267" spans="1:1" x14ac:dyDescent="0.25">
      <c r="A34267" t="s">
        <v>34694</v>
      </c>
    </row>
    <row r="34268" spans="1:1" x14ac:dyDescent="0.25">
      <c r="A34268" t="s">
        <v>34695</v>
      </c>
    </row>
    <row r="34269" spans="1:1" x14ac:dyDescent="0.25">
      <c r="A34269" t="s">
        <v>34696</v>
      </c>
    </row>
    <row r="34270" spans="1:1" x14ac:dyDescent="0.25">
      <c r="A34270" t="s">
        <v>34697</v>
      </c>
    </row>
    <row r="34271" spans="1:1" x14ac:dyDescent="0.25">
      <c r="A34271" t="s">
        <v>34698</v>
      </c>
    </row>
    <row r="34272" spans="1:1" x14ac:dyDescent="0.25">
      <c r="A34272" t="s">
        <v>34699</v>
      </c>
    </row>
    <row r="34273" spans="1:1" x14ac:dyDescent="0.25">
      <c r="A34273" t="s">
        <v>34700</v>
      </c>
    </row>
    <row r="34274" spans="1:1" x14ac:dyDescent="0.25">
      <c r="A34274" t="s">
        <v>34701</v>
      </c>
    </row>
    <row r="34275" spans="1:1" x14ac:dyDescent="0.25">
      <c r="A34275" t="s">
        <v>34702</v>
      </c>
    </row>
    <row r="34276" spans="1:1" x14ac:dyDescent="0.25">
      <c r="A34276" t="s">
        <v>34703</v>
      </c>
    </row>
    <row r="34277" spans="1:1" x14ac:dyDescent="0.25">
      <c r="A34277" t="s">
        <v>34704</v>
      </c>
    </row>
    <row r="34278" spans="1:1" x14ac:dyDescent="0.25">
      <c r="A34278" t="s">
        <v>34705</v>
      </c>
    </row>
    <row r="34279" spans="1:1" x14ac:dyDescent="0.25">
      <c r="A34279" t="s">
        <v>34706</v>
      </c>
    </row>
    <row r="34280" spans="1:1" x14ac:dyDescent="0.25">
      <c r="A34280" t="s">
        <v>34707</v>
      </c>
    </row>
    <row r="34281" spans="1:1" x14ac:dyDescent="0.25">
      <c r="A34281" t="s">
        <v>34708</v>
      </c>
    </row>
    <row r="34282" spans="1:1" x14ac:dyDescent="0.25">
      <c r="A34282" t="s">
        <v>34709</v>
      </c>
    </row>
    <row r="34283" spans="1:1" x14ac:dyDescent="0.25">
      <c r="A34283" t="s">
        <v>34710</v>
      </c>
    </row>
    <row r="34284" spans="1:1" x14ac:dyDescent="0.25">
      <c r="A34284" t="s">
        <v>34711</v>
      </c>
    </row>
    <row r="34285" spans="1:1" x14ac:dyDescent="0.25">
      <c r="A34285" t="s">
        <v>34712</v>
      </c>
    </row>
    <row r="34286" spans="1:1" x14ac:dyDescent="0.25">
      <c r="A34286" t="s">
        <v>34713</v>
      </c>
    </row>
    <row r="34287" spans="1:1" x14ac:dyDescent="0.25">
      <c r="A34287" t="s">
        <v>34714</v>
      </c>
    </row>
    <row r="34288" spans="1:1" x14ac:dyDescent="0.25">
      <c r="A34288" t="s">
        <v>34715</v>
      </c>
    </row>
    <row r="34289" spans="1:1" x14ac:dyDescent="0.25">
      <c r="A34289" t="s">
        <v>34716</v>
      </c>
    </row>
    <row r="34290" spans="1:1" x14ac:dyDescent="0.25">
      <c r="A34290" t="s">
        <v>34717</v>
      </c>
    </row>
    <row r="34291" spans="1:1" x14ac:dyDescent="0.25">
      <c r="A34291" t="s">
        <v>34718</v>
      </c>
    </row>
    <row r="34292" spans="1:1" x14ac:dyDescent="0.25">
      <c r="A34292" t="s">
        <v>34719</v>
      </c>
    </row>
    <row r="34293" spans="1:1" x14ac:dyDescent="0.25">
      <c r="A34293" t="s">
        <v>34720</v>
      </c>
    </row>
    <row r="34294" spans="1:1" x14ac:dyDescent="0.25">
      <c r="A34294" t="s">
        <v>34721</v>
      </c>
    </row>
    <row r="34295" spans="1:1" x14ac:dyDescent="0.25">
      <c r="A34295" t="s">
        <v>34722</v>
      </c>
    </row>
    <row r="34296" spans="1:1" x14ac:dyDescent="0.25">
      <c r="A34296" t="s">
        <v>34723</v>
      </c>
    </row>
    <row r="34297" spans="1:1" x14ac:dyDescent="0.25">
      <c r="A34297" t="s">
        <v>34724</v>
      </c>
    </row>
    <row r="34298" spans="1:1" x14ac:dyDescent="0.25">
      <c r="A34298" t="s">
        <v>34725</v>
      </c>
    </row>
    <row r="34299" spans="1:1" x14ac:dyDescent="0.25">
      <c r="A34299" t="s">
        <v>34726</v>
      </c>
    </row>
    <row r="34300" spans="1:1" x14ac:dyDescent="0.25">
      <c r="A34300" t="s">
        <v>34727</v>
      </c>
    </row>
    <row r="34301" spans="1:1" x14ac:dyDescent="0.25">
      <c r="A34301" t="s">
        <v>34728</v>
      </c>
    </row>
    <row r="34302" spans="1:1" x14ac:dyDescent="0.25">
      <c r="A34302" t="s">
        <v>34729</v>
      </c>
    </row>
    <row r="34303" spans="1:1" x14ac:dyDescent="0.25">
      <c r="A34303" t="s">
        <v>34730</v>
      </c>
    </row>
    <row r="34304" spans="1:1" x14ac:dyDescent="0.25">
      <c r="A34304" t="s">
        <v>34731</v>
      </c>
    </row>
    <row r="34305" spans="1:1" x14ac:dyDescent="0.25">
      <c r="A34305" t="s">
        <v>34732</v>
      </c>
    </row>
    <row r="34306" spans="1:1" x14ac:dyDescent="0.25">
      <c r="A34306" t="s">
        <v>34733</v>
      </c>
    </row>
    <row r="34307" spans="1:1" x14ac:dyDescent="0.25">
      <c r="A34307" t="s">
        <v>34734</v>
      </c>
    </row>
    <row r="34308" spans="1:1" x14ac:dyDescent="0.25">
      <c r="A34308" t="s">
        <v>34735</v>
      </c>
    </row>
    <row r="34309" spans="1:1" x14ac:dyDescent="0.25">
      <c r="A34309" t="s">
        <v>34736</v>
      </c>
    </row>
    <row r="34310" spans="1:1" x14ac:dyDescent="0.25">
      <c r="A34310" t="s">
        <v>34737</v>
      </c>
    </row>
    <row r="34311" spans="1:1" x14ac:dyDescent="0.25">
      <c r="A34311" t="s">
        <v>34738</v>
      </c>
    </row>
    <row r="34312" spans="1:1" x14ac:dyDescent="0.25">
      <c r="A34312" t="s">
        <v>34739</v>
      </c>
    </row>
    <row r="34313" spans="1:1" x14ac:dyDescent="0.25">
      <c r="A34313" t="s">
        <v>34740</v>
      </c>
    </row>
    <row r="34314" spans="1:1" x14ac:dyDescent="0.25">
      <c r="A34314" t="s">
        <v>34741</v>
      </c>
    </row>
    <row r="34315" spans="1:1" x14ac:dyDescent="0.25">
      <c r="A34315" t="s">
        <v>34742</v>
      </c>
    </row>
    <row r="34316" spans="1:1" x14ac:dyDescent="0.25">
      <c r="A34316" t="s">
        <v>34743</v>
      </c>
    </row>
    <row r="34317" spans="1:1" x14ac:dyDescent="0.25">
      <c r="A34317" t="s">
        <v>34744</v>
      </c>
    </row>
    <row r="34318" spans="1:1" x14ac:dyDescent="0.25">
      <c r="A34318" t="s">
        <v>34745</v>
      </c>
    </row>
    <row r="34319" spans="1:1" x14ac:dyDescent="0.25">
      <c r="A34319" t="s">
        <v>34746</v>
      </c>
    </row>
    <row r="34320" spans="1:1" x14ac:dyDescent="0.25">
      <c r="A34320" t="s">
        <v>34747</v>
      </c>
    </row>
    <row r="34321" spans="1:1" x14ac:dyDescent="0.25">
      <c r="A34321" t="s">
        <v>34748</v>
      </c>
    </row>
    <row r="34322" spans="1:1" x14ac:dyDescent="0.25">
      <c r="A34322" t="s">
        <v>34749</v>
      </c>
    </row>
    <row r="34323" spans="1:1" x14ac:dyDescent="0.25">
      <c r="A34323" t="s">
        <v>34750</v>
      </c>
    </row>
    <row r="34324" spans="1:1" x14ac:dyDescent="0.25">
      <c r="A34324" t="s">
        <v>34751</v>
      </c>
    </row>
    <row r="34325" spans="1:1" x14ac:dyDescent="0.25">
      <c r="A34325" t="s">
        <v>34752</v>
      </c>
    </row>
    <row r="34326" spans="1:1" x14ac:dyDescent="0.25">
      <c r="A34326" t="s">
        <v>34753</v>
      </c>
    </row>
    <row r="34327" spans="1:1" x14ac:dyDescent="0.25">
      <c r="A34327" t="s">
        <v>34754</v>
      </c>
    </row>
    <row r="34328" spans="1:1" x14ac:dyDescent="0.25">
      <c r="A34328" t="s">
        <v>34755</v>
      </c>
    </row>
    <row r="34329" spans="1:1" x14ac:dyDescent="0.25">
      <c r="A34329" t="s">
        <v>34756</v>
      </c>
    </row>
    <row r="34330" spans="1:1" x14ac:dyDescent="0.25">
      <c r="A34330" t="s">
        <v>34757</v>
      </c>
    </row>
    <row r="34331" spans="1:1" x14ac:dyDescent="0.25">
      <c r="A34331" t="s">
        <v>34758</v>
      </c>
    </row>
    <row r="34332" spans="1:1" x14ac:dyDescent="0.25">
      <c r="A34332" t="s">
        <v>34759</v>
      </c>
    </row>
    <row r="34333" spans="1:1" x14ac:dyDescent="0.25">
      <c r="A34333" t="s">
        <v>34760</v>
      </c>
    </row>
    <row r="34334" spans="1:1" x14ac:dyDescent="0.25">
      <c r="A34334" t="s">
        <v>34761</v>
      </c>
    </row>
    <row r="34335" spans="1:1" x14ac:dyDescent="0.25">
      <c r="A34335" t="s">
        <v>34762</v>
      </c>
    </row>
    <row r="34336" spans="1:1" x14ac:dyDescent="0.25">
      <c r="A34336" t="s">
        <v>34763</v>
      </c>
    </row>
    <row r="34337" spans="1:1" x14ac:dyDescent="0.25">
      <c r="A34337" t="s">
        <v>34764</v>
      </c>
    </row>
    <row r="34338" spans="1:1" x14ac:dyDescent="0.25">
      <c r="A34338" t="s">
        <v>34765</v>
      </c>
    </row>
    <row r="34339" spans="1:1" x14ac:dyDescent="0.25">
      <c r="A34339" t="s">
        <v>34766</v>
      </c>
    </row>
    <row r="34340" spans="1:1" x14ac:dyDescent="0.25">
      <c r="A34340" t="s">
        <v>34767</v>
      </c>
    </row>
    <row r="34341" spans="1:1" x14ac:dyDescent="0.25">
      <c r="A34341" t="s">
        <v>34768</v>
      </c>
    </row>
    <row r="34342" spans="1:1" x14ac:dyDescent="0.25">
      <c r="A34342" t="s">
        <v>34769</v>
      </c>
    </row>
    <row r="34343" spans="1:1" x14ac:dyDescent="0.25">
      <c r="A34343" t="s">
        <v>34770</v>
      </c>
    </row>
    <row r="34344" spans="1:1" x14ac:dyDescent="0.25">
      <c r="A34344" t="s">
        <v>34771</v>
      </c>
    </row>
    <row r="34345" spans="1:1" x14ac:dyDescent="0.25">
      <c r="A34345" t="s">
        <v>34772</v>
      </c>
    </row>
    <row r="34346" spans="1:1" x14ac:dyDescent="0.25">
      <c r="A34346" t="s">
        <v>34773</v>
      </c>
    </row>
    <row r="34347" spans="1:1" x14ac:dyDescent="0.25">
      <c r="A34347" t="s">
        <v>34774</v>
      </c>
    </row>
    <row r="34348" spans="1:1" x14ac:dyDescent="0.25">
      <c r="A34348" t="s">
        <v>34775</v>
      </c>
    </row>
    <row r="34349" spans="1:1" x14ac:dyDescent="0.25">
      <c r="A34349" t="s">
        <v>34776</v>
      </c>
    </row>
    <row r="34350" spans="1:1" x14ac:dyDescent="0.25">
      <c r="A34350" t="s">
        <v>34777</v>
      </c>
    </row>
    <row r="34351" spans="1:1" x14ac:dyDescent="0.25">
      <c r="A34351" t="s">
        <v>34778</v>
      </c>
    </row>
    <row r="34352" spans="1:1" x14ac:dyDescent="0.25">
      <c r="A34352" t="s">
        <v>34779</v>
      </c>
    </row>
    <row r="34353" spans="1:1" x14ac:dyDescent="0.25">
      <c r="A34353" t="s">
        <v>34780</v>
      </c>
    </row>
    <row r="34354" spans="1:1" x14ac:dyDescent="0.25">
      <c r="A34354" t="s">
        <v>34781</v>
      </c>
    </row>
    <row r="34355" spans="1:1" x14ac:dyDescent="0.25">
      <c r="A34355" t="s">
        <v>34782</v>
      </c>
    </row>
    <row r="34356" spans="1:1" x14ac:dyDescent="0.25">
      <c r="A34356" t="s">
        <v>34783</v>
      </c>
    </row>
    <row r="34357" spans="1:1" x14ac:dyDescent="0.25">
      <c r="A34357" t="s">
        <v>34784</v>
      </c>
    </row>
    <row r="34358" spans="1:1" x14ac:dyDescent="0.25">
      <c r="A34358" t="s">
        <v>34785</v>
      </c>
    </row>
    <row r="34359" spans="1:1" x14ac:dyDescent="0.25">
      <c r="A34359" t="s">
        <v>34786</v>
      </c>
    </row>
    <row r="34360" spans="1:1" x14ac:dyDescent="0.25">
      <c r="A34360" t="s">
        <v>34787</v>
      </c>
    </row>
    <row r="34361" spans="1:1" x14ac:dyDescent="0.25">
      <c r="A34361" t="s">
        <v>34788</v>
      </c>
    </row>
    <row r="34362" spans="1:1" x14ac:dyDescent="0.25">
      <c r="A34362" t="s">
        <v>34789</v>
      </c>
    </row>
    <row r="34363" spans="1:1" x14ac:dyDescent="0.25">
      <c r="A34363" t="s">
        <v>34790</v>
      </c>
    </row>
    <row r="34364" spans="1:1" x14ac:dyDescent="0.25">
      <c r="A34364" t="s">
        <v>34791</v>
      </c>
    </row>
    <row r="34365" spans="1:1" x14ac:dyDescent="0.25">
      <c r="A34365" t="s">
        <v>34792</v>
      </c>
    </row>
    <row r="34366" spans="1:1" x14ac:dyDescent="0.25">
      <c r="A34366" t="s">
        <v>34793</v>
      </c>
    </row>
    <row r="34367" spans="1:1" x14ac:dyDescent="0.25">
      <c r="A34367" t="s">
        <v>34794</v>
      </c>
    </row>
    <row r="34368" spans="1:1" x14ac:dyDescent="0.25">
      <c r="A34368" t="s">
        <v>34795</v>
      </c>
    </row>
    <row r="34369" spans="1:1" x14ac:dyDescent="0.25">
      <c r="A34369" t="s">
        <v>34796</v>
      </c>
    </row>
    <row r="34370" spans="1:1" x14ac:dyDescent="0.25">
      <c r="A34370" t="s">
        <v>34797</v>
      </c>
    </row>
    <row r="34371" spans="1:1" x14ac:dyDescent="0.25">
      <c r="A34371" t="s">
        <v>34798</v>
      </c>
    </row>
    <row r="34372" spans="1:1" x14ac:dyDescent="0.25">
      <c r="A34372" t="s">
        <v>34799</v>
      </c>
    </row>
    <row r="34373" spans="1:1" x14ac:dyDescent="0.25">
      <c r="A34373" t="s">
        <v>34800</v>
      </c>
    </row>
    <row r="34374" spans="1:1" x14ac:dyDescent="0.25">
      <c r="A34374" t="s">
        <v>34801</v>
      </c>
    </row>
    <row r="34375" spans="1:1" x14ac:dyDescent="0.25">
      <c r="A34375" t="s">
        <v>34802</v>
      </c>
    </row>
    <row r="34376" spans="1:1" x14ac:dyDescent="0.25">
      <c r="A34376" t="s">
        <v>34803</v>
      </c>
    </row>
    <row r="34377" spans="1:1" x14ac:dyDescent="0.25">
      <c r="A34377" t="s">
        <v>34804</v>
      </c>
    </row>
    <row r="34378" spans="1:1" x14ac:dyDescent="0.25">
      <c r="A34378" t="s">
        <v>34805</v>
      </c>
    </row>
    <row r="34379" spans="1:1" x14ac:dyDescent="0.25">
      <c r="A34379" t="s">
        <v>34806</v>
      </c>
    </row>
    <row r="34380" spans="1:1" x14ac:dyDescent="0.25">
      <c r="A34380" t="s">
        <v>34807</v>
      </c>
    </row>
    <row r="34381" spans="1:1" x14ac:dyDescent="0.25">
      <c r="A34381" t="s">
        <v>34808</v>
      </c>
    </row>
    <row r="34382" spans="1:1" x14ac:dyDescent="0.25">
      <c r="A34382" t="s">
        <v>34809</v>
      </c>
    </row>
    <row r="34383" spans="1:1" x14ac:dyDescent="0.25">
      <c r="A34383" t="s">
        <v>34810</v>
      </c>
    </row>
    <row r="34384" spans="1:1" x14ac:dyDescent="0.25">
      <c r="A34384" t="s">
        <v>34811</v>
      </c>
    </row>
    <row r="34385" spans="1:1" x14ac:dyDescent="0.25">
      <c r="A34385" t="s">
        <v>34812</v>
      </c>
    </row>
    <row r="34386" spans="1:1" x14ac:dyDescent="0.25">
      <c r="A34386" t="s">
        <v>34813</v>
      </c>
    </row>
    <row r="34387" spans="1:1" x14ac:dyDescent="0.25">
      <c r="A34387" t="s">
        <v>34814</v>
      </c>
    </row>
    <row r="34388" spans="1:1" x14ac:dyDescent="0.25">
      <c r="A34388" t="s">
        <v>34815</v>
      </c>
    </row>
    <row r="34389" spans="1:1" x14ac:dyDescent="0.25">
      <c r="A34389" t="s">
        <v>34816</v>
      </c>
    </row>
    <row r="34390" spans="1:1" x14ac:dyDescent="0.25">
      <c r="A34390" t="s">
        <v>34817</v>
      </c>
    </row>
    <row r="34391" spans="1:1" x14ac:dyDescent="0.25">
      <c r="A34391" t="s">
        <v>34818</v>
      </c>
    </row>
    <row r="34392" spans="1:1" x14ac:dyDescent="0.25">
      <c r="A34392" t="s">
        <v>34819</v>
      </c>
    </row>
    <row r="34393" spans="1:1" x14ac:dyDescent="0.25">
      <c r="A34393" t="s">
        <v>34820</v>
      </c>
    </row>
    <row r="34394" spans="1:1" x14ac:dyDescent="0.25">
      <c r="A34394" t="s">
        <v>34821</v>
      </c>
    </row>
    <row r="34395" spans="1:1" x14ac:dyDescent="0.25">
      <c r="A34395" t="s">
        <v>34822</v>
      </c>
    </row>
    <row r="34396" spans="1:1" x14ac:dyDescent="0.25">
      <c r="A34396" t="s">
        <v>34823</v>
      </c>
    </row>
    <row r="34397" spans="1:1" x14ac:dyDescent="0.25">
      <c r="A34397" t="s">
        <v>34824</v>
      </c>
    </row>
    <row r="34398" spans="1:1" x14ac:dyDescent="0.25">
      <c r="A34398" t="s">
        <v>34825</v>
      </c>
    </row>
    <row r="34399" spans="1:1" x14ac:dyDescent="0.25">
      <c r="A34399" t="s">
        <v>34826</v>
      </c>
    </row>
    <row r="34400" spans="1:1" x14ac:dyDescent="0.25">
      <c r="A34400" t="s">
        <v>34827</v>
      </c>
    </row>
    <row r="34401" spans="1:1" x14ac:dyDescent="0.25">
      <c r="A34401" t="s">
        <v>34828</v>
      </c>
    </row>
    <row r="34402" spans="1:1" x14ac:dyDescent="0.25">
      <c r="A34402" t="s">
        <v>34829</v>
      </c>
    </row>
    <row r="34403" spans="1:1" x14ac:dyDescent="0.25">
      <c r="A34403" t="s">
        <v>34830</v>
      </c>
    </row>
    <row r="34404" spans="1:1" x14ac:dyDescent="0.25">
      <c r="A34404" t="s">
        <v>34831</v>
      </c>
    </row>
    <row r="34405" spans="1:1" x14ac:dyDescent="0.25">
      <c r="A34405" t="s">
        <v>34832</v>
      </c>
    </row>
    <row r="34406" spans="1:1" x14ac:dyDescent="0.25">
      <c r="A34406" t="s">
        <v>34833</v>
      </c>
    </row>
    <row r="34407" spans="1:1" x14ac:dyDescent="0.25">
      <c r="A34407" t="s">
        <v>34834</v>
      </c>
    </row>
    <row r="34408" spans="1:1" x14ac:dyDescent="0.25">
      <c r="A34408" t="s">
        <v>34835</v>
      </c>
    </row>
    <row r="34409" spans="1:1" x14ac:dyDescent="0.25">
      <c r="A34409" t="s">
        <v>34836</v>
      </c>
    </row>
    <row r="34410" spans="1:1" x14ac:dyDescent="0.25">
      <c r="A34410" t="s">
        <v>34837</v>
      </c>
    </row>
    <row r="34411" spans="1:1" x14ac:dyDescent="0.25">
      <c r="A34411" t="s">
        <v>34838</v>
      </c>
    </row>
    <row r="34412" spans="1:1" x14ac:dyDescent="0.25">
      <c r="A34412" t="s">
        <v>34839</v>
      </c>
    </row>
    <row r="34413" spans="1:1" x14ac:dyDescent="0.25">
      <c r="A34413" t="s">
        <v>34840</v>
      </c>
    </row>
    <row r="34414" spans="1:1" x14ac:dyDescent="0.25">
      <c r="A34414" t="s">
        <v>34841</v>
      </c>
    </row>
    <row r="34415" spans="1:1" x14ac:dyDescent="0.25">
      <c r="A34415" t="s">
        <v>34842</v>
      </c>
    </row>
    <row r="34416" spans="1:1" x14ac:dyDescent="0.25">
      <c r="A34416" t="s">
        <v>34843</v>
      </c>
    </row>
    <row r="34417" spans="1:1" x14ac:dyDescent="0.25">
      <c r="A34417" t="s">
        <v>34844</v>
      </c>
    </row>
    <row r="34418" spans="1:1" x14ac:dyDescent="0.25">
      <c r="A34418" t="s">
        <v>34845</v>
      </c>
    </row>
    <row r="34419" spans="1:1" x14ac:dyDescent="0.25">
      <c r="A34419" t="s">
        <v>34846</v>
      </c>
    </row>
    <row r="34420" spans="1:1" x14ac:dyDescent="0.25">
      <c r="A34420" t="s">
        <v>34847</v>
      </c>
    </row>
    <row r="34421" spans="1:1" x14ac:dyDescent="0.25">
      <c r="A34421" t="s">
        <v>34848</v>
      </c>
    </row>
    <row r="34422" spans="1:1" x14ac:dyDescent="0.25">
      <c r="A34422" t="s">
        <v>34849</v>
      </c>
    </row>
    <row r="34423" spans="1:1" x14ac:dyDescent="0.25">
      <c r="A34423" t="s">
        <v>34850</v>
      </c>
    </row>
    <row r="34424" spans="1:1" x14ac:dyDescent="0.25">
      <c r="A34424" t="s">
        <v>34851</v>
      </c>
    </row>
    <row r="34425" spans="1:1" x14ac:dyDescent="0.25">
      <c r="A34425" t="s">
        <v>34852</v>
      </c>
    </row>
    <row r="34426" spans="1:1" x14ac:dyDescent="0.25">
      <c r="A34426" t="s">
        <v>34853</v>
      </c>
    </row>
    <row r="34427" spans="1:1" x14ac:dyDescent="0.25">
      <c r="A34427" t="s">
        <v>34854</v>
      </c>
    </row>
    <row r="34428" spans="1:1" x14ac:dyDescent="0.25">
      <c r="A34428" t="s">
        <v>34855</v>
      </c>
    </row>
    <row r="34429" spans="1:1" x14ac:dyDescent="0.25">
      <c r="A34429" t="s">
        <v>34856</v>
      </c>
    </row>
    <row r="34430" spans="1:1" x14ac:dyDescent="0.25">
      <c r="A34430" t="s">
        <v>34857</v>
      </c>
    </row>
    <row r="34431" spans="1:1" x14ac:dyDescent="0.25">
      <c r="A34431" t="s">
        <v>34858</v>
      </c>
    </row>
    <row r="34432" spans="1:1" x14ac:dyDescent="0.25">
      <c r="A34432" t="s">
        <v>34859</v>
      </c>
    </row>
    <row r="34433" spans="1:1" x14ac:dyDescent="0.25">
      <c r="A34433" t="s">
        <v>34860</v>
      </c>
    </row>
    <row r="34434" spans="1:1" x14ac:dyDescent="0.25">
      <c r="A34434" t="s">
        <v>34861</v>
      </c>
    </row>
    <row r="34435" spans="1:1" x14ac:dyDescent="0.25">
      <c r="A34435" t="s">
        <v>34862</v>
      </c>
    </row>
    <row r="34436" spans="1:1" x14ac:dyDescent="0.25">
      <c r="A34436" t="s">
        <v>34863</v>
      </c>
    </row>
    <row r="34437" spans="1:1" x14ac:dyDescent="0.25">
      <c r="A34437" t="s">
        <v>34864</v>
      </c>
    </row>
    <row r="34438" spans="1:1" x14ac:dyDescent="0.25">
      <c r="A34438" t="s">
        <v>34865</v>
      </c>
    </row>
    <row r="34439" spans="1:1" x14ac:dyDescent="0.25">
      <c r="A34439" t="s">
        <v>34866</v>
      </c>
    </row>
    <row r="34440" spans="1:1" x14ac:dyDescent="0.25">
      <c r="A34440" t="s">
        <v>34867</v>
      </c>
    </row>
    <row r="34441" spans="1:1" x14ac:dyDescent="0.25">
      <c r="A34441" t="s">
        <v>34868</v>
      </c>
    </row>
    <row r="34442" spans="1:1" x14ac:dyDescent="0.25">
      <c r="A34442" t="s">
        <v>34869</v>
      </c>
    </row>
    <row r="34443" spans="1:1" x14ac:dyDescent="0.25">
      <c r="A34443" t="s">
        <v>34870</v>
      </c>
    </row>
    <row r="34444" spans="1:1" x14ac:dyDescent="0.25">
      <c r="A34444" t="s">
        <v>34871</v>
      </c>
    </row>
    <row r="34445" spans="1:1" x14ac:dyDescent="0.25">
      <c r="A34445" t="s">
        <v>34872</v>
      </c>
    </row>
    <row r="34446" spans="1:1" x14ac:dyDescent="0.25">
      <c r="A34446" t="s">
        <v>34873</v>
      </c>
    </row>
    <row r="34447" spans="1:1" x14ac:dyDescent="0.25">
      <c r="A34447" t="s">
        <v>34874</v>
      </c>
    </row>
    <row r="34448" spans="1:1" x14ac:dyDescent="0.25">
      <c r="A34448" t="s">
        <v>34875</v>
      </c>
    </row>
    <row r="34449" spans="1:1" x14ac:dyDescent="0.25">
      <c r="A34449" t="s">
        <v>34876</v>
      </c>
    </row>
    <row r="34450" spans="1:1" x14ac:dyDescent="0.25">
      <c r="A34450" t="s">
        <v>34877</v>
      </c>
    </row>
    <row r="34451" spans="1:1" x14ac:dyDescent="0.25">
      <c r="A34451" t="s">
        <v>34878</v>
      </c>
    </row>
    <row r="34452" spans="1:1" x14ac:dyDescent="0.25">
      <c r="A34452" t="s">
        <v>34879</v>
      </c>
    </row>
    <row r="34453" spans="1:1" x14ac:dyDescent="0.25">
      <c r="A34453" t="s">
        <v>34880</v>
      </c>
    </row>
    <row r="34454" spans="1:1" x14ac:dyDescent="0.25">
      <c r="A34454" t="s">
        <v>34881</v>
      </c>
    </row>
    <row r="34455" spans="1:1" x14ac:dyDescent="0.25">
      <c r="A34455" t="s">
        <v>34882</v>
      </c>
    </row>
    <row r="34456" spans="1:1" x14ac:dyDescent="0.25">
      <c r="A34456" t="s">
        <v>34883</v>
      </c>
    </row>
    <row r="34457" spans="1:1" x14ac:dyDescent="0.25">
      <c r="A34457" t="s">
        <v>34884</v>
      </c>
    </row>
    <row r="34458" spans="1:1" x14ac:dyDescent="0.25">
      <c r="A34458" t="s">
        <v>34885</v>
      </c>
    </row>
    <row r="34459" spans="1:1" x14ac:dyDescent="0.25">
      <c r="A34459" t="s">
        <v>34886</v>
      </c>
    </row>
    <row r="34460" spans="1:1" x14ac:dyDescent="0.25">
      <c r="A34460" t="s">
        <v>34887</v>
      </c>
    </row>
    <row r="34461" spans="1:1" x14ac:dyDescent="0.25">
      <c r="A34461" t="s">
        <v>34888</v>
      </c>
    </row>
    <row r="34462" spans="1:1" x14ac:dyDescent="0.25">
      <c r="A34462" t="s">
        <v>34889</v>
      </c>
    </row>
    <row r="34463" spans="1:1" x14ac:dyDescent="0.25">
      <c r="A34463" t="s">
        <v>34890</v>
      </c>
    </row>
    <row r="34464" spans="1:1" x14ac:dyDescent="0.25">
      <c r="A34464" t="s">
        <v>34891</v>
      </c>
    </row>
    <row r="34465" spans="1:1" x14ac:dyDescent="0.25">
      <c r="A34465" t="s">
        <v>34892</v>
      </c>
    </row>
    <row r="34466" spans="1:1" x14ac:dyDescent="0.25">
      <c r="A34466" t="s">
        <v>34893</v>
      </c>
    </row>
    <row r="34467" spans="1:1" x14ac:dyDescent="0.25">
      <c r="A34467" t="s">
        <v>34894</v>
      </c>
    </row>
    <row r="34468" spans="1:1" x14ac:dyDescent="0.25">
      <c r="A34468" t="s">
        <v>34895</v>
      </c>
    </row>
    <row r="34469" spans="1:1" x14ac:dyDescent="0.25">
      <c r="A34469" t="s">
        <v>34896</v>
      </c>
    </row>
    <row r="34470" spans="1:1" x14ac:dyDescent="0.25">
      <c r="A34470" t="s">
        <v>34897</v>
      </c>
    </row>
    <row r="34471" spans="1:1" x14ac:dyDescent="0.25">
      <c r="A34471" t="s">
        <v>34898</v>
      </c>
    </row>
    <row r="34472" spans="1:1" x14ac:dyDescent="0.25">
      <c r="A34472" t="s">
        <v>34899</v>
      </c>
    </row>
    <row r="34473" spans="1:1" x14ac:dyDescent="0.25">
      <c r="A34473" t="s">
        <v>34900</v>
      </c>
    </row>
    <row r="34474" spans="1:1" x14ac:dyDescent="0.25">
      <c r="A34474" t="s">
        <v>34901</v>
      </c>
    </row>
    <row r="34475" spans="1:1" x14ac:dyDescent="0.25">
      <c r="A34475" t="s">
        <v>34902</v>
      </c>
    </row>
    <row r="34476" spans="1:1" x14ac:dyDescent="0.25">
      <c r="A34476" t="s">
        <v>34903</v>
      </c>
    </row>
    <row r="34477" spans="1:1" x14ac:dyDescent="0.25">
      <c r="A34477" t="s">
        <v>34904</v>
      </c>
    </row>
    <row r="34478" spans="1:1" x14ac:dyDescent="0.25">
      <c r="A34478" t="s">
        <v>34905</v>
      </c>
    </row>
    <row r="34479" spans="1:1" x14ac:dyDescent="0.25">
      <c r="A34479" t="s">
        <v>34906</v>
      </c>
    </row>
    <row r="34480" spans="1:1" x14ac:dyDescent="0.25">
      <c r="A34480" t="s">
        <v>34907</v>
      </c>
    </row>
    <row r="34481" spans="1:1" x14ac:dyDescent="0.25">
      <c r="A34481" t="s">
        <v>34908</v>
      </c>
    </row>
    <row r="34482" spans="1:1" x14ac:dyDescent="0.25">
      <c r="A34482" t="s">
        <v>34909</v>
      </c>
    </row>
    <row r="34483" spans="1:1" x14ac:dyDescent="0.25">
      <c r="A34483" t="s">
        <v>34910</v>
      </c>
    </row>
    <row r="34484" spans="1:1" x14ac:dyDescent="0.25">
      <c r="A34484" t="s">
        <v>34911</v>
      </c>
    </row>
    <row r="34485" spans="1:1" x14ac:dyDescent="0.25">
      <c r="A34485" t="s">
        <v>34912</v>
      </c>
    </row>
    <row r="34486" spans="1:1" x14ac:dyDescent="0.25">
      <c r="A34486" t="s">
        <v>34913</v>
      </c>
    </row>
    <row r="34487" spans="1:1" x14ac:dyDescent="0.25">
      <c r="A34487" t="s">
        <v>34914</v>
      </c>
    </row>
    <row r="34488" spans="1:1" x14ac:dyDescent="0.25">
      <c r="A34488" t="s">
        <v>34915</v>
      </c>
    </row>
    <row r="34489" spans="1:1" x14ac:dyDescent="0.25">
      <c r="A34489" t="s">
        <v>34916</v>
      </c>
    </row>
    <row r="34490" spans="1:1" x14ac:dyDescent="0.25">
      <c r="A34490" t="s">
        <v>34917</v>
      </c>
    </row>
    <row r="34491" spans="1:1" x14ac:dyDescent="0.25">
      <c r="A34491" t="s">
        <v>34918</v>
      </c>
    </row>
    <row r="34492" spans="1:1" x14ac:dyDescent="0.25">
      <c r="A34492" t="s">
        <v>34919</v>
      </c>
    </row>
    <row r="34493" spans="1:1" x14ac:dyDescent="0.25">
      <c r="A34493" t="s">
        <v>34920</v>
      </c>
    </row>
    <row r="34494" spans="1:1" x14ac:dyDescent="0.25">
      <c r="A34494" t="s">
        <v>34921</v>
      </c>
    </row>
    <row r="34495" spans="1:1" x14ac:dyDescent="0.25">
      <c r="A34495" t="s">
        <v>34922</v>
      </c>
    </row>
    <row r="34496" spans="1:1" x14ac:dyDescent="0.25">
      <c r="A34496" t="s">
        <v>34923</v>
      </c>
    </row>
    <row r="34497" spans="1:1" x14ac:dyDescent="0.25">
      <c r="A34497" t="s">
        <v>34924</v>
      </c>
    </row>
    <row r="34498" spans="1:1" x14ac:dyDescent="0.25">
      <c r="A34498" t="s">
        <v>34925</v>
      </c>
    </row>
    <row r="34499" spans="1:1" x14ac:dyDescent="0.25">
      <c r="A34499" t="s">
        <v>34926</v>
      </c>
    </row>
    <row r="34500" spans="1:1" x14ac:dyDescent="0.25">
      <c r="A34500" t="s">
        <v>34927</v>
      </c>
    </row>
    <row r="34501" spans="1:1" x14ac:dyDescent="0.25">
      <c r="A34501" t="s">
        <v>34928</v>
      </c>
    </row>
    <row r="34502" spans="1:1" x14ac:dyDescent="0.25">
      <c r="A34502" t="s">
        <v>34929</v>
      </c>
    </row>
    <row r="34503" spans="1:1" x14ac:dyDescent="0.25">
      <c r="A34503" t="s">
        <v>34930</v>
      </c>
    </row>
    <row r="34504" spans="1:1" x14ac:dyDescent="0.25">
      <c r="A34504" t="s">
        <v>34931</v>
      </c>
    </row>
    <row r="34505" spans="1:1" x14ac:dyDescent="0.25">
      <c r="A34505" t="s">
        <v>34932</v>
      </c>
    </row>
    <row r="34506" spans="1:1" x14ac:dyDescent="0.25">
      <c r="A34506" t="s">
        <v>34933</v>
      </c>
    </row>
    <row r="34507" spans="1:1" x14ac:dyDescent="0.25">
      <c r="A34507" t="s">
        <v>34934</v>
      </c>
    </row>
    <row r="34508" spans="1:1" x14ac:dyDescent="0.25">
      <c r="A34508" t="s">
        <v>34935</v>
      </c>
    </row>
    <row r="34509" spans="1:1" x14ac:dyDescent="0.25">
      <c r="A34509" t="s">
        <v>34936</v>
      </c>
    </row>
    <row r="34510" spans="1:1" x14ac:dyDescent="0.25">
      <c r="A34510" t="s">
        <v>34937</v>
      </c>
    </row>
    <row r="34511" spans="1:1" x14ac:dyDescent="0.25">
      <c r="A34511" t="s">
        <v>34938</v>
      </c>
    </row>
    <row r="34512" spans="1:1" x14ac:dyDescent="0.25">
      <c r="A34512" t="s">
        <v>34939</v>
      </c>
    </row>
    <row r="34513" spans="1:1" x14ac:dyDescent="0.25">
      <c r="A34513" t="s">
        <v>34940</v>
      </c>
    </row>
    <row r="34514" spans="1:1" x14ac:dyDescent="0.25">
      <c r="A34514" t="s">
        <v>34941</v>
      </c>
    </row>
    <row r="34515" spans="1:1" x14ac:dyDescent="0.25">
      <c r="A34515" t="s">
        <v>34942</v>
      </c>
    </row>
    <row r="34516" spans="1:1" x14ac:dyDescent="0.25">
      <c r="A34516" t="s">
        <v>34943</v>
      </c>
    </row>
    <row r="34517" spans="1:1" x14ac:dyDescent="0.25">
      <c r="A34517" t="s">
        <v>34944</v>
      </c>
    </row>
    <row r="34518" spans="1:1" x14ac:dyDescent="0.25">
      <c r="A34518" t="s">
        <v>34945</v>
      </c>
    </row>
    <row r="34519" spans="1:1" x14ac:dyDescent="0.25">
      <c r="A34519" t="s">
        <v>34946</v>
      </c>
    </row>
    <row r="34520" spans="1:1" x14ac:dyDescent="0.25">
      <c r="A34520" t="s">
        <v>34947</v>
      </c>
    </row>
    <row r="34521" spans="1:1" x14ac:dyDescent="0.25">
      <c r="A34521" t="s">
        <v>34948</v>
      </c>
    </row>
    <row r="34522" spans="1:1" x14ac:dyDescent="0.25">
      <c r="A34522" t="s">
        <v>34949</v>
      </c>
    </row>
    <row r="34523" spans="1:1" x14ac:dyDescent="0.25">
      <c r="A34523" t="s">
        <v>34950</v>
      </c>
    </row>
    <row r="34524" spans="1:1" x14ac:dyDescent="0.25">
      <c r="A34524" t="s">
        <v>34951</v>
      </c>
    </row>
    <row r="34525" spans="1:1" x14ac:dyDescent="0.25">
      <c r="A34525" t="s">
        <v>34952</v>
      </c>
    </row>
    <row r="34526" spans="1:1" x14ac:dyDescent="0.25">
      <c r="A34526" t="s">
        <v>34953</v>
      </c>
    </row>
    <row r="34527" spans="1:1" x14ac:dyDescent="0.25">
      <c r="A34527" t="s">
        <v>34954</v>
      </c>
    </row>
    <row r="34528" spans="1:1" x14ac:dyDescent="0.25">
      <c r="A34528" t="s">
        <v>34955</v>
      </c>
    </row>
    <row r="34529" spans="1:1" x14ac:dyDescent="0.25">
      <c r="A34529" t="s">
        <v>34956</v>
      </c>
    </row>
    <row r="34530" spans="1:1" x14ac:dyDescent="0.25">
      <c r="A34530" t="s">
        <v>34957</v>
      </c>
    </row>
    <row r="34531" spans="1:1" x14ac:dyDescent="0.25">
      <c r="A34531" t="s">
        <v>34958</v>
      </c>
    </row>
    <row r="34532" spans="1:1" x14ac:dyDescent="0.25">
      <c r="A34532" t="s">
        <v>34959</v>
      </c>
    </row>
    <row r="34533" spans="1:1" x14ac:dyDescent="0.25">
      <c r="A34533" t="s">
        <v>34960</v>
      </c>
    </row>
    <row r="34534" spans="1:1" x14ac:dyDescent="0.25">
      <c r="A34534" t="s">
        <v>34961</v>
      </c>
    </row>
    <row r="34535" spans="1:1" x14ac:dyDescent="0.25">
      <c r="A34535" t="s">
        <v>34962</v>
      </c>
    </row>
    <row r="34536" spans="1:1" x14ac:dyDescent="0.25">
      <c r="A34536" t="s">
        <v>34963</v>
      </c>
    </row>
    <row r="34537" spans="1:1" x14ac:dyDescent="0.25">
      <c r="A34537" t="s">
        <v>34964</v>
      </c>
    </row>
    <row r="34538" spans="1:1" x14ac:dyDescent="0.25">
      <c r="A34538" t="s">
        <v>34965</v>
      </c>
    </row>
    <row r="34539" spans="1:1" x14ac:dyDescent="0.25">
      <c r="A34539" t="s">
        <v>34966</v>
      </c>
    </row>
    <row r="34540" spans="1:1" x14ac:dyDescent="0.25">
      <c r="A34540" t="s">
        <v>34967</v>
      </c>
    </row>
    <row r="34541" spans="1:1" x14ac:dyDescent="0.25">
      <c r="A34541" t="s">
        <v>34968</v>
      </c>
    </row>
    <row r="34542" spans="1:1" x14ac:dyDescent="0.25">
      <c r="A34542" t="s">
        <v>34969</v>
      </c>
    </row>
    <row r="34543" spans="1:1" x14ac:dyDescent="0.25">
      <c r="A34543" t="s">
        <v>34970</v>
      </c>
    </row>
    <row r="34544" spans="1:1" x14ac:dyDescent="0.25">
      <c r="A34544" t="s">
        <v>34971</v>
      </c>
    </row>
    <row r="34545" spans="1:1" x14ac:dyDescent="0.25">
      <c r="A34545" t="s">
        <v>34972</v>
      </c>
    </row>
    <row r="34546" spans="1:1" x14ac:dyDescent="0.25">
      <c r="A34546" t="s">
        <v>34973</v>
      </c>
    </row>
    <row r="34547" spans="1:1" x14ac:dyDescent="0.25">
      <c r="A34547" t="s">
        <v>34974</v>
      </c>
    </row>
    <row r="34548" spans="1:1" x14ac:dyDescent="0.25">
      <c r="A34548" t="s">
        <v>34975</v>
      </c>
    </row>
    <row r="34549" spans="1:1" x14ac:dyDescent="0.25">
      <c r="A34549" t="s">
        <v>34976</v>
      </c>
    </row>
    <row r="34550" spans="1:1" x14ac:dyDescent="0.25">
      <c r="A34550" t="s">
        <v>34977</v>
      </c>
    </row>
    <row r="34551" spans="1:1" x14ac:dyDescent="0.25">
      <c r="A34551" t="s">
        <v>34978</v>
      </c>
    </row>
    <row r="34552" spans="1:1" x14ac:dyDescent="0.25">
      <c r="A34552" t="s">
        <v>34979</v>
      </c>
    </row>
    <row r="34553" spans="1:1" x14ac:dyDescent="0.25">
      <c r="A34553" t="s">
        <v>34980</v>
      </c>
    </row>
    <row r="34554" spans="1:1" x14ac:dyDescent="0.25">
      <c r="A34554" t="s">
        <v>34981</v>
      </c>
    </row>
    <row r="34555" spans="1:1" x14ac:dyDescent="0.25">
      <c r="A34555" t="s">
        <v>34982</v>
      </c>
    </row>
    <row r="34556" spans="1:1" x14ac:dyDescent="0.25">
      <c r="A34556" t="s">
        <v>34983</v>
      </c>
    </row>
    <row r="34557" spans="1:1" x14ac:dyDescent="0.25">
      <c r="A34557" t="s">
        <v>34984</v>
      </c>
    </row>
    <row r="34558" spans="1:1" x14ac:dyDescent="0.25">
      <c r="A34558" t="s">
        <v>34985</v>
      </c>
    </row>
    <row r="34559" spans="1:1" x14ac:dyDescent="0.25">
      <c r="A34559" t="s">
        <v>34986</v>
      </c>
    </row>
    <row r="34560" spans="1:1" x14ac:dyDescent="0.25">
      <c r="A34560" t="s">
        <v>34987</v>
      </c>
    </row>
    <row r="34561" spans="1:1" x14ac:dyDescent="0.25">
      <c r="A34561" t="s">
        <v>34988</v>
      </c>
    </row>
    <row r="34562" spans="1:1" x14ac:dyDescent="0.25">
      <c r="A34562" t="s">
        <v>34989</v>
      </c>
    </row>
    <row r="34563" spans="1:1" x14ac:dyDescent="0.25">
      <c r="A34563" t="s">
        <v>34990</v>
      </c>
    </row>
    <row r="34564" spans="1:1" x14ac:dyDescent="0.25">
      <c r="A34564" t="s">
        <v>34991</v>
      </c>
    </row>
    <row r="34565" spans="1:1" x14ac:dyDescent="0.25">
      <c r="A34565" t="s">
        <v>34992</v>
      </c>
    </row>
    <row r="34566" spans="1:1" x14ac:dyDescent="0.25">
      <c r="A34566" t="s">
        <v>34993</v>
      </c>
    </row>
    <row r="34567" spans="1:1" x14ac:dyDescent="0.25">
      <c r="A34567" t="s">
        <v>34994</v>
      </c>
    </row>
    <row r="34568" spans="1:1" x14ac:dyDescent="0.25">
      <c r="A34568" t="s">
        <v>34995</v>
      </c>
    </row>
    <row r="34569" spans="1:1" x14ac:dyDescent="0.25">
      <c r="A34569" t="s">
        <v>34996</v>
      </c>
    </row>
    <row r="34570" spans="1:1" x14ac:dyDescent="0.25">
      <c r="A34570" t="s">
        <v>34997</v>
      </c>
    </row>
    <row r="34571" spans="1:1" x14ac:dyDescent="0.25">
      <c r="A34571" t="s">
        <v>34998</v>
      </c>
    </row>
    <row r="34572" spans="1:1" x14ac:dyDescent="0.25">
      <c r="A34572" t="s">
        <v>34999</v>
      </c>
    </row>
    <row r="34573" spans="1:1" x14ac:dyDescent="0.25">
      <c r="A34573" t="s">
        <v>35000</v>
      </c>
    </row>
    <row r="34574" spans="1:1" x14ac:dyDescent="0.25">
      <c r="A34574" t="s">
        <v>35001</v>
      </c>
    </row>
    <row r="34575" spans="1:1" x14ac:dyDescent="0.25">
      <c r="A34575" t="s">
        <v>35002</v>
      </c>
    </row>
    <row r="34576" spans="1:1" x14ac:dyDescent="0.25">
      <c r="A34576" t="s">
        <v>35003</v>
      </c>
    </row>
    <row r="34577" spans="1:1" x14ac:dyDescent="0.25">
      <c r="A34577" t="s">
        <v>35004</v>
      </c>
    </row>
    <row r="34578" spans="1:1" x14ac:dyDescent="0.25">
      <c r="A34578" t="s">
        <v>35005</v>
      </c>
    </row>
    <row r="34579" spans="1:1" x14ac:dyDescent="0.25">
      <c r="A34579" t="s">
        <v>35006</v>
      </c>
    </row>
    <row r="34580" spans="1:1" x14ac:dyDescent="0.25">
      <c r="A34580" t="s">
        <v>35007</v>
      </c>
    </row>
    <row r="34581" spans="1:1" x14ac:dyDescent="0.25">
      <c r="A34581" t="s">
        <v>35008</v>
      </c>
    </row>
    <row r="34582" spans="1:1" x14ac:dyDescent="0.25">
      <c r="A34582" t="s">
        <v>35009</v>
      </c>
    </row>
    <row r="34583" spans="1:1" x14ac:dyDescent="0.25">
      <c r="A34583" t="s">
        <v>35010</v>
      </c>
    </row>
    <row r="34584" spans="1:1" x14ac:dyDescent="0.25">
      <c r="A34584" t="s">
        <v>35011</v>
      </c>
    </row>
    <row r="34585" spans="1:1" x14ac:dyDescent="0.25">
      <c r="A34585" t="s">
        <v>35012</v>
      </c>
    </row>
    <row r="34586" spans="1:1" x14ac:dyDescent="0.25">
      <c r="A34586" t="s">
        <v>35013</v>
      </c>
    </row>
    <row r="34587" spans="1:1" x14ac:dyDescent="0.25">
      <c r="A34587" t="s">
        <v>35014</v>
      </c>
    </row>
    <row r="34588" spans="1:1" x14ac:dyDescent="0.25">
      <c r="A34588" t="s">
        <v>35015</v>
      </c>
    </row>
    <row r="34589" spans="1:1" x14ac:dyDescent="0.25">
      <c r="A34589" t="s">
        <v>35016</v>
      </c>
    </row>
    <row r="34590" spans="1:1" x14ac:dyDescent="0.25">
      <c r="A34590" t="s">
        <v>35017</v>
      </c>
    </row>
    <row r="34591" spans="1:1" x14ac:dyDescent="0.25">
      <c r="A34591" t="s">
        <v>35018</v>
      </c>
    </row>
    <row r="34592" spans="1:1" x14ac:dyDescent="0.25">
      <c r="A34592" t="s">
        <v>35019</v>
      </c>
    </row>
    <row r="34593" spans="1:1" x14ac:dyDescent="0.25">
      <c r="A34593" t="s">
        <v>35020</v>
      </c>
    </row>
    <row r="34594" spans="1:1" x14ac:dyDescent="0.25">
      <c r="A34594" t="s">
        <v>35021</v>
      </c>
    </row>
    <row r="34595" spans="1:1" x14ac:dyDescent="0.25">
      <c r="A34595" t="s">
        <v>35022</v>
      </c>
    </row>
    <row r="34596" spans="1:1" x14ac:dyDescent="0.25">
      <c r="A34596" t="s">
        <v>35023</v>
      </c>
    </row>
    <row r="34597" spans="1:1" x14ac:dyDescent="0.25">
      <c r="A34597" t="s">
        <v>35024</v>
      </c>
    </row>
    <row r="34598" spans="1:1" x14ac:dyDescent="0.25">
      <c r="A34598" t="s">
        <v>35025</v>
      </c>
    </row>
    <row r="34599" spans="1:1" x14ac:dyDescent="0.25">
      <c r="A34599" t="s">
        <v>35026</v>
      </c>
    </row>
    <row r="34600" spans="1:1" x14ac:dyDescent="0.25">
      <c r="A34600" t="s">
        <v>35027</v>
      </c>
    </row>
    <row r="34601" spans="1:1" x14ac:dyDescent="0.25">
      <c r="A34601" t="s">
        <v>35028</v>
      </c>
    </row>
    <row r="34602" spans="1:1" x14ac:dyDescent="0.25">
      <c r="A34602" t="s">
        <v>35029</v>
      </c>
    </row>
    <row r="34603" spans="1:1" x14ac:dyDescent="0.25">
      <c r="A34603" t="s">
        <v>35030</v>
      </c>
    </row>
    <row r="34604" spans="1:1" x14ac:dyDescent="0.25">
      <c r="A34604" t="s">
        <v>35031</v>
      </c>
    </row>
    <row r="34605" spans="1:1" x14ac:dyDescent="0.25">
      <c r="A34605" t="s">
        <v>35032</v>
      </c>
    </row>
    <row r="34606" spans="1:1" x14ac:dyDescent="0.25">
      <c r="A34606" t="s">
        <v>35033</v>
      </c>
    </row>
    <row r="34607" spans="1:1" x14ac:dyDescent="0.25">
      <c r="A34607" t="s">
        <v>35034</v>
      </c>
    </row>
    <row r="34608" spans="1:1" x14ac:dyDescent="0.25">
      <c r="A34608" t="s">
        <v>35035</v>
      </c>
    </row>
    <row r="34609" spans="1:1" x14ac:dyDescent="0.25">
      <c r="A34609" t="s">
        <v>35036</v>
      </c>
    </row>
    <row r="34610" spans="1:1" x14ac:dyDescent="0.25">
      <c r="A34610" t="s">
        <v>35037</v>
      </c>
    </row>
    <row r="34611" spans="1:1" x14ac:dyDescent="0.25">
      <c r="A34611" t="s">
        <v>35038</v>
      </c>
    </row>
    <row r="34612" spans="1:1" x14ac:dyDescent="0.25">
      <c r="A34612" t="s">
        <v>35039</v>
      </c>
    </row>
    <row r="34613" spans="1:1" x14ac:dyDescent="0.25">
      <c r="A34613" t="s">
        <v>35040</v>
      </c>
    </row>
    <row r="34614" spans="1:1" x14ac:dyDescent="0.25">
      <c r="A34614" t="s">
        <v>35041</v>
      </c>
    </row>
    <row r="34615" spans="1:1" x14ac:dyDescent="0.25">
      <c r="A34615" t="s">
        <v>35042</v>
      </c>
    </row>
    <row r="34616" spans="1:1" x14ac:dyDescent="0.25">
      <c r="A34616" t="s">
        <v>35043</v>
      </c>
    </row>
    <row r="34617" spans="1:1" x14ac:dyDescent="0.25">
      <c r="A34617" t="s">
        <v>35044</v>
      </c>
    </row>
    <row r="34618" spans="1:1" x14ac:dyDescent="0.25">
      <c r="A34618" t="s">
        <v>35045</v>
      </c>
    </row>
    <row r="34619" spans="1:1" x14ac:dyDescent="0.25">
      <c r="A34619" t="s">
        <v>35046</v>
      </c>
    </row>
    <row r="34620" spans="1:1" x14ac:dyDescent="0.25">
      <c r="A34620" t="s">
        <v>35047</v>
      </c>
    </row>
    <row r="34621" spans="1:1" x14ac:dyDescent="0.25">
      <c r="A34621" t="s">
        <v>35048</v>
      </c>
    </row>
    <row r="34622" spans="1:1" x14ac:dyDescent="0.25">
      <c r="A34622" t="s">
        <v>35049</v>
      </c>
    </row>
    <row r="34623" spans="1:1" x14ac:dyDescent="0.25">
      <c r="A34623" t="s">
        <v>35050</v>
      </c>
    </row>
    <row r="34624" spans="1:1" x14ac:dyDescent="0.25">
      <c r="A34624" t="s">
        <v>35051</v>
      </c>
    </row>
    <row r="34625" spans="1:1" x14ac:dyDescent="0.25">
      <c r="A34625" t="s">
        <v>35052</v>
      </c>
    </row>
    <row r="34626" spans="1:1" x14ac:dyDescent="0.25">
      <c r="A34626" t="s">
        <v>35053</v>
      </c>
    </row>
    <row r="34627" spans="1:1" x14ac:dyDescent="0.25">
      <c r="A34627" t="s">
        <v>35054</v>
      </c>
    </row>
    <row r="34628" spans="1:1" x14ac:dyDescent="0.25">
      <c r="A34628" t="s">
        <v>35055</v>
      </c>
    </row>
    <row r="34629" spans="1:1" x14ac:dyDescent="0.25">
      <c r="A34629" t="s">
        <v>35056</v>
      </c>
    </row>
    <row r="34630" spans="1:1" x14ac:dyDescent="0.25">
      <c r="A34630" t="s">
        <v>35057</v>
      </c>
    </row>
    <row r="34631" spans="1:1" x14ac:dyDescent="0.25">
      <c r="A34631" t="s">
        <v>35058</v>
      </c>
    </row>
    <row r="34632" spans="1:1" x14ac:dyDescent="0.25">
      <c r="A34632" t="s">
        <v>35059</v>
      </c>
    </row>
    <row r="34633" spans="1:1" x14ac:dyDescent="0.25">
      <c r="A34633" t="s">
        <v>35060</v>
      </c>
    </row>
    <row r="34634" spans="1:1" x14ac:dyDescent="0.25">
      <c r="A34634" t="s">
        <v>35061</v>
      </c>
    </row>
    <row r="34635" spans="1:1" x14ac:dyDescent="0.25">
      <c r="A34635" t="s">
        <v>35062</v>
      </c>
    </row>
    <row r="34636" spans="1:1" x14ac:dyDescent="0.25">
      <c r="A34636" t="s">
        <v>35063</v>
      </c>
    </row>
    <row r="34637" spans="1:1" x14ac:dyDescent="0.25">
      <c r="A34637" t="s">
        <v>35064</v>
      </c>
    </row>
    <row r="34638" spans="1:1" x14ac:dyDescent="0.25">
      <c r="A34638" t="s">
        <v>35065</v>
      </c>
    </row>
    <row r="34639" spans="1:1" x14ac:dyDescent="0.25">
      <c r="A34639" t="s">
        <v>35066</v>
      </c>
    </row>
    <row r="34640" spans="1:1" x14ac:dyDescent="0.25">
      <c r="A34640" t="s">
        <v>35067</v>
      </c>
    </row>
    <row r="34641" spans="1:1" x14ac:dyDescent="0.25">
      <c r="A34641" t="s">
        <v>35068</v>
      </c>
    </row>
    <row r="34642" spans="1:1" x14ac:dyDescent="0.25">
      <c r="A34642" t="s">
        <v>35069</v>
      </c>
    </row>
    <row r="34643" spans="1:1" x14ac:dyDescent="0.25">
      <c r="A34643" t="s">
        <v>35070</v>
      </c>
    </row>
    <row r="34644" spans="1:1" x14ac:dyDescent="0.25">
      <c r="A34644" t="s">
        <v>35071</v>
      </c>
    </row>
    <row r="34645" spans="1:1" x14ac:dyDescent="0.25">
      <c r="A34645" t="s">
        <v>35072</v>
      </c>
    </row>
    <row r="34646" spans="1:1" x14ac:dyDescent="0.25">
      <c r="A34646" t="s">
        <v>35073</v>
      </c>
    </row>
    <row r="34647" spans="1:1" x14ac:dyDescent="0.25">
      <c r="A34647" t="s">
        <v>35074</v>
      </c>
    </row>
    <row r="34648" spans="1:1" x14ac:dyDescent="0.25">
      <c r="A34648" t="s">
        <v>35075</v>
      </c>
    </row>
    <row r="34649" spans="1:1" x14ac:dyDescent="0.25">
      <c r="A34649" t="s">
        <v>35076</v>
      </c>
    </row>
    <row r="34650" spans="1:1" x14ac:dyDescent="0.25">
      <c r="A34650" t="s">
        <v>35077</v>
      </c>
    </row>
    <row r="34651" spans="1:1" x14ac:dyDescent="0.25">
      <c r="A34651" t="s">
        <v>35078</v>
      </c>
    </row>
    <row r="34652" spans="1:1" x14ac:dyDescent="0.25">
      <c r="A34652" t="s">
        <v>35079</v>
      </c>
    </row>
    <row r="34653" spans="1:1" x14ac:dyDescent="0.25">
      <c r="A34653" t="s">
        <v>35080</v>
      </c>
    </row>
    <row r="34654" spans="1:1" x14ac:dyDescent="0.25">
      <c r="A34654" t="s">
        <v>35081</v>
      </c>
    </row>
    <row r="34655" spans="1:1" x14ac:dyDescent="0.25">
      <c r="A34655" t="s">
        <v>35082</v>
      </c>
    </row>
    <row r="34656" spans="1:1" x14ac:dyDescent="0.25">
      <c r="A34656" t="s">
        <v>35083</v>
      </c>
    </row>
    <row r="34657" spans="1:1" x14ac:dyDescent="0.25">
      <c r="A34657" t="s">
        <v>35084</v>
      </c>
    </row>
    <row r="34658" spans="1:1" x14ac:dyDescent="0.25">
      <c r="A34658" t="s">
        <v>35085</v>
      </c>
    </row>
    <row r="34659" spans="1:1" x14ac:dyDescent="0.25">
      <c r="A34659" t="s">
        <v>35086</v>
      </c>
    </row>
    <row r="34660" spans="1:1" x14ac:dyDescent="0.25">
      <c r="A34660" t="s">
        <v>35087</v>
      </c>
    </row>
    <row r="34661" spans="1:1" x14ac:dyDescent="0.25">
      <c r="A34661" t="s">
        <v>35088</v>
      </c>
    </row>
    <row r="34662" spans="1:1" x14ac:dyDescent="0.25">
      <c r="A34662" t="s">
        <v>35089</v>
      </c>
    </row>
    <row r="34663" spans="1:1" x14ac:dyDescent="0.25">
      <c r="A34663" t="s">
        <v>35090</v>
      </c>
    </row>
    <row r="34664" spans="1:1" x14ac:dyDescent="0.25">
      <c r="A34664" t="s">
        <v>35091</v>
      </c>
    </row>
    <row r="34665" spans="1:1" x14ac:dyDescent="0.25">
      <c r="A34665" t="s">
        <v>35092</v>
      </c>
    </row>
    <row r="34666" spans="1:1" x14ac:dyDescent="0.25">
      <c r="A34666" t="s">
        <v>35093</v>
      </c>
    </row>
    <row r="34667" spans="1:1" x14ac:dyDescent="0.25">
      <c r="A34667" t="s">
        <v>35094</v>
      </c>
    </row>
    <row r="34668" spans="1:1" x14ac:dyDescent="0.25">
      <c r="A34668" t="s">
        <v>35095</v>
      </c>
    </row>
    <row r="34669" spans="1:1" x14ac:dyDescent="0.25">
      <c r="A34669" t="s">
        <v>35096</v>
      </c>
    </row>
    <row r="34670" spans="1:1" x14ac:dyDescent="0.25">
      <c r="A34670" t="s">
        <v>35097</v>
      </c>
    </row>
    <row r="34671" spans="1:1" x14ac:dyDescent="0.25">
      <c r="A34671" t="s">
        <v>35098</v>
      </c>
    </row>
    <row r="34672" spans="1:1" x14ac:dyDescent="0.25">
      <c r="A34672" t="s">
        <v>35099</v>
      </c>
    </row>
    <row r="34673" spans="1:1" x14ac:dyDescent="0.25">
      <c r="A34673" t="s">
        <v>35100</v>
      </c>
    </row>
    <row r="34674" spans="1:1" x14ac:dyDescent="0.25">
      <c r="A34674" t="s">
        <v>35101</v>
      </c>
    </row>
    <row r="34675" spans="1:1" x14ac:dyDescent="0.25">
      <c r="A34675" t="s">
        <v>35102</v>
      </c>
    </row>
    <row r="34676" spans="1:1" x14ac:dyDescent="0.25">
      <c r="A34676" t="s">
        <v>35103</v>
      </c>
    </row>
    <row r="34677" spans="1:1" x14ac:dyDescent="0.25">
      <c r="A34677" t="s">
        <v>35104</v>
      </c>
    </row>
    <row r="34678" spans="1:1" x14ac:dyDescent="0.25">
      <c r="A34678" t="s">
        <v>35105</v>
      </c>
    </row>
    <row r="34679" spans="1:1" x14ac:dyDescent="0.25">
      <c r="A34679" t="s">
        <v>35106</v>
      </c>
    </row>
    <row r="34680" spans="1:1" x14ac:dyDescent="0.25">
      <c r="A34680" t="s">
        <v>35107</v>
      </c>
    </row>
    <row r="34681" spans="1:1" x14ac:dyDescent="0.25">
      <c r="A34681" t="s">
        <v>35108</v>
      </c>
    </row>
    <row r="34682" spans="1:1" x14ac:dyDescent="0.25">
      <c r="A34682" t="s">
        <v>35109</v>
      </c>
    </row>
    <row r="34683" spans="1:1" x14ac:dyDescent="0.25">
      <c r="A34683" t="s">
        <v>35110</v>
      </c>
    </row>
    <row r="34684" spans="1:1" x14ac:dyDescent="0.25">
      <c r="A34684" t="s">
        <v>35111</v>
      </c>
    </row>
    <row r="34685" spans="1:1" x14ac:dyDescent="0.25">
      <c r="A34685" t="s">
        <v>35112</v>
      </c>
    </row>
    <row r="34686" spans="1:1" x14ac:dyDescent="0.25">
      <c r="A34686" t="s">
        <v>35113</v>
      </c>
    </row>
    <row r="34687" spans="1:1" x14ac:dyDescent="0.25">
      <c r="A34687" t="s">
        <v>35114</v>
      </c>
    </row>
    <row r="34688" spans="1:1" x14ac:dyDescent="0.25">
      <c r="A34688" t="s">
        <v>35115</v>
      </c>
    </row>
    <row r="34689" spans="1:1" x14ac:dyDescent="0.25">
      <c r="A34689" t="s">
        <v>35116</v>
      </c>
    </row>
    <row r="34690" spans="1:1" x14ac:dyDescent="0.25">
      <c r="A34690" t="s">
        <v>35117</v>
      </c>
    </row>
    <row r="34691" spans="1:1" x14ac:dyDescent="0.25">
      <c r="A34691" t="s">
        <v>35118</v>
      </c>
    </row>
    <row r="34692" spans="1:1" x14ac:dyDescent="0.25">
      <c r="A34692" t="s">
        <v>35119</v>
      </c>
    </row>
    <row r="34693" spans="1:1" x14ac:dyDescent="0.25">
      <c r="A34693" t="s">
        <v>35120</v>
      </c>
    </row>
    <row r="34694" spans="1:1" x14ac:dyDescent="0.25">
      <c r="A34694" t="s">
        <v>35121</v>
      </c>
    </row>
    <row r="34695" spans="1:1" x14ac:dyDescent="0.25">
      <c r="A34695" t="s">
        <v>35122</v>
      </c>
    </row>
    <row r="34696" spans="1:1" x14ac:dyDescent="0.25">
      <c r="A34696" t="s">
        <v>35123</v>
      </c>
    </row>
    <row r="34697" spans="1:1" x14ac:dyDescent="0.25">
      <c r="A34697" t="s">
        <v>35124</v>
      </c>
    </row>
    <row r="34698" spans="1:1" x14ac:dyDescent="0.25">
      <c r="A34698" t="s">
        <v>35125</v>
      </c>
    </row>
    <row r="34699" spans="1:1" x14ac:dyDescent="0.25">
      <c r="A34699" t="s">
        <v>35126</v>
      </c>
    </row>
    <row r="34700" spans="1:1" x14ac:dyDescent="0.25">
      <c r="A34700" t="s">
        <v>35127</v>
      </c>
    </row>
    <row r="34701" spans="1:1" x14ac:dyDescent="0.25">
      <c r="A34701" t="s">
        <v>35128</v>
      </c>
    </row>
    <row r="34702" spans="1:1" x14ac:dyDescent="0.25">
      <c r="A34702" t="s">
        <v>35129</v>
      </c>
    </row>
    <row r="34703" spans="1:1" x14ac:dyDescent="0.25">
      <c r="A34703" t="s">
        <v>35130</v>
      </c>
    </row>
    <row r="34704" spans="1:1" x14ac:dyDescent="0.25">
      <c r="A34704" t="s">
        <v>35131</v>
      </c>
    </row>
    <row r="34705" spans="1:1" x14ac:dyDescent="0.25">
      <c r="A34705" t="s">
        <v>35132</v>
      </c>
    </row>
    <row r="34706" spans="1:1" x14ac:dyDescent="0.25">
      <c r="A34706" t="s">
        <v>35133</v>
      </c>
    </row>
    <row r="34707" spans="1:1" x14ac:dyDescent="0.25">
      <c r="A34707" t="s">
        <v>35134</v>
      </c>
    </row>
    <row r="34708" spans="1:1" x14ac:dyDescent="0.25">
      <c r="A34708" t="s">
        <v>35135</v>
      </c>
    </row>
    <row r="34709" spans="1:1" x14ac:dyDescent="0.25">
      <c r="A34709" t="s">
        <v>35136</v>
      </c>
    </row>
    <row r="34710" spans="1:1" x14ac:dyDescent="0.25">
      <c r="A34710" t="s">
        <v>35137</v>
      </c>
    </row>
    <row r="34711" spans="1:1" x14ac:dyDescent="0.25">
      <c r="A34711" t="s">
        <v>35138</v>
      </c>
    </row>
    <row r="34712" spans="1:1" x14ac:dyDescent="0.25">
      <c r="A34712" t="s">
        <v>35139</v>
      </c>
    </row>
    <row r="34713" spans="1:1" x14ac:dyDescent="0.25">
      <c r="A34713" t="s">
        <v>35140</v>
      </c>
    </row>
    <row r="34714" spans="1:1" x14ac:dyDescent="0.25">
      <c r="A34714" t="s">
        <v>35141</v>
      </c>
    </row>
    <row r="34715" spans="1:1" x14ac:dyDescent="0.25">
      <c r="A34715" t="s">
        <v>35142</v>
      </c>
    </row>
    <row r="34716" spans="1:1" x14ac:dyDescent="0.25">
      <c r="A34716" t="s">
        <v>35143</v>
      </c>
    </row>
    <row r="34717" spans="1:1" x14ac:dyDescent="0.25">
      <c r="A34717" t="s">
        <v>35144</v>
      </c>
    </row>
    <row r="34718" spans="1:1" x14ac:dyDescent="0.25">
      <c r="A34718" t="s">
        <v>35145</v>
      </c>
    </row>
    <row r="34719" spans="1:1" x14ac:dyDescent="0.25">
      <c r="A34719" t="s">
        <v>35146</v>
      </c>
    </row>
    <row r="34720" spans="1:1" x14ac:dyDescent="0.25">
      <c r="A34720" t="s">
        <v>35147</v>
      </c>
    </row>
    <row r="34721" spans="1:1" x14ac:dyDescent="0.25">
      <c r="A34721" t="s">
        <v>35148</v>
      </c>
    </row>
    <row r="34722" spans="1:1" x14ac:dyDescent="0.25">
      <c r="A34722" t="s">
        <v>35149</v>
      </c>
    </row>
    <row r="34723" spans="1:1" x14ac:dyDescent="0.25">
      <c r="A34723" t="s">
        <v>35150</v>
      </c>
    </row>
    <row r="34724" spans="1:1" x14ac:dyDescent="0.25">
      <c r="A34724" t="s">
        <v>35151</v>
      </c>
    </row>
    <row r="34725" spans="1:1" x14ac:dyDescent="0.25">
      <c r="A34725" t="s">
        <v>35152</v>
      </c>
    </row>
    <row r="34726" spans="1:1" x14ac:dyDescent="0.25">
      <c r="A34726" t="s">
        <v>35153</v>
      </c>
    </row>
    <row r="34727" spans="1:1" x14ac:dyDescent="0.25">
      <c r="A34727" t="s">
        <v>35154</v>
      </c>
    </row>
    <row r="34728" spans="1:1" x14ac:dyDescent="0.25">
      <c r="A34728" t="s">
        <v>35155</v>
      </c>
    </row>
    <row r="34729" spans="1:1" x14ac:dyDescent="0.25">
      <c r="A34729" t="s">
        <v>35156</v>
      </c>
    </row>
    <row r="34730" spans="1:1" x14ac:dyDescent="0.25">
      <c r="A34730" t="s">
        <v>35157</v>
      </c>
    </row>
    <row r="34731" spans="1:1" x14ac:dyDescent="0.25">
      <c r="A34731" t="s">
        <v>35158</v>
      </c>
    </row>
    <row r="34732" spans="1:1" x14ac:dyDescent="0.25">
      <c r="A34732" t="s">
        <v>35159</v>
      </c>
    </row>
    <row r="34733" spans="1:1" x14ac:dyDescent="0.25">
      <c r="A34733" t="s">
        <v>35160</v>
      </c>
    </row>
    <row r="34734" spans="1:1" x14ac:dyDescent="0.25">
      <c r="A34734" t="s">
        <v>35161</v>
      </c>
    </row>
    <row r="34735" spans="1:1" x14ac:dyDescent="0.25">
      <c r="A34735" t="s">
        <v>35162</v>
      </c>
    </row>
    <row r="34736" spans="1:1" x14ac:dyDescent="0.25">
      <c r="A34736" t="s">
        <v>35163</v>
      </c>
    </row>
    <row r="34737" spans="1:1" x14ac:dyDescent="0.25">
      <c r="A34737" t="s">
        <v>35164</v>
      </c>
    </row>
    <row r="34738" spans="1:1" x14ac:dyDescent="0.25">
      <c r="A34738" t="s">
        <v>35165</v>
      </c>
    </row>
    <row r="34739" spans="1:1" x14ac:dyDescent="0.25">
      <c r="A34739" t="s">
        <v>35166</v>
      </c>
    </row>
    <row r="34740" spans="1:1" x14ac:dyDescent="0.25">
      <c r="A34740" t="s">
        <v>35167</v>
      </c>
    </row>
    <row r="34741" spans="1:1" x14ac:dyDescent="0.25">
      <c r="A34741" t="s">
        <v>35168</v>
      </c>
    </row>
    <row r="34742" spans="1:1" x14ac:dyDescent="0.25">
      <c r="A34742" t="s">
        <v>35169</v>
      </c>
    </row>
    <row r="34743" spans="1:1" x14ac:dyDescent="0.25">
      <c r="A34743" t="s">
        <v>35170</v>
      </c>
    </row>
    <row r="34744" spans="1:1" x14ac:dyDescent="0.25">
      <c r="A34744" t="s">
        <v>35171</v>
      </c>
    </row>
    <row r="34745" spans="1:1" x14ac:dyDescent="0.25">
      <c r="A34745" t="s">
        <v>35172</v>
      </c>
    </row>
    <row r="34746" spans="1:1" x14ac:dyDescent="0.25">
      <c r="A34746" t="s">
        <v>35173</v>
      </c>
    </row>
    <row r="34747" spans="1:1" x14ac:dyDescent="0.25">
      <c r="A34747" t="s">
        <v>35174</v>
      </c>
    </row>
    <row r="34748" spans="1:1" x14ac:dyDescent="0.25">
      <c r="A34748" t="s">
        <v>35175</v>
      </c>
    </row>
    <row r="34749" spans="1:1" x14ac:dyDescent="0.25">
      <c r="A34749" t="s">
        <v>35176</v>
      </c>
    </row>
    <row r="34750" spans="1:1" x14ac:dyDescent="0.25">
      <c r="A34750" t="s">
        <v>35177</v>
      </c>
    </row>
    <row r="34751" spans="1:1" x14ac:dyDescent="0.25">
      <c r="A34751" t="s">
        <v>35178</v>
      </c>
    </row>
    <row r="34752" spans="1:1" x14ac:dyDescent="0.25">
      <c r="A34752" t="s">
        <v>35179</v>
      </c>
    </row>
    <row r="34753" spans="1:1" x14ac:dyDescent="0.25">
      <c r="A34753" t="s">
        <v>35180</v>
      </c>
    </row>
    <row r="34754" spans="1:1" x14ac:dyDescent="0.25">
      <c r="A34754" t="s">
        <v>35181</v>
      </c>
    </row>
    <row r="34755" spans="1:1" x14ac:dyDescent="0.25">
      <c r="A34755" t="s">
        <v>35182</v>
      </c>
    </row>
    <row r="34756" spans="1:1" x14ac:dyDescent="0.25">
      <c r="A34756" t="s">
        <v>35183</v>
      </c>
    </row>
    <row r="34757" spans="1:1" x14ac:dyDescent="0.25">
      <c r="A34757" t="s">
        <v>35184</v>
      </c>
    </row>
    <row r="34758" spans="1:1" x14ac:dyDescent="0.25">
      <c r="A34758" t="s">
        <v>35185</v>
      </c>
    </row>
    <row r="34759" spans="1:1" x14ac:dyDescent="0.25">
      <c r="A34759" t="s">
        <v>35186</v>
      </c>
    </row>
    <row r="34760" spans="1:1" x14ac:dyDescent="0.25">
      <c r="A34760" t="s">
        <v>35187</v>
      </c>
    </row>
    <row r="34761" spans="1:1" x14ac:dyDescent="0.25">
      <c r="A34761" t="s">
        <v>35188</v>
      </c>
    </row>
    <row r="34762" spans="1:1" x14ac:dyDescent="0.25">
      <c r="A34762" t="s">
        <v>35189</v>
      </c>
    </row>
    <row r="34763" spans="1:1" x14ac:dyDescent="0.25">
      <c r="A34763" t="s">
        <v>35190</v>
      </c>
    </row>
    <row r="34764" spans="1:1" x14ac:dyDescent="0.25">
      <c r="A34764" t="s">
        <v>35191</v>
      </c>
    </row>
    <row r="34765" spans="1:1" x14ac:dyDescent="0.25">
      <c r="A34765" t="s">
        <v>35192</v>
      </c>
    </row>
    <row r="34766" spans="1:1" x14ac:dyDescent="0.25">
      <c r="A34766" t="s">
        <v>35193</v>
      </c>
    </row>
    <row r="34767" spans="1:1" x14ac:dyDescent="0.25">
      <c r="A34767" t="s">
        <v>35194</v>
      </c>
    </row>
    <row r="34768" spans="1:1" x14ac:dyDescent="0.25">
      <c r="A34768" t="s">
        <v>35195</v>
      </c>
    </row>
    <row r="34769" spans="1:1" x14ac:dyDescent="0.25">
      <c r="A34769" t="s">
        <v>35196</v>
      </c>
    </row>
    <row r="34770" spans="1:1" x14ac:dyDescent="0.25">
      <c r="A34770" t="s">
        <v>35197</v>
      </c>
    </row>
    <row r="34771" spans="1:1" x14ac:dyDescent="0.25">
      <c r="A34771" t="s">
        <v>35198</v>
      </c>
    </row>
    <row r="34772" spans="1:1" x14ac:dyDescent="0.25">
      <c r="A34772" t="s">
        <v>35199</v>
      </c>
    </row>
    <row r="34773" spans="1:1" x14ac:dyDescent="0.25">
      <c r="A34773" t="s">
        <v>35200</v>
      </c>
    </row>
    <row r="34774" spans="1:1" x14ac:dyDescent="0.25">
      <c r="A34774" t="s">
        <v>35201</v>
      </c>
    </row>
    <row r="34775" spans="1:1" x14ac:dyDescent="0.25">
      <c r="A34775" t="s">
        <v>35202</v>
      </c>
    </row>
    <row r="34776" spans="1:1" x14ac:dyDescent="0.25">
      <c r="A34776" t="s">
        <v>35203</v>
      </c>
    </row>
    <row r="34777" spans="1:1" x14ac:dyDescent="0.25">
      <c r="A34777" t="s">
        <v>35204</v>
      </c>
    </row>
    <row r="34778" spans="1:1" x14ac:dyDescent="0.25">
      <c r="A34778" t="s">
        <v>35205</v>
      </c>
    </row>
    <row r="34779" spans="1:1" x14ac:dyDescent="0.25">
      <c r="A34779" t="s">
        <v>35206</v>
      </c>
    </row>
    <row r="34780" spans="1:1" x14ac:dyDescent="0.25">
      <c r="A34780" t="s">
        <v>35207</v>
      </c>
    </row>
    <row r="34781" spans="1:1" x14ac:dyDescent="0.25">
      <c r="A34781" t="s">
        <v>35208</v>
      </c>
    </row>
    <row r="34782" spans="1:1" x14ac:dyDescent="0.25">
      <c r="A34782" t="s">
        <v>35209</v>
      </c>
    </row>
    <row r="34783" spans="1:1" x14ac:dyDescent="0.25">
      <c r="A34783" t="s">
        <v>35210</v>
      </c>
    </row>
    <row r="34784" spans="1:1" x14ac:dyDescent="0.25">
      <c r="A34784" t="s">
        <v>35211</v>
      </c>
    </row>
    <row r="34785" spans="1:1" x14ac:dyDescent="0.25">
      <c r="A34785" t="s">
        <v>35212</v>
      </c>
    </row>
    <row r="34786" spans="1:1" x14ac:dyDescent="0.25">
      <c r="A34786" t="s">
        <v>35213</v>
      </c>
    </row>
    <row r="34787" spans="1:1" x14ac:dyDescent="0.25">
      <c r="A34787" t="s">
        <v>35214</v>
      </c>
    </row>
    <row r="34788" spans="1:1" x14ac:dyDescent="0.25">
      <c r="A34788" t="s">
        <v>35215</v>
      </c>
    </row>
    <row r="34789" spans="1:1" x14ac:dyDescent="0.25">
      <c r="A34789" t="s">
        <v>35216</v>
      </c>
    </row>
    <row r="34790" spans="1:1" x14ac:dyDescent="0.25">
      <c r="A34790" t="s">
        <v>35217</v>
      </c>
    </row>
    <row r="34791" spans="1:1" x14ac:dyDescent="0.25">
      <c r="A34791" t="s">
        <v>35218</v>
      </c>
    </row>
    <row r="34792" spans="1:1" x14ac:dyDescent="0.25">
      <c r="A34792" t="s">
        <v>35219</v>
      </c>
    </row>
    <row r="34793" spans="1:1" x14ac:dyDescent="0.25">
      <c r="A34793" t="s">
        <v>35220</v>
      </c>
    </row>
    <row r="34794" spans="1:1" x14ac:dyDescent="0.25">
      <c r="A34794" t="s">
        <v>35221</v>
      </c>
    </row>
    <row r="34795" spans="1:1" x14ac:dyDescent="0.25">
      <c r="A34795" t="s">
        <v>35222</v>
      </c>
    </row>
    <row r="34796" spans="1:1" x14ac:dyDescent="0.25">
      <c r="A34796" t="s">
        <v>35223</v>
      </c>
    </row>
    <row r="34797" spans="1:1" x14ac:dyDescent="0.25">
      <c r="A34797" t="s">
        <v>35224</v>
      </c>
    </row>
    <row r="34798" spans="1:1" x14ac:dyDescent="0.25">
      <c r="A34798" t="s">
        <v>35225</v>
      </c>
    </row>
    <row r="34799" spans="1:1" x14ac:dyDescent="0.25">
      <c r="A34799" t="s">
        <v>35226</v>
      </c>
    </row>
    <row r="34800" spans="1:1" x14ac:dyDescent="0.25">
      <c r="A34800" t="s">
        <v>35227</v>
      </c>
    </row>
    <row r="34801" spans="1:1" x14ac:dyDescent="0.25">
      <c r="A34801" t="s">
        <v>35228</v>
      </c>
    </row>
    <row r="34802" spans="1:1" x14ac:dyDescent="0.25">
      <c r="A34802" t="s">
        <v>35229</v>
      </c>
    </row>
    <row r="34803" spans="1:1" x14ac:dyDescent="0.25">
      <c r="A34803" t="s">
        <v>35230</v>
      </c>
    </row>
    <row r="34804" spans="1:1" x14ac:dyDescent="0.25">
      <c r="A34804" t="s">
        <v>35231</v>
      </c>
    </row>
    <row r="34805" spans="1:1" x14ac:dyDescent="0.25">
      <c r="A34805" t="s">
        <v>35232</v>
      </c>
    </row>
    <row r="34806" spans="1:1" x14ac:dyDescent="0.25">
      <c r="A34806" t="s">
        <v>35233</v>
      </c>
    </row>
    <row r="34807" spans="1:1" x14ac:dyDescent="0.25">
      <c r="A34807" t="s">
        <v>35234</v>
      </c>
    </row>
    <row r="34808" spans="1:1" x14ac:dyDescent="0.25">
      <c r="A34808" t="s">
        <v>35235</v>
      </c>
    </row>
    <row r="34809" spans="1:1" x14ac:dyDescent="0.25">
      <c r="A34809" t="s">
        <v>35236</v>
      </c>
    </row>
    <row r="34810" spans="1:1" x14ac:dyDescent="0.25">
      <c r="A34810" t="s">
        <v>35237</v>
      </c>
    </row>
    <row r="34811" spans="1:1" x14ac:dyDescent="0.25">
      <c r="A34811" t="s">
        <v>35238</v>
      </c>
    </row>
    <row r="34812" spans="1:1" x14ac:dyDescent="0.25">
      <c r="A34812" t="s">
        <v>35239</v>
      </c>
    </row>
    <row r="34813" spans="1:1" x14ac:dyDescent="0.25">
      <c r="A34813" t="s">
        <v>35240</v>
      </c>
    </row>
    <row r="34814" spans="1:1" x14ac:dyDescent="0.25">
      <c r="A34814" t="s">
        <v>35241</v>
      </c>
    </row>
    <row r="34815" spans="1:1" x14ac:dyDescent="0.25">
      <c r="A34815" t="s">
        <v>35242</v>
      </c>
    </row>
    <row r="34816" spans="1:1" x14ac:dyDescent="0.25">
      <c r="A34816" t="s">
        <v>35243</v>
      </c>
    </row>
    <row r="34817" spans="1:1" x14ac:dyDescent="0.25">
      <c r="A34817" t="s">
        <v>35244</v>
      </c>
    </row>
    <row r="34818" spans="1:1" x14ac:dyDescent="0.25">
      <c r="A34818" t="s">
        <v>35245</v>
      </c>
    </row>
    <row r="34819" spans="1:1" x14ac:dyDescent="0.25">
      <c r="A34819" t="s">
        <v>35246</v>
      </c>
    </row>
    <row r="34820" spans="1:1" x14ac:dyDescent="0.25">
      <c r="A34820" t="s">
        <v>35247</v>
      </c>
    </row>
    <row r="34821" spans="1:1" x14ac:dyDescent="0.25">
      <c r="A34821" t="s">
        <v>35248</v>
      </c>
    </row>
    <row r="34822" spans="1:1" x14ac:dyDescent="0.25">
      <c r="A34822" t="s">
        <v>35249</v>
      </c>
    </row>
    <row r="34823" spans="1:1" x14ac:dyDescent="0.25">
      <c r="A34823" t="s">
        <v>35250</v>
      </c>
    </row>
    <row r="34824" spans="1:1" x14ac:dyDescent="0.25">
      <c r="A34824" t="s">
        <v>35251</v>
      </c>
    </row>
    <row r="34825" spans="1:1" x14ac:dyDescent="0.25">
      <c r="A34825" t="s">
        <v>35252</v>
      </c>
    </row>
    <row r="34826" spans="1:1" x14ac:dyDescent="0.25">
      <c r="A34826" t="s">
        <v>35253</v>
      </c>
    </row>
    <row r="34827" spans="1:1" x14ac:dyDescent="0.25">
      <c r="A34827" t="s">
        <v>35254</v>
      </c>
    </row>
    <row r="34828" spans="1:1" x14ac:dyDescent="0.25">
      <c r="A34828" t="s">
        <v>35255</v>
      </c>
    </row>
    <row r="34829" spans="1:1" x14ac:dyDescent="0.25">
      <c r="A34829" t="s">
        <v>35256</v>
      </c>
    </row>
    <row r="34830" spans="1:1" x14ac:dyDescent="0.25">
      <c r="A34830" t="s">
        <v>35257</v>
      </c>
    </row>
    <row r="34831" spans="1:1" x14ac:dyDescent="0.25">
      <c r="A34831" t="s">
        <v>35258</v>
      </c>
    </row>
    <row r="34832" spans="1:1" x14ac:dyDescent="0.25">
      <c r="A34832" t="s">
        <v>35259</v>
      </c>
    </row>
    <row r="34833" spans="1:1" x14ac:dyDescent="0.25">
      <c r="A34833" t="s">
        <v>35260</v>
      </c>
    </row>
    <row r="34834" spans="1:1" x14ac:dyDescent="0.25">
      <c r="A34834" t="s">
        <v>35261</v>
      </c>
    </row>
    <row r="34835" spans="1:1" x14ac:dyDescent="0.25">
      <c r="A34835" t="s">
        <v>35262</v>
      </c>
    </row>
    <row r="34836" spans="1:1" x14ac:dyDescent="0.25">
      <c r="A34836" t="s">
        <v>35263</v>
      </c>
    </row>
    <row r="34837" spans="1:1" x14ac:dyDescent="0.25">
      <c r="A34837" t="s">
        <v>35264</v>
      </c>
    </row>
    <row r="34838" spans="1:1" x14ac:dyDescent="0.25">
      <c r="A34838" t="s">
        <v>35265</v>
      </c>
    </row>
    <row r="34839" spans="1:1" x14ac:dyDescent="0.25">
      <c r="A34839" t="s">
        <v>35266</v>
      </c>
    </row>
    <row r="34840" spans="1:1" x14ac:dyDescent="0.25">
      <c r="A34840" t="s">
        <v>35267</v>
      </c>
    </row>
    <row r="34841" spans="1:1" x14ac:dyDescent="0.25">
      <c r="A34841" t="s">
        <v>35268</v>
      </c>
    </row>
    <row r="34842" spans="1:1" x14ac:dyDescent="0.25">
      <c r="A34842" t="s">
        <v>35269</v>
      </c>
    </row>
    <row r="34843" spans="1:1" x14ac:dyDescent="0.25">
      <c r="A34843" t="s">
        <v>35270</v>
      </c>
    </row>
    <row r="34844" spans="1:1" x14ac:dyDescent="0.25">
      <c r="A34844" t="s">
        <v>35271</v>
      </c>
    </row>
    <row r="34845" spans="1:1" x14ac:dyDescent="0.25">
      <c r="A34845" t="s">
        <v>35272</v>
      </c>
    </row>
    <row r="34846" spans="1:1" x14ac:dyDescent="0.25">
      <c r="A34846" t="s">
        <v>35273</v>
      </c>
    </row>
    <row r="34847" spans="1:1" x14ac:dyDescent="0.25">
      <c r="A34847" t="s">
        <v>35274</v>
      </c>
    </row>
    <row r="34848" spans="1:1" x14ac:dyDescent="0.25">
      <c r="A34848" t="s">
        <v>35275</v>
      </c>
    </row>
    <row r="34849" spans="1:1" x14ac:dyDescent="0.25">
      <c r="A34849" t="s">
        <v>35276</v>
      </c>
    </row>
    <row r="34850" spans="1:1" x14ac:dyDescent="0.25">
      <c r="A34850" t="s">
        <v>35277</v>
      </c>
    </row>
    <row r="34851" spans="1:1" x14ac:dyDescent="0.25">
      <c r="A34851" t="s">
        <v>35278</v>
      </c>
    </row>
    <row r="34852" spans="1:1" x14ac:dyDescent="0.25">
      <c r="A34852" t="s">
        <v>35279</v>
      </c>
    </row>
    <row r="34853" spans="1:1" x14ac:dyDescent="0.25">
      <c r="A34853" t="s">
        <v>35280</v>
      </c>
    </row>
    <row r="34854" spans="1:1" x14ac:dyDescent="0.25">
      <c r="A34854" t="s">
        <v>35281</v>
      </c>
    </row>
    <row r="34855" spans="1:1" x14ac:dyDescent="0.25">
      <c r="A34855" t="s">
        <v>35282</v>
      </c>
    </row>
    <row r="34856" spans="1:1" x14ac:dyDescent="0.25">
      <c r="A34856" t="s">
        <v>35283</v>
      </c>
    </row>
    <row r="34857" spans="1:1" x14ac:dyDescent="0.25">
      <c r="A34857" t="s">
        <v>35284</v>
      </c>
    </row>
    <row r="34858" spans="1:1" x14ac:dyDescent="0.25">
      <c r="A34858" t="s">
        <v>35285</v>
      </c>
    </row>
    <row r="34859" spans="1:1" x14ac:dyDescent="0.25">
      <c r="A34859" t="s">
        <v>35286</v>
      </c>
    </row>
    <row r="34860" spans="1:1" x14ac:dyDescent="0.25">
      <c r="A34860" t="s">
        <v>35287</v>
      </c>
    </row>
    <row r="34861" spans="1:1" x14ac:dyDescent="0.25">
      <c r="A34861" t="s">
        <v>35288</v>
      </c>
    </row>
    <row r="34862" spans="1:1" x14ac:dyDescent="0.25">
      <c r="A34862" t="s">
        <v>35289</v>
      </c>
    </row>
    <row r="34863" spans="1:1" x14ac:dyDescent="0.25">
      <c r="A34863" t="s">
        <v>35290</v>
      </c>
    </row>
    <row r="34864" spans="1:1" x14ac:dyDescent="0.25">
      <c r="A34864" t="s">
        <v>35291</v>
      </c>
    </row>
    <row r="34865" spans="1:1" x14ac:dyDescent="0.25">
      <c r="A34865" t="s">
        <v>35292</v>
      </c>
    </row>
    <row r="34866" spans="1:1" x14ac:dyDescent="0.25">
      <c r="A34866" t="s">
        <v>35293</v>
      </c>
    </row>
    <row r="34867" spans="1:1" x14ac:dyDescent="0.25">
      <c r="A34867" t="s">
        <v>35294</v>
      </c>
    </row>
    <row r="34868" spans="1:1" x14ac:dyDescent="0.25">
      <c r="A34868" t="s">
        <v>35295</v>
      </c>
    </row>
    <row r="34869" spans="1:1" x14ac:dyDescent="0.25">
      <c r="A34869" t="s">
        <v>35296</v>
      </c>
    </row>
    <row r="34870" spans="1:1" x14ac:dyDescent="0.25">
      <c r="A34870" t="s">
        <v>35297</v>
      </c>
    </row>
    <row r="34871" spans="1:1" x14ac:dyDescent="0.25">
      <c r="A34871" t="s">
        <v>35298</v>
      </c>
    </row>
    <row r="34872" spans="1:1" x14ac:dyDescent="0.25">
      <c r="A34872" t="s">
        <v>35299</v>
      </c>
    </row>
    <row r="34873" spans="1:1" x14ac:dyDescent="0.25">
      <c r="A34873" t="s">
        <v>35300</v>
      </c>
    </row>
    <row r="34874" spans="1:1" x14ac:dyDescent="0.25">
      <c r="A34874" t="s">
        <v>35301</v>
      </c>
    </row>
    <row r="34875" spans="1:1" x14ac:dyDescent="0.25">
      <c r="A34875" t="s">
        <v>35302</v>
      </c>
    </row>
    <row r="34876" spans="1:1" x14ac:dyDescent="0.25">
      <c r="A34876" t="s">
        <v>35303</v>
      </c>
    </row>
    <row r="34877" spans="1:1" x14ac:dyDescent="0.25">
      <c r="A34877" t="s">
        <v>35304</v>
      </c>
    </row>
    <row r="34878" spans="1:1" x14ac:dyDescent="0.25">
      <c r="A34878" t="s">
        <v>35305</v>
      </c>
    </row>
    <row r="34879" spans="1:1" x14ac:dyDescent="0.25">
      <c r="A34879" t="s">
        <v>35306</v>
      </c>
    </row>
    <row r="34880" spans="1:1" x14ac:dyDescent="0.25">
      <c r="A34880" t="s">
        <v>35307</v>
      </c>
    </row>
    <row r="34881" spans="1:1" x14ac:dyDescent="0.25">
      <c r="A34881" t="s">
        <v>35308</v>
      </c>
    </row>
    <row r="34882" spans="1:1" x14ac:dyDescent="0.25">
      <c r="A34882" t="s">
        <v>35309</v>
      </c>
    </row>
    <row r="34883" spans="1:1" x14ac:dyDescent="0.25">
      <c r="A34883" t="s">
        <v>35310</v>
      </c>
    </row>
    <row r="34884" spans="1:1" x14ac:dyDescent="0.25">
      <c r="A34884" t="s">
        <v>35311</v>
      </c>
    </row>
    <row r="34885" spans="1:1" x14ac:dyDescent="0.25">
      <c r="A34885" t="s">
        <v>35312</v>
      </c>
    </row>
    <row r="34886" spans="1:1" x14ac:dyDescent="0.25">
      <c r="A34886" t="s">
        <v>35313</v>
      </c>
    </row>
    <row r="34887" spans="1:1" x14ac:dyDescent="0.25">
      <c r="A34887" t="s">
        <v>35314</v>
      </c>
    </row>
    <row r="34888" spans="1:1" x14ac:dyDescent="0.25">
      <c r="A34888" t="s">
        <v>35315</v>
      </c>
    </row>
    <row r="34889" spans="1:1" x14ac:dyDescent="0.25">
      <c r="A34889" t="s">
        <v>35316</v>
      </c>
    </row>
    <row r="34890" spans="1:1" x14ac:dyDescent="0.25">
      <c r="A34890" t="s">
        <v>35317</v>
      </c>
    </row>
    <row r="34891" spans="1:1" x14ac:dyDescent="0.25">
      <c r="A34891" t="s">
        <v>35318</v>
      </c>
    </row>
    <row r="34892" spans="1:1" x14ac:dyDescent="0.25">
      <c r="A34892" t="s">
        <v>35319</v>
      </c>
    </row>
    <row r="34893" spans="1:1" x14ac:dyDescent="0.25">
      <c r="A34893" t="s">
        <v>35320</v>
      </c>
    </row>
    <row r="34894" spans="1:1" x14ac:dyDescent="0.25">
      <c r="A34894" t="s">
        <v>35321</v>
      </c>
    </row>
    <row r="34895" spans="1:1" x14ac:dyDescent="0.25">
      <c r="A34895" t="s">
        <v>35322</v>
      </c>
    </row>
    <row r="34896" spans="1:1" x14ac:dyDescent="0.25">
      <c r="A34896" t="s">
        <v>35323</v>
      </c>
    </row>
    <row r="34897" spans="1:1" x14ac:dyDescent="0.25">
      <c r="A34897" t="s">
        <v>35324</v>
      </c>
    </row>
    <row r="34898" spans="1:1" x14ac:dyDescent="0.25">
      <c r="A34898" t="s">
        <v>35325</v>
      </c>
    </row>
    <row r="34899" spans="1:1" x14ac:dyDescent="0.25">
      <c r="A34899" t="s">
        <v>35326</v>
      </c>
    </row>
    <row r="34900" spans="1:1" x14ac:dyDescent="0.25">
      <c r="A34900" t="s">
        <v>35327</v>
      </c>
    </row>
    <row r="34901" spans="1:1" x14ac:dyDescent="0.25">
      <c r="A34901" t="s">
        <v>35328</v>
      </c>
    </row>
    <row r="34902" spans="1:1" x14ac:dyDescent="0.25">
      <c r="A34902" t="s">
        <v>35329</v>
      </c>
    </row>
    <row r="34903" spans="1:1" x14ac:dyDescent="0.25">
      <c r="A34903" t="s">
        <v>35330</v>
      </c>
    </row>
    <row r="34904" spans="1:1" x14ac:dyDescent="0.25">
      <c r="A34904" t="s">
        <v>35331</v>
      </c>
    </row>
    <row r="34905" spans="1:1" x14ac:dyDescent="0.25">
      <c r="A34905" t="s">
        <v>35332</v>
      </c>
    </row>
    <row r="34906" spans="1:1" x14ac:dyDescent="0.25">
      <c r="A34906" t="s">
        <v>35333</v>
      </c>
    </row>
    <row r="34907" spans="1:1" x14ac:dyDescent="0.25">
      <c r="A34907" t="s">
        <v>35334</v>
      </c>
    </row>
    <row r="34908" spans="1:1" x14ac:dyDescent="0.25">
      <c r="A34908" t="s">
        <v>35335</v>
      </c>
    </row>
    <row r="34909" spans="1:1" x14ac:dyDescent="0.25">
      <c r="A34909" t="s">
        <v>35336</v>
      </c>
    </row>
    <row r="34910" spans="1:1" x14ac:dyDescent="0.25">
      <c r="A34910" t="s">
        <v>35337</v>
      </c>
    </row>
    <row r="34911" spans="1:1" x14ac:dyDescent="0.25">
      <c r="A34911" t="s">
        <v>35338</v>
      </c>
    </row>
    <row r="34912" spans="1:1" x14ac:dyDescent="0.25">
      <c r="A34912" t="s">
        <v>35339</v>
      </c>
    </row>
    <row r="34913" spans="1:1" x14ac:dyDescent="0.25">
      <c r="A34913" t="s">
        <v>35340</v>
      </c>
    </row>
    <row r="34914" spans="1:1" x14ac:dyDescent="0.25">
      <c r="A34914" t="s">
        <v>35341</v>
      </c>
    </row>
    <row r="34915" spans="1:1" x14ac:dyDescent="0.25">
      <c r="A34915" t="s">
        <v>35342</v>
      </c>
    </row>
    <row r="34916" spans="1:1" x14ac:dyDescent="0.25">
      <c r="A34916" t="s">
        <v>35343</v>
      </c>
    </row>
    <row r="34917" spans="1:1" x14ac:dyDescent="0.25">
      <c r="A34917" t="s">
        <v>35344</v>
      </c>
    </row>
    <row r="34918" spans="1:1" x14ac:dyDescent="0.25">
      <c r="A34918" t="s">
        <v>35345</v>
      </c>
    </row>
    <row r="34919" spans="1:1" x14ac:dyDescent="0.25">
      <c r="A34919" t="s">
        <v>35346</v>
      </c>
    </row>
    <row r="34920" spans="1:1" x14ac:dyDescent="0.25">
      <c r="A34920" t="s">
        <v>35347</v>
      </c>
    </row>
    <row r="34921" spans="1:1" x14ac:dyDescent="0.25">
      <c r="A34921" t="s">
        <v>35348</v>
      </c>
    </row>
    <row r="34922" spans="1:1" x14ac:dyDescent="0.25">
      <c r="A34922" t="s">
        <v>35349</v>
      </c>
    </row>
    <row r="34923" spans="1:1" x14ac:dyDescent="0.25">
      <c r="A34923" t="s">
        <v>35350</v>
      </c>
    </row>
    <row r="34924" spans="1:1" x14ac:dyDescent="0.25">
      <c r="A34924" t="s">
        <v>35351</v>
      </c>
    </row>
    <row r="34925" spans="1:1" x14ac:dyDescent="0.25">
      <c r="A34925" t="s">
        <v>35352</v>
      </c>
    </row>
    <row r="34926" spans="1:1" x14ac:dyDescent="0.25">
      <c r="A34926" t="s">
        <v>35353</v>
      </c>
    </row>
    <row r="34927" spans="1:1" x14ac:dyDescent="0.25">
      <c r="A34927" t="s">
        <v>35354</v>
      </c>
    </row>
    <row r="34928" spans="1:1" x14ac:dyDescent="0.25">
      <c r="A34928" t="s">
        <v>35355</v>
      </c>
    </row>
    <row r="34929" spans="1:1" x14ac:dyDescent="0.25">
      <c r="A34929" t="s">
        <v>35356</v>
      </c>
    </row>
    <row r="34930" spans="1:1" x14ac:dyDescent="0.25">
      <c r="A34930" t="s">
        <v>35357</v>
      </c>
    </row>
    <row r="34931" spans="1:1" x14ac:dyDescent="0.25">
      <c r="A34931" t="s">
        <v>35358</v>
      </c>
    </row>
    <row r="34932" spans="1:1" x14ac:dyDescent="0.25">
      <c r="A34932" t="s">
        <v>35359</v>
      </c>
    </row>
    <row r="34933" spans="1:1" x14ac:dyDescent="0.25">
      <c r="A34933" t="s">
        <v>35360</v>
      </c>
    </row>
    <row r="34934" spans="1:1" x14ac:dyDescent="0.25">
      <c r="A34934" t="s">
        <v>35361</v>
      </c>
    </row>
    <row r="34935" spans="1:1" x14ac:dyDescent="0.25">
      <c r="A34935" t="s">
        <v>35362</v>
      </c>
    </row>
    <row r="34936" spans="1:1" x14ac:dyDescent="0.25">
      <c r="A34936" t="s">
        <v>35363</v>
      </c>
    </row>
    <row r="34937" spans="1:1" x14ac:dyDescent="0.25">
      <c r="A34937" t="s">
        <v>35364</v>
      </c>
    </row>
    <row r="34938" spans="1:1" x14ac:dyDescent="0.25">
      <c r="A34938" t="s">
        <v>35365</v>
      </c>
    </row>
    <row r="34939" spans="1:1" x14ac:dyDescent="0.25">
      <c r="A34939" t="s">
        <v>35366</v>
      </c>
    </row>
    <row r="34940" spans="1:1" x14ac:dyDescent="0.25">
      <c r="A34940" t="s">
        <v>35367</v>
      </c>
    </row>
    <row r="34941" spans="1:1" x14ac:dyDescent="0.25">
      <c r="A34941" t="s">
        <v>35368</v>
      </c>
    </row>
    <row r="34942" spans="1:1" x14ac:dyDescent="0.25">
      <c r="A34942" t="s">
        <v>35369</v>
      </c>
    </row>
    <row r="34943" spans="1:1" x14ac:dyDescent="0.25">
      <c r="A34943" t="s">
        <v>35370</v>
      </c>
    </row>
    <row r="34944" spans="1:1" x14ac:dyDescent="0.25">
      <c r="A34944" t="s">
        <v>35371</v>
      </c>
    </row>
    <row r="34945" spans="1:1" x14ac:dyDescent="0.25">
      <c r="A34945" t="s">
        <v>35372</v>
      </c>
    </row>
    <row r="34946" spans="1:1" x14ac:dyDescent="0.25">
      <c r="A34946" t="s">
        <v>35373</v>
      </c>
    </row>
    <row r="34947" spans="1:1" x14ac:dyDescent="0.25">
      <c r="A34947" t="s">
        <v>35374</v>
      </c>
    </row>
    <row r="34948" spans="1:1" x14ac:dyDescent="0.25">
      <c r="A34948" t="s">
        <v>35375</v>
      </c>
    </row>
    <row r="34949" spans="1:1" x14ac:dyDescent="0.25">
      <c r="A34949" t="s">
        <v>35376</v>
      </c>
    </row>
    <row r="34950" spans="1:1" x14ac:dyDescent="0.25">
      <c r="A34950" t="s">
        <v>35377</v>
      </c>
    </row>
    <row r="34951" spans="1:1" x14ac:dyDescent="0.25">
      <c r="A34951" t="s">
        <v>35378</v>
      </c>
    </row>
    <row r="34952" spans="1:1" x14ac:dyDescent="0.25">
      <c r="A34952" t="s">
        <v>35379</v>
      </c>
    </row>
    <row r="34953" spans="1:1" x14ac:dyDescent="0.25">
      <c r="A34953" t="s">
        <v>35380</v>
      </c>
    </row>
    <row r="34954" spans="1:1" x14ac:dyDescent="0.25">
      <c r="A34954" t="s">
        <v>35381</v>
      </c>
    </row>
    <row r="34955" spans="1:1" x14ac:dyDescent="0.25">
      <c r="A34955" t="s">
        <v>35382</v>
      </c>
    </row>
    <row r="34956" spans="1:1" x14ac:dyDescent="0.25">
      <c r="A34956" t="s">
        <v>35383</v>
      </c>
    </row>
    <row r="34957" spans="1:1" x14ac:dyDescent="0.25">
      <c r="A34957" t="s">
        <v>35384</v>
      </c>
    </row>
    <row r="34958" spans="1:1" x14ac:dyDescent="0.25">
      <c r="A34958" t="s">
        <v>35385</v>
      </c>
    </row>
    <row r="34959" spans="1:1" x14ac:dyDescent="0.25">
      <c r="A34959" t="s">
        <v>35386</v>
      </c>
    </row>
    <row r="34960" spans="1:1" x14ac:dyDescent="0.25">
      <c r="A34960" t="s">
        <v>35387</v>
      </c>
    </row>
    <row r="34961" spans="1:1" x14ac:dyDescent="0.25">
      <c r="A34961" t="s">
        <v>35388</v>
      </c>
    </row>
    <row r="34962" spans="1:1" x14ac:dyDescent="0.25">
      <c r="A34962" t="s">
        <v>35389</v>
      </c>
    </row>
    <row r="34963" spans="1:1" x14ac:dyDescent="0.25">
      <c r="A34963" t="s">
        <v>35390</v>
      </c>
    </row>
    <row r="34964" spans="1:1" x14ac:dyDescent="0.25">
      <c r="A34964" t="s">
        <v>35391</v>
      </c>
    </row>
    <row r="34965" spans="1:1" x14ac:dyDescent="0.25">
      <c r="A34965" t="s">
        <v>35392</v>
      </c>
    </row>
    <row r="34966" spans="1:1" x14ac:dyDescent="0.25">
      <c r="A34966" t="s">
        <v>35393</v>
      </c>
    </row>
    <row r="34967" spans="1:1" x14ac:dyDescent="0.25">
      <c r="A34967" t="s">
        <v>35394</v>
      </c>
    </row>
    <row r="34968" spans="1:1" x14ac:dyDescent="0.25">
      <c r="A34968" t="s">
        <v>35395</v>
      </c>
    </row>
    <row r="34969" spans="1:1" x14ac:dyDescent="0.25">
      <c r="A34969" t="s">
        <v>35396</v>
      </c>
    </row>
    <row r="34970" spans="1:1" x14ac:dyDescent="0.25">
      <c r="A34970" t="s">
        <v>35397</v>
      </c>
    </row>
    <row r="34971" spans="1:1" x14ac:dyDescent="0.25">
      <c r="A34971" t="s">
        <v>35398</v>
      </c>
    </row>
    <row r="34972" spans="1:1" x14ac:dyDescent="0.25">
      <c r="A34972" t="s">
        <v>35399</v>
      </c>
    </row>
    <row r="34973" spans="1:1" x14ac:dyDescent="0.25">
      <c r="A34973" t="s">
        <v>35400</v>
      </c>
    </row>
    <row r="34974" spans="1:1" x14ac:dyDescent="0.25">
      <c r="A34974" t="s">
        <v>35401</v>
      </c>
    </row>
    <row r="34975" spans="1:1" x14ac:dyDescent="0.25">
      <c r="A34975" t="s">
        <v>35402</v>
      </c>
    </row>
    <row r="34976" spans="1:1" x14ac:dyDescent="0.25">
      <c r="A34976" t="s">
        <v>35403</v>
      </c>
    </row>
    <row r="34977" spans="1:1" x14ac:dyDescent="0.25">
      <c r="A34977" t="s">
        <v>35404</v>
      </c>
    </row>
    <row r="34978" spans="1:1" x14ac:dyDescent="0.25">
      <c r="A34978" t="s">
        <v>35405</v>
      </c>
    </row>
    <row r="34979" spans="1:1" x14ac:dyDescent="0.25">
      <c r="A34979" t="s">
        <v>35406</v>
      </c>
    </row>
    <row r="34980" spans="1:1" x14ac:dyDescent="0.25">
      <c r="A34980" t="s">
        <v>35407</v>
      </c>
    </row>
    <row r="34981" spans="1:1" x14ac:dyDescent="0.25">
      <c r="A34981" t="s">
        <v>35408</v>
      </c>
    </row>
    <row r="34982" spans="1:1" x14ac:dyDescent="0.25">
      <c r="A34982" t="s">
        <v>35409</v>
      </c>
    </row>
    <row r="34983" spans="1:1" x14ac:dyDescent="0.25">
      <c r="A34983" t="s">
        <v>35410</v>
      </c>
    </row>
    <row r="34984" spans="1:1" x14ac:dyDescent="0.25">
      <c r="A34984" t="s">
        <v>35411</v>
      </c>
    </row>
    <row r="34985" spans="1:1" x14ac:dyDescent="0.25">
      <c r="A34985" t="s">
        <v>35412</v>
      </c>
    </row>
    <row r="34986" spans="1:1" x14ac:dyDescent="0.25">
      <c r="A34986" t="s">
        <v>35413</v>
      </c>
    </row>
    <row r="34987" spans="1:1" x14ac:dyDescent="0.25">
      <c r="A34987" t="s">
        <v>35414</v>
      </c>
    </row>
    <row r="34988" spans="1:1" x14ac:dyDescent="0.25">
      <c r="A34988" t="s">
        <v>35415</v>
      </c>
    </row>
    <row r="34989" spans="1:1" x14ac:dyDescent="0.25">
      <c r="A34989" t="s">
        <v>35416</v>
      </c>
    </row>
    <row r="34990" spans="1:1" x14ac:dyDescent="0.25">
      <c r="A34990" t="s">
        <v>35417</v>
      </c>
    </row>
    <row r="34991" spans="1:1" x14ac:dyDescent="0.25">
      <c r="A34991" t="s">
        <v>35418</v>
      </c>
    </row>
    <row r="34992" spans="1:1" x14ac:dyDescent="0.25">
      <c r="A34992" t="s">
        <v>35419</v>
      </c>
    </row>
    <row r="34993" spans="1:1" x14ac:dyDescent="0.25">
      <c r="A34993" t="s">
        <v>35420</v>
      </c>
    </row>
    <row r="34994" spans="1:1" x14ac:dyDescent="0.25">
      <c r="A34994" t="s">
        <v>35421</v>
      </c>
    </row>
    <row r="34995" spans="1:1" x14ac:dyDescent="0.25">
      <c r="A34995" t="s">
        <v>35422</v>
      </c>
    </row>
    <row r="34996" spans="1:1" x14ac:dyDescent="0.25">
      <c r="A34996" t="s">
        <v>35423</v>
      </c>
    </row>
    <row r="34997" spans="1:1" x14ac:dyDescent="0.25">
      <c r="A34997" t="s">
        <v>35424</v>
      </c>
    </row>
    <row r="34998" spans="1:1" x14ac:dyDescent="0.25">
      <c r="A34998" t="s">
        <v>35425</v>
      </c>
    </row>
    <row r="34999" spans="1:1" x14ac:dyDescent="0.25">
      <c r="A34999" t="s">
        <v>35426</v>
      </c>
    </row>
    <row r="35000" spans="1:1" x14ac:dyDescent="0.25">
      <c r="A35000" t="s">
        <v>35427</v>
      </c>
    </row>
    <row r="35001" spans="1:1" x14ac:dyDescent="0.25">
      <c r="A35001" t="s">
        <v>35428</v>
      </c>
    </row>
    <row r="35002" spans="1:1" x14ac:dyDescent="0.25">
      <c r="A35002" t="s">
        <v>35429</v>
      </c>
    </row>
    <row r="35003" spans="1:1" x14ac:dyDescent="0.25">
      <c r="A35003" t="s">
        <v>35430</v>
      </c>
    </row>
    <row r="35004" spans="1:1" x14ac:dyDescent="0.25">
      <c r="A35004" t="s">
        <v>35431</v>
      </c>
    </row>
    <row r="35005" spans="1:1" x14ac:dyDescent="0.25">
      <c r="A35005" t="s">
        <v>35432</v>
      </c>
    </row>
    <row r="35006" spans="1:1" x14ac:dyDescent="0.25">
      <c r="A35006" t="s">
        <v>35433</v>
      </c>
    </row>
    <row r="35007" spans="1:1" x14ac:dyDescent="0.25">
      <c r="A35007" t="s">
        <v>35434</v>
      </c>
    </row>
    <row r="35008" spans="1:1" x14ac:dyDescent="0.25">
      <c r="A35008" t="s">
        <v>35435</v>
      </c>
    </row>
    <row r="35009" spans="1:1" x14ac:dyDescent="0.25">
      <c r="A35009" t="s">
        <v>35436</v>
      </c>
    </row>
    <row r="35010" spans="1:1" x14ac:dyDescent="0.25">
      <c r="A35010" t="s">
        <v>35437</v>
      </c>
    </row>
    <row r="35011" spans="1:1" x14ac:dyDescent="0.25">
      <c r="A35011" t="s">
        <v>35438</v>
      </c>
    </row>
    <row r="35012" spans="1:1" x14ac:dyDescent="0.25">
      <c r="A35012" t="s">
        <v>35439</v>
      </c>
    </row>
    <row r="35013" spans="1:1" x14ac:dyDescent="0.25">
      <c r="A35013" t="s">
        <v>35440</v>
      </c>
    </row>
    <row r="35014" spans="1:1" x14ac:dyDescent="0.25">
      <c r="A35014" t="s">
        <v>35441</v>
      </c>
    </row>
    <row r="35015" spans="1:1" x14ac:dyDescent="0.25">
      <c r="A35015" t="s">
        <v>35442</v>
      </c>
    </row>
    <row r="35016" spans="1:1" x14ac:dyDescent="0.25">
      <c r="A35016" t="s">
        <v>35443</v>
      </c>
    </row>
    <row r="35017" spans="1:1" x14ac:dyDescent="0.25">
      <c r="A35017" t="s">
        <v>35444</v>
      </c>
    </row>
    <row r="35018" spans="1:1" x14ac:dyDescent="0.25">
      <c r="A35018" t="s">
        <v>35445</v>
      </c>
    </row>
    <row r="35019" spans="1:1" x14ac:dyDescent="0.25">
      <c r="A35019" t="s">
        <v>35446</v>
      </c>
    </row>
    <row r="35020" spans="1:1" x14ac:dyDescent="0.25">
      <c r="A35020" t="s">
        <v>35447</v>
      </c>
    </row>
    <row r="35021" spans="1:1" x14ac:dyDescent="0.25">
      <c r="A35021" t="s">
        <v>35448</v>
      </c>
    </row>
    <row r="35022" spans="1:1" x14ac:dyDescent="0.25">
      <c r="A35022" t="s">
        <v>35449</v>
      </c>
    </row>
    <row r="35023" spans="1:1" x14ac:dyDescent="0.25">
      <c r="A35023" t="s">
        <v>35450</v>
      </c>
    </row>
    <row r="35024" spans="1:1" x14ac:dyDescent="0.25">
      <c r="A35024" t="s">
        <v>35451</v>
      </c>
    </row>
    <row r="35025" spans="1:1" x14ac:dyDescent="0.25">
      <c r="A35025" t="s">
        <v>35452</v>
      </c>
    </row>
    <row r="35026" spans="1:1" x14ac:dyDescent="0.25">
      <c r="A35026" t="s">
        <v>35453</v>
      </c>
    </row>
    <row r="35027" spans="1:1" x14ac:dyDescent="0.25">
      <c r="A35027" t="s">
        <v>35454</v>
      </c>
    </row>
    <row r="35028" spans="1:1" x14ac:dyDescent="0.25">
      <c r="A35028" t="s">
        <v>35455</v>
      </c>
    </row>
    <row r="35029" spans="1:1" x14ac:dyDescent="0.25">
      <c r="A35029" t="s">
        <v>35456</v>
      </c>
    </row>
    <row r="35030" spans="1:1" x14ac:dyDescent="0.25">
      <c r="A35030" t="s">
        <v>35457</v>
      </c>
    </row>
    <row r="35031" spans="1:1" x14ac:dyDescent="0.25">
      <c r="A35031" t="s">
        <v>35458</v>
      </c>
    </row>
    <row r="35032" spans="1:1" x14ac:dyDescent="0.25">
      <c r="A35032" t="s">
        <v>35459</v>
      </c>
    </row>
    <row r="35033" spans="1:1" x14ac:dyDescent="0.25">
      <c r="A35033" t="s">
        <v>35460</v>
      </c>
    </row>
    <row r="35034" spans="1:1" x14ac:dyDescent="0.25">
      <c r="A35034" t="s">
        <v>35461</v>
      </c>
    </row>
    <row r="35035" spans="1:1" x14ac:dyDescent="0.25">
      <c r="A35035" t="s">
        <v>35462</v>
      </c>
    </row>
    <row r="35036" spans="1:1" x14ac:dyDescent="0.25">
      <c r="A35036" t="s">
        <v>35463</v>
      </c>
    </row>
    <row r="35037" spans="1:1" x14ac:dyDescent="0.25">
      <c r="A35037" t="s">
        <v>35464</v>
      </c>
    </row>
    <row r="35038" spans="1:1" x14ac:dyDescent="0.25">
      <c r="A35038" t="s">
        <v>35465</v>
      </c>
    </row>
    <row r="35039" spans="1:1" x14ac:dyDescent="0.25">
      <c r="A35039" t="s">
        <v>35466</v>
      </c>
    </row>
    <row r="35040" spans="1:1" x14ac:dyDescent="0.25">
      <c r="A35040" t="s">
        <v>35467</v>
      </c>
    </row>
    <row r="35041" spans="1:1" x14ac:dyDescent="0.25">
      <c r="A35041" t="s">
        <v>35468</v>
      </c>
    </row>
    <row r="35042" spans="1:1" x14ac:dyDescent="0.25">
      <c r="A35042" t="s">
        <v>35469</v>
      </c>
    </row>
    <row r="35043" spans="1:1" x14ac:dyDescent="0.25">
      <c r="A35043" t="s">
        <v>35470</v>
      </c>
    </row>
    <row r="35044" spans="1:1" x14ac:dyDescent="0.25">
      <c r="A35044" t="s">
        <v>35471</v>
      </c>
    </row>
    <row r="35045" spans="1:1" x14ac:dyDescent="0.25">
      <c r="A35045" t="s">
        <v>35472</v>
      </c>
    </row>
    <row r="35046" spans="1:1" x14ac:dyDescent="0.25">
      <c r="A35046" t="s">
        <v>35473</v>
      </c>
    </row>
    <row r="35047" spans="1:1" x14ac:dyDescent="0.25">
      <c r="A35047" t="s">
        <v>35474</v>
      </c>
    </row>
    <row r="35048" spans="1:1" x14ac:dyDescent="0.25">
      <c r="A35048" t="s">
        <v>35475</v>
      </c>
    </row>
    <row r="35049" spans="1:1" x14ac:dyDescent="0.25">
      <c r="A35049" t="s">
        <v>35476</v>
      </c>
    </row>
    <row r="35050" spans="1:1" x14ac:dyDescent="0.25">
      <c r="A35050" t="s">
        <v>35477</v>
      </c>
    </row>
    <row r="35051" spans="1:1" x14ac:dyDescent="0.25">
      <c r="A35051" t="s">
        <v>35478</v>
      </c>
    </row>
    <row r="35052" spans="1:1" x14ac:dyDescent="0.25">
      <c r="A35052" t="s">
        <v>35479</v>
      </c>
    </row>
    <row r="35053" spans="1:1" x14ac:dyDescent="0.25">
      <c r="A35053" t="s">
        <v>35480</v>
      </c>
    </row>
    <row r="35054" spans="1:1" x14ac:dyDescent="0.25">
      <c r="A35054" t="s">
        <v>35481</v>
      </c>
    </row>
    <row r="35055" spans="1:1" x14ac:dyDescent="0.25">
      <c r="A35055" t="s">
        <v>35482</v>
      </c>
    </row>
    <row r="35056" spans="1:1" x14ac:dyDescent="0.25">
      <c r="A35056" t="s">
        <v>35483</v>
      </c>
    </row>
    <row r="35057" spans="1:1" x14ac:dyDescent="0.25">
      <c r="A35057" t="s">
        <v>35484</v>
      </c>
    </row>
    <row r="35058" spans="1:1" x14ac:dyDescent="0.25">
      <c r="A35058" t="s">
        <v>35485</v>
      </c>
    </row>
    <row r="35059" spans="1:1" x14ac:dyDescent="0.25">
      <c r="A35059" t="s">
        <v>35486</v>
      </c>
    </row>
    <row r="35060" spans="1:1" x14ac:dyDescent="0.25">
      <c r="A35060" t="s">
        <v>35487</v>
      </c>
    </row>
    <row r="35061" spans="1:1" x14ac:dyDescent="0.25">
      <c r="A35061" t="s">
        <v>35488</v>
      </c>
    </row>
    <row r="35062" spans="1:1" x14ac:dyDescent="0.25">
      <c r="A35062" t="s">
        <v>35489</v>
      </c>
    </row>
    <row r="35063" spans="1:1" x14ac:dyDescent="0.25">
      <c r="A35063" t="s">
        <v>35490</v>
      </c>
    </row>
    <row r="35064" spans="1:1" x14ac:dyDescent="0.25">
      <c r="A35064" t="s">
        <v>35491</v>
      </c>
    </row>
    <row r="35065" spans="1:1" x14ac:dyDescent="0.25">
      <c r="A35065" t="s">
        <v>35492</v>
      </c>
    </row>
    <row r="35066" spans="1:1" x14ac:dyDescent="0.25">
      <c r="A35066" t="s">
        <v>35493</v>
      </c>
    </row>
    <row r="35067" spans="1:1" x14ac:dyDescent="0.25">
      <c r="A35067" t="s">
        <v>35494</v>
      </c>
    </row>
    <row r="35068" spans="1:1" x14ac:dyDescent="0.25">
      <c r="A35068" t="s">
        <v>35495</v>
      </c>
    </row>
    <row r="35069" spans="1:1" x14ac:dyDescent="0.25">
      <c r="A35069" t="s">
        <v>35496</v>
      </c>
    </row>
    <row r="35070" spans="1:1" x14ac:dyDescent="0.25">
      <c r="A35070" t="s">
        <v>35497</v>
      </c>
    </row>
    <row r="35071" spans="1:1" x14ac:dyDescent="0.25">
      <c r="A35071" t="s">
        <v>35498</v>
      </c>
    </row>
    <row r="35072" spans="1:1" x14ac:dyDescent="0.25">
      <c r="A35072" t="s">
        <v>35499</v>
      </c>
    </row>
    <row r="35073" spans="1:1" x14ac:dyDescent="0.25">
      <c r="A35073" t="s">
        <v>35500</v>
      </c>
    </row>
    <row r="35074" spans="1:1" x14ac:dyDescent="0.25">
      <c r="A35074" t="s">
        <v>35501</v>
      </c>
    </row>
    <row r="35075" spans="1:1" x14ac:dyDescent="0.25">
      <c r="A35075" t="s">
        <v>35502</v>
      </c>
    </row>
    <row r="35076" spans="1:1" x14ac:dyDescent="0.25">
      <c r="A35076" t="s">
        <v>35503</v>
      </c>
    </row>
    <row r="35077" spans="1:1" x14ac:dyDescent="0.25">
      <c r="A35077" t="s">
        <v>35504</v>
      </c>
    </row>
    <row r="35078" spans="1:1" x14ac:dyDescent="0.25">
      <c r="A35078" t="s">
        <v>35505</v>
      </c>
    </row>
    <row r="35079" spans="1:1" x14ac:dyDescent="0.25">
      <c r="A35079" t="s">
        <v>35506</v>
      </c>
    </row>
    <row r="35080" spans="1:1" x14ac:dyDescent="0.25">
      <c r="A35080" t="s">
        <v>35507</v>
      </c>
    </row>
    <row r="35081" spans="1:1" x14ac:dyDescent="0.25">
      <c r="A35081" t="s">
        <v>35508</v>
      </c>
    </row>
    <row r="35082" spans="1:1" x14ac:dyDescent="0.25">
      <c r="A35082" t="s">
        <v>35509</v>
      </c>
    </row>
    <row r="35083" spans="1:1" x14ac:dyDescent="0.25">
      <c r="A35083" t="s">
        <v>35510</v>
      </c>
    </row>
    <row r="35084" spans="1:1" x14ac:dyDescent="0.25">
      <c r="A35084" t="s">
        <v>35511</v>
      </c>
    </row>
    <row r="35085" spans="1:1" x14ac:dyDescent="0.25">
      <c r="A35085" t="s">
        <v>35512</v>
      </c>
    </row>
    <row r="35086" spans="1:1" x14ac:dyDescent="0.25">
      <c r="A35086" t="s">
        <v>35513</v>
      </c>
    </row>
    <row r="35087" spans="1:1" x14ac:dyDescent="0.25">
      <c r="A35087" t="s">
        <v>35514</v>
      </c>
    </row>
    <row r="35088" spans="1:1" x14ac:dyDescent="0.25">
      <c r="A35088" t="s">
        <v>35515</v>
      </c>
    </row>
    <row r="35089" spans="1:1" x14ac:dyDescent="0.25">
      <c r="A35089" t="s">
        <v>35516</v>
      </c>
    </row>
    <row r="35090" spans="1:1" x14ac:dyDescent="0.25">
      <c r="A35090" t="s">
        <v>35517</v>
      </c>
    </row>
    <row r="35091" spans="1:1" x14ac:dyDescent="0.25">
      <c r="A35091" t="s">
        <v>35518</v>
      </c>
    </row>
    <row r="35092" spans="1:1" x14ac:dyDescent="0.25">
      <c r="A35092" t="s">
        <v>35519</v>
      </c>
    </row>
    <row r="35093" spans="1:1" x14ac:dyDescent="0.25">
      <c r="A35093" t="s">
        <v>35520</v>
      </c>
    </row>
    <row r="35094" spans="1:1" x14ac:dyDescent="0.25">
      <c r="A35094" t="s">
        <v>35521</v>
      </c>
    </row>
    <row r="35095" spans="1:1" x14ac:dyDescent="0.25">
      <c r="A35095" t="s">
        <v>35522</v>
      </c>
    </row>
    <row r="35096" spans="1:1" x14ac:dyDescent="0.25">
      <c r="A35096" t="s">
        <v>35523</v>
      </c>
    </row>
    <row r="35097" spans="1:1" x14ac:dyDescent="0.25">
      <c r="A35097" t="s">
        <v>35524</v>
      </c>
    </row>
    <row r="35098" spans="1:1" x14ac:dyDescent="0.25">
      <c r="A35098" t="s">
        <v>35525</v>
      </c>
    </row>
    <row r="35099" spans="1:1" x14ac:dyDescent="0.25">
      <c r="A35099" t="s">
        <v>35526</v>
      </c>
    </row>
    <row r="35100" spans="1:1" x14ac:dyDescent="0.25">
      <c r="A35100" t="s">
        <v>35527</v>
      </c>
    </row>
    <row r="35101" spans="1:1" x14ac:dyDescent="0.25">
      <c r="A35101" t="s">
        <v>35528</v>
      </c>
    </row>
    <row r="35102" spans="1:1" x14ac:dyDescent="0.25">
      <c r="A35102" t="s">
        <v>35529</v>
      </c>
    </row>
    <row r="35103" spans="1:1" x14ac:dyDescent="0.25">
      <c r="A35103" t="s">
        <v>35530</v>
      </c>
    </row>
    <row r="35104" spans="1:1" x14ac:dyDescent="0.25">
      <c r="A35104" t="s">
        <v>35531</v>
      </c>
    </row>
    <row r="35105" spans="1:1" x14ac:dyDescent="0.25">
      <c r="A35105" t="s">
        <v>35532</v>
      </c>
    </row>
    <row r="35106" spans="1:1" x14ac:dyDescent="0.25">
      <c r="A35106" t="s">
        <v>35533</v>
      </c>
    </row>
    <row r="35107" spans="1:1" x14ac:dyDescent="0.25">
      <c r="A35107" t="s">
        <v>35534</v>
      </c>
    </row>
    <row r="35108" spans="1:1" x14ac:dyDescent="0.25">
      <c r="A35108" t="s">
        <v>35535</v>
      </c>
    </row>
    <row r="35109" spans="1:1" x14ac:dyDescent="0.25">
      <c r="A35109" t="s">
        <v>35536</v>
      </c>
    </row>
    <row r="35110" spans="1:1" x14ac:dyDescent="0.25">
      <c r="A35110" t="s">
        <v>35537</v>
      </c>
    </row>
    <row r="35111" spans="1:1" x14ac:dyDescent="0.25">
      <c r="A35111" t="s">
        <v>35538</v>
      </c>
    </row>
    <row r="35112" spans="1:1" x14ac:dyDescent="0.25">
      <c r="A35112" t="s">
        <v>35539</v>
      </c>
    </row>
    <row r="35113" spans="1:1" x14ac:dyDescent="0.25">
      <c r="A35113" t="s">
        <v>35540</v>
      </c>
    </row>
    <row r="35114" spans="1:1" x14ac:dyDescent="0.25">
      <c r="A35114" t="s">
        <v>35541</v>
      </c>
    </row>
    <row r="35115" spans="1:1" x14ac:dyDescent="0.25">
      <c r="A35115" t="s">
        <v>35542</v>
      </c>
    </row>
    <row r="35116" spans="1:1" x14ac:dyDescent="0.25">
      <c r="A35116" t="s">
        <v>35543</v>
      </c>
    </row>
    <row r="35117" spans="1:1" x14ac:dyDescent="0.25">
      <c r="A35117" t="s">
        <v>35544</v>
      </c>
    </row>
    <row r="35118" spans="1:1" x14ac:dyDescent="0.25">
      <c r="A35118" t="s">
        <v>35545</v>
      </c>
    </row>
    <row r="35119" spans="1:1" x14ac:dyDescent="0.25">
      <c r="A35119" t="s">
        <v>35546</v>
      </c>
    </row>
    <row r="35120" spans="1:1" x14ac:dyDescent="0.25">
      <c r="A35120" t="s">
        <v>35547</v>
      </c>
    </row>
    <row r="35121" spans="1:1" x14ac:dyDescent="0.25">
      <c r="A35121" t="s">
        <v>35548</v>
      </c>
    </row>
    <row r="35122" spans="1:1" x14ac:dyDescent="0.25">
      <c r="A35122" t="s">
        <v>35549</v>
      </c>
    </row>
    <row r="35123" spans="1:1" x14ac:dyDescent="0.25">
      <c r="A35123" t="s">
        <v>35550</v>
      </c>
    </row>
    <row r="35124" spans="1:1" x14ac:dyDescent="0.25">
      <c r="A35124" t="s">
        <v>35551</v>
      </c>
    </row>
    <row r="35125" spans="1:1" x14ac:dyDescent="0.25">
      <c r="A35125" t="s">
        <v>35552</v>
      </c>
    </row>
    <row r="35126" spans="1:1" x14ac:dyDescent="0.25">
      <c r="A35126" t="s">
        <v>35553</v>
      </c>
    </row>
    <row r="35127" spans="1:1" x14ac:dyDescent="0.25">
      <c r="A35127" t="s">
        <v>35554</v>
      </c>
    </row>
    <row r="35128" spans="1:1" x14ac:dyDescent="0.25">
      <c r="A35128" t="s">
        <v>35555</v>
      </c>
    </row>
    <row r="35129" spans="1:1" x14ac:dyDescent="0.25">
      <c r="A35129" t="s">
        <v>35556</v>
      </c>
    </row>
    <row r="35130" spans="1:1" x14ac:dyDescent="0.25">
      <c r="A35130" t="s">
        <v>35557</v>
      </c>
    </row>
    <row r="35131" spans="1:1" x14ac:dyDescent="0.25">
      <c r="A35131" t="s">
        <v>35558</v>
      </c>
    </row>
    <row r="35132" spans="1:1" x14ac:dyDescent="0.25">
      <c r="A35132" t="s">
        <v>35559</v>
      </c>
    </row>
    <row r="35133" spans="1:1" x14ac:dyDescent="0.25">
      <c r="A35133" t="s">
        <v>35560</v>
      </c>
    </row>
    <row r="35134" spans="1:1" x14ac:dyDescent="0.25">
      <c r="A35134" t="s">
        <v>35561</v>
      </c>
    </row>
    <row r="35135" spans="1:1" x14ac:dyDescent="0.25">
      <c r="A35135" t="s">
        <v>35562</v>
      </c>
    </row>
    <row r="35136" spans="1:1" x14ac:dyDescent="0.25">
      <c r="A35136" t="s">
        <v>35563</v>
      </c>
    </row>
    <row r="35137" spans="1:1" x14ac:dyDescent="0.25">
      <c r="A35137" t="s">
        <v>35564</v>
      </c>
    </row>
    <row r="35138" spans="1:1" x14ac:dyDescent="0.25">
      <c r="A35138" t="s">
        <v>35565</v>
      </c>
    </row>
    <row r="35139" spans="1:1" x14ac:dyDescent="0.25">
      <c r="A35139" t="s">
        <v>35566</v>
      </c>
    </row>
    <row r="35140" spans="1:1" x14ac:dyDescent="0.25">
      <c r="A35140" t="s">
        <v>35567</v>
      </c>
    </row>
    <row r="35141" spans="1:1" x14ac:dyDescent="0.25">
      <c r="A35141" t="s">
        <v>35568</v>
      </c>
    </row>
    <row r="35142" spans="1:1" x14ac:dyDescent="0.25">
      <c r="A35142" t="s">
        <v>35569</v>
      </c>
    </row>
    <row r="35143" spans="1:1" x14ac:dyDescent="0.25">
      <c r="A35143" t="s">
        <v>35570</v>
      </c>
    </row>
    <row r="35144" spans="1:1" x14ac:dyDescent="0.25">
      <c r="A35144" t="s">
        <v>35571</v>
      </c>
    </row>
    <row r="35145" spans="1:1" x14ac:dyDescent="0.25">
      <c r="A35145" t="s">
        <v>35572</v>
      </c>
    </row>
    <row r="35146" spans="1:1" x14ac:dyDescent="0.25">
      <c r="A35146" t="s">
        <v>35573</v>
      </c>
    </row>
    <row r="35147" spans="1:1" x14ac:dyDescent="0.25">
      <c r="A35147" t="s">
        <v>35574</v>
      </c>
    </row>
    <row r="35148" spans="1:1" x14ac:dyDescent="0.25">
      <c r="A35148" t="s">
        <v>35575</v>
      </c>
    </row>
    <row r="35149" spans="1:1" x14ac:dyDescent="0.25">
      <c r="A35149" t="s">
        <v>35576</v>
      </c>
    </row>
    <row r="35150" spans="1:1" x14ac:dyDescent="0.25">
      <c r="A35150" t="s">
        <v>35577</v>
      </c>
    </row>
    <row r="35151" spans="1:1" x14ac:dyDescent="0.25">
      <c r="A35151" t="s">
        <v>35578</v>
      </c>
    </row>
    <row r="35152" spans="1:1" x14ac:dyDescent="0.25">
      <c r="A35152" t="s">
        <v>35579</v>
      </c>
    </row>
    <row r="35153" spans="1:1" x14ac:dyDescent="0.25">
      <c r="A35153" t="s">
        <v>35580</v>
      </c>
    </row>
    <row r="35154" spans="1:1" x14ac:dyDescent="0.25">
      <c r="A35154" t="s">
        <v>35581</v>
      </c>
    </row>
    <row r="35155" spans="1:1" x14ac:dyDescent="0.25">
      <c r="A35155" t="s">
        <v>35582</v>
      </c>
    </row>
    <row r="35156" spans="1:1" x14ac:dyDescent="0.25">
      <c r="A35156" t="s">
        <v>35583</v>
      </c>
    </row>
    <row r="35157" spans="1:1" x14ac:dyDescent="0.25">
      <c r="A35157" t="s">
        <v>35584</v>
      </c>
    </row>
    <row r="35158" spans="1:1" x14ac:dyDescent="0.25">
      <c r="A35158" t="s">
        <v>35585</v>
      </c>
    </row>
    <row r="35159" spans="1:1" x14ac:dyDescent="0.25">
      <c r="A35159" t="s">
        <v>35586</v>
      </c>
    </row>
    <row r="35160" spans="1:1" x14ac:dyDescent="0.25">
      <c r="A35160" t="s">
        <v>35587</v>
      </c>
    </row>
    <row r="35161" spans="1:1" x14ac:dyDescent="0.25">
      <c r="A35161" t="s">
        <v>35588</v>
      </c>
    </row>
    <row r="35162" spans="1:1" x14ac:dyDescent="0.25">
      <c r="A35162" t="s">
        <v>35589</v>
      </c>
    </row>
    <row r="35163" spans="1:1" x14ac:dyDescent="0.25">
      <c r="A35163" t="s">
        <v>35590</v>
      </c>
    </row>
    <row r="35164" spans="1:1" x14ac:dyDescent="0.25">
      <c r="A35164" t="s">
        <v>35591</v>
      </c>
    </row>
    <row r="35165" spans="1:1" x14ac:dyDescent="0.25">
      <c r="A35165" t="s">
        <v>35592</v>
      </c>
    </row>
    <row r="35166" spans="1:1" x14ac:dyDescent="0.25">
      <c r="A35166" t="s">
        <v>35593</v>
      </c>
    </row>
    <row r="35167" spans="1:1" x14ac:dyDescent="0.25">
      <c r="A35167" t="s">
        <v>35594</v>
      </c>
    </row>
    <row r="35168" spans="1:1" x14ac:dyDescent="0.25">
      <c r="A35168" t="s">
        <v>35595</v>
      </c>
    </row>
    <row r="35169" spans="1:1" x14ac:dyDescent="0.25">
      <c r="A35169" t="s">
        <v>35596</v>
      </c>
    </row>
    <row r="35170" spans="1:1" x14ac:dyDescent="0.25">
      <c r="A35170" t="s">
        <v>35597</v>
      </c>
    </row>
    <row r="35171" spans="1:1" x14ac:dyDescent="0.25">
      <c r="A35171" t="s">
        <v>35598</v>
      </c>
    </row>
    <row r="35172" spans="1:1" x14ac:dyDescent="0.25">
      <c r="A35172" t="s">
        <v>35599</v>
      </c>
    </row>
    <row r="35173" spans="1:1" x14ac:dyDescent="0.25">
      <c r="A35173" t="s">
        <v>35600</v>
      </c>
    </row>
    <row r="35174" spans="1:1" x14ac:dyDescent="0.25">
      <c r="A35174" t="s">
        <v>35601</v>
      </c>
    </row>
    <row r="35175" spans="1:1" x14ac:dyDescent="0.25">
      <c r="A35175" t="s">
        <v>35602</v>
      </c>
    </row>
    <row r="35176" spans="1:1" x14ac:dyDescent="0.25">
      <c r="A35176" t="s">
        <v>35603</v>
      </c>
    </row>
    <row r="35177" spans="1:1" x14ac:dyDescent="0.25">
      <c r="A35177" t="s">
        <v>35604</v>
      </c>
    </row>
    <row r="35178" spans="1:1" x14ac:dyDescent="0.25">
      <c r="A35178" t="s">
        <v>35605</v>
      </c>
    </row>
    <row r="35179" spans="1:1" x14ac:dyDescent="0.25">
      <c r="A35179" t="s">
        <v>35606</v>
      </c>
    </row>
    <row r="35180" spans="1:1" x14ac:dyDescent="0.25">
      <c r="A35180" t="s">
        <v>35607</v>
      </c>
    </row>
    <row r="35181" spans="1:1" x14ac:dyDescent="0.25">
      <c r="A35181" t="s">
        <v>35608</v>
      </c>
    </row>
    <row r="35182" spans="1:1" x14ac:dyDescent="0.25">
      <c r="A35182" t="s">
        <v>35609</v>
      </c>
    </row>
    <row r="35183" spans="1:1" x14ac:dyDescent="0.25">
      <c r="A35183" t="s">
        <v>35610</v>
      </c>
    </row>
    <row r="35184" spans="1:1" x14ac:dyDescent="0.25">
      <c r="A35184" t="s">
        <v>35611</v>
      </c>
    </row>
    <row r="35185" spans="1:1" x14ac:dyDescent="0.25">
      <c r="A35185" t="s">
        <v>35612</v>
      </c>
    </row>
    <row r="35186" spans="1:1" x14ac:dyDescent="0.25">
      <c r="A35186" t="s">
        <v>35613</v>
      </c>
    </row>
    <row r="35187" spans="1:1" x14ac:dyDescent="0.25">
      <c r="A35187" t="s">
        <v>35614</v>
      </c>
    </row>
    <row r="35188" spans="1:1" x14ac:dyDescent="0.25">
      <c r="A35188" t="s">
        <v>35615</v>
      </c>
    </row>
    <row r="35189" spans="1:1" x14ac:dyDescent="0.25">
      <c r="A35189" t="s">
        <v>35616</v>
      </c>
    </row>
    <row r="35190" spans="1:1" x14ac:dyDescent="0.25">
      <c r="A35190" t="s">
        <v>35617</v>
      </c>
    </row>
    <row r="35191" spans="1:1" x14ac:dyDescent="0.25">
      <c r="A35191" t="s">
        <v>35618</v>
      </c>
    </row>
    <row r="35192" spans="1:1" x14ac:dyDescent="0.25">
      <c r="A35192" t="s">
        <v>35619</v>
      </c>
    </row>
    <row r="35193" spans="1:1" x14ac:dyDescent="0.25">
      <c r="A35193" t="s">
        <v>35620</v>
      </c>
    </row>
    <row r="35194" spans="1:1" x14ac:dyDescent="0.25">
      <c r="A35194" t="s">
        <v>35621</v>
      </c>
    </row>
    <row r="35195" spans="1:1" x14ac:dyDescent="0.25">
      <c r="A35195" t="s">
        <v>35622</v>
      </c>
    </row>
    <row r="35196" spans="1:1" x14ac:dyDescent="0.25">
      <c r="A35196" t="s">
        <v>35623</v>
      </c>
    </row>
    <row r="35197" spans="1:1" x14ac:dyDescent="0.25">
      <c r="A35197" t="s">
        <v>35624</v>
      </c>
    </row>
    <row r="35198" spans="1:1" x14ac:dyDescent="0.25">
      <c r="A35198" t="s">
        <v>35625</v>
      </c>
    </row>
    <row r="35199" spans="1:1" x14ac:dyDescent="0.25">
      <c r="A35199" t="s">
        <v>35626</v>
      </c>
    </row>
    <row r="35200" spans="1:1" x14ac:dyDescent="0.25">
      <c r="A35200" t="s">
        <v>35627</v>
      </c>
    </row>
    <row r="35201" spans="1:1" x14ac:dyDescent="0.25">
      <c r="A35201" t="s">
        <v>35628</v>
      </c>
    </row>
    <row r="35202" spans="1:1" x14ac:dyDescent="0.25">
      <c r="A35202" t="s">
        <v>35629</v>
      </c>
    </row>
    <row r="35203" spans="1:1" x14ac:dyDescent="0.25">
      <c r="A35203" t="s">
        <v>35630</v>
      </c>
    </row>
    <row r="35204" spans="1:1" x14ac:dyDescent="0.25">
      <c r="A35204" t="s">
        <v>35631</v>
      </c>
    </row>
    <row r="35205" spans="1:1" x14ac:dyDescent="0.25">
      <c r="A35205" t="s">
        <v>35632</v>
      </c>
    </row>
    <row r="35206" spans="1:1" x14ac:dyDescent="0.25">
      <c r="A35206" t="s">
        <v>35633</v>
      </c>
    </row>
    <row r="35207" spans="1:1" x14ac:dyDescent="0.25">
      <c r="A35207" t="s">
        <v>35634</v>
      </c>
    </row>
    <row r="35208" spans="1:1" x14ac:dyDescent="0.25">
      <c r="A35208" t="s">
        <v>35635</v>
      </c>
    </row>
    <row r="35209" spans="1:1" x14ac:dyDescent="0.25">
      <c r="A35209" t="s">
        <v>35636</v>
      </c>
    </row>
    <row r="35210" spans="1:1" x14ac:dyDescent="0.25">
      <c r="A35210" t="s">
        <v>35637</v>
      </c>
    </row>
    <row r="35211" spans="1:1" x14ac:dyDescent="0.25">
      <c r="A35211" t="s">
        <v>35638</v>
      </c>
    </row>
    <row r="35212" spans="1:1" x14ac:dyDescent="0.25">
      <c r="A35212" t="s">
        <v>35639</v>
      </c>
    </row>
    <row r="35213" spans="1:1" x14ac:dyDescent="0.25">
      <c r="A35213" t="s">
        <v>35640</v>
      </c>
    </row>
    <row r="35214" spans="1:1" x14ac:dyDescent="0.25">
      <c r="A35214" t="s">
        <v>35641</v>
      </c>
    </row>
    <row r="35215" spans="1:1" x14ac:dyDescent="0.25">
      <c r="A35215" t="s">
        <v>35642</v>
      </c>
    </row>
    <row r="35216" spans="1:1" x14ac:dyDescent="0.25">
      <c r="A35216" t="s">
        <v>35643</v>
      </c>
    </row>
    <row r="35217" spans="1:1" x14ac:dyDescent="0.25">
      <c r="A35217" t="s">
        <v>35644</v>
      </c>
    </row>
    <row r="35218" spans="1:1" x14ac:dyDescent="0.25">
      <c r="A35218" t="s">
        <v>35645</v>
      </c>
    </row>
    <row r="35219" spans="1:1" x14ac:dyDescent="0.25">
      <c r="A35219" t="s">
        <v>35646</v>
      </c>
    </row>
    <row r="35220" spans="1:1" x14ac:dyDescent="0.25">
      <c r="A35220" t="s">
        <v>35647</v>
      </c>
    </row>
    <row r="35221" spans="1:1" x14ac:dyDescent="0.25">
      <c r="A35221" t="s">
        <v>35648</v>
      </c>
    </row>
    <row r="35222" spans="1:1" x14ac:dyDescent="0.25">
      <c r="A35222" t="s">
        <v>35649</v>
      </c>
    </row>
    <row r="35223" spans="1:1" x14ac:dyDescent="0.25">
      <c r="A35223" t="s">
        <v>35650</v>
      </c>
    </row>
    <row r="35224" spans="1:1" x14ac:dyDescent="0.25">
      <c r="A35224" t="s">
        <v>35651</v>
      </c>
    </row>
    <row r="35225" spans="1:1" x14ac:dyDescent="0.25">
      <c r="A35225" t="s">
        <v>35652</v>
      </c>
    </row>
    <row r="35226" spans="1:1" x14ac:dyDescent="0.25">
      <c r="A35226" t="s">
        <v>35653</v>
      </c>
    </row>
    <row r="35227" spans="1:1" x14ac:dyDescent="0.25">
      <c r="A35227" t="s">
        <v>35654</v>
      </c>
    </row>
    <row r="35228" spans="1:1" x14ac:dyDescent="0.25">
      <c r="A35228" t="s">
        <v>35655</v>
      </c>
    </row>
    <row r="35229" spans="1:1" x14ac:dyDescent="0.25">
      <c r="A35229" t="s">
        <v>35656</v>
      </c>
    </row>
    <row r="35230" spans="1:1" x14ac:dyDescent="0.25">
      <c r="A35230" t="s">
        <v>35657</v>
      </c>
    </row>
    <row r="35231" spans="1:1" x14ac:dyDescent="0.25">
      <c r="A35231" t="s">
        <v>35658</v>
      </c>
    </row>
    <row r="35232" spans="1:1" x14ac:dyDescent="0.25">
      <c r="A35232" t="s">
        <v>35659</v>
      </c>
    </row>
    <row r="35233" spans="1:1" x14ac:dyDescent="0.25">
      <c r="A35233" t="s">
        <v>35660</v>
      </c>
    </row>
    <row r="35234" spans="1:1" x14ac:dyDescent="0.25">
      <c r="A35234" t="s">
        <v>35661</v>
      </c>
    </row>
    <row r="35235" spans="1:1" x14ac:dyDescent="0.25">
      <c r="A35235" t="s">
        <v>35662</v>
      </c>
    </row>
    <row r="35236" spans="1:1" x14ac:dyDescent="0.25">
      <c r="A35236" t="s">
        <v>35663</v>
      </c>
    </row>
    <row r="35237" spans="1:1" x14ac:dyDescent="0.25">
      <c r="A35237" t="s">
        <v>35664</v>
      </c>
    </row>
    <row r="35238" spans="1:1" x14ac:dyDescent="0.25">
      <c r="A35238" t="s">
        <v>35665</v>
      </c>
    </row>
    <row r="35239" spans="1:1" x14ac:dyDescent="0.25">
      <c r="A35239" t="s">
        <v>35666</v>
      </c>
    </row>
    <row r="35240" spans="1:1" x14ac:dyDescent="0.25">
      <c r="A35240" t="s">
        <v>35667</v>
      </c>
    </row>
    <row r="35241" spans="1:1" x14ac:dyDescent="0.25">
      <c r="A35241" t="s">
        <v>35668</v>
      </c>
    </row>
    <row r="35242" spans="1:1" x14ac:dyDescent="0.25">
      <c r="A35242" t="s">
        <v>35669</v>
      </c>
    </row>
    <row r="35243" spans="1:1" x14ac:dyDescent="0.25">
      <c r="A35243" t="s">
        <v>35670</v>
      </c>
    </row>
    <row r="35244" spans="1:1" x14ac:dyDescent="0.25">
      <c r="A35244" t="s">
        <v>35671</v>
      </c>
    </row>
    <row r="35245" spans="1:1" x14ac:dyDescent="0.25">
      <c r="A35245" t="s">
        <v>35672</v>
      </c>
    </row>
    <row r="35246" spans="1:1" x14ac:dyDescent="0.25">
      <c r="A35246" t="s">
        <v>35673</v>
      </c>
    </row>
    <row r="35247" spans="1:1" x14ac:dyDescent="0.25">
      <c r="A35247" t="s">
        <v>35674</v>
      </c>
    </row>
    <row r="35248" spans="1:1" x14ac:dyDescent="0.25">
      <c r="A35248" t="s">
        <v>35675</v>
      </c>
    </row>
    <row r="35249" spans="1:1" x14ac:dyDescent="0.25">
      <c r="A35249" t="s">
        <v>35676</v>
      </c>
    </row>
    <row r="35250" spans="1:1" x14ac:dyDescent="0.25">
      <c r="A35250" t="s">
        <v>35677</v>
      </c>
    </row>
    <row r="35251" spans="1:1" x14ac:dyDescent="0.25">
      <c r="A35251" t="s">
        <v>35678</v>
      </c>
    </row>
    <row r="35252" spans="1:1" x14ac:dyDescent="0.25">
      <c r="A35252" t="s">
        <v>35679</v>
      </c>
    </row>
    <row r="35253" spans="1:1" x14ac:dyDescent="0.25">
      <c r="A35253" t="s">
        <v>35680</v>
      </c>
    </row>
    <row r="35254" spans="1:1" x14ac:dyDescent="0.25">
      <c r="A35254" t="s">
        <v>35681</v>
      </c>
    </row>
    <row r="35255" spans="1:1" x14ac:dyDescent="0.25">
      <c r="A35255" t="s">
        <v>35682</v>
      </c>
    </row>
    <row r="35256" spans="1:1" x14ac:dyDescent="0.25">
      <c r="A35256" t="s">
        <v>35683</v>
      </c>
    </row>
    <row r="35257" spans="1:1" x14ac:dyDescent="0.25">
      <c r="A35257" t="s">
        <v>35684</v>
      </c>
    </row>
    <row r="35258" spans="1:1" x14ac:dyDescent="0.25">
      <c r="A35258" t="s">
        <v>35685</v>
      </c>
    </row>
    <row r="35259" spans="1:1" x14ac:dyDescent="0.25">
      <c r="A35259" t="s">
        <v>35686</v>
      </c>
    </row>
    <row r="35260" spans="1:1" x14ac:dyDescent="0.25">
      <c r="A35260" t="s">
        <v>35687</v>
      </c>
    </row>
    <row r="35261" spans="1:1" x14ac:dyDescent="0.25">
      <c r="A35261" t="s">
        <v>35688</v>
      </c>
    </row>
    <row r="35262" spans="1:1" x14ac:dyDescent="0.25">
      <c r="A35262" t="s">
        <v>35689</v>
      </c>
    </row>
    <row r="35263" spans="1:1" x14ac:dyDescent="0.25">
      <c r="A35263" t="s">
        <v>35690</v>
      </c>
    </row>
    <row r="35264" spans="1:1" x14ac:dyDescent="0.25">
      <c r="A35264" t="s">
        <v>35691</v>
      </c>
    </row>
    <row r="35265" spans="1:1" x14ac:dyDescent="0.25">
      <c r="A35265" t="s">
        <v>35692</v>
      </c>
    </row>
    <row r="35266" spans="1:1" x14ac:dyDescent="0.25">
      <c r="A35266" t="s">
        <v>35693</v>
      </c>
    </row>
    <row r="35267" spans="1:1" x14ac:dyDescent="0.25">
      <c r="A35267" t="s">
        <v>35694</v>
      </c>
    </row>
    <row r="35268" spans="1:1" x14ac:dyDescent="0.25">
      <c r="A35268" t="s">
        <v>35695</v>
      </c>
    </row>
    <row r="35269" spans="1:1" x14ac:dyDescent="0.25">
      <c r="A35269" t="s">
        <v>35696</v>
      </c>
    </row>
    <row r="35270" spans="1:1" x14ac:dyDescent="0.25">
      <c r="A35270" t="s">
        <v>35697</v>
      </c>
    </row>
    <row r="35271" spans="1:1" x14ac:dyDescent="0.25">
      <c r="A35271" t="s">
        <v>35698</v>
      </c>
    </row>
    <row r="35272" spans="1:1" x14ac:dyDescent="0.25">
      <c r="A35272" t="s">
        <v>35699</v>
      </c>
    </row>
    <row r="35273" spans="1:1" x14ac:dyDescent="0.25">
      <c r="A35273" t="s">
        <v>35700</v>
      </c>
    </row>
    <row r="35274" spans="1:1" x14ac:dyDescent="0.25">
      <c r="A35274" t="s">
        <v>35701</v>
      </c>
    </row>
    <row r="35275" spans="1:1" x14ac:dyDescent="0.25">
      <c r="A35275" t="s">
        <v>35702</v>
      </c>
    </row>
    <row r="35276" spans="1:1" x14ac:dyDescent="0.25">
      <c r="A35276" t="s">
        <v>35703</v>
      </c>
    </row>
    <row r="35277" spans="1:1" x14ac:dyDescent="0.25">
      <c r="A35277" t="s">
        <v>35704</v>
      </c>
    </row>
    <row r="35278" spans="1:1" x14ac:dyDescent="0.25">
      <c r="A35278" t="s">
        <v>35705</v>
      </c>
    </row>
    <row r="35279" spans="1:1" x14ac:dyDescent="0.25">
      <c r="A35279" t="s">
        <v>35706</v>
      </c>
    </row>
    <row r="35280" spans="1:1" x14ac:dyDescent="0.25">
      <c r="A35280" t="s">
        <v>35707</v>
      </c>
    </row>
    <row r="35281" spans="1:1" x14ac:dyDescent="0.25">
      <c r="A35281" t="s">
        <v>35708</v>
      </c>
    </row>
    <row r="35282" spans="1:1" x14ac:dyDescent="0.25">
      <c r="A35282" t="s">
        <v>35709</v>
      </c>
    </row>
    <row r="35283" spans="1:1" x14ac:dyDescent="0.25">
      <c r="A35283" t="s">
        <v>35710</v>
      </c>
    </row>
    <row r="35284" spans="1:1" x14ac:dyDescent="0.25">
      <c r="A35284" t="s">
        <v>35711</v>
      </c>
    </row>
    <row r="35285" spans="1:1" x14ac:dyDescent="0.25">
      <c r="A35285" t="s">
        <v>35712</v>
      </c>
    </row>
    <row r="35286" spans="1:1" x14ac:dyDescent="0.25">
      <c r="A35286" t="s">
        <v>35713</v>
      </c>
    </row>
    <row r="35287" spans="1:1" x14ac:dyDescent="0.25">
      <c r="A35287" t="s">
        <v>35714</v>
      </c>
    </row>
    <row r="35288" spans="1:1" x14ac:dyDescent="0.25">
      <c r="A35288" t="s">
        <v>35715</v>
      </c>
    </row>
    <row r="35289" spans="1:1" x14ac:dyDescent="0.25">
      <c r="A35289" t="s">
        <v>35716</v>
      </c>
    </row>
    <row r="35290" spans="1:1" x14ac:dyDescent="0.25">
      <c r="A35290" t="s">
        <v>35717</v>
      </c>
    </row>
    <row r="35291" spans="1:1" x14ac:dyDescent="0.25">
      <c r="A35291" t="s">
        <v>35718</v>
      </c>
    </row>
    <row r="35292" spans="1:1" x14ac:dyDescent="0.25">
      <c r="A35292" t="s">
        <v>35719</v>
      </c>
    </row>
    <row r="35293" spans="1:1" x14ac:dyDescent="0.25">
      <c r="A35293" t="s">
        <v>35720</v>
      </c>
    </row>
    <row r="35294" spans="1:1" x14ac:dyDescent="0.25">
      <c r="A35294" t="s">
        <v>35721</v>
      </c>
    </row>
    <row r="35295" spans="1:1" x14ac:dyDescent="0.25">
      <c r="A35295" t="s">
        <v>35722</v>
      </c>
    </row>
    <row r="35296" spans="1:1" x14ac:dyDescent="0.25">
      <c r="A35296" t="s">
        <v>35723</v>
      </c>
    </row>
    <row r="35297" spans="1:1" x14ac:dyDescent="0.25">
      <c r="A35297" t="s">
        <v>35724</v>
      </c>
    </row>
    <row r="35298" spans="1:1" x14ac:dyDescent="0.25">
      <c r="A35298" t="s">
        <v>35725</v>
      </c>
    </row>
    <row r="35299" spans="1:1" x14ac:dyDescent="0.25">
      <c r="A35299" t="s">
        <v>35726</v>
      </c>
    </row>
    <row r="35300" spans="1:1" x14ac:dyDescent="0.25">
      <c r="A35300" t="s">
        <v>35727</v>
      </c>
    </row>
    <row r="35301" spans="1:1" x14ac:dyDescent="0.25">
      <c r="A35301" t="s">
        <v>35728</v>
      </c>
    </row>
    <row r="35302" spans="1:1" x14ac:dyDescent="0.25">
      <c r="A35302" t="s">
        <v>35729</v>
      </c>
    </row>
    <row r="35303" spans="1:1" x14ac:dyDescent="0.25">
      <c r="A35303" t="s">
        <v>35730</v>
      </c>
    </row>
    <row r="35304" spans="1:1" x14ac:dyDescent="0.25">
      <c r="A35304" t="s">
        <v>35731</v>
      </c>
    </row>
    <row r="35305" spans="1:1" x14ac:dyDescent="0.25">
      <c r="A35305" t="s">
        <v>35732</v>
      </c>
    </row>
    <row r="35306" spans="1:1" x14ac:dyDescent="0.25">
      <c r="A35306" t="s">
        <v>35733</v>
      </c>
    </row>
    <row r="35307" spans="1:1" x14ac:dyDescent="0.25">
      <c r="A35307" t="s">
        <v>35734</v>
      </c>
    </row>
    <row r="35308" spans="1:1" x14ac:dyDescent="0.25">
      <c r="A35308" t="s">
        <v>35735</v>
      </c>
    </row>
    <row r="35309" spans="1:1" x14ac:dyDescent="0.25">
      <c r="A35309" t="s">
        <v>35736</v>
      </c>
    </row>
    <row r="35310" spans="1:1" x14ac:dyDescent="0.25">
      <c r="A35310" t="s">
        <v>35737</v>
      </c>
    </row>
    <row r="35311" spans="1:1" x14ac:dyDescent="0.25">
      <c r="A35311" t="s">
        <v>35738</v>
      </c>
    </row>
    <row r="35312" spans="1:1" x14ac:dyDescent="0.25">
      <c r="A35312" t="s">
        <v>35739</v>
      </c>
    </row>
    <row r="35313" spans="1:1" x14ac:dyDescent="0.25">
      <c r="A35313" t="s">
        <v>35740</v>
      </c>
    </row>
    <row r="35314" spans="1:1" x14ac:dyDescent="0.25">
      <c r="A35314" t="s">
        <v>35741</v>
      </c>
    </row>
    <row r="35315" spans="1:1" x14ac:dyDescent="0.25">
      <c r="A35315" t="s">
        <v>35742</v>
      </c>
    </row>
    <row r="35316" spans="1:1" x14ac:dyDescent="0.25">
      <c r="A35316" t="s">
        <v>35743</v>
      </c>
    </row>
    <row r="35317" spans="1:1" x14ac:dyDescent="0.25">
      <c r="A35317" t="s">
        <v>35744</v>
      </c>
    </row>
    <row r="35318" spans="1:1" x14ac:dyDescent="0.25">
      <c r="A35318" t="s">
        <v>35745</v>
      </c>
    </row>
    <row r="35319" spans="1:1" x14ac:dyDescent="0.25">
      <c r="A35319" t="s">
        <v>35746</v>
      </c>
    </row>
    <row r="35320" spans="1:1" x14ac:dyDescent="0.25">
      <c r="A35320" t="s">
        <v>35747</v>
      </c>
    </row>
    <row r="35321" spans="1:1" x14ac:dyDescent="0.25">
      <c r="A35321" t="s">
        <v>35748</v>
      </c>
    </row>
    <row r="35322" spans="1:1" x14ac:dyDescent="0.25">
      <c r="A35322" t="s">
        <v>35749</v>
      </c>
    </row>
    <row r="35323" spans="1:1" x14ac:dyDescent="0.25">
      <c r="A35323" t="s">
        <v>35750</v>
      </c>
    </row>
    <row r="35324" spans="1:1" x14ac:dyDescent="0.25">
      <c r="A35324" t="s">
        <v>35751</v>
      </c>
    </row>
    <row r="35325" spans="1:1" x14ac:dyDescent="0.25">
      <c r="A35325" t="s">
        <v>35752</v>
      </c>
    </row>
    <row r="35326" spans="1:1" x14ac:dyDescent="0.25">
      <c r="A35326" t="s">
        <v>35753</v>
      </c>
    </row>
    <row r="35327" spans="1:1" x14ac:dyDescent="0.25">
      <c r="A35327" t="s">
        <v>35754</v>
      </c>
    </row>
    <row r="35328" spans="1:1" x14ac:dyDescent="0.25">
      <c r="A35328" t="s">
        <v>35755</v>
      </c>
    </row>
    <row r="35329" spans="1:1" x14ac:dyDescent="0.25">
      <c r="A35329" t="s">
        <v>35756</v>
      </c>
    </row>
    <row r="35330" spans="1:1" x14ac:dyDescent="0.25">
      <c r="A35330" t="s">
        <v>35757</v>
      </c>
    </row>
    <row r="35331" spans="1:1" x14ac:dyDescent="0.25">
      <c r="A35331" t="s">
        <v>35758</v>
      </c>
    </row>
    <row r="35332" spans="1:1" x14ac:dyDescent="0.25">
      <c r="A35332" t="s">
        <v>35759</v>
      </c>
    </row>
    <row r="35333" spans="1:1" x14ac:dyDescent="0.25">
      <c r="A35333" t="s">
        <v>35760</v>
      </c>
    </row>
    <row r="35334" spans="1:1" x14ac:dyDescent="0.25">
      <c r="A35334" t="s">
        <v>35761</v>
      </c>
    </row>
    <row r="35335" spans="1:1" x14ac:dyDescent="0.25">
      <c r="A35335" t="s">
        <v>35762</v>
      </c>
    </row>
    <row r="35336" spans="1:1" x14ac:dyDescent="0.25">
      <c r="A35336" t="s">
        <v>35763</v>
      </c>
    </row>
    <row r="35337" spans="1:1" x14ac:dyDescent="0.25">
      <c r="A35337" t="s">
        <v>35764</v>
      </c>
    </row>
    <row r="35338" spans="1:1" x14ac:dyDescent="0.25">
      <c r="A35338" t="s">
        <v>35765</v>
      </c>
    </row>
    <row r="35339" spans="1:1" x14ac:dyDescent="0.25">
      <c r="A35339" t="s">
        <v>35766</v>
      </c>
    </row>
    <row r="35340" spans="1:1" x14ac:dyDescent="0.25">
      <c r="A35340" t="s">
        <v>35767</v>
      </c>
    </row>
    <row r="35341" spans="1:1" x14ac:dyDescent="0.25">
      <c r="A35341" t="s">
        <v>35768</v>
      </c>
    </row>
    <row r="35342" spans="1:1" x14ac:dyDescent="0.25">
      <c r="A35342" t="s">
        <v>35769</v>
      </c>
    </row>
    <row r="35343" spans="1:1" x14ac:dyDescent="0.25">
      <c r="A35343" t="s">
        <v>35770</v>
      </c>
    </row>
    <row r="35344" spans="1:1" x14ac:dyDescent="0.25">
      <c r="A35344" t="s">
        <v>35771</v>
      </c>
    </row>
    <row r="35345" spans="1:1" x14ac:dyDescent="0.25">
      <c r="A35345" t="s">
        <v>35772</v>
      </c>
    </row>
    <row r="35346" spans="1:1" x14ac:dyDescent="0.25">
      <c r="A35346" t="s">
        <v>35773</v>
      </c>
    </row>
    <row r="35347" spans="1:1" x14ac:dyDescent="0.25">
      <c r="A35347" t="s">
        <v>35774</v>
      </c>
    </row>
    <row r="35348" spans="1:1" x14ac:dyDescent="0.25">
      <c r="A35348" t="s">
        <v>35775</v>
      </c>
    </row>
    <row r="35349" spans="1:1" x14ac:dyDescent="0.25">
      <c r="A35349" t="s">
        <v>35776</v>
      </c>
    </row>
    <row r="35350" spans="1:1" x14ac:dyDescent="0.25">
      <c r="A35350" t="s">
        <v>35777</v>
      </c>
    </row>
    <row r="35351" spans="1:1" x14ac:dyDescent="0.25">
      <c r="A35351" t="s">
        <v>35778</v>
      </c>
    </row>
    <row r="35352" spans="1:1" x14ac:dyDescent="0.25">
      <c r="A35352" t="s">
        <v>35779</v>
      </c>
    </row>
    <row r="35353" spans="1:1" x14ac:dyDescent="0.25">
      <c r="A35353" t="s">
        <v>35780</v>
      </c>
    </row>
    <row r="35354" spans="1:1" x14ac:dyDescent="0.25">
      <c r="A35354" t="s">
        <v>35781</v>
      </c>
    </row>
    <row r="35355" spans="1:1" x14ac:dyDescent="0.25">
      <c r="A35355" t="s">
        <v>35782</v>
      </c>
    </row>
    <row r="35356" spans="1:1" x14ac:dyDescent="0.25">
      <c r="A35356" t="s">
        <v>35783</v>
      </c>
    </row>
    <row r="35357" spans="1:1" x14ac:dyDescent="0.25">
      <c r="A35357" t="s">
        <v>35784</v>
      </c>
    </row>
    <row r="35358" spans="1:1" x14ac:dyDescent="0.25">
      <c r="A35358" t="s">
        <v>35785</v>
      </c>
    </row>
    <row r="35359" spans="1:1" x14ac:dyDescent="0.25">
      <c r="A35359" t="s">
        <v>35786</v>
      </c>
    </row>
    <row r="35360" spans="1:1" x14ac:dyDescent="0.25">
      <c r="A35360" t="s">
        <v>35787</v>
      </c>
    </row>
    <row r="35361" spans="1:1" x14ac:dyDescent="0.25">
      <c r="A35361" t="s">
        <v>35788</v>
      </c>
    </row>
    <row r="35362" spans="1:1" x14ac:dyDescent="0.25">
      <c r="A35362" t="s">
        <v>35789</v>
      </c>
    </row>
    <row r="35363" spans="1:1" x14ac:dyDescent="0.25">
      <c r="A35363" t="s">
        <v>35790</v>
      </c>
    </row>
    <row r="35364" spans="1:1" x14ac:dyDescent="0.25">
      <c r="A35364" t="s">
        <v>35791</v>
      </c>
    </row>
    <row r="35365" spans="1:1" x14ac:dyDescent="0.25">
      <c r="A35365" t="s">
        <v>35792</v>
      </c>
    </row>
    <row r="35366" spans="1:1" x14ac:dyDescent="0.25">
      <c r="A35366" t="s">
        <v>35793</v>
      </c>
    </row>
    <row r="35367" spans="1:1" x14ac:dyDescent="0.25">
      <c r="A35367" t="s">
        <v>35794</v>
      </c>
    </row>
    <row r="35368" spans="1:1" x14ac:dyDescent="0.25">
      <c r="A35368" t="s">
        <v>35795</v>
      </c>
    </row>
    <row r="35369" spans="1:1" x14ac:dyDescent="0.25">
      <c r="A35369" t="s">
        <v>35796</v>
      </c>
    </row>
    <row r="35370" spans="1:1" x14ac:dyDescent="0.25">
      <c r="A35370" t="s">
        <v>35797</v>
      </c>
    </row>
    <row r="35371" spans="1:1" x14ac:dyDescent="0.25">
      <c r="A35371" t="s">
        <v>35798</v>
      </c>
    </row>
    <row r="35372" spans="1:1" x14ac:dyDescent="0.25">
      <c r="A35372" t="s">
        <v>35799</v>
      </c>
    </row>
    <row r="35373" spans="1:1" x14ac:dyDescent="0.25">
      <c r="A35373" t="s">
        <v>35800</v>
      </c>
    </row>
    <row r="35374" spans="1:1" x14ac:dyDescent="0.25">
      <c r="A35374" t="s">
        <v>35801</v>
      </c>
    </row>
    <row r="35375" spans="1:1" x14ac:dyDescent="0.25">
      <c r="A35375" t="s">
        <v>35802</v>
      </c>
    </row>
    <row r="35376" spans="1:1" x14ac:dyDescent="0.25">
      <c r="A35376" t="s">
        <v>35803</v>
      </c>
    </row>
    <row r="35377" spans="1:1" x14ac:dyDescent="0.25">
      <c r="A35377" t="s">
        <v>35804</v>
      </c>
    </row>
    <row r="35378" spans="1:1" x14ac:dyDescent="0.25">
      <c r="A35378" t="s">
        <v>35805</v>
      </c>
    </row>
    <row r="35379" spans="1:1" x14ac:dyDescent="0.25">
      <c r="A35379" t="s">
        <v>35806</v>
      </c>
    </row>
    <row r="35380" spans="1:1" x14ac:dyDescent="0.25">
      <c r="A35380" t="s">
        <v>35807</v>
      </c>
    </row>
    <row r="35381" spans="1:1" x14ac:dyDescent="0.25">
      <c r="A35381" t="s">
        <v>35808</v>
      </c>
    </row>
    <row r="35382" spans="1:1" x14ac:dyDescent="0.25">
      <c r="A35382" t="s">
        <v>35809</v>
      </c>
    </row>
    <row r="35383" spans="1:1" x14ac:dyDescent="0.25">
      <c r="A35383" t="s">
        <v>35810</v>
      </c>
    </row>
    <row r="35384" spans="1:1" x14ac:dyDescent="0.25">
      <c r="A35384" t="s">
        <v>35811</v>
      </c>
    </row>
    <row r="35385" spans="1:1" x14ac:dyDescent="0.25">
      <c r="A35385" t="s">
        <v>35812</v>
      </c>
    </row>
    <row r="35386" spans="1:1" x14ac:dyDescent="0.25">
      <c r="A35386" t="s">
        <v>35813</v>
      </c>
    </row>
    <row r="35387" spans="1:1" x14ac:dyDescent="0.25">
      <c r="A35387" t="s">
        <v>35814</v>
      </c>
    </row>
    <row r="35388" spans="1:1" x14ac:dyDescent="0.25">
      <c r="A35388" t="s">
        <v>35815</v>
      </c>
    </row>
    <row r="35389" spans="1:1" x14ac:dyDescent="0.25">
      <c r="A35389" t="s">
        <v>35816</v>
      </c>
    </row>
    <row r="35390" spans="1:1" x14ac:dyDescent="0.25">
      <c r="A35390" t="s">
        <v>35817</v>
      </c>
    </row>
    <row r="35391" spans="1:1" x14ac:dyDescent="0.25">
      <c r="A35391" t="s">
        <v>35818</v>
      </c>
    </row>
    <row r="35392" spans="1:1" x14ac:dyDescent="0.25">
      <c r="A35392" t="s">
        <v>35819</v>
      </c>
    </row>
    <row r="35393" spans="1:1" x14ac:dyDescent="0.25">
      <c r="A35393" t="s">
        <v>35820</v>
      </c>
    </row>
    <row r="35394" spans="1:1" x14ac:dyDescent="0.25">
      <c r="A35394" t="s">
        <v>35821</v>
      </c>
    </row>
    <row r="35395" spans="1:1" x14ac:dyDescent="0.25">
      <c r="A35395" t="s">
        <v>35822</v>
      </c>
    </row>
    <row r="35396" spans="1:1" x14ac:dyDescent="0.25">
      <c r="A35396" t="s">
        <v>35823</v>
      </c>
    </row>
    <row r="35397" spans="1:1" x14ac:dyDescent="0.25">
      <c r="A35397" t="s">
        <v>35824</v>
      </c>
    </row>
    <row r="35398" spans="1:1" x14ac:dyDescent="0.25">
      <c r="A35398" t="s">
        <v>35825</v>
      </c>
    </row>
    <row r="35399" spans="1:1" x14ac:dyDescent="0.25">
      <c r="A35399" t="s">
        <v>35826</v>
      </c>
    </row>
    <row r="35400" spans="1:1" x14ac:dyDescent="0.25">
      <c r="A35400" t="s">
        <v>35827</v>
      </c>
    </row>
    <row r="35401" spans="1:1" x14ac:dyDescent="0.25">
      <c r="A35401" t="s">
        <v>35828</v>
      </c>
    </row>
    <row r="35402" spans="1:1" x14ac:dyDescent="0.25">
      <c r="A35402" t="s">
        <v>35829</v>
      </c>
    </row>
    <row r="35403" spans="1:1" x14ac:dyDescent="0.25">
      <c r="A35403" t="s">
        <v>35830</v>
      </c>
    </row>
    <row r="35404" spans="1:1" x14ac:dyDescent="0.25">
      <c r="A35404" t="s">
        <v>35831</v>
      </c>
    </row>
    <row r="35405" spans="1:1" x14ac:dyDescent="0.25">
      <c r="A35405" t="s">
        <v>35832</v>
      </c>
    </row>
    <row r="35406" spans="1:1" x14ac:dyDescent="0.25">
      <c r="A35406" t="s">
        <v>35833</v>
      </c>
    </row>
    <row r="35407" spans="1:1" x14ac:dyDescent="0.25">
      <c r="A35407" t="s">
        <v>35834</v>
      </c>
    </row>
    <row r="35408" spans="1:1" x14ac:dyDescent="0.25">
      <c r="A35408" t="s">
        <v>35835</v>
      </c>
    </row>
    <row r="35409" spans="1:1" x14ac:dyDescent="0.25">
      <c r="A35409" t="s">
        <v>35836</v>
      </c>
    </row>
    <row r="35410" spans="1:1" x14ac:dyDescent="0.25">
      <c r="A35410" t="s">
        <v>35837</v>
      </c>
    </row>
    <row r="35411" spans="1:1" x14ac:dyDescent="0.25">
      <c r="A35411" t="s">
        <v>35838</v>
      </c>
    </row>
    <row r="35412" spans="1:1" x14ac:dyDescent="0.25">
      <c r="A35412" t="s">
        <v>35839</v>
      </c>
    </row>
    <row r="35413" spans="1:1" x14ac:dyDescent="0.25">
      <c r="A35413" t="s">
        <v>35840</v>
      </c>
    </row>
    <row r="35414" spans="1:1" x14ac:dyDescent="0.25">
      <c r="A35414" t="s">
        <v>35841</v>
      </c>
    </row>
    <row r="35415" spans="1:1" x14ac:dyDescent="0.25">
      <c r="A35415" t="s">
        <v>35842</v>
      </c>
    </row>
    <row r="35416" spans="1:1" x14ac:dyDescent="0.25">
      <c r="A35416" t="s">
        <v>35843</v>
      </c>
    </row>
    <row r="35417" spans="1:1" x14ac:dyDescent="0.25">
      <c r="A35417" t="s">
        <v>35844</v>
      </c>
    </row>
    <row r="35418" spans="1:1" x14ac:dyDescent="0.25">
      <c r="A35418" t="s">
        <v>35845</v>
      </c>
    </row>
    <row r="35419" spans="1:1" x14ac:dyDescent="0.25">
      <c r="A35419" t="s">
        <v>35846</v>
      </c>
    </row>
    <row r="35420" spans="1:1" x14ac:dyDescent="0.25">
      <c r="A35420" t="s">
        <v>35847</v>
      </c>
    </row>
    <row r="35421" spans="1:1" x14ac:dyDescent="0.25">
      <c r="A35421" t="s">
        <v>35848</v>
      </c>
    </row>
    <row r="35422" spans="1:1" x14ac:dyDescent="0.25">
      <c r="A35422" t="s">
        <v>35849</v>
      </c>
    </row>
    <row r="35423" spans="1:1" x14ac:dyDescent="0.25">
      <c r="A35423" t="s">
        <v>35850</v>
      </c>
    </row>
    <row r="35424" spans="1:1" x14ac:dyDescent="0.25">
      <c r="A35424" t="s">
        <v>35851</v>
      </c>
    </row>
    <row r="35425" spans="1:1" x14ac:dyDescent="0.25">
      <c r="A35425" t="s">
        <v>35852</v>
      </c>
    </row>
    <row r="35426" spans="1:1" x14ac:dyDescent="0.25">
      <c r="A35426" t="s">
        <v>35853</v>
      </c>
    </row>
    <row r="35427" spans="1:1" x14ac:dyDescent="0.25">
      <c r="A35427" t="s">
        <v>35854</v>
      </c>
    </row>
    <row r="35428" spans="1:1" x14ac:dyDescent="0.25">
      <c r="A35428" t="s">
        <v>35855</v>
      </c>
    </row>
    <row r="35429" spans="1:1" x14ac:dyDescent="0.25">
      <c r="A35429" t="s">
        <v>35856</v>
      </c>
    </row>
    <row r="35430" spans="1:1" x14ac:dyDescent="0.25">
      <c r="A35430" t="s">
        <v>35857</v>
      </c>
    </row>
    <row r="35431" spans="1:1" x14ac:dyDescent="0.25">
      <c r="A35431" t="s">
        <v>35858</v>
      </c>
    </row>
    <row r="35432" spans="1:1" x14ac:dyDescent="0.25">
      <c r="A35432" t="s">
        <v>35859</v>
      </c>
    </row>
    <row r="35433" spans="1:1" x14ac:dyDescent="0.25">
      <c r="A35433" t="s">
        <v>35860</v>
      </c>
    </row>
    <row r="35434" spans="1:1" x14ac:dyDescent="0.25">
      <c r="A35434" t="s">
        <v>35861</v>
      </c>
    </row>
    <row r="35435" spans="1:1" x14ac:dyDescent="0.25">
      <c r="A35435" t="s">
        <v>35862</v>
      </c>
    </row>
    <row r="35436" spans="1:1" x14ac:dyDescent="0.25">
      <c r="A35436" t="s">
        <v>35863</v>
      </c>
    </row>
    <row r="35437" spans="1:1" x14ac:dyDescent="0.25">
      <c r="A35437" t="s">
        <v>35864</v>
      </c>
    </row>
    <row r="35438" spans="1:1" x14ac:dyDescent="0.25">
      <c r="A35438" t="s">
        <v>35865</v>
      </c>
    </row>
    <row r="35439" spans="1:1" x14ac:dyDescent="0.25">
      <c r="A35439" t="s">
        <v>35866</v>
      </c>
    </row>
    <row r="35440" spans="1:1" x14ac:dyDescent="0.25">
      <c r="A35440" t="s">
        <v>35867</v>
      </c>
    </row>
    <row r="35441" spans="1:1" x14ac:dyDescent="0.25">
      <c r="A35441" t="s">
        <v>35868</v>
      </c>
    </row>
    <row r="35442" spans="1:1" x14ac:dyDescent="0.25">
      <c r="A35442" t="s">
        <v>35869</v>
      </c>
    </row>
    <row r="35443" spans="1:1" x14ac:dyDescent="0.25">
      <c r="A35443" t="s">
        <v>35870</v>
      </c>
    </row>
    <row r="35444" spans="1:1" x14ac:dyDescent="0.25">
      <c r="A35444" t="s">
        <v>35871</v>
      </c>
    </row>
    <row r="35445" spans="1:1" x14ac:dyDescent="0.25">
      <c r="A35445" t="s">
        <v>35872</v>
      </c>
    </row>
    <row r="35446" spans="1:1" x14ac:dyDescent="0.25">
      <c r="A35446" t="s">
        <v>35873</v>
      </c>
    </row>
    <row r="35447" spans="1:1" x14ac:dyDescent="0.25">
      <c r="A35447" t="s">
        <v>35874</v>
      </c>
    </row>
    <row r="35448" spans="1:1" x14ac:dyDescent="0.25">
      <c r="A35448" t="s">
        <v>35875</v>
      </c>
    </row>
    <row r="35449" spans="1:1" x14ac:dyDescent="0.25">
      <c r="A35449" t="s">
        <v>35876</v>
      </c>
    </row>
    <row r="35450" spans="1:1" x14ac:dyDescent="0.25">
      <c r="A35450" t="s">
        <v>35877</v>
      </c>
    </row>
    <row r="35451" spans="1:1" x14ac:dyDescent="0.25">
      <c r="A35451" t="s">
        <v>35878</v>
      </c>
    </row>
    <row r="35452" spans="1:1" x14ac:dyDescent="0.25">
      <c r="A35452" t="s">
        <v>35879</v>
      </c>
    </row>
    <row r="35453" spans="1:1" x14ac:dyDescent="0.25">
      <c r="A35453" t="s">
        <v>35880</v>
      </c>
    </row>
    <row r="35454" spans="1:1" x14ac:dyDescent="0.25">
      <c r="A35454" t="s">
        <v>35881</v>
      </c>
    </row>
    <row r="35455" spans="1:1" x14ac:dyDescent="0.25">
      <c r="A35455" t="s">
        <v>35882</v>
      </c>
    </row>
    <row r="35456" spans="1:1" x14ac:dyDescent="0.25">
      <c r="A35456" t="s">
        <v>35883</v>
      </c>
    </row>
    <row r="35457" spans="1:1" x14ac:dyDescent="0.25">
      <c r="A35457" t="s">
        <v>35884</v>
      </c>
    </row>
    <row r="35458" spans="1:1" x14ac:dyDescent="0.25">
      <c r="A35458" t="s">
        <v>35885</v>
      </c>
    </row>
    <row r="35459" spans="1:1" x14ac:dyDescent="0.25">
      <c r="A35459" t="s">
        <v>35886</v>
      </c>
    </row>
    <row r="35460" spans="1:1" x14ac:dyDescent="0.25">
      <c r="A35460" t="s">
        <v>35887</v>
      </c>
    </row>
    <row r="35461" spans="1:1" x14ac:dyDescent="0.25">
      <c r="A35461" t="s">
        <v>35888</v>
      </c>
    </row>
    <row r="35462" spans="1:1" x14ac:dyDescent="0.25">
      <c r="A35462" t="s">
        <v>35889</v>
      </c>
    </row>
    <row r="35463" spans="1:1" x14ac:dyDescent="0.25">
      <c r="A35463" t="s">
        <v>35890</v>
      </c>
    </row>
    <row r="35464" spans="1:1" x14ac:dyDescent="0.25">
      <c r="A35464" t="s">
        <v>35891</v>
      </c>
    </row>
    <row r="35465" spans="1:1" x14ac:dyDescent="0.25">
      <c r="A35465" t="s">
        <v>35892</v>
      </c>
    </row>
    <row r="35466" spans="1:1" x14ac:dyDescent="0.25">
      <c r="A35466" t="s">
        <v>35893</v>
      </c>
    </row>
    <row r="35467" spans="1:1" x14ac:dyDescent="0.25">
      <c r="A35467" t="s">
        <v>35894</v>
      </c>
    </row>
    <row r="35468" spans="1:1" x14ac:dyDescent="0.25">
      <c r="A35468" t="s">
        <v>35895</v>
      </c>
    </row>
    <row r="35469" spans="1:1" x14ac:dyDescent="0.25">
      <c r="A35469" t="s">
        <v>35896</v>
      </c>
    </row>
    <row r="35470" spans="1:1" x14ac:dyDescent="0.25">
      <c r="A35470" t="s">
        <v>35897</v>
      </c>
    </row>
    <row r="35471" spans="1:1" x14ac:dyDescent="0.25">
      <c r="A35471" t="s">
        <v>35898</v>
      </c>
    </row>
    <row r="35472" spans="1:1" x14ac:dyDescent="0.25">
      <c r="A35472" t="s">
        <v>35899</v>
      </c>
    </row>
    <row r="35473" spans="1:1" x14ac:dyDescent="0.25">
      <c r="A35473" t="s">
        <v>35900</v>
      </c>
    </row>
    <row r="35474" spans="1:1" x14ac:dyDescent="0.25">
      <c r="A35474" t="s">
        <v>35901</v>
      </c>
    </row>
    <row r="35475" spans="1:1" x14ac:dyDescent="0.25">
      <c r="A35475" t="s">
        <v>35902</v>
      </c>
    </row>
    <row r="35476" spans="1:1" x14ac:dyDescent="0.25">
      <c r="A35476" t="s">
        <v>35903</v>
      </c>
    </row>
    <row r="35477" spans="1:1" x14ac:dyDescent="0.25">
      <c r="A35477" t="s">
        <v>35904</v>
      </c>
    </row>
    <row r="35478" spans="1:1" x14ac:dyDescent="0.25">
      <c r="A35478" t="s">
        <v>35905</v>
      </c>
    </row>
    <row r="35479" spans="1:1" x14ac:dyDescent="0.25">
      <c r="A35479" t="s">
        <v>35906</v>
      </c>
    </row>
    <row r="35480" spans="1:1" x14ac:dyDescent="0.25">
      <c r="A35480" t="s">
        <v>35907</v>
      </c>
    </row>
    <row r="35481" spans="1:1" x14ac:dyDescent="0.25">
      <c r="A35481" t="s">
        <v>35908</v>
      </c>
    </row>
    <row r="35482" spans="1:1" x14ac:dyDescent="0.25">
      <c r="A35482" t="s">
        <v>35909</v>
      </c>
    </row>
    <row r="35483" spans="1:1" x14ac:dyDescent="0.25">
      <c r="A35483" t="s">
        <v>35910</v>
      </c>
    </row>
    <row r="35484" spans="1:1" x14ac:dyDescent="0.25">
      <c r="A35484" t="s">
        <v>35911</v>
      </c>
    </row>
    <row r="35485" spans="1:1" x14ac:dyDescent="0.25">
      <c r="A35485" t="s">
        <v>35912</v>
      </c>
    </row>
    <row r="35486" spans="1:1" x14ac:dyDescent="0.25">
      <c r="A35486" t="s">
        <v>35913</v>
      </c>
    </row>
    <row r="35487" spans="1:1" x14ac:dyDescent="0.25">
      <c r="A35487" t="s">
        <v>35914</v>
      </c>
    </row>
    <row r="35488" spans="1:1" x14ac:dyDescent="0.25">
      <c r="A35488" t="s">
        <v>35915</v>
      </c>
    </row>
    <row r="35489" spans="1:1" x14ac:dyDescent="0.25">
      <c r="A35489" t="s">
        <v>35916</v>
      </c>
    </row>
    <row r="35490" spans="1:1" x14ac:dyDescent="0.25">
      <c r="A35490" t="s">
        <v>35917</v>
      </c>
    </row>
    <row r="35491" spans="1:1" x14ac:dyDescent="0.25">
      <c r="A35491" t="s">
        <v>35918</v>
      </c>
    </row>
    <row r="35492" spans="1:1" x14ac:dyDescent="0.25">
      <c r="A35492" t="s">
        <v>35919</v>
      </c>
    </row>
    <row r="35493" spans="1:1" x14ac:dyDescent="0.25">
      <c r="A35493" t="s">
        <v>35920</v>
      </c>
    </row>
    <row r="35494" spans="1:1" x14ac:dyDescent="0.25">
      <c r="A35494" t="s">
        <v>35921</v>
      </c>
    </row>
    <row r="35495" spans="1:1" x14ac:dyDescent="0.25">
      <c r="A35495" t="s">
        <v>35922</v>
      </c>
    </row>
    <row r="35496" spans="1:1" x14ac:dyDescent="0.25">
      <c r="A35496" t="s">
        <v>35923</v>
      </c>
    </row>
    <row r="35497" spans="1:1" x14ac:dyDescent="0.25">
      <c r="A35497" t="s">
        <v>35924</v>
      </c>
    </row>
    <row r="35498" spans="1:1" x14ac:dyDescent="0.25">
      <c r="A35498" t="s">
        <v>35925</v>
      </c>
    </row>
    <row r="35499" spans="1:1" x14ac:dyDescent="0.25">
      <c r="A35499" t="s">
        <v>35926</v>
      </c>
    </row>
    <row r="35500" spans="1:1" x14ac:dyDescent="0.25">
      <c r="A35500" t="s">
        <v>35927</v>
      </c>
    </row>
    <row r="35501" spans="1:1" x14ac:dyDescent="0.25">
      <c r="A35501" t="s">
        <v>35928</v>
      </c>
    </row>
    <row r="35502" spans="1:1" x14ac:dyDescent="0.25">
      <c r="A35502" t="s">
        <v>35929</v>
      </c>
    </row>
    <row r="35503" spans="1:1" x14ac:dyDescent="0.25">
      <c r="A35503" t="s">
        <v>35930</v>
      </c>
    </row>
    <row r="35504" spans="1:1" x14ac:dyDescent="0.25">
      <c r="A35504" t="s">
        <v>35931</v>
      </c>
    </row>
    <row r="35505" spans="1:1" x14ac:dyDescent="0.25">
      <c r="A35505" t="s">
        <v>35932</v>
      </c>
    </row>
    <row r="35506" spans="1:1" x14ac:dyDescent="0.25">
      <c r="A35506" t="s">
        <v>35933</v>
      </c>
    </row>
    <row r="35507" spans="1:1" x14ac:dyDescent="0.25">
      <c r="A35507" t="s">
        <v>35934</v>
      </c>
    </row>
    <row r="35508" spans="1:1" x14ac:dyDescent="0.25">
      <c r="A35508" t="s">
        <v>35935</v>
      </c>
    </row>
    <row r="35509" spans="1:1" x14ac:dyDescent="0.25">
      <c r="A35509" t="s">
        <v>35936</v>
      </c>
    </row>
    <row r="35510" spans="1:1" x14ac:dyDescent="0.25">
      <c r="A35510" t="s">
        <v>35937</v>
      </c>
    </row>
    <row r="35511" spans="1:1" x14ac:dyDescent="0.25">
      <c r="A35511" t="s">
        <v>35938</v>
      </c>
    </row>
    <row r="35512" spans="1:1" x14ac:dyDescent="0.25">
      <c r="A35512" t="s">
        <v>35939</v>
      </c>
    </row>
    <row r="35513" spans="1:1" x14ac:dyDescent="0.25">
      <c r="A35513" t="s">
        <v>35940</v>
      </c>
    </row>
    <row r="35514" spans="1:1" x14ac:dyDescent="0.25">
      <c r="A35514" t="s">
        <v>35941</v>
      </c>
    </row>
    <row r="35515" spans="1:1" x14ac:dyDescent="0.25">
      <c r="A35515" t="s">
        <v>35942</v>
      </c>
    </row>
    <row r="35516" spans="1:1" x14ac:dyDescent="0.25">
      <c r="A35516" t="s">
        <v>35943</v>
      </c>
    </row>
    <row r="35517" spans="1:1" x14ac:dyDescent="0.25">
      <c r="A35517" t="s">
        <v>35944</v>
      </c>
    </row>
    <row r="35518" spans="1:1" x14ac:dyDescent="0.25">
      <c r="A35518" t="s">
        <v>35945</v>
      </c>
    </row>
    <row r="35519" spans="1:1" x14ac:dyDescent="0.25">
      <c r="A35519" t="s">
        <v>35946</v>
      </c>
    </row>
    <row r="35520" spans="1:1" x14ac:dyDescent="0.25">
      <c r="A35520" t="s">
        <v>35947</v>
      </c>
    </row>
    <row r="35521" spans="1:1" x14ac:dyDescent="0.25">
      <c r="A35521" t="s">
        <v>35948</v>
      </c>
    </row>
    <row r="35522" spans="1:1" x14ac:dyDescent="0.25">
      <c r="A35522" t="s">
        <v>35949</v>
      </c>
    </row>
    <row r="35523" spans="1:1" x14ac:dyDescent="0.25">
      <c r="A35523" t="s">
        <v>35950</v>
      </c>
    </row>
    <row r="35524" spans="1:1" x14ac:dyDescent="0.25">
      <c r="A35524" t="s">
        <v>35951</v>
      </c>
    </row>
    <row r="35525" spans="1:1" x14ac:dyDescent="0.25">
      <c r="A35525" t="s">
        <v>35952</v>
      </c>
    </row>
    <row r="35526" spans="1:1" x14ac:dyDescent="0.25">
      <c r="A35526" t="s">
        <v>35953</v>
      </c>
    </row>
    <row r="35527" spans="1:1" x14ac:dyDescent="0.25">
      <c r="A35527" t="s">
        <v>35954</v>
      </c>
    </row>
    <row r="35528" spans="1:1" x14ac:dyDescent="0.25">
      <c r="A35528" t="s">
        <v>35955</v>
      </c>
    </row>
    <row r="35529" spans="1:1" x14ac:dyDescent="0.25">
      <c r="A35529" t="s">
        <v>35956</v>
      </c>
    </row>
    <row r="35530" spans="1:1" x14ac:dyDescent="0.25">
      <c r="A35530" t="s">
        <v>35957</v>
      </c>
    </row>
    <row r="35531" spans="1:1" x14ac:dyDescent="0.25">
      <c r="A35531" t="s">
        <v>35958</v>
      </c>
    </row>
    <row r="35532" spans="1:1" x14ac:dyDescent="0.25">
      <c r="A35532" t="s">
        <v>35959</v>
      </c>
    </row>
    <row r="35533" spans="1:1" x14ac:dyDescent="0.25">
      <c r="A35533" t="s">
        <v>35960</v>
      </c>
    </row>
    <row r="35534" spans="1:1" x14ac:dyDescent="0.25">
      <c r="A35534" t="s">
        <v>35961</v>
      </c>
    </row>
    <row r="35535" spans="1:1" x14ac:dyDescent="0.25">
      <c r="A35535" t="s">
        <v>35962</v>
      </c>
    </row>
    <row r="35536" spans="1:1" x14ac:dyDescent="0.25">
      <c r="A35536" t="s">
        <v>35963</v>
      </c>
    </row>
    <row r="35537" spans="1:1" x14ac:dyDescent="0.25">
      <c r="A35537" t="s">
        <v>35964</v>
      </c>
    </row>
    <row r="35538" spans="1:1" x14ac:dyDescent="0.25">
      <c r="A35538" t="s">
        <v>35965</v>
      </c>
    </row>
    <row r="35539" spans="1:1" x14ac:dyDescent="0.25">
      <c r="A35539" t="s">
        <v>35966</v>
      </c>
    </row>
    <row r="35540" spans="1:1" x14ac:dyDescent="0.25">
      <c r="A35540" t="s">
        <v>35967</v>
      </c>
    </row>
    <row r="35541" spans="1:1" x14ac:dyDescent="0.25">
      <c r="A35541" t="s">
        <v>35968</v>
      </c>
    </row>
    <row r="35542" spans="1:1" x14ac:dyDescent="0.25">
      <c r="A35542" t="s">
        <v>35969</v>
      </c>
    </row>
    <row r="35543" spans="1:1" x14ac:dyDescent="0.25">
      <c r="A35543" t="s">
        <v>35970</v>
      </c>
    </row>
    <row r="35544" spans="1:1" x14ac:dyDescent="0.25">
      <c r="A35544" t="s">
        <v>35971</v>
      </c>
    </row>
    <row r="35545" spans="1:1" x14ac:dyDescent="0.25">
      <c r="A35545" t="s">
        <v>35972</v>
      </c>
    </row>
    <row r="35546" spans="1:1" x14ac:dyDescent="0.25">
      <c r="A35546" t="s">
        <v>35973</v>
      </c>
    </row>
    <row r="35547" spans="1:1" x14ac:dyDescent="0.25">
      <c r="A35547" t="s">
        <v>35974</v>
      </c>
    </row>
    <row r="35548" spans="1:1" x14ac:dyDescent="0.25">
      <c r="A35548" t="s">
        <v>35975</v>
      </c>
    </row>
    <row r="35549" spans="1:1" x14ac:dyDescent="0.25">
      <c r="A35549" t="s">
        <v>35976</v>
      </c>
    </row>
    <row r="35550" spans="1:1" x14ac:dyDescent="0.25">
      <c r="A35550" t="s">
        <v>35977</v>
      </c>
    </row>
    <row r="35551" spans="1:1" x14ac:dyDescent="0.25">
      <c r="A35551" t="s">
        <v>35978</v>
      </c>
    </row>
    <row r="35552" spans="1:1" x14ac:dyDescent="0.25">
      <c r="A35552" t="s">
        <v>35979</v>
      </c>
    </row>
    <row r="35553" spans="1:1" x14ac:dyDescent="0.25">
      <c r="A35553" t="s">
        <v>35980</v>
      </c>
    </row>
    <row r="35554" spans="1:1" x14ac:dyDescent="0.25">
      <c r="A35554" t="s">
        <v>35981</v>
      </c>
    </row>
    <row r="35555" spans="1:1" x14ac:dyDescent="0.25">
      <c r="A35555" t="s">
        <v>35982</v>
      </c>
    </row>
    <row r="35556" spans="1:1" x14ac:dyDescent="0.25">
      <c r="A35556" t="s">
        <v>35983</v>
      </c>
    </row>
    <row r="35557" spans="1:1" x14ac:dyDescent="0.25">
      <c r="A35557" t="s">
        <v>35984</v>
      </c>
    </row>
    <row r="35558" spans="1:1" x14ac:dyDescent="0.25">
      <c r="A35558" t="s">
        <v>35985</v>
      </c>
    </row>
    <row r="35559" spans="1:1" x14ac:dyDescent="0.25">
      <c r="A35559" t="s">
        <v>35986</v>
      </c>
    </row>
    <row r="35560" spans="1:1" x14ac:dyDescent="0.25">
      <c r="A35560" t="s">
        <v>35987</v>
      </c>
    </row>
    <row r="35561" spans="1:1" x14ac:dyDescent="0.25">
      <c r="A35561" t="s">
        <v>35988</v>
      </c>
    </row>
    <row r="35562" spans="1:1" x14ac:dyDescent="0.25">
      <c r="A35562" t="s">
        <v>35989</v>
      </c>
    </row>
    <row r="35563" spans="1:1" x14ac:dyDescent="0.25">
      <c r="A35563" t="s">
        <v>35990</v>
      </c>
    </row>
    <row r="35564" spans="1:1" x14ac:dyDescent="0.25">
      <c r="A35564" t="s">
        <v>35991</v>
      </c>
    </row>
    <row r="35565" spans="1:1" x14ac:dyDescent="0.25">
      <c r="A35565" t="s">
        <v>35992</v>
      </c>
    </row>
    <row r="35566" spans="1:1" x14ac:dyDescent="0.25">
      <c r="A35566" t="s">
        <v>35993</v>
      </c>
    </row>
    <row r="35567" spans="1:1" x14ac:dyDescent="0.25">
      <c r="A35567" t="s">
        <v>35994</v>
      </c>
    </row>
    <row r="35568" spans="1:1" x14ac:dyDescent="0.25">
      <c r="A35568" t="s">
        <v>35995</v>
      </c>
    </row>
    <row r="35569" spans="1:1" x14ac:dyDescent="0.25">
      <c r="A35569" t="s">
        <v>35996</v>
      </c>
    </row>
    <row r="35570" spans="1:1" x14ac:dyDescent="0.25">
      <c r="A35570" t="s">
        <v>35997</v>
      </c>
    </row>
    <row r="35571" spans="1:1" x14ac:dyDescent="0.25">
      <c r="A35571" t="s">
        <v>35998</v>
      </c>
    </row>
    <row r="35572" spans="1:1" x14ac:dyDescent="0.25">
      <c r="A35572" t="s">
        <v>35999</v>
      </c>
    </row>
    <row r="35573" spans="1:1" x14ac:dyDescent="0.25">
      <c r="A35573" t="s">
        <v>36000</v>
      </c>
    </row>
    <row r="35574" spans="1:1" x14ac:dyDescent="0.25">
      <c r="A35574" t="s">
        <v>36001</v>
      </c>
    </row>
    <row r="35575" spans="1:1" x14ac:dyDescent="0.25">
      <c r="A35575" t="s">
        <v>36002</v>
      </c>
    </row>
    <row r="35576" spans="1:1" x14ac:dyDescent="0.25">
      <c r="A35576" t="s">
        <v>36003</v>
      </c>
    </row>
    <row r="35577" spans="1:1" x14ac:dyDescent="0.25">
      <c r="A35577" t="s">
        <v>36004</v>
      </c>
    </row>
    <row r="35578" spans="1:1" x14ac:dyDescent="0.25">
      <c r="A35578" t="s">
        <v>36005</v>
      </c>
    </row>
    <row r="35579" spans="1:1" x14ac:dyDescent="0.25">
      <c r="A35579" t="s">
        <v>36006</v>
      </c>
    </row>
    <row r="35580" spans="1:1" x14ac:dyDescent="0.25">
      <c r="A35580" t="s">
        <v>36007</v>
      </c>
    </row>
    <row r="35581" spans="1:1" x14ac:dyDescent="0.25">
      <c r="A35581" t="s">
        <v>36008</v>
      </c>
    </row>
    <row r="35582" spans="1:1" x14ac:dyDescent="0.25">
      <c r="A35582" t="s">
        <v>36009</v>
      </c>
    </row>
    <row r="35583" spans="1:1" x14ac:dyDescent="0.25">
      <c r="A35583" t="s">
        <v>36010</v>
      </c>
    </row>
    <row r="35584" spans="1:1" x14ac:dyDescent="0.25">
      <c r="A35584" t="s">
        <v>36011</v>
      </c>
    </row>
    <row r="35585" spans="1:1" x14ac:dyDescent="0.25">
      <c r="A35585" t="s">
        <v>36012</v>
      </c>
    </row>
    <row r="35586" spans="1:1" x14ac:dyDescent="0.25">
      <c r="A35586" t="s">
        <v>36013</v>
      </c>
    </row>
    <row r="35587" spans="1:1" x14ac:dyDescent="0.25">
      <c r="A35587" t="s">
        <v>36014</v>
      </c>
    </row>
    <row r="35588" spans="1:1" x14ac:dyDescent="0.25">
      <c r="A35588" t="s">
        <v>36015</v>
      </c>
    </row>
    <row r="35589" spans="1:1" x14ac:dyDescent="0.25">
      <c r="A35589" t="s">
        <v>36016</v>
      </c>
    </row>
    <row r="35590" spans="1:1" x14ac:dyDescent="0.25">
      <c r="A35590" t="s">
        <v>36017</v>
      </c>
    </row>
    <row r="35591" spans="1:1" x14ac:dyDescent="0.25">
      <c r="A35591" t="s">
        <v>36018</v>
      </c>
    </row>
    <row r="35592" spans="1:1" x14ac:dyDescent="0.25">
      <c r="A35592" t="s">
        <v>36019</v>
      </c>
    </row>
    <row r="35593" spans="1:1" x14ac:dyDescent="0.25">
      <c r="A35593" t="s">
        <v>36020</v>
      </c>
    </row>
    <row r="35594" spans="1:1" x14ac:dyDescent="0.25">
      <c r="A35594" t="s">
        <v>36021</v>
      </c>
    </row>
    <row r="35595" spans="1:1" x14ac:dyDescent="0.25">
      <c r="A35595" t="s">
        <v>36022</v>
      </c>
    </row>
    <row r="35596" spans="1:1" x14ac:dyDescent="0.25">
      <c r="A35596" t="s">
        <v>36023</v>
      </c>
    </row>
    <row r="35597" spans="1:1" x14ac:dyDescent="0.25">
      <c r="A35597" t="s">
        <v>36024</v>
      </c>
    </row>
    <row r="35598" spans="1:1" x14ac:dyDescent="0.25">
      <c r="A35598" t="s">
        <v>36025</v>
      </c>
    </row>
    <row r="35599" spans="1:1" x14ac:dyDescent="0.25">
      <c r="A35599" t="s">
        <v>36026</v>
      </c>
    </row>
    <row r="35600" spans="1:1" x14ac:dyDescent="0.25">
      <c r="A35600" t="s">
        <v>36027</v>
      </c>
    </row>
    <row r="35601" spans="1:1" x14ac:dyDescent="0.25">
      <c r="A35601" t="s">
        <v>36028</v>
      </c>
    </row>
    <row r="35602" spans="1:1" x14ac:dyDescent="0.25">
      <c r="A35602" t="s">
        <v>36029</v>
      </c>
    </row>
    <row r="35603" spans="1:1" x14ac:dyDescent="0.25">
      <c r="A35603" t="s">
        <v>36030</v>
      </c>
    </row>
    <row r="35604" spans="1:1" x14ac:dyDescent="0.25">
      <c r="A35604" t="s">
        <v>36031</v>
      </c>
    </row>
    <row r="35605" spans="1:1" x14ac:dyDescent="0.25">
      <c r="A35605" t="s">
        <v>36032</v>
      </c>
    </row>
    <row r="35606" spans="1:1" x14ac:dyDescent="0.25">
      <c r="A35606" t="s">
        <v>36033</v>
      </c>
    </row>
    <row r="35607" spans="1:1" x14ac:dyDescent="0.25">
      <c r="A35607" t="s">
        <v>36034</v>
      </c>
    </row>
    <row r="35608" spans="1:1" x14ac:dyDescent="0.25">
      <c r="A35608" t="s">
        <v>36035</v>
      </c>
    </row>
    <row r="35609" spans="1:1" x14ac:dyDescent="0.25">
      <c r="A35609" t="s">
        <v>36036</v>
      </c>
    </row>
    <row r="35610" spans="1:1" x14ac:dyDescent="0.25">
      <c r="A35610" t="s">
        <v>36037</v>
      </c>
    </row>
    <row r="35611" spans="1:1" x14ac:dyDescent="0.25">
      <c r="A35611" t="s">
        <v>36038</v>
      </c>
    </row>
    <row r="35612" spans="1:1" x14ac:dyDescent="0.25">
      <c r="A35612" t="s">
        <v>36039</v>
      </c>
    </row>
    <row r="35613" spans="1:1" x14ac:dyDescent="0.25">
      <c r="A35613" t="s">
        <v>36040</v>
      </c>
    </row>
    <row r="35614" spans="1:1" x14ac:dyDescent="0.25">
      <c r="A35614" t="s">
        <v>36041</v>
      </c>
    </row>
    <row r="35615" spans="1:1" x14ac:dyDescent="0.25">
      <c r="A35615" t="s">
        <v>36042</v>
      </c>
    </row>
    <row r="35616" spans="1:1" x14ac:dyDescent="0.25">
      <c r="A35616" t="s">
        <v>36043</v>
      </c>
    </row>
    <row r="35617" spans="1:1" x14ac:dyDescent="0.25">
      <c r="A35617" t="s">
        <v>36044</v>
      </c>
    </row>
    <row r="35618" spans="1:1" x14ac:dyDescent="0.25">
      <c r="A35618" t="s">
        <v>36045</v>
      </c>
    </row>
    <row r="35619" spans="1:1" x14ac:dyDescent="0.25">
      <c r="A35619" t="s">
        <v>36046</v>
      </c>
    </row>
    <row r="35620" spans="1:1" x14ac:dyDescent="0.25">
      <c r="A35620" t="s">
        <v>36047</v>
      </c>
    </row>
    <row r="35621" spans="1:1" x14ac:dyDescent="0.25">
      <c r="A35621" t="s">
        <v>36048</v>
      </c>
    </row>
    <row r="35622" spans="1:1" x14ac:dyDescent="0.25">
      <c r="A35622" t="s">
        <v>36049</v>
      </c>
    </row>
    <row r="35623" spans="1:1" x14ac:dyDescent="0.25">
      <c r="A35623" t="s">
        <v>36050</v>
      </c>
    </row>
    <row r="35624" spans="1:1" x14ac:dyDescent="0.25">
      <c r="A35624" t="s">
        <v>36051</v>
      </c>
    </row>
    <row r="35625" spans="1:1" x14ac:dyDescent="0.25">
      <c r="A35625" t="s">
        <v>36052</v>
      </c>
    </row>
    <row r="35626" spans="1:1" x14ac:dyDescent="0.25">
      <c r="A35626" t="s">
        <v>36053</v>
      </c>
    </row>
    <row r="35627" spans="1:1" x14ac:dyDescent="0.25">
      <c r="A35627" t="s">
        <v>36054</v>
      </c>
    </row>
    <row r="35628" spans="1:1" x14ac:dyDescent="0.25">
      <c r="A35628" t="s">
        <v>36055</v>
      </c>
    </row>
    <row r="35629" spans="1:1" x14ac:dyDescent="0.25">
      <c r="A35629" t="s">
        <v>36056</v>
      </c>
    </row>
    <row r="35630" spans="1:1" x14ac:dyDescent="0.25">
      <c r="A35630" t="s">
        <v>36057</v>
      </c>
    </row>
    <row r="35631" spans="1:1" x14ac:dyDescent="0.25">
      <c r="A35631" t="s">
        <v>36058</v>
      </c>
    </row>
    <row r="35632" spans="1:1" x14ac:dyDescent="0.25">
      <c r="A35632" t="s">
        <v>36059</v>
      </c>
    </row>
    <row r="35633" spans="1:1" x14ac:dyDescent="0.25">
      <c r="A35633" t="s">
        <v>36060</v>
      </c>
    </row>
    <row r="35634" spans="1:1" x14ac:dyDescent="0.25">
      <c r="A35634" t="s">
        <v>36061</v>
      </c>
    </row>
    <row r="35635" spans="1:1" x14ac:dyDescent="0.25">
      <c r="A35635" t="s">
        <v>36062</v>
      </c>
    </row>
    <row r="35636" spans="1:1" x14ac:dyDescent="0.25">
      <c r="A35636" t="s">
        <v>36063</v>
      </c>
    </row>
    <row r="35637" spans="1:1" x14ac:dyDescent="0.25">
      <c r="A35637" t="s">
        <v>36064</v>
      </c>
    </row>
    <row r="35638" spans="1:1" x14ac:dyDescent="0.25">
      <c r="A35638" t="s">
        <v>36065</v>
      </c>
    </row>
    <row r="35639" spans="1:1" x14ac:dyDescent="0.25">
      <c r="A35639" t="s">
        <v>36066</v>
      </c>
    </row>
    <row r="35640" spans="1:1" x14ac:dyDescent="0.25">
      <c r="A35640" t="s">
        <v>36067</v>
      </c>
    </row>
    <row r="35641" spans="1:1" x14ac:dyDescent="0.25">
      <c r="A35641" t="s">
        <v>36068</v>
      </c>
    </row>
    <row r="35642" spans="1:1" x14ac:dyDescent="0.25">
      <c r="A35642" t="s">
        <v>36069</v>
      </c>
    </row>
    <row r="35643" spans="1:1" x14ac:dyDescent="0.25">
      <c r="A35643" t="s">
        <v>36070</v>
      </c>
    </row>
    <row r="35644" spans="1:1" x14ac:dyDescent="0.25">
      <c r="A35644" t="s">
        <v>36071</v>
      </c>
    </row>
    <row r="35645" spans="1:1" x14ac:dyDescent="0.25">
      <c r="A35645" t="s">
        <v>36072</v>
      </c>
    </row>
    <row r="35646" spans="1:1" x14ac:dyDescent="0.25">
      <c r="A35646" t="s">
        <v>36073</v>
      </c>
    </row>
    <row r="35647" spans="1:1" x14ac:dyDescent="0.25">
      <c r="A35647" t="s">
        <v>36074</v>
      </c>
    </row>
    <row r="35648" spans="1:1" x14ac:dyDescent="0.25">
      <c r="A35648" t="s">
        <v>36075</v>
      </c>
    </row>
    <row r="35649" spans="1:1" x14ac:dyDescent="0.25">
      <c r="A35649" t="s">
        <v>36076</v>
      </c>
    </row>
    <row r="35650" spans="1:1" x14ac:dyDescent="0.25">
      <c r="A35650" t="s">
        <v>36077</v>
      </c>
    </row>
    <row r="35651" spans="1:1" x14ac:dyDescent="0.25">
      <c r="A35651" t="s">
        <v>36078</v>
      </c>
    </row>
    <row r="35652" spans="1:1" x14ac:dyDescent="0.25">
      <c r="A35652" t="s">
        <v>36079</v>
      </c>
    </row>
    <row r="35653" spans="1:1" x14ac:dyDescent="0.25">
      <c r="A35653" t="s">
        <v>36080</v>
      </c>
    </row>
    <row r="35654" spans="1:1" x14ac:dyDescent="0.25">
      <c r="A35654" t="s">
        <v>36081</v>
      </c>
    </row>
    <row r="35655" spans="1:1" x14ac:dyDescent="0.25">
      <c r="A35655" t="s">
        <v>36082</v>
      </c>
    </row>
    <row r="35656" spans="1:1" x14ac:dyDescent="0.25">
      <c r="A35656" t="s">
        <v>36083</v>
      </c>
    </row>
    <row r="35657" spans="1:1" x14ac:dyDescent="0.25">
      <c r="A35657" t="s">
        <v>36084</v>
      </c>
    </row>
    <row r="35658" spans="1:1" x14ac:dyDescent="0.25">
      <c r="A35658" t="s">
        <v>36085</v>
      </c>
    </row>
    <row r="35659" spans="1:1" x14ac:dyDescent="0.25">
      <c r="A35659" t="s">
        <v>36086</v>
      </c>
    </row>
    <row r="35660" spans="1:1" x14ac:dyDescent="0.25">
      <c r="A35660" t="s">
        <v>36087</v>
      </c>
    </row>
    <row r="35661" spans="1:1" x14ac:dyDescent="0.25">
      <c r="A35661" t="s">
        <v>36088</v>
      </c>
    </row>
    <row r="35662" spans="1:1" x14ac:dyDescent="0.25">
      <c r="A35662" t="s">
        <v>36089</v>
      </c>
    </row>
    <row r="35663" spans="1:1" x14ac:dyDescent="0.25">
      <c r="A35663" t="s">
        <v>36090</v>
      </c>
    </row>
    <row r="35664" spans="1:1" x14ac:dyDescent="0.25">
      <c r="A35664" t="s">
        <v>36091</v>
      </c>
    </row>
    <row r="35665" spans="1:1" x14ac:dyDescent="0.25">
      <c r="A35665" t="s">
        <v>36092</v>
      </c>
    </row>
    <row r="35666" spans="1:1" x14ac:dyDescent="0.25">
      <c r="A35666" t="s">
        <v>36093</v>
      </c>
    </row>
    <row r="35667" spans="1:1" x14ac:dyDescent="0.25">
      <c r="A35667" t="s">
        <v>36094</v>
      </c>
    </row>
    <row r="35668" spans="1:1" x14ac:dyDescent="0.25">
      <c r="A35668" t="s">
        <v>36095</v>
      </c>
    </row>
    <row r="35669" spans="1:1" x14ac:dyDescent="0.25">
      <c r="A35669" t="s">
        <v>36096</v>
      </c>
    </row>
    <row r="35670" spans="1:1" x14ac:dyDescent="0.25">
      <c r="A35670" t="s">
        <v>36097</v>
      </c>
    </row>
    <row r="35671" spans="1:1" x14ac:dyDescent="0.25">
      <c r="A35671" t="s">
        <v>36098</v>
      </c>
    </row>
    <row r="35672" spans="1:1" x14ac:dyDescent="0.25">
      <c r="A35672" t="s">
        <v>36099</v>
      </c>
    </row>
    <row r="35673" spans="1:1" x14ac:dyDescent="0.25">
      <c r="A35673" t="s">
        <v>36100</v>
      </c>
    </row>
    <row r="35674" spans="1:1" x14ac:dyDescent="0.25">
      <c r="A35674" t="s">
        <v>36101</v>
      </c>
    </row>
    <row r="35675" spans="1:1" x14ac:dyDescent="0.25">
      <c r="A35675" t="s">
        <v>36102</v>
      </c>
    </row>
    <row r="35676" spans="1:1" x14ac:dyDescent="0.25">
      <c r="A35676" t="s">
        <v>36103</v>
      </c>
    </row>
    <row r="35677" spans="1:1" x14ac:dyDescent="0.25">
      <c r="A35677" t="s">
        <v>36104</v>
      </c>
    </row>
    <row r="35678" spans="1:1" x14ac:dyDescent="0.25">
      <c r="A35678" t="s">
        <v>36105</v>
      </c>
    </row>
    <row r="35679" spans="1:1" x14ac:dyDescent="0.25">
      <c r="A35679" t="s">
        <v>36106</v>
      </c>
    </row>
    <row r="35680" spans="1:1" x14ac:dyDescent="0.25">
      <c r="A35680" t="s">
        <v>36107</v>
      </c>
    </row>
    <row r="35681" spans="1:1" x14ac:dyDescent="0.25">
      <c r="A35681" t="s">
        <v>36108</v>
      </c>
    </row>
    <row r="35682" spans="1:1" x14ac:dyDescent="0.25">
      <c r="A35682" t="s">
        <v>36109</v>
      </c>
    </row>
    <row r="35683" spans="1:1" x14ac:dyDescent="0.25">
      <c r="A35683" t="s">
        <v>36110</v>
      </c>
    </row>
    <row r="35684" spans="1:1" x14ac:dyDescent="0.25">
      <c r="A35684" t="s">
        <v>36111</v>
      </c>
    </row>
    <row r="35685" spans="1:1" x14ac:dyDescent="0.25">
      <c r="A35685" t="s">
        <v>36112</v>
      </c>
    </row>
    <row r="35686" spans="1:1" x14ac:dyDescent="0.25">
      <c r="A35686" t="s">
        <v>36113</v>
      </c>
    </row>
    <row r="35687" spans="1:1" x14ac:dyDescent="0.25">
      <c r="A35687" t="s">
        <v>36114</v>
      </c>
    </row>
    <row r="35688" spans="1:1" x14ac:dyDescent="0.25">
      <c r="A35688" t="s">
        <v>36115</v>
      </c>
    </row>
    <row r="35689" spans="1:1" x14ac:dyDescent="0.25">
      <c r="A35689" t="s">
        <v>36116</v>
      </c>
    </row>
    <row r="35690" spans="1:1" x14ac:dyDescent="0.25">
      <c r="A35690" t="s">
        <v>36117</v>
      </c>
    </row>
    <row r="35691" spans="1:1" x14ac:dyDescent="0.25">
      <c r="A35691" t="s">
        <v>36118</v>
      </c>
    </row>
    <row r="35692" spans="1:1" x14ac:dyDescent="0.25">
      <c r="A35692" t="s">
        <v>36119</v>
      </c>
    </row>
    <row r="35693" spans="1:1" x14ac:dyDescent="0.25">
      <c r="A35693" t="s">
        <v>36120</v>
      </c>
    </row>
    <row r="35694" spans="1:1" x14ac:dyDescent="0.25">
      <c r="A35694" t="s">
        <v>36121</v>
      </c>
    </row>
    <row r="35695" spans="1:1" x14ac:dyDescent="0.25">
      <c r="A35695" t="s">
        <v>36122</v>
      </c>
    </row>
    <row r="35696" spans="1:1" x14ac:dyDescent="0.25">
      <c r="A35696" t="s">
        <v>36123</v>
      </c>
    </row>
    <row r="35697" spans="1:1" x14ac:dyDescent="0.25">
      <c r="A35697" t="s">
        <v>36124</v>
      </c>
    </row>
    <row r="35698" spans="1:1" x14ac:dyDescent="0.25">
      <c r="A35698" t="s">
        <v>36125</v>
      </c>
    </row>
    <row r="35699" spans="1:1" x14ac:dyDescent="0.25">
      <c r="A35699" t="s">
        <v>36126</v>
      </c>
    </row>
    <row r="35700" spans="1:1" x14ac:dyDescent="0.25">
      <c r="A35700" t="s">
        <v>36127</v>
      </c>
    </row>
    <row r="35701" spans="1:1" x14ac:dyDescent="0.25">
      <c r="A35701" t="s">
        <v>36128</v>
      </c>
    </row>
    <row r="35702" spans="1:1" x14ac:dyDescent="0.25">
      <c r="A35702" t="s">
        <v>36129</v>
      </c>
    </row>
    <row r="35703" spans="1:1" x14ac:dyDescent="0.25">
      <c r="A35703" t="s">
        <v>36130</v>
      </c>
    </row>
    <row r="35704" spans="1:1" x14ac:dyDescent="0.25">
      <c r="A35704" t="s">
        <v>36131</v>
      </c>
    </row>
    <row r="35705" spans="1:1" x14ac:dyDescent="0.25">
      <c r="A35705" t="s">
        <v>36132</v>
      </c>
    </row>
    <row r="35706" spans="1:1" x14ac:dyDescent="0.25">
      <c r="A35706" t="s">
        <v>36133</v>
      </c>
    </row>
    <row r="35707" spans="1:1" x14ac:dyDescent="0.25">
      <c r="A35707" t="s">
        <v>36134</v>
      </c>
    </row>
    <row r="35708" spans="1:1" x14ac:dyDescent="0.25">
      <c r="A35708" t="s">
        <v>36135</v>
      </c>
    </row>
    <row r="35709" spans="1:1" x14ac:dyDescent="0.25">
      <c r="A35709" t="s">
        <v>36136</v>
      </c>
    </row>
    <row r="35710" spans="1:1" x14ac:dyDescent="0.25">
      <c r="A35710" t="s">
        <v>36137</v>
      </c>
    </row>
    <row r="35711" spans="1:1" x14ac:dyDescent="0.25">
      <c r="A35711" t="s">
        <v>36138</v>
      </c>
    </row>
    <row r="35712" spans="1:1" x14ac:dyDescent="0.25">
      <c r="A35712" t="s">
        <v>36139</v>
      </c>
    </row>
    <row r="35713" spans="1:1" x14ac:dyDescent="0.25">
      <c r="A35713" t="s">
        <v>36140</v>
      </c>
    </row>
    <row r="35714" spans="1:1" x14ac:dyDescent="0.25">
      <c r="A35714" t="s">
        <v>36141</v>
      </c>
    </row>
    <row r="35715" spans="1:1" x14ac:dyDescent="0.25">
      <c r="A35715" t="s">
        <v>36142</v>
      </c>
    </row>
    <row r="35716" spans="1:1" x14ac:dyDescent="0.25">
      <c r="A35716" t="s">
        <v>36143</v>
      </c>
    </row>
    <row r="35717" spans="1:1" x14ac:dyDescent="0.25">
      <c r="A35717" t="s">
        <v>36144</v>
      </c>
    </row>
    <row r="35718" spans="1:1" x14ac:dyDescent="0.25">
      <c r="A35718" t="s">
        <v>36145</v>
      </c>
    </row>
    <row r="35719" spans="1:1" x14ac:dyDescent="0.25">
      <c r="A35719" t="s">
        <v>36146</v>
      </c>
    </row>
    <row r="35720" spans="1:1" x14ac:dyDescent="0.25">
      <c r="A35720" t="s">
        <v>36147</v>
      </c>
    </row>
    <row r="35721" spans="1:1" x14ac:dyDescent="0.25">
      <c r="A35721" t="s">
        <v>36148</v>
      </c>
    </row>
    <row r="35722" spans="1:1" x14ac:dyDescent="0.25">
      <c r="A35722" t="s">
        <v>36149</v>
      </c>
    </row>
    <row r="35723" spans="1:1" x14ac:dyDescent="0.25">
      <c r="A35723" t="s">
        <v>36150</v>
      </c>
    </row>
    <row r="35724" spans="1:1" x14ac:dyDescent="0.25">
      <c r="A35724" t="s">
        <v>36151</v>
      </c>
    </row>
    <row r="35725" spans="1:1" x14ac:dyDescent="0.25">
      <c r="A35725" t="s">
        <v>36152</v>
      </c>
    </row>
    <row r="35726" spans="1:1" x14ac:dyDescent="0.25">
      <c r="A35726" t="s">
        <v>36153</v>
      </c>
    </row>
    <row r="35727" spans="1:1" x14ac:dyDescent="0.25">
      <c r="A35727" t="s">
        <v>36154</v>
      </c>
    </row>
    <row r="35728" spans="1:1" x14ac:dyDescent="0.25">
      <c r="A35728" t="s">
        <v>36155</v>
      </c>
    </row>
    <row r="35729" spans="1:1" x14ac:dyDescent="0.25">
      <c r="A35729" t="s">
        <v>36156</v>
      </c>
    </row>
    <row r="35730" spans="1:1" x14ac:dyDescent="0.25">
      <c r="A35730" t="s">
        <v>36157</v>
      </c>
    </row>
    <row r="35731" spans="1:1" x14ac:dyDescent="0.25">
      <c r="A35731" t="s">
        <v>36158</v>
      </c>
    </row>
    <row r="35732" spans="1:1" x14ac:dyDescent="0.25">
      <c r="A35732" t="s">
        <v>36159</v>
      </c>
    </row>
    <row r="35733" spans="1:1" x14ac:dyDescent="0.25">
      <c r="A35733" t="s">
        <v>36160</v>
      </c>
    </row>
    <row r="35734" spans="1:1" x14ac:dyDescent="0.25">
      <c r="A35734" t="s">
        <v>36161</v>
      </c>
    </row>
    <row r="35735" spans="1:1" x14ac:dyDescent="0.25">
      <c r="A35735" t="s">
        <v>36162</v>
      </c>
    </row>
    <row r="35736" spans="1:1" x14ac:dyDescent="0.25">
      <c r="A35736" t="s">
        <v>36163</v>
      </c>
    </row>
    <row r="35737" spans="1:1" x14ac:dyDescent="0.25">
      <c r="A35737" t="s">
        <v>36164</v>
      </c>
    </row>
    <row r="35738" spans="1:1" x14ac:dyDescent="0.25">
      <c r="A35738" t="s">
        <v>36165</v>
      </c>
    </row>
    <row r="35739" spans="1:1" x14ac:dyDescent="0.25">
      <c r="A35739" t="s">
        <v>36166</v>
      </c>
    </row>
    <row r="35740" spans="1:1" x14ac:dyDescent="0.25">
      <c r="A35740" t="s">
        <v>36167</v>
      </c>
    </row>
    <row r="35741" spans="1:1" x14ac:dyDescent="0.25">
      <c r="A35741" t="s">
        <v>36168</v>
      </c>
    </row>
    <row r="35742" spans="1:1" x14ac:dyDescent="0.25">
      <c r="A35742" t="s">
        <v>36169</v>
      </c>
    </row>
    <row r="35743" spans="1:1" x14ac:dyDescent="0.25">
      <c r="A35743" t="s">
        <v>36170</v>
      </c>
    </row>
    <row r="35744" spans="1:1" x14ac:dyDescent="0.25">
      <c r="A35744" t="s">
        <v>36171</v>
      </c>
    </row>
    <row r="35745" spans="1:1" x14ac:dyDescent="0.25">
      <c r="A35745" t="s">
        <v>36172</v>
      </c>
    </row>
    <row r="35746" spans="1:1" x14ac:dyDescent="0.25">
      <c r="A35746" t="s">
        <v>36173</v>
      </c>
    </row>
    <row r="35747" spans="1:1" x14ac:dyDescent="0.25">
      <c r="A35747" t="s">
        <v>36174</v>
      </c>
    </row>
    <row r="35748" spans="1:1" x14ac:dyDescent="0.25">
      <c r="A35748" t="s">
        <v>36175</v>
      </c>
    </row>
    <row r="35749" spans="1:1" x14ac:dyDescent="0.25">
      <c r="A35749" t="s">
        <v>36176</v>
      </c>
    </row>
    <row r="35750" spans="1:1" x14ac:dyDescent="0.25">
      <c r="A35750" t="s">
        <v>36177</v>
      </c>
    </row>
    <row r="35751" spans="1:1" x14ac:dyDescent="0.25">
      <c r="A35751" t="s">
        <v>36178</v>
      </c>
    </row>
    <row r="35752" spans="1:1" x14ac:dyDescent="0.25">
      <c r="A35752" t="s">
        <v>36179</v>
      </c>
    </row>
    <row r="35753" spans="1:1" x14ac:dyDescent="0.25">
      <c r="A35753" t="s">
        <v>36180</v>
      </c>
    </row>
    <row r="35754" spans="1:1" x14ac:dyDescent="0.25">
      <c r="A35754" t="s">
        <v>36181</v>
      </c>
    </row>
    <row r="35755" spans="1:1" x14ac:dyDescent="0.25">
      <c r="A35755" t="s">
        <v>36182</v>
      </c>
    </row>
    <row r="35756" spans="1:1" x14ac:dyDescent="0.25">
      <c r="A35756" t="s">
        <v>36183</v>
      </c>
    </row>
    <row r="35757" spans="1:1" x14ac:dyDescent="0.25">
      <c r="A35757" t="s">
        <v>36184</v>
      </c>
    </row>
    <row r="35758" spans="1:1" x14ac:dyDescent="0.25">
      <c r="A35758" t="s">
        <v>36185</v>
      </c>
    </row>
    <row r="35759" spans="1:1" x14ac:dyDescent="0.25">
      <c r="A35759" t="s">
        <v>36186</v>
      </c>
    </row>
    <row r="35760" spans="1:1" x14ac:dyDescent="0.25">
      <c r="A35760" t="s">
        <v>36187</v>
      </c>
    </row>
    <row r="35761" spans="1:1" x14ac:dyDescent="0.25">
      <c r="A35761" t="s">
        <v>36188</v>
      </c>
    </row>
    <row r="35762" spans="1:1" x14ac:dyDescent="0.25">
      <c r="A35762" t="s">
        <v>36189</v>
      </c>
    </row>
    <row r="35763" spans="1:1" x14ac:dyDescent="0.25">
      <c r="A35763" t="s">
        <v>36190</v>
      </c>
    </row>
    <row r="35764" spans="1:1" x14ac:dyDescent="0.25">
      <c r="A35764" t="s">
        <v>36191</v>
      </c>
    </row>
    <row r="35765" spans="1:1" x14ac:dyDescent="0.25">
      <c r="A35765" t="s">
        <v>36192</v>
      </c>
    </row>
    <row r="35766" spans="1:1" x14ac:dyDescent="0.25">
      <c r="A35766" t="s">
        <v>36193</v>
      </c>
    </row>
    <row r="35767" spans="1:1" x14ac:dyDescent="0.25">
      <c r="A35767" t="s">
        <v>36194</v>
      </c>
    </row>
    <row r="35768" spans="1:1" x14ac:dyDescent="0.25">
      <c r="A35768" t="s">
        <v>36195</v>
      </c>
    </row>
    <row r="35769" spans="1:1" x14ac:dyDescent="0.25">
      <c r="A35769" t="s">
        <v>36196</v>
      </c>
    </row>
    <row r="35770" spans="1:1" x14ac:dyDescent="0.25">
      <c r="A35770" t="s">
        <v>36197</v>
      </c>
    </row>
    <row r="35771" spans="1:1" x14ac:dyDescent="0.25">
      <c r="A35771" t="s">
        <v>36198</v>
      </c>
    </row>
    <row r="35772" spans="1:1" x14ac:dyDescent="0.25">
      <c r="A35772" t="s">
        <v>36199</v>
      </c>
    </row>
    <row r="35773" spans="1:1" x14ac:dyDescent="0.25">
      <c r="A35773" t="s">
        <v>36200</v>
      </c>
    </row>
    <row r="35774" spans="1:1" x14ac:dyDescent="0.25">
      <c r="A35774" t="s">
        <v>36201</v>
      </c>
    </row>
    <row r="35775" spans="1:1" x14ac:dyDescent="0.25">
      <c r="A35775" t="s">
        <v>36202</v>
      </c>
    </row>
    <row r="35776" spans="1:1" x14ac:dyDescent="0.25">
      <c r="A35776" t="s">
        <v>36203</v>
      </c>
    </row>
    <row r="35777" spans="1:1" x14ac:dyDescent="0.25">
      <c r="A35777" t="s">
        <v>36204</v>
      </c>
    </row>
    <row r="35778" spans="1:1" x14ac:dyDescent="0.25">
      <c r="A35778" t="s">
        <v>36205</v>
      </c>
    </row>
    <row r="35779" spans="1:1" x14ac:dyDescent="0.25">
      <c r="A35779" t="s">
        <v>36206</v>
      </c>
    </row>
    <row r="35780" spans="1:1" x14ac:dyDescent="0.25">
      <c r="A35780" t="s">
        <v>36207</v>
      </c>
    </row>
    <row r="35781" spans="1:1" x14ac:dyDescent="0.25">
      <c r="A35781" t="s">
        <v>36208</v>
      </c>
    </row>
    <row r="35782" spans="1:1" x14ac:dyDescent="0.25">
      <c r="A35782" t="s">
        <v>36209</v>
      </c>
    </row>
    <row r="35783" spans="1:1" x14ac:dyDescent="0.25">
      <c r="A35783" t="s">
        <v>36210</v>
      </c>
    </row>
    <row r="35784" spans="1:1" x14ac:dyDescent="0.25">
      <c r="A35784" t="s">
        <v>36211</v>
      </c>
    </row>
    <row r="35785" spans="1:1" x14ac:dyDescent="0.25">
      <c r="A35785" t="s">
        <v>36212</v>
      </c>
    </row>
    <row r="35786" spans="1:1" x14ac:dyDescent="0.25">
      <c r="A35786" t="s">
        <v>36213</v>
      </c>
    </row>
    <row r="35787" spans="1:1" x14ac:dyDescent="0.25">
      <c r="A35787" t="s">
        <v>36214</v>
      </c>
    </row>
    <row r="35788" spans="1:1" x14ac:dyDescent="0.25">
      <c r="A35788" t="s">
        <v>36215</v>
      </c>
    </row>
    <row r="35789" spans="1:1" x14ac:dyDescent="0.25">
      <c r="A35789" t="s">
        <v>36216</v>
      </c>
    </row>
    <row r="35790" spans="1:1" x14ac:dyDescent="0.25">
      <c r="A35790" t="s">
        <v>36217</v>
      </c>
    </row>
    <row r="35791" spans="1:1" x14ac:dyDescent="0.25">
      <c r="A35791" t="s">
        <v>36218</v>
      </c>
    </row>
    <row r="35792" spans="1:1" x14ac:dyDescent="0.25">
      <c r="A35792" t="s">
        <v>36219</v>
      </c>
    </row>
    <row r="35793" spans="1:1" x14ac:dyDescent="0.25">
      <c r="A35793" t="s">
        <v>36220</v>
      </c>
    </row>
    <row r="35794" spans="1:1" x14ac:dyDescent="0.25">
      <c r="A35794" t="s">
        <v>36221</v>
      </c>
    </row>
    <row r="35795" spans="1:1" x14ac:dyDescent="0.25">
      <c r="A35795" t="s">
        <v>36222</v>
      </c>
    </row>
    <row r="35796" spans="1:1" x14ac:dyDescent="0.25">
      <c r="A35796" t="s">
        <v>36223</v>
      </c>
    </row>
    <row r="35797" spans="1:1" x14ac:dyDescent="0.25">
      <c r="A35797" t="s">
        <v>36224</v>
      </c>
    </row>
    <row r="35798" spans="1:1" x14ac:dyDescent="0.25">
      <c r="A35798" t="s">
        <v>36225</v>
      </c>
    </row>
    <row r="35799" spans="1:1" x14ac:dyDescent="0.25">
      <c r="A35799" t="s">
        <v>36226</v>
      </c>
    </row>
    <row r="35800" spans="1:1" x14ac:dyDescent="0.25">
      <c r="A35800" t="s">
        <v>36227</v>
      </c>
    </row>
    <row r="35801" spans="1:1" x14ac:dyDescent="0.25">
      <c r="A35801" t="s">
        <v>36228</v>
      </c>
    </row>
    <row r="35802" spans="1:1" x14ac:dyDescent="0.25">
      <c r="A35802" t="s">
        <v>36229</v>
      </c>
    </row>
    <row r="35803" spans="1:1" x14ac:dyDescent="0.25">
      <c r="A35803" t="s">
        <v>36230</v>
      </c>
    </row>
    <row r="35804" spans="1:1" x14ac:dyDescent="0.25">
      <c r="A35804" t="s">
        <v>36231</v>
      </c>
    </row>
    <row r="35805" spans="1:1" x14ac:dyDescent="0.25">
      <c r="A35805" t="s">
        <v>36232</v>
      </c>
    </row>
    <row r="35806" spans="1:1" x14ac:dyDescent="0.25">
      <c r="A35806" t="s">
        <v>36233</v>
      </c>
    </row>
    <row r="35807" spans="1:1" x14ac:dyDescent="0.25">
      <c r="A35807" t="s">
        <v>36234</v>
      </c>
    </row>
    <row r="35808" spans="1:1" x14ac:dyDescent="0.25">
      <c r="A35808" t="s">
        <v>36235</v>
      </c>
    </row>
    <row r="35809" spans="1:1" x14ac:dyDescent="0.25">
      <c r="A35809" t="s">
        <v>36236</v>
      </c>
    </row>
    <row r="35810" spans="1:1" x14ac:dyDescent="0.25">
      <c r="A35810" t="s">
        <v>36237</v>
      </c>
    </row>
    <row r="35811" spans="1:1" x14ac:dyDescent="0.25">
      <c r="A35811" t="s">
        <v>36238</v>
      </c>
    </row>
    <row r="35812" spans="1:1" x14ac:dyDescent="0.25">
      <c r="A35812" t="s">
        <v>36239</v>
      </c>
    </row>
    <row r="35813" spans="1:1" x14ac:dyDescent="0.25">
      <c r="A35813" t="s">
        <v>36240</v>
      </c>
    </row>
    <row r="35814" spans="1:1" x14ac:dyDescent="0.25">
      <c r="A35814" t="s">
        <v>36241</v>
      </c>
    </row>
    <row r="35815" spans="1:1" x14ac:dyDescent="0.25">
      <c r="A35815" t="s">
        <v>36242</v>
      </c>
    </row>
    <row r="35816" spans="1:1" x14ac:dyDescent="0.25">
      <c r="A35816" t="s">
        <v>36243</v>
      </c>
    </row>
    <row r="35817" spans="1:1" x14ac:dyDescent="0.25">
      <c r="A35817" t="s">
        <v>36244</v>
      </c>
    </row>
    <row r="35818" spans="1:1" x14ac:dyDescent="0.25">
      <c r="A35818" t="s">
        <v>36245</v>
      </c>
    </row>
    <row r="35819" spans="1:1" x14ac:dyDescent="0.25">
      <c r="A35819" t="s">
        <v>36246</v>
      </c>
    </row>
    <row r="35820" spans="1:1" x14ac:dyDescent="0.25">
      <c r="A35820" t="s">
        <v>36247</v>
      </c>
    </row>
    <row r="35821" spans="1:1" x14ac:dyDescent="0.25">
      <c r="A35821" t="s">
        <v>36248</v>
      </c>
    </row>
    <row r="35822" spans="1:1" x14ac:dyDescent="0.25">
      <c r="A35822" t="s">
        <v>36249</v>
      </c>
    </row>
    <row r="35823" spans="1:1" x14ac:dyDescent="0.25">
      <c r="A35823" t="s">
        <v>36250</v>
      </c>
    </row>
    <row r="35824" spans="1:1" x14ac:dyDescent="0.25">
      <c r="A35824" t="s">
        <v>36251</v>
      </c>
    </row>
    <row r="35825" spans="1:1" x14ac:dyDescent="0.25">
      <c r="A35825" t="s">
        <v>36252</v>
      </c>
    </row>
    <row r="35826" spans="1:1" x14ac:dyDescent="0.25">
      <c r="A35826" t="s">
        <v>36253</v>
      </c>
    </row>
    <row r="35827" spans="1:1" x14ac:dyDescent="0.25">
      <c r="A35827" t="s">
        <v>36254</v>
      </c>
    </row>
    <row r="35828" spans="1:1" x14ac:dyDescent="0.25">
      <c r="A35828" t="s">
        <v>36255</v>
      </c>
    </row>
    <row r="35829" spans="1:1" x14ac:dyDescent="0.25">
      <c r="A35829" t="s">
        <v>36256</v>
      </c>
    </row>
    <row r="35830" spans="1:1" x14ac:dyDescent="0.25">
      <c r="A35830" t="s">
        <v>36257</v>
      </c>
    </row>
    <row r="35831" spans="1:1" x14ac:dyDescent="0.25">
      <c r="A35831" t="s">
        <v>36258</v>
      </c>
    </row>
    <row r="35832" spans="1:1" x14ac:dyDescent="0.25">
      <c r="A35832" t="s">
        <v>36259</v>
      </c>
    </row>
    <row r="35833" spans="1:1" x14ac:dyDescent="0.25">
      <c r="A35833" t="s">
        <v>36260</v>
      </c>
    </row>
    <row r="35834" spans="1:1" x14ac:dyDescent="0.25">
      <c r="A35834" t="s">
        <v>36261</v>
      </c>
    </row>
    <row r="35835" spans="1:1" x14ac:dyDescent="0.25">
      <c r="A35835" t="s">
        <v>36262</v>
      </c>
    </row>
    <row r="35836" spans="1:1" x14ac:dyDescent="0.25">
      <c r="A35836" t="s">
        <v>36263</v>
      </c>
    </row>
    <row r="35837" spans="1:1" x14ac:dyDescent="0.25">
      <c r="A35837" t="s">
        <v>36264</v>
      </c>
    </row>
    <row r="35838" spans="1:1" x14ac:dyDescent="0.25">
      <c r="A35838" t="s">
        <v>36265</v>
      </c>
    </row>
    <row r="35839" spans="1:1" x14ac:dyDescent="0.25">
      <c r="A35839" t="s">
        <v>36266</v>
      </c>
    </row>
    <row r="35840" spans="1:1" x14ac:dyDescent="0.25">
      <c r="A35840" t="s">
        <v>36267</v>
      </c>
    </row>
    <row r="35841" spans="1:1" x14ac:dyDescent="0.25">
      <c r="A35841" t="s">
        <v>36268</v>
      </c>
    </row>
    <row r="35842" spans="1:1" x14ac:dyDescent="0.25">
      <c r="A35842" t="s">
        <v>36269</v>
      </c>
    </row>
    <row r="35843" spans="1:1" x14ac:dyDescent="0.25">
      <c r="A35843" t="s">
        <v>36270</v>
      </c>
    </row>
    <row r="35844" spans="1:1" x14ac:dyDescent="0.25">
      <c r="A35844" t="s">
        <v>36271</v>
      </c>
    </row>
    <row r="35845" spans="1:1" x14ac:dyDescent="0.25">
      <c r="A35845" t="s">
        <v>36272</v>
      </c>
    </row>
    <row r="35846" spans="1:1" x14ac:dyDescent="0.25">
      <c r="A35846" t="s">
        <v>36273</v>
      </c>
    </row>
    <row r="35847" spans="1:1" x14ac:dyDescent="0.25">
      <c r="A35847" t="s">
        <v>36274</v>
      </c>
    </row>
    <row r="35848" spans="1:1" x14ac:dyDescent="0.25">
      <c r="A35848" t="s">
        <v>36275</v>
      </c>
    </row>
    <row r="35849" spans="1:1" x14ac:dyDescent="0.25">
      <c r="A35849" t="s">
        <v>36276</v>
      </c>
    </row>
    <row r="35850" spans="1:1" x14ac:dyDescent="0.25">
      <c r="A35850" t="s">
        <v>36277</v>
      </c>
    </row>
    <row r="35851" spans="1:1" x14ac:dyDescent="0.25">
      <c r="A35851" t="s">
        <v>36278</v>
      </c>
    </row>
    <row r="35852" spans="1:1" x14ac:dyDescent="0.25">
      <c r="A35852" t="s">
        <v>36279</v>
      </c>
    </row>
    <row r="35853" spans="1:1" x14ac:dyDescent="0.25">
      <c r="A35853" t="s">
        <v>36280</v>
      </c>
    </row>
    <row r="35854" spans="1:1" x14ac:dyDescent="0.25">
      <c r="A35854" t="s">
        <v>36281</v>
      </c>
    </row>
    <row r="35855" spans="1:1" x14ac:dyDescent="0.25">
      <c r="A35855" t="s">
        <v>36282</v>
      </c>
    </row>
    <row r="35856" spans="1:1" x14ac:dyDescent="0.25">
      <c r="A35856" t="s">
        <v>36283</v>
      </c>
    </row>
    <row r="35857" spans="1:1" x14ac:dyDescent="0.25">
      <c r="A35857" t="s">
        <v>36284</v>
      </c>
    </row>
    <row r="35858" spans="1:1" x14ac:dyDescent="0.25">
      <c r="A35858" t="s">
        <v>36285</v>
      </c>
    </row>
    <row r="35859" spans="1:1" x14ac:dyDescent="0.25">
      <c r="A35859" t="s">
        <v>36286</v>
      </c>
    </row>
    <row r="35860" spans="1:1" x14ac:dyDescent="0.25">
      <c r="A35860" t="s">
        <v>36287</v>
      </c>
    </row>
    <row r="35861" spans="1:1" x14ac:dyDescent="0.25">
      <c r="A35861" t="s">
        <v>36288</v>
      </c>
    </row>
    <row r="35862" spans="1:1" x14ac:dyDescent="0.25">
      <c r="A35862" t="s">
        <v>36289</v>
      </c>
    </row>
    <row r="35863" spans="1:1" x14ac:dyDescent="0.25">
      <c r="A35863" t="s">
        <v>36290</v>
      </c>
    </row>
    <row r="35864" spans="1:1" x14ac:dyDescent="0.25">
      <c r="A35864" t="s">
        <v>36291</v>
      </c>
    </row>
    <row r="35865" spans="1:1" x14ac:dyDescent="0.25">
      <c r="A35865" t="s">
        <v>36292</v>
      </c>
    </row>
    <row r="35866" spans="1:1" x14ac:dyDescent="0.25">
      <c r="A35866" t="s">
        <v>36293</v>
      </c>
    </row>
    <row r="35867" spans="1:1" x14ac:dyDescent="0.25">
      <c r="A35867" t="s">
        <v>36294</v>
      </c>
    </row>
    <row r="35868" spans="1:1" x14ac:dyDescent="0.25">
      <c r="A35868" t="s">
        <v>36295</v>
      </c>
    </row>
    <row r="35869" spans="1:1" x14ac:dyDescent="0.25">
      <c r="A35869" t="s">
        <v>36296</v>
      </c>
    </row>
    <row r="35870" spans="1:1" x14ac:dyDescent="0.25">
      <c r="A35870" t="s">
        <v>36297</v>
      </c>
    </row>
    <row r="35871" spans="1:1" x14ac:dyDescent="0.25">
      <c r="A35871" t="s">
        <v>36298</v>
      </c>
    </row>
    <row r="35872" spans="1:1" x14ac:dyDescent="0.25">
      <c r="A35872" t="s">
        <v>36299</v>
      </c>
    </row>
    <row r="35873" spans="1:1" x14ac:dyDescent="0.25">
      <c r="A35873" t="s">
        <v>36300</v>
      </c>
    </row>
    <row r="35874" spans="1:1" x14ac:dyDescent="0.25">
      <c r="A35874" t="s">
        <v>36301</v>
      </c>
    </row>
    <row r="35875" spans="1:1" x14ac:dyDescent="0.25">
      <c r="A35875" t="s">
        <v>36302</v>
      </c>
    </row>
    <row r="35876" spans="1:1" x14ac:dyDescent="0.25">
      <c r="A35876" t="s">
        <v>36303</v>
      </c>
    </row>
    <row r="35877" spans="1:1" x14ac:dyDescent="0.25">
      <c r="A35877" t="s">
        <v>36304</v>
      </c>
    </row>
    <row r="35878" spans="1:1" x14ac:dyDescent="0.25">
      <c r="A35878" t="s">
        <v>36305</v>
      </c>
    </row>
    <row r="35879" spans="1:1" x14ac:dyDescent="0.25">
      <c r="A35879" t="s">
        <v>36306</v>
      </c>
    </row>
    <row r="35880" spans="1:1" x14ac:dyDescent="0.25">
      <c r="A35880" t="s">
        <v>36307</v>
      </c>
    </row>
    <row r="35881" spans="1:1" x14ac:dyDescent="0.25">
      <c r="A35881" t="s">
        <v>36308</v>
      </c>
    </row>
    <row r="35882" spans="1:1" x14ac:dyDescent="0.25">
      <c r="A35882" t="s">
        <v>36309</v>
      </c>
    </row>
    <row r="35883" spans="1:1" x14ac:dyDescent="0.25">
      <c r="A35883" t="s">
        <v>36310</v>
      </c>
    </row>
    <row r="35884" spans="1:1" x14ac:dyDescent="0.25">
      <c r="A35884" t="s">
        <v>36311</v>
      </c>
    </row>
    <row r="35885" spans="1:1" x14ac:dyDescent="0.25">
      <c r="A35885" t="s">
        <v>36312</v>
      </c>
    </row>
    <row r="35886" spans="1:1" x14ac:dyDescent="0.25">
      <c r="A35886" t="s">
        <v>36313</v>
      </c>
    </row>
    <row r="35887" spans="1:1" x14ac:dyDescent="0.25">
      <c r="A35887" t="s">
        <v>36314</v>
      </c>
    </row>
    <row r="35888" spans="1:1" x14ac:dyDescent="0.25">
      <c r="A35888" t="s">
        <v>36315</v>
      </c>
    </row>
    <row r="35889" spans="1:1" x14ac:dyDescent="0.25">
      <c r="A35889" t="s">
        <v>36316</v>
      </c>
    </row>
    <row r="35890" spans="1:1" x14ac:dyDescent="0.25">
      <c r="A35890" t="s">
        <v>36317</v>
      </c>
    </row>
    <row r="35891" spans="1:1" x14ac:dyDescent="0.25">
      <c r="A35891" t="s">
        <v>36318</v>
      </c>
    </row>
    <row r="35892" spans="1:1" x14ac:dyDescent="0.25">
      <c r="A35892" t="s">
        <v>36319</v>
      </c>
    </row>
    <row r="35893" spans="1:1" x14ac:dyDescent="0.25">
      <c r="A35893" t="s">
        <v>36320</v>
      </c>
    </row>
    <row r="35894" spans="1:1" x14ac:dyDescent="0.25">
      <c r="A35894" t="s">
        <v>36321</v>
      </c>
    </row>
    <row r="35895" spans="1:1" x14ac:dyDescent="0.25">
      <c r="A35895" t="s">
        <v>36322</v>
      </c>
    </row>
    <row r="35896" spans="1:1" x14ac:dyDescent="0.25">
      <c r="A35896" t="s">
        <v>36323</v>
      </c>
    </row>
    <row r="35897" spans="1:1" x14ac:dyDescent="0.25">
      <c r="A35897" t="s">
        <v>36324</v>
      </c>
    </row>
    <row r="35898" spans="1:1" x14ac:dyDescent="0.25">
      <c r="A35898" t="s">
        <v>36325</v>
      </c>
    </row>
    <row r="35899" spans="1:1" x14ac:dyDescent="0.25">
      <c r="A35899" t="s">
        <v>36326</v>
      </c>
    </row>
    <row r="35900" spans="1:1" x14ac:dyDescent="0.25">
      <c r="A35900" t="s">
        <v>36327</v>
      </c>
    </row>
    <row r="35901" spans="1:1" x14ac:dyDescent="0.25">
      <c r="A35901" t="s">
        <v>36328</v>
      </c>
    </row>
    <row r="35902" spans="1:1" x14ac:dyDescent="0.25">
      <c r="A35902" t="s">
        <v>36329</v>
      </c>
    </row>
    <row r="35903" spans="1:1" x14ac:dyDescent="0.25">
      <c r="A35903" t="s">
        <v>36330</v>
      </c>
    </row>
    <row r="35904" spans="1:1" x14ac:dyDescent="0.25">
      <c r="A35904" t="s">
        <v>36331</v>
      </c>
    </row>
    <row r="35905" spans="1:1" x14ac:dyDescent="0.25">
      <c r="A35905" t="s">
        <v>36332</v>
      </c>
    </row>
    <row r="35906" spans="1:1" x14ac:dyDescent="0.25">
      <c r="A35906" t="s">
        <v>36333</v>
      </c>
    </row>
    <row r="35907" spans="1:1" x14ac:dyDescent="0.25">
      <c r="A35907" t="s">
        <v>36334</v>
      </c>
    </row>
    <row r="35908" spans="1:1" x14ac:dyDescent="0.25">
      <c r="A35908" t="s">
        <v>36335</v>
      </c>
    </row>
    <row r="35909" spans="1:1" x14ac:dyDescent="0.25">
      <c r="A35909" t="s">
        <v>36336</v>
      </c>
    </row>
    <row r="35910" spans="1:1" x14ac:dyDescent="0.25">
      <c r="A35910" t="s">
        <v>36337</v>
      </c>
    </row>
    <row r="35911" spans="1:1" x14ac:dyDescent="0.25">
      <c r="A35911" t="s">
        <v>36338</v>
      </c>
    </row>
    <row r="35912" spans="1:1" x14ac:dyDescent="0.25">
      <c r="A35912" t="s">
        <v>36339</v>
      </c>
    </row>
    <row r="35913" spans="1:1" x14ac:dyDescent="0.25">
      <c r="A35913" t="s">
        <v>36340</v>
      </c>
    </row>
    <row r="35914" spans="1:1" x14ac:dyDescent="0.25">
      <c r="A35914" t="s">
        <v>36341</v>
      </c>
    </row>
    <row r="35915" spans="1:1" x14ac:dyDescent="0.25">
      <c r="A35915" t="s">
        <v>36342</v>
      </c>
    </row>
    <row r="35916" spans="1:1" x14ac:dyDescent="0.25">
      <c r="A35916" t="s">
        <v>36343</v>
      </c>
    </row>
    <row r="35917" spans="1:1" x14ac:dyDescent="0.25">
      <c r="A35917" t="s">
        <v>36344</v>
      </c>
    </row>
    <row r="35918" spans="1:1" x14ac:dyDescent="0.25">
      <c r="A35918" t="s">
        <v>36345</v>
      </c>
    </row>
    <row r="35919" spans="1:1" x14ac:dyDescent="0.25">
      <c r="A35919" t="s">
        <v>36346</v>
      </c>
    </row>
    <row r="35920" spans="1:1" x14ac:dyDescent="0.25">
      <c r="A35920" t="s">
        <v>36347</v>
      </c>
    </row>
    <row r="35921" spans="1:1" x14ac:dyDescent="0.25">
      <c r="A35921" t="s">
        <v>36348</v>
      </c>
    </row>
    <row r="35922" spans="1:1" x14ac:dyDescent="0.25">
      <c r="A35922" t="s">
        <v>36349</v>
      </c>
    </row>
    <row r="35923" spans="1:1" x14ac:dyDescent="0.25">
      <c r="A35923" t="s">
        <v>36350</v>
      </c>
    </row>
    <row r="35924" spans="1:1" x14ac:dyDescent="0.25">
      <c r="A35924" t="s">
        <v>36351</v>
      </c>
    </row>
    <row r="35925" spans="1:1" x14ac:dyDescent="0.25">
      <c r="A35925" t="s">
        <v>36352</v>
      </c>
    </row>
    <row r="35926" spans="1:1" x14ac:dyDescent="0.25">
      <c r="A35926" t="s">
        <v>36353</v>
      </c>
    </row>
    <row r="35927" spans="1:1" x14ac:dyDescent="0.25">
      <c r="A35927" t="s">
        <v>36354</v>
      </c>
    </row>
    <row r="35928" spans="1:1" x14ac:dyDescent="0.25">
      <c r="A35928" t="s">
        <v>36355</v>
      </c>
    </row>
    <row r="35929" spans="1:1" x14ac:dyDescent="0.25">
      <c r="A35929" t="s">
        <v>36356</v>
      </c>
    </row>
    <row r="35930" spans="1:1" x14ac:dyDescent="0.25">
      <c r="A35930" t="s">
        <v>36357</v>
      </c>
    </row>
    <row r="35931" spans="1:1" x14ac:dyDescent="0.25">
      <c r="A35931" t="s">
        <v>36358</v>
      </c>
    </row>
    <row r="35932" spans="1:1" x14ac:dyDescent="0.25">
      <c r="A35932" t="s">
        <v>36359</v>
      </c>
    </row>
    <row r="35933" spans="1:1" x14ac:dyDescent="0.25">
      <c r="A35933" t="s">
        <v>36360</v>
      </c>
    </row>
    <row r="35934" spans="1:1" x14ac:dyDescent="0.25">
      <c r="A35934" t="s">
        <v>36361</v>
      </c>
    </row>
    <row r="35935" spans="1:1" x14ac:dyDescent="0.25">
      <c r="A35935" t="s">
        <v>36362</v>
      </c>
    </row>
    <row r="35936" spans="1:1" x14ac:dyDescent="0.25">
      <c r="A35936" t="s">
        <v>36363</v>
      </c>
    </row>
    <row r="35937" spans="1:1" x14ac:dyDescent="0.25">
      <c r="A35937" t="s">
        <v>36364</v>
      </c>
    </row>
    <row r="35938" spans="1:1" x14ac:dyDescent="0.25">
      <c r="A35938" t="s">
        <v>36365</v>
      </c>
    </row>
    <row r="35939" spans="1:1" x14ac:dyDescent="0.25">
      <c r="A35939" t="s">
        <v>36366</v>
      </c>
    </row>
    <row r="35940" spans="1:1" x14ac:dyDescent="0.25">
      <c r="A35940" t="s">
        <v>36367</v>
      </c>
    </row>
    <row r="35941" spans="1:1" x14ac:dyDescent="0.25">
      <c r="A35941" t="s">
        <v>36368</v>
      </c>
    </row>
    <row r="35942" spans="1:1" x14ac:dyDescent="0.25">
      <c r="A35942" t="s">
        <v>36369</v>
      </c>
    </row>
    <row r="35943" spans="1:1" x14ac:dyDescent="0.25">
      <c r="A35943" t="s">
        <v>36370</v>
      </c>
    </row>
    <row r="35944" spans="1:1" x14ac:dyDescent="0.25">
      <c r="A35944" t="s">
        <v>36371</v>
      </c>
    </row>
    <row r="35945" spans="1:1" x14ac:dyDescent="0.25">
      <c r="A35945" t="s">
        <v>36372</v>
      </c>
    </row>
    <row r="35946" spans="1:1" x14ac:dyDescent="0.25">
      <c r="A35946" t="s">
        <v>36373</v>
      </c>
    </row>
    <row r="35947" spans="1:1" x14ac:dyDescent="0.25">
      <c r="A35947" t="s">
        <v>36374</v>
      </c>
    </row>
    <row r="35948" spans="1:1" x14ac:dyDescent="0.25">
      <c r="A35948" t="s">
        <v>36375</v>
      </c>
    </row>
    <row r="35949" spans="1:1" x14ac:dyDescent="0.25">
      <c r="A35949" t="s">
        <v>36376</v>
      </c>
    </row>
    <row r="35950" spans="1:1" x14ac:dyDescent="0.25">
      <c r="A35950" t="s">
        <v>36377</v>
      </c>
    </row>
    <row r="35951" spans="1:1" x14ac:dyDescent="0.25">
      <c r="A35951" t="s">
        <v>36378</v>
      </c>
    </row>
    <row r="35952" spans="1:1" x14ac:dyDescent="0.25">
      <c r="A35952" t="s">
        <v>36379</v>
      </c>
    </row>
    <row r="35953" spans="1:1" x14ac:dyDescent="0.25">
      <c r="A35953" t="s">
        <v>36380</v>
      </c>
    </row>
    <row r="35954" spans="1:1" x14ac:dyDescent="0.25">
      <c r="A35954" t="s">
        <v>36381</v>
      </c>
    </row>
    <row r="35955" spans="1:1" x14ac:dyDescent="0.25">
      <c r="A35955" t="s">
        <v>36382</v>
      </c>
    </row>
    <row r="35956" spans="1:1" x14ac:dyDescent="0.25">
      <c r="A35956" t="s">
        <v>36383</v>
      </c>
    </row>
    <row r="35957" spans="1:1" x14ac:dyDescent="0.25">
      <c r="A35957" t="s">
        <v>36384</v>
      </c>
    </row>
    <row r="35958" spans="1:1" x14ac:dyDescent="0.25">
      <c r="A35958" t="s">
        <v>36385</v>
      </c>
    </row>
    <row r="35959" spans="1:1" x14ac:dyDescent="0.25">
      <c r="A35959" t="s">
        <v>36386</v>
      </c>
    </row>
    <row r="35960" spans="1:1" x14ac:dyDescent="0.25">
      <c r="A35960" t="s">
        <v>36387</v>
      </c>
    </row>
    <row r="35961" spans="1:1" x14ac:dyDescent="0.25">
      <c r="A35961" t="s">
        <v>36388</v>
      </c>
    </row>
    <row r="35962" spans="1:1" x14ac:dyDescent="0.25">
      <c r="A35962" t="s">
        <v>36389</v>
      </c>
    </row>
    <row r="35963" spans="1:1" x14ac:dyDescent="0.25">
      <c r="A35963" t="s">
        <v>36390</v>
      </c>
    </row>
    <row r="35964" spans="1:1" x14ac:dyDescent="0.25">
      <c r="A35964" t="s">
        <v>36391</v>
      </c>
    </row>
    <row r="35965" spans="1:1" x14ac:dyDescent="0.25">
      <c r="A35965" t="s">
        <v>36392</v>
      </c>
    </row>
    <row r="35966" spans="1:1" x14ac:dyDescent="0.25">
      <c r="A35966" t="s">
        <v>36393</v>
      </c>
    </row>
    <row r="35967" spans="1:1" x14ac:dyDescent="0.25">
      <c r="A35967" t="s">
        <v>36394</v>
      </c>
    </row>
    <row r="35968" spans="1:1" x14ac:dyDescent="0.25">
      <c r="A35968" t="s">
        <v>36395</v>
      </c>
    </row>
    <row r="35969" spans="1:1" x14ac:dyDescent="0.25">
      <c r="A35969" t="s">
        <v>36396</v>
      </c>
    </row>
    <row r="35970" spans="1:1" x14ac:dyDescent="0.25">
      <c r="A35970" t="s">
        <v>36397</v>
      </c>
    </row>
    <row r="35971" spans="1:1" x14ac:dyDescent="0.25">
      <c r="A35971" t="s">
        <v>36398</v>
      </c>
    </row>
    <row r="35972" spans="1:1" x14ac:dyDescent="0.25">
      <c r="A35972" t="s">
        <v>36399</v>
      </c>
    </row>
    <row r="35973" spans="1:1" x14ac:dyDescent="0.25">
      <c r="A35973" t="s">
        <v>36400</v>
      </c>
    </row>
    <row r="35974" spans="1:1" x14ac:dyDescent="0.25">
      <c r="A35974" t="s">
        <v>36401</v>
      </c>
    </row>
    <row r="35975" spans="1:1" x14ac:dyDescent="0.25">
      <c r="A35975" t="s">
        <v>36402</v>
      </c>
    </row>
    <row r="35976" spans="1:1" x14ac:dyDescent="0.25">
      <c r="A35976" t="s">
        <v>36403</v>
      </c>
    </row>
    <row r="35977" spans="1:1" x14ac:dyDescent="0.25">
      <c r="A35977" t="s">
        <v>36404</v>
      </c>
    </row>
    <row r="35978" spans="1:1" x14ac:dyDescent="0.25">
      <c r="A35978" t="s">
        <v>36405</v>
      </c>
    </row>
    <row r="35979" spans="1:1" x14ac:dyDescent="0.25">
      <c r="A35979" t="s">
        <v>36406</v>
      </c>
    </row>
    <row r="35980" spans="1:1" x14ac:dyDescent="0.25">
      <c r="A35980" t="s">
        <v>36407</v>
      </c>
    </row>
    <row r="35981" spans="1:1" x14ac:dyDescent="0.25">
      <c r="A35981" t="s">
        <v>36408</v>
      </c>
    </row>
    <row r="35982" spans="1:1" x14ac:dyDescent="0.25">
      <c r="A35982" t="s">
        <v>36409</v>
      </c>
    </row>
    <row r="35983" spans="1:1" x14ac:dyDescent="0.25">
      <c r="A35983" t="s">
        <v>36410</v>
      </c>
    </row>
    <row r="35984" spans="1:1" x14ac:dyDescent="0.25">
      <c r="A35984" t="s">
        <v>36411</v>
      </c>
    </row>
    <row r="35985" spans="1:1" x14ac:dyDescent="0.25">
      <c r="A35985" t="s">
        <v>36412</v>
      </c>
    </row>
    <row r="35986" spans="1:1" x14ac:dyDescent="0.25">
      <c r="A35986" t="s">
        <v>36413</v>
      </c>
    </row>
    <row r="35987" spans="1:1" x14ac:dyDescent="0.25">
      <c r="A35987" t="s">
        <v>36414</v>
      </c>
    </row>
    <row r="35988" spans="1:1" x14ac:dyDescent="0.25">
      <c r="A35988" t="s">
        <v>36415</v>
      </c>
    </row>
    <row r="35989" spans="1:1" x14ac:dyDescent="0.25">
      <c r="A35989" t="s">
        <v>36416</v>
      </c>
    </row>
    <row r="35990" spans="1:1" x14ac:dyDescent="0.25">
      <c r="A35990" t="s">
        <v>36417</v>
      </c>
    </row>
    <row r="35991" spans="1:1" x14ac:dyDescent="0.25">
      <c r="A35991" t="s">
        <v>36418</v>
      </c>
    </row>
    <row r="35992" spans="1:1" x14ac:dyDescent="0.25">
      <c r="A35992" t="s">
        <v>36419</v>
      </c>
    </row>
    <row r="35993" spans="1:1" x14ac:dyDescent="0.25">
      <c r="A35993" t="s">
        <v>36420</v>
      </c>
    </row>
    <row r="35994" spans="1:1" x14ac:dyDescent="0.25">
      <c r="A35994" t="s">
        <v>36421</v>
      </c>
    </row>
    <row r="35995" spans="1:1" x14ac:dyDescent="0.25">
      <c r="A35995" t="s">
        <v>36422</v>
      </c>
    </row>
    <row r="35996" spans="1:1" x14ac:dyDescent="0.25">
      <c r="A35996" t="s">
        <v>36423</v>
      </c>
    </row>
    <row r="35997" spans="1:1" x14ac:dyDescent="0.25">
      <c r="A35997" t="s">
        <v>36424</v>
      </c>
    </row>
    <row r="35998" spans="1:1" x14ac:dyDescent="0.25">
      <c r="A35998" t="s">
        <v>36425</v>
      </c>
    </row>
    <row r="35999" spans="1:1" x14ac:dyDescent="0.25">
      <c r="A35999" t="s">
        <v>36426</v>
      </c>
    </row>
    <row r="36000" spans="1:1" x14ac:dyDescent="0.25">
      <c r="A36000" t="s">
        <v>36427</v>
      </c>
    </row>
    <row r="36001" spans="1:1" x14ac:dyDescent="0.25">
      <c r="A36001" t="s">
        <v>36428</v>
      </c>
    </row>
    <row r="36002" spans="1:1" x14ac:dyDescent="0.25">
      <c r="A36002" t="s">
        <v>36429</v>
      </c>
    </row>
    <row r="36003" spans="1:1" x14ac:dyDescent="0.25">
      <c r="A36003" t="s">
        <v>36430</v>
      </c>
    </row>
    <row r="36004" spans="1:1" x14ac:dyDescent="0.25">
      <c r="A36004" t="s">
        <v>36431</v>
      </c>
    </row>
    <row r="36005" spans="1:1" x14ac:dyDescent="0.25">
      <c r="A36005" t="s">
        <v>36432</v>
      </c>
    </row>
    <row r="36006" spans="1:1" x14ac:dyDescent="0.25">
      <c r="A36006" t="s">
        <v>36433</v>
      </c>
    </row>
    <row r="36007" spans="1:1" x14ac:dyDescent="0.25">
      <c r="A36007" t="s">
        <v>36434</v>
      </c>
    </row>
    <row r="36008" spans="1:1" x14ac:dyDescent="0.25">
      <c r="A36008" t="s">
        <v>36435</v>
      </c>
    </row>
    <row r="36009" spans="1:1" x14ac:dyDescent="0.25">
      <c r="A36009" t="s">
        <v>36436</v>
      </c>
    </row>
    <row r="36010" spans="1:1" x14ac:dyDescent="0.25">
      <c r="A36010" t="s">
        <v>36437</v>
      </c>
    </row>
    <row r="36011" spans="1:1" x14ac:dyDescent="0.25">
      <c r="A36011" t="s">
        <v>36438</v>
      </c>
    </row>
    <row r="36012" spans="1:1" x14ac:dyDescent="0.25">
      <c r="A36012" t="s">
        <v>36439</v>
      </c>
    </row>
    <row r="36013" spans="1:1" x14ac:dyDescent="0.25">
      <c r="A36013" t="s">
        <v>36440</v>
      </c>
    </row>
    <row r="36014" spans="1:1" x14ac:dyDescent="0.25">
      <c r="A36014" t="s">
        <v>36441</v>
      </c>
    </row>
    <row r="36015" spans="1:1" x14ac:dyDescent="0.25">
      <c r="A36015" t="s">
        <v>36442</v>
      </c>
    </row>
    <row r="36016" spans="1:1" x14ac:dyDescent="0.25">
      <c r="A36016" t="s">
        <v>36443</v>
      </c>
    </row>
    <row r="36017" spans="1:1" x14ac:dyDescent="0.25">
      <c r="A36017" t="s">
        <v>36444</v>
      </c>
    </row>
    <row r="36018" spans="1:1" x14ac:dyDescent="0.25">
      <c r="A36018" t="s">
        <v>36445</v>
      </c>
    </row>
    <row r="36019" spans="1:1" x14ac:dyDescent="0.25">
      <c r="A36019" t="s">
        <v>36446</v>
      </c>
    </row>
    <row r="36020" spans="1:1" x14ac:dyDescent="0.25">
      <c r="A36020" t="s">
        <v>36447</v>
      </c>
    </row>
    <row r="36021" spans="1:1" x14ac:dyDescent="0.25">
      <c r="A36021" t="s">
        <v>36448</v>
      </c>
    </row>
    <row r="36022" spans="1:1" x14ac:dyDescent="0.25">
      <c r="A36022" t="s">
        <v>36449</v>
      </c>
    </row>
    <row r="36023" spans="1:1" x14ac:dyDescent="0.25">
      <c r="A36023" t="s">
        <v>36450</v>
      </c>
    </row>
    <row r="36024" spans="1:1" x14ac:dyDescent="0.25">
      <c r="A36024" t="s">
        <v>36451</v>
      </c>
    </row>
    <row r="36025" spans="1:1" x14ac:dyDescent="0.25">
      <c r="A36025" t="s">
        <v>36452</v>
      </c>
    </row>
    <row r="36026" spans="1:1" x14ac:dyDescent="0.25">
      <c r="A36026" t="s">
        <v>36453</v>
      </c>
    </row>
    <row r="36027" spans="1:1" x14ac:dyDescent="0.25">
      <c r="A36027" t="s">
        <v>36454</v>
      </c>
    </row>
    <row r="36028" spans="1:1" x14ac:dyDescent="0.25">
      <c r="A36028" t="s">
        <v>36455</v>
      </c>
    </row>
    <row r="36029" spans="1:1" x14ac:dyDescent="0.25">
      <c r="A36029" t="s">
        <v>36456</v>
      </c>
    </row>
    <row r="36030" spans="1:1" x14ac:dyDescent="0.25">
      <c r="A36030" t="s">
        <v>36457</v>
      </c>
    </row>
    <row r="36031" spans="1:1" x14ac:dyDescent="0.25">
      <c r="A36031" t="s">
        <v>36458</v>
      </c>
    </row>
    <row r="36032" spans="1:1" x14ac:dyDescent="0.25">
      <c r="A36032" t="s">
        <v>36459</v>
      </c>
    </row>
    <row r="36033" spans="1:1" x14ac:dyDescent="0.25">
      <c r="A36033" t="s">
        <v>36460</v>
      </c>
    </row>
    <row r="36034" spans="1:1" x14ac:dyDescent="0.25">
      <c r="A36034" t="s">
        <v>36461</v>
      </c>
    </row>
    <row r="36035" spans="1:1" x14ac:dyDescent="0.25">
      <c r="A36035" t="s">
        <v>36462</v>
      </c>
    </row>
    <row r="36036" spans="1:1" x14ac:dyDescent="0.25">
      <c r="A36036" t="s">
        <v>36463</v>
      </c>
    </row>
    <row r="36037" spans="1:1" x14ac:dyDescent="0.25">
      <c r="A36037" t="s">
        <v>36464</v>
      </c>
    </row>
    <row r="36038" spans="1:1" x14ac:dyDescent="0.25">
      <c r="A36038" t="s">
        <v>36465</v>
      </c>
    </row>
    <row r="36039" spans="1:1" x14ac:dyDescent="0.25">
      <c r="A36039" t="s">
        <v>36466</v>
      </c>
    </row>
    <row r="36040" spans="1:1" x14ac:dyDescent="0.25">
      <c r="A36040" t="s">
        <v>36467</v>
      </c>
    </row>
    <row r="36041" spans="1:1" x14ac:dyDescent="0.25">
      <c r="A36041" t="s">
        <v>36468</v>
      </c>
    </row>
    <row r="36042" spans="1:1" x14ac:dyDescent="0.25">
      <c r="A36042" t="s">
        <v>36469</v>
      </c>
    </row>
    <row r="36043" spans="1:1" x14ac:dyDescent="0.25">
      <c r="A36043" t="s">
        <v>36470</v>
      </c>
    </row>
    <row r="36044" spans="1:1" x14ac:dyDescent="0.25">
      <c r="A36044" t="s">
        <v>36471</v>
      </c>
    </row>
    <row r="36045" spans="1:1" x14ac:dyDescent="0.25">
      <c r="A36045" t="s">
        <v>36472</v>
      </c>
    </row>
    <row r="36046" spans="1:1" x14ac:dyDescent="0.25">
      <c r="A36046" t="s">
        <v>36473</v>
      </c>
    </row>
    <row r="36047" spans="1:1" x14ac:dyDescent="0.25">
      <c r="A36047" t="s">
        <v>36474</v>
      </c>
    </row>
    <row r="36048" spans="1:1" x14ac:dyDescent="0.25">
      <c r="A36048" t="s">
        <v>36475</v>
      </c>
    </row>
    <row r="36049" spans="1:1" x14ac:dyDescent="0.25">
      <c r="A36049" t="s">
        <v>36476</v>
      </c>
    </row>
    <row r="36050" spans="1:1" x14ac:dyDescent="0.25">
      <c r="A36050" t="s">
        <v>36477</v>
      </c>
    </row>
    <row r="36051" spans="1:1" x14ac:dyDescent="0.25">
      <c r="A36051" t="s">
        <v>36478</v>
      </c>
    </row>
    <row r="36052" spans="1:1" x14ac:dyDescent="0.25">
      <c r="A36052" t="s">
        <v>36479</v>
      </c>
    </row>
    <row r="36053" spans="1:1" x14ac:dyDescent="0.25">
      <c r="A36053" t="s">
        <v>36480</v>
      </c>
    </row>
    <row r="36054" spans="1:1" x14ac:dyDescent="0.25">
      <c r="A36054" t="s">
        <v>36481</v>
      </c>
    </row>
    <row r="36055" spans="1:1" x14ac:dyDescent="0.25">
      <c r="A36055" t="s">
        <v>36482</v>
      </c>
    </row>
    <row r="36056" spans="1:1" x14ac:dyDescent="0.25">
      <c r="A36056" t="s">
        <v>36483</v>
      </c>
    </row>
    <row r="36057" spans="1:1" x14ac:dyDescent="0.25">
      <c r="A36057" t="s">
        <v>36484</v>
      </c>
    </row>
    <row r="36058" spans="1:1" x14ac:dyDescent="0.25">
      <c r="A36058" t="s">
        <v>36485</v>
      </c>
    </row>
    <row r="36059" spans="1:1" x14ac:dyDescent="0.25">
      <c r="A36059" t="s">
        <v>36486</v>
      </c>
    </row>
    <row r="36060" spans="1:1" x14ac:dyDescent="0.25">
      <c r="A36060" t="s">
        <v>36487</v>
      </c>
    </row>
    <row r="36061" spans="1:1" x14ac:dyDescent="0.25">
      <c r="A36061" t="s">
        <v>36488</v>
      </c>
    </row>
    <row r="36062" spans="1:1" x14ac:dyDescent="0.25">
      <c r="A36062" t="s">
        <v>36489</v>
      </c>
    </row>
    <row r="36063" spans="1:1" x14ac:dyDescent="0.25">
      <c r="A36063" t="s">
        <v>36490</v>
      </c>
    </row>
    <row r="36064" spans="1:1" x14ac:dyDescent="0.25">
      <c r="A36064" t="s">
        <v>36491</v>
      </c>
    </row>
    <row r="36065" spans="1:1" x14ac:dyDescent="0.25">
      <c r="A36065" t="s">
        <v>36492</v>
      </c>
    </row>
    <row r="36066" spans="1:1" x14ac:dyDescent="0.25">
      <c r="A36066" t="s">
        <v>36493</v>
      </c>
    </row>
    <row r="36067" spans="1:1" x14ac:dyDescent="0.25">
      <c r="A36067" t="s">
        <v>36494</v>
      </c>
    </row>
    <row r="36068" spans="1:1" x14ac:dyDescent="0.25">
      <c r="A36068" t="s">
        <v>36495</v>
      </c>
    </row>
    <row r="36069" spans="1:1" x14ac:dyDescent="0.25">
      <c r="A36069" t="s">
        <v>36496</v>
      </c>
    </row>
    <row r="36070" spans="1:1" x14ac:dyDescent="0.25">
      <c r="A36070" t="s">
        <v>36497</v>
      </c>
    </row>
    <row r="36071" spans="1:1" x14ac:dyDescent="0.25">
      <c r="A36071" t="s">
        <v>36498</v>
      </c>
    </row>
    <row r="36072" spans="1:1" x14ac:dyDescent="0.25">
      <c r="A36072" t="s">
        <v>36499</v>
      </c>
    </row>
    <row r="36073" spans="1:1" x14ac:dyDescent="0.25">
      <c r="A36073" t="s">
        <v>36500</v>
      </c>
    </row>
    <row r="36074" spans="1:1" x14ac:dyDescent="0.25">
      <c r="A36074" t="s">
        <v>36501</v>
      </c>
    </row>
    <row r="36075" spans="1:1" x14ac:dyDescent="0.25">
      <c r="A36075" t="s">
        <v>36502</v>
      </c>
    </row>
    <row r="36076" spans="1:1" x14ac:dyDescent="0.25">
      <c r="A36076" t="s">
        <v>36503</v>
      </c>
    </row>
    <row r="36077" spans="1:1" x14ac:dyDescent="0.25">
      <c r="A36077" t="s">
        <v>36504</v>
      </c>
    </row>
    <row r="36078" spans="1:1" x14ac:dyDescent="0.25">
      <c r="A36078" t="s">
        <v>36505</v>
      </c>
    </row>
    <row r="36079" spans="1:1" x14ac:dyDescent="0.25">
      <c r="A36079" t="s">
        <v>36506</v>
      </c>
    </row>
    <row r="36080" spans="1:1" x14ac:dyDescent="0.25">
      <c r="A36080" t="s">
        <v>36507</v>
      </c>
    </row>
    <row r="36081" spans="1:1" x14ac:dyDescent="0.25">
      <c r="A36081" t="s">
        <v>36508</v>
      </c>
    </row>
    <row r="36082" spans="1:1" x14ac:dyDescent="0.25">
      <c r="A36082" t="s">
        <v>36509</v>
      </c>
    </row>
    <row r="36083" spans="1:1" x14ac:dyDescent="0.25">
      <c r="A36083" t="s">
        <v>36510</v>
      </c>
    </row>
    <row r="36084" spans="1:1" x14ac:dyDescent="0.25">
      <c r="A36084" t="s">
        <v>36511</v>
      </c>
    </row>
    <row r="36085" spans="1:1" x14ac:dyDescent="0.25">
      <c r="A36085" t="s">
        <v>36512</v>
      </c>
    </row>
    <row r="36086" spans="1:1" x14ac:dyDescent="0.25">
      <c r="A36086" t="s">
        <v>36513</v>
      </c>
    </row>
    <row r="36087" spans="1:1" x14ac:dyDescent="0.25">
      <c r="A36087" t="s">
        <v>36514</v>
      </c>
    </row>
    <row r="36088" spans="1:1" x14ac:dyDescent="0.25">
      <c r="A36088" t="s">
        <v>36515</v>
      </c>
    </row>
    <row r="36089" spans="1:1" x14ac:dyDescent="0.25">
      <c r="A36089" t="s">
        <v>36516</v>
      </c>
    </row>
    <row r="36090" spans="1:1" x14ac:dyDescent="0.25">
      <c r="A36090" t="s">
        <v>36517</v>
      </c>
    </row>
    <row r="36091" spans="1:1" x14ac:dyDescent="0.25">
      <c r="A36091" t="s">
        <v>36518</v>
      </c>
    </row>
    <row r="36092" spans="1:1" x14ac:dyDescent="0.25">
      <c r="A36092" t="s">
        <v>36519</v>
      </c>
    </row>
    <row r="36093" spans="1:1" x14ac:dyDescent="0.25">
      <c r="A36093" t="s">
        <v>36520</v>
      </c>
    </row>
    <row r="36094" spans="1:1" x14ac:dyDescent="0.25">
      <c r="A36094" t="s">
        <v>36521</v>
      </c>
    </row>
    <row r="36095" spans="1:1" x14ac:dyDescent="0.25">
      <c r="A36095" t="s">
        <v>36522</v>
      </c>
    </row>
    <row r="36096" spans="1:1" x14ac:dyDescent="0.25">
      <c r="A36096" t="s">
        <v>36523</v>
      </c>
    </row>
    <row r="36097" spans="1:1" x14ac:dyDescent="0.25">
      <c r="A36097" t="s">
        <v>36524</v>
      </c>
    </row>
    <row r="36098" spans="1:1" x14ac:dyDescent="0.25">
      <c r="A36098" t="s">
        <v>36525</v>
      </c>
    </row>
    <row r="36099" spans="1:1" x14ac:dyDescent="0.25">
      <c r="A36099" t="s">
        <v>36526</v>
      </c>
    </row>
    <row r="36100" spans="1:1" x14ac:dyDescent="0.25">
      <c r="A36100" t="s">
        <v>36527</v>
      </c>
    </row>
    <row r="36101" spans="1:1" x14ac:dyDescent="0.25">
      <c r="A36101" t="s">
        <v>36528</v>
      </c>
    </row>
    <row r="36102" spans="1:1" x14ac:dyDescent="0.25">
      <c r="A36102" t="s">
        <v>36529</v>
      </c>
    </row>
    <row r="36103" spans="1:1" x14ac:dyDescent="0.25">
      <c r="A36103" t="s">
        <v>36530</v>
      </c>
    </row>
    <row r="36104" spans="1:1" x14ac:dyDescent="0.25">
      <c r="A36104" t="s">
        <v>36531</v>
      </c>
    </row>
    <row r="36105" spans="1:1" x14ac:dyDescent="0.25">
      <c r="A36105" t="s">
        <v>36532</v>
      </c>
    </row>
    <row r="36106" spans="1:1" x14ac:dyDescent="0.25">
      <c r="A36106" t="s">
        <v>36533</v>
      </c>
    </row>
    <row r="36107" spans="1:1" x14ac:dyDescent="0.25">
      <c r="A36107" t="s">
        <v>36534</v>
      </c>
    </row>
    <row r="36108" spans="1:1" x14ac:dyDescent="0.25">
      <c r="A36108" t="s">
        <v>36535</v>
      </c>
    </row>
    <row r="36109" spans="1:1" x14ac:dyDescent="0.25">
      <c r="A36109" t="s">
        <v>36536</v>
      </c>
    </row>
    <row r="36110" spans="1:1" x14ac:dyDescent="0.25">
      <c r="A36110" t="s">
        <v>36537</v>
      </c>
    </row>
    <row r="36111" spans="1:1" x14ac:dyDescent="0.25">
      <c r="A36111" t="s">
        <v>36538</v>
      </c>
    </row>
    <row r="36112" spans="1:1" x14ac:dyDescent="0.25">
      <c r="A36112" t="s">
        <v>36539</v>
      </c>
    </row>
    <row r="36113" spans="1:1" x14ac:dyDescent="0.25">
      <c r="A36113" t="s">
        <v>36540</v>
      </c>
    </row>
    <row r="36114" spans="1:1" x14ac:dyDescent="0.25">
      <c r="A36114" t="s">
        <v>36541</v>
      </c>
    </row>
    <row r="36115" spans="1:1" x14ac:dyDescent="0.25">
      <c r="A36115" t="s">
        <v>36542</v>
      </c>
    </row>
    <row r="36116" spans="1:1" x14ac:dyDescent="0.25">
      <c r="A36116" t="s">
        <v>36543</v>
      </c>
    </row>
    <row r="36117" spans="1:1" x14ac:dyDescent="0.25">
      <c r="A36117" t="s">
        <v>36544</v>
      </c>
    </row>
    <row r="36118" spans="1:1" x14ac:dyDescent="0.25">
      <c r="A36118" t="s">
        <v>36545</v>
      </c>
    </row>
    <row r="36119" spans="1:1" x14ac:dyDescent="0.25">
      <c r="A36119" t="s">
        <v>36546</v>
      </c>
    </row>
    <row r="36120" spans="1:1" x14ac:dyDescent="0.25">
      <c r="A36120" t="s">
        <v>36547</v>
      </c>
    </row>
    <row r="36121" spans="1:1" x14ac:dyDescent="0.25">
      <c r="A36121" t="s">
        <v>36548</v>
      </c>
    </row>
    <row r="36122" spans="1:1" x14ac:dyDescent="0.25">
      <c r="A36122" t="s">
        <v>36549</v>
      </c>
    </row>
    <row r="36123" spans="1:1" x14ac:dyDescent="0.25">
      <c r="A36123" t="s">
        <v>36550</v>
      </c>
    </row>
    <row r="36124" spans="1:1" x14ac:dyDescent="0.25">
      <c r="A36124" t="s">
        <v>36551</v>
      </c>
    </row>
    <row r="36125" spans="1:1" x14ac:dyDescent="0.25">
      <c r="A36125" t="s">
        <v>36552</v>
      </c>
    </row>
    <row r="36126" spans="1:1" x14ac:dyDescent="0.25">
      <c r="A36126" t="s">
        <v>36553</v>
      </c>
    </row>
    <row r="36127" spans="1:1" x14ac:dyDescent="0.25">
      <c r="A36127" t="s">
        <v>36554</v>
      </c>
    </row>
    <row r="36128" spans="1:1" x14ac:dyDescent="0.25">
      <c r="A36128" t="s">
        <v>36555</v>
      </c>
    </row>
    <row r="36129" spans="1:1" x14ac:dyDescent="0.25">
      <c r="A36129" t="s">
        <v>36556</v>
      </c>
    </row>
    <row r="36130" spans="1:1" x14ac:dyDescent="0.25">
      <c r="A36130" t="s">
        <v>36557</v>
      </c>
    </row>
    <row r="36131" spans="1:1" x14ac:dyDescent="0.25">
      <c r="A36131" t="s">
        <v>36558</v>
      </c>
    </row>
    <row r="36132" spans="1:1" x14ac:dyDescent="0.25">
      <c r="A36132" t="s">
        <v>36559</v>
      </c>
    </row>
    <row r="36133" spans="1:1" x14ac:dyDescent="0.25">
      <c r="A36133" t="s">
        <v>36560</v>
      </c>
    </row>
    <row r="36134" spans="1:1" x14ac:dyDescent="0.25">
      <c r="A36134" t="s">
        <v>36561</v>
      </c>
    </row>
    <row r="36135" spans="1:1" x14ac:dyDescent="0.25">
      <c r="A36135" t="s">
        <v>36562</v>
      </c>
    </row>
    <row r="36136" spans="1:1" x14ac:dyDescent="0.25">
      <c r="A36136" t="s">
        <v>36563</v>
      </c>
    </row>
    <row r="36137" spans="1:1" x14ac:dyDescent="0.25">
      <c r="A36137" t="s">
        <v>36564</v>
      </c>
    </row>
    <row r="36138" spans="1:1" x14ac:dyDescent="0.25">
      <c r="A36138" t="s">
        <v>36565</v>
      </c>
    </row>
    <row r="36139" spans="1:1" x14ac:dyDescent="0.25">
      <c r="A36139" t="s">
        <v>36566</v>
      </c>
    </row>
    <row r="36140" spans="1:1" x14ac:dyDescent="0.25">
      <c r="A36140" t="s">
        <v>36567</v>
      </c>
    </row>
    <row r="36141" spans="1:1" x14ac:dyDescent="0.25">
      <c r="A36141" t="s">
        <v>36568</v>
      </c>
    </row>
    <row r="36142" spans="1:1" x14ac:dyDescent="0.25">
      <c r="A36142" t="s">
        <v>36569</v>
      </c>
    </row>
    <row r="36143" spans="1:1" x14ac:dyDescent="0.25">
      <c r="A36143" t="s">
        <v>36570</v>
      </c>
    </row>
    <row r="36144" spans="1:1" x14ac:dyDescent="0.25">
      <c r="A36144" t="s">
        <v>36571</v>
      </c>
    </row>
    <row r="36145" spans="1:1" x14ac:dyDescent="0.25">
      <c r="A36145" t="s">
        <v>36572</v>
      </c>
    </row>
    <row r="36146" spans="1:1" x14ac:dyDescent="0.25">
      <c r="A36146" t="s">
        <v>36573</v>
      </c>
    </row>
    <row r="36147" spans="1:1" x14ac:dyDescent="0.25">
      <c r="A36147" t="s">
        <v>36574</v>
      </c>
    </row>
    <row r="36148" spans="1:1" x14ac:dyDescent="0.25">
      <c r="A36148" t="s">
        <v>36575</v>
      </c>
    </row>
    <row r="36149" spans="1:1" x14ac:dyDescent="0.25">
      <c r="A36149" t="s">
        <v>36576</v>
      </c>
    </row>
    <row r="36150" spans="1:1" x14ac:dyDescent="0.25">
      <c r="A36150" t="s">
        <v>36577</v>
      </c>
    </row>
    <row r="36151" spans="1:1" x14ac:dyDescent="0.25">
      <c r="A36151" t="s">
        <v>36578</v>
      </c>
    </row>
    <row r="36152" spans="1:1" x14ac:dyDescent="0.25">
      <c r="A36152" t="s">
        <v>36579</v>
      </c>
    </row>
    <row r="36153" spans="1:1" x14ac:dyDescent="0.25">
      <c r="A36153" t="s">
        <v>36580</v>
      </c>
    </row>
    <row r="36154" spans="1:1" x14ac:dyDescent="0.25">
      <c r="A36154" t="s">
        <v>36581</v>
      </c>
    </row>
    <row r="36155" spans="1:1" x14ac:dyDescent="0.25">
      <c r="A36155" t="s">
        <v>36582</v>
      </c>
    </row>
    <row r="36156" spans="1:1" x14ac:dyDescent="0.25">
      <c r="A36156" t="s">
        <v>36583</v>
      </c>
    </row>
    <row r="36157" spans="1:1" x14ac:dyDescent="0.25">
      <c r="A36157" t="s">
        <v>36584</v>
      </c>
    </row>
    <row r="36158" spans="1:1" x14ac:dyDescent="0.25">
      <c r="A36158" t="s">
        <v>36585</v>
      </c>
    </row>
    <row r="36159" spans="1:1" x14ac:dyDescent="0.25">
      <c r="A36159" t="s">
        <v>36586</v>
      </c>
    </row>
    <row r="36160" spans="1:1" x14ac:dyDescent="0.25">
      <c r="A36160" t="s">
        <v>36587</v>
      </c>
    </row>
    <row r="36161" spans="1:1" x14ac:dyDescent="0.25">
      <c r="A36161" t="s">
        <v>36588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/>
  <dimension ref="A1:T27"/>
  <sheetViews>
    <sheetView workbookViewId="0">
      <selection activeCell="I17" sqref="I17"/>
    </sheetView>
  </sheetViews>
  <sheetFormatPr defaultRowHeight="15" x14ac:dyDescent="0.25"/>
  <cols>
    <col min="15" max="15" width="10.140625" bestFit="1" customWidth="1"/>
    <col min="16" max="16" width="11.28515625" customWidth="1"/>
    <col min="17" max="17" width="10.140625" bestFit="1" customWidth="1"/>
    <col min="19" max="19" width="10.140625" bestFit="1" customWidth="1"/>
  </cols>
  <sheetData>
    <row r="1" spans="1:20" x14ac:dyDescent="0.25">
      <c r="F1" s="41">
        <f ca="1">IF(AND($L$1&gt;=$L20,$L$1&lt;=$M20),N20,(IF(AND($L$1&gt;=$L19,$L$1&lt;=$M19),N19,(IF(AND($L$1&gt;=$L18,$L$1&lt;=$M18),N18,(IF(AND($L$1&gt;=$L17,$L$1&lt;=$M17),N17,(IF(AND($L$1&gt;=$L16,$L$1&lt;=$M16),N16,(IF(AND($L$1&gt;=$L15,$L$1&lt;=$M15),N15,"")))))))))))</f>
        <v>24</v>
      </c>
      <c r="G1" s="41">
        <f ca="1">IF(AND($L$1&gt;=$L20,$L$1&lt;=$M20),O20,(IF(AND($L$1&gt;=$L19,$L$1&lt;=$M19),O19,(IF(AND($L$1&gt;=$L18,$L$1&lt;=$M18),O18,(IF(AND($L$1&gt;=$L17,$L$1&lt;=$M17),O17,(IF(AND($L$1&gt;=$L16,$L$1&lt;=$M16),O16,(IF(AND($L$1&gt;=$L15,$L$1&lt;=$M15),O15,"")))))))))))</f>
        <v>5</v>
      </c>
      <c r="I1" t="s">
        <v>417</v>
      </c>
      <c r="L1" s="41">
        <f ca="1">'n1900'!C1</f>
        <v>2021</v>
      </c>
      <c r="O1" s="30" t="s">
        <v>380</v>
      </c>
      <c r="P1" s="31" t="s">
        <v>381</v>
      </c>
    </row>
    <row r="2" spans="1:20" x14ac:dyDescent="0.25">
      <c r="O2" s="32" t="str">
        <f ca="1">IF((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+MOD(((2*MOD($L$1,4))+(4*MOD($L$1,7))+(6*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)+IF(AND($L$1&gt;=$L20,$L$1&lt;=$M20),O20,(IF(AND($L$1&gt;=$L19,$L$1&lt;=$M19),O19,(IF(AND($L$1&gt;=$L18,$L$1&lt;=$M18),O18,(IF(AND($L$1&gt;=$L17,$L$1&lt;=$M17),O17,(IF(AND($L$1&gt;=$L16,$L$1&lt;=$M16),O16,(IF(AND($L$1&gt;=$L15,$L$1&lt;=$M15),O15,"")))))))))))),7))&lt;10,(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+MOD(((2*MOD($L$1,4))+(4*MOD($L$1,7))+(6*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)+IF(AND($L$1&gt;=$L20,$L$1&lt;=$M20),O20,(IF(AND($L$1&gt;=$L19,$L$1&lt;=$M19),O19,(IF(AND($L$1&gt;=$L18,$L$1&lt;=$M18),O18,(IF(AND($L$1&gt;=$L17,$L$1&lt;=$M17),O17,(IF(AND($L$1&gt;=$L16,$L$1&lt;=$M16),O16,(IF(AND($L$1&gt;=$L15,$L$1&lt;=$M15),O15,"")))))))))))),7)+22),"")</f>
        <v/>
      </c>
      <c r="P2" s="33">
        <f ca="1">IF((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+MOD(((2*MOD($L$1,4))+(4*MOD($L$1,7))+(6*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)+IF(AND($L$1&gt;=$L20,$L$1&lt;=$M20),O20,(IF(AND($L$1&gt;=$L19,$L$1&lt;=$M19),O19,(IF(AND($L$1&gt;=$L18,$L$1&lt;=$M18),O18,(IF(AND($L$1&gt;=$L17,$L$1&lt;=$M17),O17,(IF(AND($L$1&gt;=$L16,$L$1&lt;=$M16),O16,(IF(AND($L$1&gt;=$L15,$L$1&lt;=$M15),O15,"")))))))))))),7))&gt;=10,(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+MOD(((2*MOD($L$1,4))+(4*MOD($L$1,7))+(6*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)+IF(AND($L$1&gt;=$L20,$L$1&lt;=$M20),O20,(IF(AND($L$1&gt;=$L19,$L$1&lt;=$M19),O19,(IF(AND($L$1&gt;=$L18,$L$1&lt;=$M18),O18,(IF(AND($L$1&gt;=$L17,$L$1&lt;=$M17),O17,(IF(AND($L$1&gt;=$L16,$L$1&lt;=$M16),O16,(IF(AND($L$1&gt;=$L15,$L$1&lt;=$M15),O15,"")))))))))))),7)-9),"")</f>
        <v>4</v>
      </c>
    </row>
    <row r="3" spans="1:20" x14ac:dyDescent="0.25">
      <c r="A3" s="26" t="s">
        <v>369</v>
      </c>
      <c r="K3" t="s">
        <v>370</v>
      </c>
      <c r="L3">
        <f ca="1">MOD($L$1,19)</f>
        <v>7</v>
      </c>
      <c r="O3" s="34"/>
      <c r="P3" s="35" t="str">
        <f ca="1">IF(P2=26,19,"")</f>
        <v/>
      </c>
    </row>
    <row r="4" spans="1:20" x14ac:dyDescent="0.25">
      <c r="A4" s="26" t="s">
        <v>371</v>
      </c>
      <c r="K4" t="s">
        <v>372</v>
      </c>
      <c r="L4">
        <f ca="1">MOD($L$1,4)</f>
        <v>1</v>
      </c>
      <c r="O4" s="34"/>
      <c r="P4" s="35" t="str">
        <f ca="1">IF(AND(P2=25,L9=28,L10=6),18,"")</f>
        <v/>
      </c>
    </row>
    <row r="5" spans="1:20" x14ac:dyDescent="0.25">
      <c r="A5" s="26" t="s">
        <v>373</v>
      </c>
      <c r="K5" t="s">
        <v>374</v>
      </c>
      <c r="L5">
        <f ca="1">MOD($L$1,7)</f>
        <v>5</v>
      </c>
      <c r="O5" s="36" t="str">
        <f ca="1">O2</f>
        <v/>
      </c>
      <c r="P5" s="37">
        <f ca="1">IF(OR(P3&lt;&gt;"",P4&lt;&gt;""),SUM(P3:P4),P2)</f>
        <v>4</v>
      </c>
      <c r="S5" t="s">
        <v>36591</v>
      </c>
    </row>
    <row r="6" spans="1:20" x14ac:dyDescent="0.25">
      <c r="O6" s="20" t="str">
        <f ca="1">IF(O2="","",(CONCATENATE($L$1,".","03",".",IF(AND(O2&gt;0,O2&lt;10),CONCATENATE("0",O2),O2))+1-1))</f>
        <v/>
      </c>
      <c r="P6" s="20">
        <f ca="1">IF(P2="","",(CONCATENATE($L$1,".","04",".",IF(AND(P2&gt;0,P2&lt;10),CONCATENATE("0",P2),P2))+1-1))</f>
        <v>44290</v>
      </c>
      <c r="Q6" s="38">
        <f ca="1">MAX(O6:P6)</f>
        <v>44290</v>
      </c>
      <c r="R6">
        <f ca="1">WEEKDAY(Q6,2)</f>
        <v>7</v>
      </c>
      <c r="S6" s="20">
        <f ca="1">Q6+50</f>
        <v>44340</v>
      </c>
      <c r="T6">
        <f ca="1">WEEKDAY(S6,2)</f>
        <v>1</v>
      </c>
    </row>
    <row r="7" spans="1:20" x14ac:dyDescent="0.25">
      <c r="A7" t="s">
        <v>375</v>
      </c>
    </row>
    <row r="9" spans="1:20" x14ac:dyDescent="0.25">
      <c r="A9" s="26" t="s">
        <v>376</v>
      </c>
      <c r="K9" t="s">
        <v>377</v>
      </c>
      <c r="L9">
        <f ca="1">MOD(((19*$L$3)+24),30)</f>
        <v>7</v>
      </c>
      <c r="M9">
        <f ca="1">MOD(((19*MOD($L$1,19))+24),30)</f>
        <v>7</v>
      </c>
    </row>
    <row r="10" spans="1:20" x14ac:dyDescent="0.25">
      <c r="A10" s="26" t="s">
        <v>378</v>
      </c>
      <c r="K10" t="s">
        <v>379</v>
      </c>
      <c r="L10">
        <f ca="1">MOD(((2*$L$4)+(4*$L$5)+(6*$L$9)+5),7)</f>
        <v>6</v>
      </c>
      <c r="M10">
        <f ca="1">MOD(((2*MOD($L$1,4))+(4*MOD($L$1,7))+(6*MOD(((19*MOD($L$1,19))+24),30))+5),7)</f>
        <v>6</v>
      </c>
    </row>
    <row r="12" spans="1:20" x14ac:dyDescent="0.25">
      <c r="A12" t="s">
        <v>382</v>
      </c>
    </row>
    <row r="13" spans="1:20" x14ac:dyDescent="0.25">
      <c r="A13" t="s">
        <v>383</v>
      </c>
    </row>
    <row r="14" spans="1:20" x14ac:dyDescent="0.25">
      <c r="A14" s="27" t="s">
        <v>384</v>
      </c>
      <c r="L14" s="1" t="s">
        <v>385</v>
      </c>
      <c r="M14" s="1" t="s">
        <v>386</v>
      </c>
      <c r="N14" s="1" t="s">
        <v>387</v>
      </c>
      <c r="O14" s="1" t="s">
        <v>388</v>
      </c>
    </row>
    <row r="15" spans="1:20" x14ac:dyDescent="0.25">
      <c r="A15" s="27" t="s">
        <v>389</v>
      </c>
      <c r="L15" s="1">
        <v>1583</v>
      </c>
      <c r="M15" s="1">
        <v>1699</v>
      </c>
      <c r="N15" s="1">
        <v>22</v>
      </c>
      <c r="O15" s="1">
        <v>2</v>
      </c>
    </row>
    <row r="16" spans="1:20" x14ac:dyDescent="0.25">
      <c r="A16" s="27" t="s">
        <v>390</v>
      </c>
      <c r="L16" s="1">
        <v>1700</v>
      </c>
      <c r="M16" s="1">
        <v>1799</v>
      </c>
      <c r="N16" s="1">
        <v>23</v>
      </c>
      <c r="O16" s="1">
        <v>3</v>
      </c>
    </row>
    <row r="17" spans="1:15" x14ac:dyDescent="0.25">
      <c r="A17" s="27" t="s">
        <v>391</v>
      </c>
      <c r="L17" s="1">
        <v>1800</v>
      </c>
      <c r="M17" s="1">
        <v>1899</v>
      </c>
      <c r="N17" s="1">
        <v>23</v>
      </c>
      <c r="O17" s="1">
        <v>4</v>
      </c>
    </row>
    <row r="18" spans="1:15" x14ac:dyDescent="0.25">
      <c r="A18" s="27" t="s">
        <v>392</v>
      </c>
      <c r="L18" s="1">
        <v>1900</v>
      </c>
      <c r="M18" s="1">
        <v>2099</v>
      </c>
      <c r="N18" s="1">
        <v>24</v>
      </c>
      <c r="O18" s="1">
        <v>5</v>
      </c>
    </row>
    <row r="19" spans="1:15" x14ac:dyDescent="0.25">
      <c r="A19" s="27" t="s">
        <v>393</v>
      </c>
      <c r="L19" s="1">
        <v>2100</v>
      </c>
      <c r="M19" s="1">
        <v>2199</v>
      </c>
      <c r="N19" s="1">
        <v>24</v>
      </c>
      <c r="O19" s="1">
        <v>6</v>
      </c>
    </row>
    <row r="20" spans="1:15" x14ac:dyDescent="0.25">
      <c r="A20" s="27" t="s">
        <v>394</v>
      </c>
      <c r="L20" s="1">
        <v>2200</v>
      </c>
      <c r="M20" s="1">
        <v>2299</v>
      </c>
      <c r="N20" s="1">
        <v>25</v>
      </c>
      <c r="O20" s="1">
        <v>0</v>
      </c>
    </row>
    <row r="22" spans="1:15" x14ac:dyDescent="0.25">
      <c r="A22" t="s">
        <v>395</v>
      </c>
    </row>
    <row r="24" spans="1:15" x14ac:dyDescent="0.25">
      <c r="A24" t="s">
        <v>396</v>
      </c>
    </row>
    <row r="25" spans="1:15" x14ac:dyDescent="0.25">
      <c r="A25" s="28"/>
    </row>
    <row r="26" spans="1:15" x14ac:dyDescent="0.25">
      <c r="A26" s="28" t="s">
        <v>397</v>
      </c>
    </row>
    <row r="27" spans="1:15" x14ac:dyDescent="0.25">
      <c r="A27" s="28" t="s">
        <v>398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T27"/>
  <sheetViews>
    <sheetView workbookViewId="0">
      <selection activeCell="J15" sqref="J15"/>
    </sheetView>
  </sheetViews>
  <sheetFormatPr defaultRowHeight="15" x14ac:dyDescent="0.25"/>
  <cols>
    <col min="15" max="15" width="10.140625" bestFit="1" customWidth="1"/>
    <col min="16" max="16" width="11.28515625" customWidth="1"/>
    <col min="17" max="17" width="10.140625" bestFit="1" customWidth="1"/>
    <col min="19" max="19" width="10.140625" bestFit="1" customWidth="1"/>
  </cols>
  <sheetData>
    <row r="1" spans="1:20" x14ac:dyDescent="0.25">
      <c r="F1" s="41">
        <f ca="1">IF(AND($L$1&gt;=$L20,$L$1&lt;=$M20),N20,(IF(AND($L$1&gt;=$L19,$L$1&lt;=$M19),N19,(IF(AND($L$1&gt;=$L18,$L$1&lt;=$M18),N18,(IF(AND($L$1&gt;=$L17,$L$1&lt;=$M17),N17,(IF(AND($L$1&gt;=$L16,$L$1&lt;=$M16),N16,(IF(AND($L$1&gt;=$L15,$L$1&lt;=$M15),N15,"")))))))))))</f>
        <v>24</v>
      </c>
      <c r="G1" s="41">
        <f ca="1">IF(AND($L$1&gt;=$L20,$L$1&lt;=$M20),O20,(IF(AND($L$1&gt;=$L19,$L$1&lt;=$M19),O19,(IF(AND($L$1&gt;=$L18,$L$1&lt;=$M18),O18,(IF(AND($L$1&gt;=$L17,$L$1&lt;=$M17),O17,(IF(AND($L$1&gt;=$L16,$L$1&lt;=$M16),O16,(IF(AND($L$1&gt;=$L15,$L$1&lt;=$M15),O15,"")))))))))))</f>
        <v>5</v>
      </c>
      <c r="I1" t="s">
        <v>417</v>
      </c>
      <c r="L1" s="41">
        <f ca="1">YEAR(TODAY())</f>
        <v>2021</v>
      </c>
      <c r="O1" s="30" t="s">
        <v>380</v>
      </c>
      <c r="P1" s="31" t="s">
        <v>381</v>
      </c>
    </row>
    <row r="2" spans="1:20" x14ac:dyDescent="0.25">
      <c r="O2" s="32" t="str">
        <f ca="1">IF((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+MOD(((2*MOD($L$1,4))+(4*MOD($L$1,7))+(6*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)+IF(AND($L$1&gt;=$L20,$L$1&lt;=$M20),O20,(IF(AND($L$1&gt;=$L19,$L$1&lt;=$M19),O19,(IF(AND($L$1&gt;=$L18,$L$1&lt;=$M18),O18,(IF(AND($L$1&gt;=$L17,$L$1&lt;=$M17),O17,(IF(AND($L$1&gt;=$L16,$L$1&lt;=$M16),O16,(IF(AND($L$1&gt;=$L15,$L$1&lt;=$M15),O15,"")))))))))))),7))&lt;10,(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+MOD(((2*MOD($L$1,4))+(4*MOD($L$1,7))+(6*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)+IF(AND($L$1&gt;=$L20,$L$1&lt;=$M20),O20,(IF(AND($L$1&gt;=$L19,$L$1&lt;=$M19),O19,(IF(AND($L$1&gt;=$L18,$L$1&lt;=$M18),O18,(IF(AND($L$1&gt;=$L17,$L$1&lt;=$M17),O17,(IF(AND($L$1&gt;=$L16,$L$1&lt;=$M16),O16,(IF(AND($L$1&gt;=$L15,$L$1&lt;=$M15),O15,"")))))))))))),7)+22),"")</f>
        <v/>
      </c>
      <c r="P2" s="33">
        <f ca="1">IF((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+MOD(((2*MOD($L$1,4))+(4*MOD($L$1,7))+(6*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)+IF(AND($L$1&gt;=$L20,$L$1&lt;=$M20),O20,(IF(AND($L$1&gt;=$L19,$L$1&lt;=$M19),O19,(IF(AND($L$1&gt;=$L18,$L$1&lt;=$M18),O18,(IF(AND($L$1&gt;=$L17,$L$1&lt;=$M17),O17,(IF(AND($L$1&gt;=$L16,$L$1&lt;=$M16),O16,(IF(AND($L$1&gt;=$L15,$L$1&lt;=$M15),O15,"")))))))))))),7))&gt;=10,(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+MOD(((2*MOD($L$1,4))+(4*MOD($L$1,7))+(6*MOD(((19*MOD($L$1,19))+IF(AND($L$1&gt;=$L20,$L$1&lt;=$M20),N20,(IF(AND($L$1&gt;=$L19,$L$1&lt;=$M19),N19,(IF(AND($L$1&gt;=$L18,$L$1&lt;=$M18),N18,(IF(AND($L$1&gt;=$L17,$L$1&lt;=$M17),N17,(IF(AND($L$1&gt;=$L16,$L$1&lt;=$M16),N16,(IF(AND($L$1&gt;=$L15,$L$1&lt;=$M15),N15,"")))))))))))),30))+IF(AND($L$1&gt;=$L20,$L$1&lt;=$M20),O20,(IF(AND($L$1&gt;=$L19,$L$1&lt;=$M19),O19,(IF(AND($L$1&gt;=$L18,$L$1&lt;=$M18),O18,(IF(AND($L$1&gt;=$L17,$L$1&lt;=$M17),O17,(IF(AND($L$1&gt;=$L16,$L$1&lt;=$M16),O16,(IF(AND($L$1&gt;=$L15,$L$1&lt;=$M15),O15,"")))))))))))),7)-9),"")</f>
        <v>4</v>
      </c>
    </row>
    <row r="3" spans="1:20" x14ac:dyDescent="0.25">
      <c r="A3" s="26" t="s">
        <v>369</v>
      </c>
      <c r="K3" t="s">
        <v>370</v>
      </c>
      <c r="L3">
        <f ca="1">MOD($L$1,19)</f>
        <v>7</v>
      </c>
      <c r="O3" s="34"/>
      <c r="P3" s="35" t="str">
        <f ca="1">IF(P2=26,19,"")</f>
        <v/>
      </c>
    </row>
    <row r="4" spans="1:20" x14ac:dyDescent="0.25">
      <c r="A4" s="26" t="s">
        <v>371</v>
      </c>
      <c r="K4" t="s">
        <v>372</v>
      </c>
      <c r="L4">
        <f ca="1">MOD($L$1,4)</f>
        <v>1</v>
      </c>
      <c r="O4" s="34"/>
      <c r="P4" s="35" t="str">
        <f ca="1">IF(AND(P2=25,L9=28,L10=6),18,"")</f>
        <v/>
      </c>
    </row>
    <row r="5" spans="1:20" x14ac:dyDescent="0.25">
      <c r="A5" s="26" t="s">
        <v>373</v>
      </c>
      <c r="K5" t="s">
        <v>374</v>
      </c>
      <c r="L5">
        <f ca="1">MOD($L$1,7)</f>
        <v>5</v>
      </c>
      <c r="O5" s="36" t="str">
        <f ca="1">O2</f>
        <v/>
      </c>
      <c r="P5" s="37">
        <f ca="1">IF(OR(P3&lt;&gt;"",P4&lt;&gt;""),SUM(P3:P4),P2)</f>
        <v>4</v>
      </c>
      <c r="S5" t="s">
        <v>36591</v>
      </c>
    </row>
    <row r="6" spans="1:20" x14ac:dyDescent="0.25">
      <c r="O6" s="20" t="str">
        <f ca="1">IF(O2="","",(CONCATENATE($L$1,".","03",".",IF(AND(O2&gt;0,O2&lt;10),CONCATENATE("0",O2),O2))+1-1))</f>
        <v/>
      </c>
      <c r="P6" s="20">
        <f ca="1">IF(P2="","",(CONCATENATE($L$1,".","04",".",IF(AND(P2&gt;0,P2&lt;10),CONCATENATE("0",P2),P2))+1-1))</f>
        <v>44290</v>
      </c>
      <c r="Q6" s="38">
        <f ca="1">MAX(O6:P6)</f>
        <v>44290</v>
      </c>
      <c r="R6">
        <f ca="1">WEEKDAY(Q6,2)</f>
        <v>7</v>
      </c>
      <c r="S6" s="20">
        <f ca="1">Q6+50</f>
        <v>44340</v>
      </c>
      <c r="T6">
        <f ca="1">WEEKDAY(S6,2)</f>
        <v>1</v>
      </c>
    </row>
    <row r="7" spans="1:20" x14ac:dyDescent="0.25">
      <c r="A7" t="s">
        <v>375</v>
      </c>
    </row>
    <row r="9" spans="1:20" x14ac:dyDescent="0.25">
      <c r="A9" s="26" t="s">
        <v>376</v>
      </c>
      <c r="K9" t="s">
        <v>377</v>
      </c>
      <c r="L9">
        <f ca="1">MOD(((19*$L$3)+24),30)</f>
        <v>7</v>
      </c>
      <c r="M9">
        <f ca="1">MOD(((19*MOD($L$1,19))+24),30)</f>
        <v>7</v>
      </c>
    </row>
    <row r="10" spans="1:20" x14ac:dyDescent="0.25">
      <c r="A10" s="26" t="s">
        <v>378</v>
      </c>
      <c r="K10" t="s">
        <v>379</v>
      </c>
      <c r="L10">
        <f ca="1">MOD(((2*$L$4)+(4*$L$5)+(6*$L$9)+5),7)</f>
        <v>6</v>
      </c>
      <c r="M10">
        <f ca="1">MOD(((2*MOD($L$1,4))+(4*MOD($L$1,7))+(6*MOD(((19*MOD($L$1,19))+24),30))+5),7)</f>
        <v>6</v>
      </c>
    </row>
    <row r="12" spans="1:20" x14ac:dyDescent="0.25">
      <c r="A12" t="s">
        <v>382</v>
      </c>
    </row>
    <row r="13" spans="1:20" x14ac:dyDescent="0.25">
      <c r="A13" t="s">
        <v>383</v>
      </c>
    </row>
    <row r="14" spans="1:20" x14ac:dyDescent="0.25">
      <c r="A14" s="27" t="s">
        <v>384</v>
      </c>
      <c r="L14" s="1" t="s">
        <v>385</v>
      </c>
      <c r="M14" s="1" t="s">
        <v>386</v>
      </c>
      <c r="N14" s="1" t="s">
        <v>387</v>
      </c>
      <c r="O14" s="1" t="s">
        <v>388</v>
      </c>
    </row>
    <row r="15" spans="1:20" x14ac:dyDescent="0.25">
      <c r="A15" s="27" t="s">
        <v>389</v>
      </c>
      <c r="L15" s="1">
        <v>1583</v>
      </c>
      <c r="M15" s="1">
        <v>1699</v>
      </c>
      <c r="N15" s="1">
        <v>22</v>
      </c>
      <c r="O15" s="1">
        <v>2</v>
      </c>
    </row>
    <row r="16" spans="1:20" x14ac:dyDescent="0.25">
      <c r="A16" s="27" t="s">
        <v>390</v>
      </c>
      <c r="L16" s="1">
        <v>1700</v>
      </c>
      <c r="M16" s="1">
        <v>1799</v>
      </c>
      <c r="N16" s="1">
        <v>23</v>
      </c>
      <c r="O16" s="1">
        <v>3</v>
      </c>
    </row>
    <row r="17" spans="1:15" x14ac:dyDescent="0.25">
      <c r="A17" s="27" t="s">
        <v>391</v>
      </c>
      <c r="L17" s="1">
        <v>1800</v>
      </c>
      <c r="M17" s="1">
        <v>1899</v>
      </c>
      <c r="N17" s="1">
        <v>23</v>
      </c>
      <c r="O17" s="1">
        <v>4</v>
      </c>
    </row>
    <row r="18" spans="1:15" x14ac:dyDescent="0.25">
      <c r="A18" s="27" t="s">
        <v>392</v>
      </c>
      <c r="L18" s="1">
        <v>1900</v>
      </c>
      <c r="M18" s="1">
        <v>2099</v>
      </c>
      <c r="N18" s="1">
        <v>24</v>
      </c>
      <c r="O18" s="1">
        <v>5</v>
      </c>
    </row>
    <row r="19" spans="1:15" x14ac:dyDescent="0.25">
      <c r="A19" s="27" t="s">
        <v>393</v>
      </c>
      <c r="L19" s="1">
        <v>2100</v>
      </c>
      <c r="M19" s="1">
        <v>2199</v>
      </c>
      <c r="N19" s="1">
        <v>24</v>
      </c>
      <c r="O19" s="1">
        <v>6</v>
      </c>
    </row>
    <row r="20" spans="1:15" x14ac:dyDescent="0.25">
      <c r="A20" s="27" t="s">
        <v>394</v>
      </c>
      <c r="L20" s="1">
        <v>2200</v>
      </c>
      <c r="M20" s="1">
        <v>2299</v>
      </c>
      <c r="N20" s="1">
        <v>25</v>
      </c>
      <c r="O20" s="1">
        <v>0</v>
      </c>
    </row>
    <row r="22" spans="1:15" x14ac:dyDescent="0.25">
      <c r="A22" t="s">
        <v>395</v>
      </c>
    </row>
    <row r="24" spans="1:15" x14ac:dyDescent="0.25">
      <c r="A24" t="s">
        <v>396</v>
      </c>
    </row>
    <row r="25" spans="1:15" x14ac:dyDescent="0.25">
      <c r="A25" s="28"/>
    </row>
    <row r="26" spans="1:15" x14ac:dyDescent="0.25">
      <c r="A26" s="28" t="s">
        <v>397</v>
      </c>
    </row>
    <row r="27" spans="1:15" x14ac:dyDescent="0.25">
      <c r="A27" s="28" t="s">
        <v>398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J254"/>
  <sheetViews>
    <sheetView topLeftCell="H1" zoomScaleNormal="100" workbookViewId="0">
      <pane ySplit="4" topLeftCell="A41" activePane="bottomLeft" state="frozen"/>
      <selection pane="bottomLeft" activeCell="H49" sqref="H49"/>
    </sheetView>
  </sheetViews>
  <sheetFormatPr defaultRowHeight="15" x14ac:dyDescent="0.25"/>
  <cols>
    <col min="1" max="1" width="13.85546875" bestFit="1" customWidth="1"/>
    <col min="2" max="2" width="11.140625" bestFit="1" customWidth="1"/>
    <col min="3" max="3" width="11.85546875" bestFit="1" customWidth="1"/>
    <col min="5" max="5" width="11" customWidth="1"/>
    <col min="7" max="7" width="11.140625" bestFit="1" customWidth="1"/>
    <col min="18" max="18" width="28.28515625" bestFit="1" customWidth="1"/>
    <col min="23" max="23" width="10.140625" bestFit="1" customWidth="1"/>
    <col min="25" max="25" width="10.140625" bestFit="1" customWidth="1"/>
    <col min="32" max="32" width="11.140625" bestFit="1" customWidth="1"/>
    <col min="33" max="33" width="10.85546875" customWidth="1"/>
    <col min="34" max="34" width="12.42578125" customWidth="1"/>
    <col min="35" max="36" width="11.140625" bestFit="1" customWidth="1"/>
    <col min="37" max="37" width="11.5703125" bestFit="1" customWidth="1"/>
  </cols>
  <sheetData>
    <row r="1" spans="1:36" x14ac:dyDescent="0.25">
      <c r="A1" s="42">
        <f ca="1">MIN(A4:A59)</f>
        <v>44555</v>
      </c>
      <c r="B1" s="42" t="str">
        <f ca="1">IF(COUNTIF(B4:B59,"&gt;0")=0,"",MIN(A4:B59))</f>
        <v/>
      </c>
      <c r="C1" s="42">
        <f ca="1">MAX(A4:A59)</f>
        <v>44556</v>
      </c>
      <c r="D1" s="42"/>
      <c r="G1" s="2">
        <f ca="1">TODAY()</f>
        <v>44504</v>
      </c>
      <c r="H1">
        <f ca="1">Naptár!I1</f>
        <v>2021</v>
      </c>
      <c r="I1">
        <f ca="1">YEAR(TODAY())</f>
        <v>2021</v>
      </c>
      <c r="S1" t="str">
        <f>Naptár!F3</f>
        <v>HU</v>
      </c>
      <c r="W1" s="2">
        <f ca="1">DATE(H1,12,25)-WEEKDAY(DATE(H1,12,25),2)-32</f>
        <v>44517</v>
      </c>
      <c r="Y1" s="2"/>
      <c r="AA1" t="b">
        <f ca="1">IF($H$1&lt;1600,'k1900'!N1,(IF($H$1=1600,'1600'!N1,(IF(AND($H$1&gt;1600,$H$1&lt;1700),'k1900'!N1,(IF($H$1=1700,'1700'!N1,(IF(AND($H$1&gt;1700,$H$1&lt;1800),'k1900'!N1,(IF($H$1=1800,'1800'!N1,(IF(AND($H$1&gt;1800,$H$1&lt;1900),'k1900'!N1,(IF($H$1=1900,'1900'!N1,(IF($H$1&gt;1900,'n1900'!N1,"")))))))))))))))))=""</f>
        <v>0</v>
      </c>
      <c r="AE1" s="29">
        <f>COUNTA(F4:J4)</f>
        <v>5</v>
      </c>
    </row>
    <row r="2" spans="1:36" x14ac:dyDescent="0.25">
      <c r="A2" s="1" t="s">
        <v>38515</v>
      </c>
      <c r="B2" s="1" t="s">
        <v>36601</v>
      </c>
      <c r="C2" s="1" t="s">
        <v>38517</v>
      </c>
      <c r="D2" s="1" t="str">
        <f>Naptár!F4</f>
        <v>HU</v>
      </c>
      <c r="AI2">
        <f ca="1">IF($H$1=1900,'1900'!N1,(IF($H$1&gt;1900,'n1900'!N1,"")))</f>
        <v>44288</v>
      </c>
      <c r="AJ2">
        <f ca="1">IF($H$1&gt;1900,'n1900'!N1,"")</f>
        <v>44288</v>
      </c>
    </row>
    <row r="3" spans="1:36" x14ac:dyDescent="0.25">
      <c r="A3" s="1" t="s">
        <v>38514</v>
      </c>
      <c r="B3" s="1" t="s">
        <v>38516</v>
      </c>
      <c r="C3" s="1" t="s">
        <v>38514</v>
      </c>
      <c r="D3" s="1" t="s">
        <v>38516</v>
      </c>
      <c r="E3" s="1" t="s">
        <v>38520</v>
      </c>
      <c r="F3" t="s">
        <v>37385</v>
      </c>
      <c r="G3" t="s">
        <v>37385</v>
      </c>
      <c r="H3" t="s">
        <v>37385</v>
      </c>
      <c r="I3" t="s">
        <v>37385</v>
      </c>
      <c r="J3" t="s">
        <v>37385</v>
      </c>
      <c r="K3" t="s">
        <v>37385</v>
      </c>
      <c r="L3" t="s">
        <v>37385</v>
      </c>
      <c r="M3" t="s">
        <v>37385</v>
      </c>
      <c r="N3" t="s">
        <v>37385</v>
      </c>
      <c r="O3" t="s">
        <v>37385</v>
      </c>
      <c r="P3" t="s">
        <v>37385</v>
      </c>
      <c r="Q3" t="s">
        <v>37385</v>
      </c>
      <c r="R3" t="s">
        <v>403</v>
      </c>
      <c r="S3" t="s">
        <v>404</v>
      </c>
      <c r="T3" t="s">
        <v>405</v>
      </c>
      <c r="U3" s="41" t="s">
        <v>406</v>
      </c>
      <c r="V3" s="41" t="s">
        <v>413</v>
      </c>
      <c r="W3" s="29" t="s">
        <v>406</v>
      </c>
      <c r="X3" s="29" t="s">
        <v>413</v>
      </c>
    </row>
    <row r="4" spans="1:36" x14ac:dyDescent="0.25">
      <c r="A4" s="20" t="str">
        <f ca="1">IF(AI4="","",IF(AI4&gt;TODAY(),AI4+0,""))</f>
        <v/>
      </c>
      <c r="B4" s="20" t="str">
        <f ca="1">IF(AI4=TODAY(),AI4,"")</f>
        <v/>
      </c>
      <c r="C4" t="str">
        <f ca="1">IF(A4="","",CONCATENATE(IF(DAY(A4)&lt;10,CONCATENATE(0,DAY(A4)),DAY(A4)),".",IF(MONTH(A4)&lt;10,CONCATENATE(0,MONTH(A4)),MONTH(A4)),".",YEAR(A4)))</f>
        <v/>
      </c>
      <c r="D4" t="str">
        <f ca="1">IF(A4="","",CONCATENATE(IF(DAY(A4)&lt;10,CONCATENATE(0,DAY(A4)),DAY(A4)),".",IF(MONTH(A4)&lt;10,CONCATENATE(0,MONTH(A4)),MONTH(A4)),".",YEAR(A4)))</f>
        <v/>
      </c>
      <c r="E4" t="str">
        <f ca="1">IF(A4="","",IF(Naptár!$F$4="HU",CONCATENATE(YEAR(A4),".",IF(MONTH(A4)&lt;10,CONCATENATE(0,MONTH(A4)),MONTH(A4)),".",IF(DAY(A4)&lt;10,CONCATENATE(0,DAY(A4)),DAY(A4))),CONCATENATE(IF(DAY(A4)&lt;10,CONCATENATE(0,DAY(A4)),DAY(A4)),".",IF(MONTH(A4)&lt;10,CONCATENATE(0,MONTH(A4)),MONTH(A4)),".",YEAR(A4))))</f>
        <v/>
      </c>
      <c r="F4" t="s">
        <v>36601</v>
      </c>
      <c r="G4" t="s">
        <v>36602</v>
      </c>
      <c r="H4" t="s">
        <v>36603</v>
      </c>
      <c r="I4" t="s">
        <v>37395</v>
      </c>
      <c r="J4" t="s">
        <v>36604</v>
      </c>
      <c r="K4" t="s">
        <v>37528</v>
      </c>
      <c r="L4" t="s">
        <v>37450</v>
      </c>
      <c r="M4" t="s">
        <v>37455</v>
      </c>
      <c r="N4" t="s">
        <v>39575</v>
      </c>
      <c r="O4" t="s">
        <v>39587</v>
      </c>
      <c r="P4" t="s">
        <v>37534</v>
      </c>
      <c r="Q4" t="s">
        <v>37535</v>
      </c>
      <c r="R4" t="s">
        <v>402</v>
      </c>
      <c r="S4" t="str">
        <f>"01"</f>
        <v>01</v>
      </c>
      <c r="T4" t="str">
        <f>"01"</f>
        <v>01</v>
      </c>
      <c r="U4" s="1">
        <v>1582</v>
      </c>
      <c r="V4" s="1"/>
      <c r="W4" s="1"/>
      <c r="Y4" s="30">
        <f t="shared" ref="Y4:Y59" ca="1" si="0">IF($H$1&gt;=U4,1,0)</f>
        <v>1</v>
      </c>
      <c r="Z4" s="51">
        <f t="shared" ref="Z4:Z59" ca="1" si="1">IF(OR($H$1&lt;=V4,V4=""),1,0)</f>
        <v>1</v>
      </c>
      <c r="AA4" s="31">
        <f ca="1">SUM(Y4:Z4)</f>
        <v>2</v>
      </c>
      <c r="AB4" s="32">
        <f t="shared" ref="AB4:AB47" ca="1" si="2">IF(OR(W4="",$H$1&gt;=W4),1,0)</f>
        <v>1</v>
      </c>
      <c r="AC4" s="83">
        <f t="shared" ref="AC4:AC47" ca="1" si="3">IF(OR($H$1&lt;=X4,X4=""),1,0)</f>
        <v>1</v>
      </c>
      <c r="AD4" s="31">
        <f ca="1">SUM(AB4:AC4)</f>
        <v>2</v>
      </c>
      <c r="AE4" s="40">
        <f ca="1">IF(OR(AA4=2,AC4=2),1,0)</f>
        <v>1</v>
      </c>
      <c r="AF4" s="42" t="str">
        <f ca="1">CONCATENATE($H$1,".",S4,".",T4)</f>
        <v>2021.01.01</v>
      </c>
      <c r="AG4" s="60">
        <f ca="1">IF(COUNTA(F4:Q4)=0,"",IF(OR(OR($S$1=F4,$S$1=G4,$S$1=H4,$S$1=I4,$S$1=J4,$S$1=K4,$S$1=L4,$S$1=M4,$S$1=N4,$S$1=O4,$S$1=P4,$S$1=Q4))=TRUE,IF(AND(AE4=1,$H$1&gt;1900),AF4+1-1,IF(AND($H$1&lt;=1900,AE4=1),AF4,"")),""))</f>
        <v>44197</v>
      </c>
      <c r="AH4" t="str">
        <f ca="1">CONCATENATE($I$1,".",S4,".",T4)</f>
        <v>2021.01.01</v>
      </c>
      <c r="AI4" s="20">
        <f ca="1">IF(COUNTA(F4:P4)=0,"",IF(OR(OR($S$1=F4,$S$1=G4,$S$1=H4,$S$1=I4,$S$1=J4,$S$1=K4,$S$1=L4,$S$1=M4,$S$1=N4,$S$1=O4,$S$1=P4,$S$1=Q4))=TRUE,IF(AND(AE4=1,$H$1&gt;1900),AH4+1-1,IF(AND($H$1&lt;=1900,AE4=1),AH4,"")),""))</f>
        <v>44197</v>
      </c>
    </row>
    <row r="5" spans="1:36" x14ac:dyDescent="0.25">
      <c r="A5" s="20" t="str">
        <f t="shared" ref="A5:A34" ca="1" si="4">IF(AI5="","",IF(AI5&gt;TODAY(),AI5+0,""))</f>
        <v/>
      </c>
      <c r="B5" s="20" t="str">
        <f t="shared" ref="B5:B34" ca="1" si="5">IF(AI5=TODAY(),AI5,"")</f>
        <v/>
      </c>
      <c r="C5" t="str">
        <f t="shared" ref="C5:C59" ca="1" si="6">IF(A5="","",CONCATENATE(IF(DAY(A5)&lt;10,CONCATENATE(0,DAY(A5)),DAY(A5)),".",IF(MONTH(A5)&lt;10,CONCATENATE(0,MONTH(A5)),MONTH(A5)),".",YEAR(A5)))</f>
        <v/>
      </c>
      <c r="D5" t="str">
        <f t="shared" ref="D5:D59" ca="1" si="7">IF(B5="","",CONCATENATE(IF(DAY(B5)&lt;10,CONCATENATE(0,DAY(B5)),DAY(B5)),".",IF(MONTH(B5)&lt;10,CONCATENATE(0,MONTH(B5)),MONTH(B5)),".",YEAR(B5)))</f>
        <v/>
      </c>
      <c r="E5" t="str">
        <f ca="1">IF(A5="","",IF(Naptár!$F$4="HU",CONCATENATE(YEAR(A5),".",IF(MONTH(A5)&lt;10,CONCATENATE(0,MONTH(A5)),MONTH(A5)),".",IF(DAY(A5)&lt;10,CONCATENATE(0,DAY(A5)),DAY(A5))),CONCATENATE(IF(DAY(A5)&lt;10,CONCATENATE(0,DAY(A5)),DAY(A5)),".",IF(MONTH(A5)&lt;10,CONCATENATE(0,MONTH(A5)),MONTH(A5)),".",YEAR(A5))))</f>
        <v/>
      </c>
      <c r="H5" t="s">
        <v>36603</v>
      </c>
      <c r="I5" t="s">
        <v>37395</v>
      </c>
      <c r="R5" t="s">
        <v>37386</v>
      </c>
      <c r="S5" t="str">
        <f>"01"</f>
        <v>01</v>
      </c>
      <c r="T5" t="str">
        <f>"07"</f>
        <v>07</v>
      </c>
      <c r="U5" s="1"/>
      <c r="V5" s="1"/>
      <c r="W5" s="1"/>
      <c r="Y5" s="52">
        <f t="shared" ca="1" si="0"/>
        <v>1</v>
      </c>
      <c r="Z5" s="40">
        <f t="shared" ca="1" si="1"/>
        <v>1</v>
      </c>
      <c r="AA5" s="49">
        <f t="shared" ref="AA5:AA44" ca="1" si="8">SUM(Y5:Z5)</f>
        <v>2</v>
      </c>
      <c r="AB5" s="52">
        <f t="shared" ca="1" si="2"/>
        <v>1</v>
      </c>
      <c r="AC5" s="40">
        <f t="shared" ca="1" si="3"/>
        <v>1</v>
      </c>
      <c r="AD5" s="49">
        <f t="shared" ref="AD5:AD44" ca="1" si="9">SUM(AB5:AC5)</f>
        <v>2</v>
      </c>
      <c r="AE5" s="40">
        <f t="shared" ref="AE5:AE44" ca="1" si="10">IF(OR(AA5=2,AD5=2),1,0)</f>
        <v>1</v>
      </c>
      <c r="AF5" s="42" t="str">
        <f t="shared" ref="AF5" ca="1" si="11">CONCATENATE($H$1,".",S5,".",T5)</f>
        <v>2021.01.07</v>
      </c>
      <c r="AG5" s="60" t="str">
        <f t="shared" ref="AG5:AG59" si="12">IF(COUNTA(F5:Q5)=0,"",IF(OR(OR($S$1=F5,$S$1=G5,$S$1=H5,$S$1=I5,$S$1=J5,$S$1=K5,$S$1=L5,$S$1=M5,$S$1=N5,$S$1=O5,$S$1=P5,$S$1=Q5))=TRUE,IF(AND(AE5=1,$H$1&gt;1900),AF5+1-1,IF(AND($H$1&lt;=1900,AE5=1),AF5,"")),""))</f>
        <v/>
      </c>
      <c r="AH5" t="str">
        <f t="shared" ref="AH5:AH59" ca="1" si="13">CONCATENATE($I$1,".",S5,".",T5)</f>
        <v>2021.01.07</v>
      </c>
      <c r="AI5" s="20" t="str">
        <f t="shared" ref="AI5:AI59" si="14">IF(COUNTA(F5:P5)=0,"",IF(OR(OR($S$1=F5,$S$1=G5,$S$1=H5,$S$1=I5,$S$1=J5,$S$1=K5,$S$1=L5,$S$1=M5,$S$1=N5,$S$1=O5,$S$1=P5,$S$1=Q5))=TRUE,IF(AND(AE5=1,$H$1&gt;1900),AH5+1-1,IF(AND($H$1&lt;=1900,AE5=1),AH5,"")),""))</f>
        <v/>
      </c>
    </row>
    <row r="6" spans="1:36" x14ac:dyDescent="0.25">
      <c r="A6" s="20" t="str">
        <f t="shared" ca="1" si="4"/>
        <v/>
      </c>
      <c r="B6" s="20" t="str">
        <f t="shared" ca="1" si="5"/>
        <v/>
      </c>
      <c r="C6" t="str">
        <f t="shared" ca="1" si="6"/>
        <v/>
      </c>
      <c r="D6" t="str">
        <f t="shared" ca="1" si="7"/>
        <v/>
      </c>
      <c r="E6" t="str">
        <f ca="1">IF(A6="","",IF(Naptár!$F$4="HU",CONCATENATE(YEAR(A6),".",IF(MONTH(A6)&lt;10,CONCATENATE(0,MONTH(A6)),MONTH(A6)),".",IF(DAY(A6)&lt;10,CONCATENATE(0,DAY(A6)),DAY(A6))),CONCATENATE(IF(DAY(A6)&lt;10,CONCATENATE(0,DAY(A6)),DAY(A6)),".",IF(MONTH(A6)&lt;10,CONCATENATE(0,MONTH(A6)),MONTH(A6)),".",YEAR(A6))))</f>
        <v/>
      </c>
      <c r="G6" t="s">
        <v>36602</v>
      </c>
      <c r="H6" t="s">
        <v>36603</v>
      </c>
      <c r="J6" t="s">
        <v>36604</v>
      </c>
      <c r="N6" t="s">
        <v>39575</v>
      </c>
      <c r="P6" t="s">
        <v>37534</v>
      </c>
      <c r="R6" t="s">
        <v>37387</v>
      </c>
      <c r="U6" s="1"/>
      <c r="V6" s="1"/>
      <c r="W6" s="1"/>
      <c r="Y6" s="52">
        <f t="shared" ca="1" si="0"/>
        <v>1</v>
      </c>
      <c r="Z6" s="40">
        <f t="shared" ca="1" si="1"/>
        <v>1</v>
      </c>
      <c r="AA6" s="49">
        <f t="shared" ca="1" si="8"/>
        <v>2</v>
      </c>
      <c r="AB6" s="52">
        <f t="shared" ca="1" si="2"/>
        <v>1</v>
      </c>
      <c r="AC6" s="40">
        <f t="shared" ca="1" si="3"/>
        <v>1</v>
      </c>
      <c r="AD6" s="49">
        <f t="shared" ca="1" si="9"/>
        <v>2</v>
      </c>
      <c r="AE6" s="40">
        <f t="shared" ca="1" si="10"/>
        <v>1</v>
      </c>
      <c r="AF6" s="67">
        <f ca="1">AF49-1+39</f>
        <v>44329</v>
      </c>
      <c r="AG6" s="60" t="str">
        <f t="shared" si="12"/>
        <v/>
      </c>
      <c r="AH6" s="104">
        <f ca="1">AH49-1+39</f>
        <v>44329</v>
      </c>
      <c r="AI6" s="20" t="str">
        <f t="shared" si="14"/>
        <v/>
      </c>
    </row>
    <row r="7" spans="1:36" x14ac:dyDescent="0.25">
      <c r="A7" s="20" t="str">
        <f t="shared" ca="1" si="4"/>
        <v/>
      </c>
      <c r="B7" s="20" t="str">
        <f t="shared" ca="1" si="5"/>
        <v/>
      </c>
      <c r="C7" t="str">
        <f t="shared" ca="1" si="6"/>
        <v/>
      </c>
      <c r="D7" t="str">
        <f t="shared" ca="1" si="7"/>
        <v/>
      </c>
      <c r="E7" t="str">
        <f ca="1">IF(A7="","",IF(Naptár!$F$4="HU",CONCATENATE(YEAR(A7),".",IF(MONTH(A7)&lt;10,CONCATENATE(0,MONTH(A7)),MONTH(A7)),".",IF(DAY(A7)&lt;10,CONCATENATE(0,DAY(A7)),DAY(A7))),CONCATENATE(IF(DAY(A7)&lt;10,CONCATENATE(0,DAY(A7)),DAY(A7)),".",IF(MONTH(A7)&lt;10,CONCATENATE(0,MONTH(A7)),MONTH(A7)),".",YEAR(A7))))</f>
        <v/>
      </c>
      <c r="G7" t="s">
        <v>36602</v>
      </c>
      <c r="H7" t="s">
        <v>36603</v>
      </c>
      <c r="R7" t="s">
        <v>38526</v>
      </c>
      <c r="U7" s="1"/>
      <c r="V7" s="1"/>
      <c r="W7" s="1"/>
      <c r="Y7" s="52">
        <f t="shared" ca="1" si="0"/>
        <v>1</v>
      </c>
      <c r="Z7" s="40">
        <f t="shared" ca="1" si="1"/>
        <v>1</v>
      </c>
      <c r="AA7" s="49">
        <f t="shared" ca="1" si="8"/>
        <v>2</v>
      </c>
      <c r="AB7" s="52">
        <f t="shared" ca="1" si="2"/>
        <v>1</v>
      </c>
      <c r="AC7" s="40">
        <f t="shared" ca="1" si="3"/>
        <v>1</v>
      </c>
      <c r="AD7" s="49">
        <f t="shared" ca="1" si="9"/>
        <v>2</v>
      </c>
      <c r="AE7" s="40">
        <f t="shared" ca="1" si="10"/>
        <v>1</v>
      </c>
      <c r="AF7" s="67">
        <f ca="1">AF51+13</f>
        <v>44353</v>
      </c>
      <c r="AG7" s="60" t="str">
        <f t="shared" si="12"/>
        <v/>
      </c>
      <c r="AH7" s="104">
        <f ca="1">AH51+13</f>
        <v>44353</v>
      </c>
      <c r="AI7" s="20" t="str">
        <f t="shared" si="14"/>
        <v/>
      </c>
    </row>
    <row r="8" spans="1:36" x14ac:dyDescent="0.25">
      <c r="A8" s="20" t="str">
        <f t="shared" ca="1" si="4"/>
        <v/>
      </c>
      <c r="B8" s="20" t="str">
        <f t="shared" ca="1" si="5"/>
        <v/>
      </c>
      <c r="C8" t="str">
        <f t="shared" ca="1" si="6"/>
        <v/>
      </c>
      <c r="D8" t="str">
        <f t="shared" ca="1" si="7"/>
        <v/>
      </c>
      <c r="E8" t="str">
        <f ca="1">IF(A8="","",IF(Naptár!$F$4="HU",CONCATENATE(YEAR(A8),".",IF(MONTH(A8)&lt;10,CONCATENATE(0,MONTH(A8)),MONTH(A8)),".",IF(DAY(A8)&lt;10,CONCATENATE(0,DAY(A8)),DAY(A8))),CONCATENATE(IF(DAY(A8)&lt;10,CONCATENATE(0,DAY(A8)),DAY(A8)),".",IF(MONTH(A8)&lt;10,CONCATENATE(0,MONTH(A8)),MONTH(A8)),".",YEAR(A8))))</f>
        <v/>
      </c>
      <c r="G8" t="s">
        <v>36602</v>
      </c>
      <c r="H8" t="s">
        <v>36603</v>
      </c>
      <c r="J8" t="s">
        <v>36604</v>
      </c>
      <c r="M8" t="s">
        <v>37455</v>
      </c>
      <c r="N8" t="s">
        <v>39575</v>
      </c>
      <c r="Q8" t="s">
        <v>37535</v>
      </c>
      <c r="R8" t="s">
        <v>37389</v>
      </c>
      <c r="S8" t="str">
        <f>"08"</f>
        <v>08</v>
      </c>
      <c r="T8" t="str">
        <f>"15"</f>
        <v>15</v>
      </c>
      <c r="U8" s="1"/>
      <c r="V8" s="1"/>
      <c r="W8" s="1"/>
      <c r="Y8" s="52">
        <f t="shared" ca="1" si="0"/>
        <v>1</v>
      </c>
      <c r="Z8" s="40">
        <f t="shared" ca="1" si="1"/>
        <v>1</v>
      </c>
      <c r="AA8" s="49">
        <f t="shared" ca="1" si="8"/>
        <v>2</v>
      </c>
      <c r="AB8" s="52">
        <f t="shared" ca="1" si="2"/>
        <v>1</v>
      </c>
      <c r="AC8" s="40">
        <f t="shared" ca="1" si="3"/>
        <v>1</v>
      </c>
      <c r="AD8" s="49">
        <f t="shared" ca="1" si="9"/>
        <v>2</v>
      </c>
      <c r="AE8" s="40">
        <f t="shared" ca="1" si="10"/>
        <v>1</v>
      </c>
      <c r="AF8" s="42" t="str">
        <f ca="1">CONCATENATE($H$1,".",S8,".",T8)</f>
        <v>2021.08.15</v>
      </c>
      <c r="AG8" s="60" t="str">
        <f t="shared" si="12"/>
        <v/>
      </c>
      <c r="AH8" t="str">
        <f t="shared" ca="1" si="13"/>
        <v>2021.08.15</v>
      </c>
      <c r="AI8" s="20" t="str">
        <f t="shared" si="14"/>
        <v/>
      </c>
    </row>
    <row r="9" spans="1:36" x14ac:dyDescent="0.25">
      <c r="A9" s="20" t="str">
        <f t="shared" ca="1" si="4"/>
        <v/>
      </c>
      <c r="B9" s="20" t="str">
        <f t="shared" ca="1" si="5"/>
        <v/>
      </c>
      <c r="C9" t="str">
        <f t="shared" ca="1" si="6"/>
        <v/>
      </c>
      <c r="D9" t="str">
        <f t="shared" ca="1" si="7"/>
        <v/>
      </c>
      <c r="E9" t="str">
        <f ca="1">IF(A9="","",IF(Naptár!$F$4="HU",CONCATENATE(YEAR(A9),".",IF(MONTH(A9)&lt;10,CONCATENATE(0,MONTH(A9)),MONTH(A9)),".",IF(DAY(A9)&lt;10,CONCATENATE(0,DAY(A9)),DAY(A9))),CONCATENATE(IF(DAY(A9)&lt;10,CONCATENATE(0,DAY(A9)),DAY(A9)),".",IF(MONTH(A9)&lt;10,CONCATENATE(0,MONTH(A9)),MONTH(A9)),".",YEAR(A9))))</f>
        <v/>
      </c>
      <c r="F9" t="s">
        <v>36601</v>
      </c>
      <c r="O9" t="s">
        <v>39587</v>
      </c>
      <c r="R9" t="s">
        <v>37389</v>
      </c>
      <c r="S9" t="str">
        <f>"08"</f>
        <v>08</v>
      </c>
      <c r="T9" t="str">
        <f>"15"</f>
        <v>15</v>
      </c>
      <c r="U9" s="1">
        <v>800</v>
      </c>
      <c r="V9" s="1">
        <v>1945</v>
      </c>
      <c r="W9" s="1">
        <v>800</v>
      </c>
      <c r="X9">
        <v>1945</v>
      </c>
      <c r="Y9" s="52">
        <f t="shared" ca="1" si="0"/>
        <v>1</v>
      </c>
      <c r="Z9" s="40">
        <f t="shared" ca="1" si="1"/>
        <v>0</v>
      </c>
      <c r="AA9" s="49">
        <f t="shared" ca="1" si="8"/>
        <v>1</v>
      </c>
      <c r="AB9" s="52">
        <f t="shared" ca="1" si="2"/>
        <v>1</v>
      </c>
      <c r="AC9" s="40">
        <f t="shared" ca="1" si="3"/>
        <v>0</v>
      </c>
      <c r="AD9" s="49">
        <f t="shared" ca="1" si="9"/>
        <v>1</v>
      </c>
      <c r="AE9" s="40">
        <f t="shared" ca="1" si="10"/>
        <v>0</v>
      </c>
      <c r="AF9" s="42" t="str">
        <f t="shared" ref="AF9:AF14" ca="1" si="15">CONCATENATE($H$1,".",S9,".",T9)</f>
        <v>2021.08.15</v>
      </c>
      <c r="AG9" s="60" t="str">
        <f t="shared" ca="1" si="12"/>
        <v/>
      </c>
      <c r="AH9" t="str">
        <f t="shared" ca="1" si="13"/>
        <v>2021.08.15</v>
      </c>
      <c r="AI9" s="20" t="str">
        <f t="shared" ca="1" si="14"/>
        <v/>
      </c>
    </row>
    <row r="10" spans="1:36" x14ac:dyDescent="0.25">
      <c r="A10" s="20" t="str">
        <f t="shared" ca="1" si="4"/>
        <v/>
      </c>
      <c r="B10" s="20" t="str">
        <f t="shared" ca="1" si="5"/>
        <v/>
      </c>
      <c r="C10" t="str">
        <f t="shared" ca="1" si="6"/>
        <v/>
      </c>
      <c r="D10" t="str">
        <f t="shared" ca="1" si="7"/>
        <v/>
      </c>
      <c r="E10" t="str">
        <f ca="1">IF(A10="","",IF(Naptár!$F$4="HU",CONCATENATE(YEAR(A10),".",IF(MONTH(A10)&lt;10,CONCATENATE(0,MONTH(A10)),MONTH(A10)),".",IF(DAY(A10)&lt;10,CONCATENATE(0,DAY(A10)),DAY(A10))),CONCATENATE(IF(DAY(A10)&lt;10,CONCATENATE(0,DAY(A10)),DAY(A10)),".",IF(MONTH(A10)&lt;10,CONCATENATE(0,MONTH(A10)),MONTH(A10)),".",YEAR(A10))))</f>
        <v/>
      </c>
      <c r="G10" t="s">
        <v>36602</v>
      </c>
      <c r="R10" t="s">
        <v>37388</v>
      </c>
      <c r="S10" t="str">
        <f>"10"</f>
        <v>10</v>
      </c>
      <c r="T10" t="str">
        <f>"26"</f>
        <v>26</v>
      </c>
      <c r="U10" s="1"/>
      <c r="V10" s="1"/>
      <c r="W10" s="1"/>
      <c r="Y10" s="52">
        <f t="shared" ca="1" si="0"/>
        <v>1</v>
      </c>
      <c r="Z10" s="40">
        <f t="shared" ca="1" si="1"/>
        <v>1</v>
      </c>
      <c r="AA10" s="49">
        <f t="shared" ca="1" si="8"/>
        <v>2</v>
      </c>
      <c r="AB10" s="52">
        <f t="shared" ca="1" si="2"/>
        <v>1</v>
      </c>
      <c r="AC10" s="40">
        <f t="shared" ca="1" si="3"/>
        <v>1</v>
      </c>
      <c r="AD10" s="49">
        <f t="shared" ca="1" si="9"/>
        <v>2</v>
      </c>
      <c r="AE10" s="40">
        <f t="shared" ca="1" si="10"/>
        <v>1</v>
      </c>
      <c r="AF10" s="42" t="str">
        <f t="shared" ca="1" si="15"/>
        <v>2021.10.26</v>
      </c>
      <c r="AG10" s="60" t="str">
        <f t="shared" si="12"/>
        <v/>
      </c>
      <c r="AH10" t="str">
        <f t="shared" ca="1" si="13"/>
        <v>2021.10.26</v>
      </c>
      <c r="AI10" s="20" t="str">
        <f t="shared" si="14"/>
        <v/>
      </c>
    </row>
    <row r="11" spans="1:36" x14ac:dyDescent="0.25">
      <c r="A11" s="20" t="str">
        <f t="shared" ca="1" si="4"/>
        <v/>
      </c>
      <c r="B11" s="20" t="str">
        <f t="shared" ca="1" si="5"/>
        <v/>
      </c>
      <c r="C11" t="str">
        <f t="shared" ca="1" si="6"/>
        <v/>
      </c>
      <c r="D11" t="str">
        <f t="shared" ca="1" si="7"/>
        <v/>
      </c>
      <c r="E11" t="str">
        <f ca="1">IF(A11="","",IF(Naptár!$F$4="HU",CONCATENATE(YEAR(A11),".",IF(MONTH(A11)&lt;10,CONCATENATE(0,MONTH(A11)),MONTH(A11)),".",IF(DAY(A11)&lt;10,CONCATENATE(0,DAY(A11)),DAY(A11))),CONCATENATE(IF(DAY(A11)&lt;10,CONCATENATE(0,DAY(A11)),DAY(A11)),".",IF(MONTH(A11)&lt;10,CONCATENATE(0,MONTH(A11)),MONTH(A11)),".",YEAR(A11))))</f>
        <v/>
      </c>
      <c r="F11" t="s">
        <v>36601</v>
      </c>
      <c r="R11" t="s">
        <v>38533</v>
      </c>
      <c r="S11" t="str">
        <f>"12"</f>
        <v>12</v>
      </c>
      <c r="T11" t="str">
        <f>"08"</f>
        <v>08</v>
      </c>
      <c r="U11" s="1">
        <v>1476</v>
      </c>
      <c r="V11" s="1">
        <v>1945</v>
      </c>
      <c r="W11" s="1">
        <v>1476</v>
      </c>
      <c r="X11">
        <v>1947</v>
      </c>
      <c r="Y11" s="52">
        <f t="shared" ca="1" si="0"/>
        <v>1</v>
      </c>
      <c r="Z11" s="40">
        <f t="shared" ca="1" si="1"/>
        <v>0</v>
      </c>
      <c r="AA11" s="49">
        <f t="shared" ca="1" si="8"/>
        <v>1</v>
      </c>
      <c r="AB11" s="52">
        <f t="shared" ca="1" si="2"/>
        <v>1</v>
      </c>
      <c r="AC11" s="40">
        <f t="shared" ca="1" si="3"/>
        <v>0</v>
      </c>
      <c r="AD11" s="49">
        <f t="shared" ca="1" si="9"/>
        <v>1</v>
      </c>
      <c r="AE11" s="40">
        <f t="shared" ca="1" si="10"/>
        <v>0</v>
      </c>
      <c r="AF11" s="42" t="str">
        <f t="shared" ca="1" si="15"/>
        <v>2021.12.08</v>
      </c>
      <c r="AG11" s="60" t="str">
        <f t="shared" ca="1" si="12"/>
        <v/>
      </c>
      <c r="AH11" t="str">
        <f t="shared" ca="1" si="13"/>
        <v>2021.12.08</v>
      </c>
      <c r="AI11" s="20" t="str">
        <f t="shared" ca="1" si="14"/>
        <v/>
      </c>
    </row>
    <row r="12" spans="1:36" x14ac:dyDescent="0.25">
      <c r="A12" s="20" t="str">
        <f t="shared" ca="1" si="4"/>
        <v/>
      </c>
      <c r="B12" s="20" t="str">
        <f t="shared" ca="1" si="5"/>
        <v/>
      </c>
      <c r="C12" t="str">
        <f t="shared" ca="1" si="6"/>
        <v/>
      </c>
      <c r="D12" t="str">
        <f t="shared" ca="1" si="7"/>
        <v/>
      </c>
      <c r="E12" t="str">
        <f ca="1">IF(A12="","",IF(Naptár!$F$4="HU",CONCATENATE(YEAR(A12),".",IF(MONTH(A12)&lt;10,CONCATENATE(0,MONTH(A12)),MONTH(A12)),".",IF(DAY(A12)&lt;10,CONCATENATE(0,DAY(A12)),DAY(A12))),CONCATENATE(IF(DAY(A12)&lt;10,CONCATENATE(0,DAY(A12)),DAY(A12)),".",IF(MONTH(A12)&lt;10,CONCATENATE(0,MONTH(A12)),MONTH(A12)),".",YEAR(A12))))</f>
        <v/>
      </c>
      <c r="G12" t="s">
        <v>36602</v>
      </c>
      <c r="O12" t="s">
        <v>39587</v>
      </c>
      <c r="R12" t="s">
        <v>38533</v>
      </c>
      <c r="S12" t="str">
        <f>"12"</f>
        <v>12</v>
      </c>
      <c r="T12" t="str">
        <f>"08"</f>
        <v>08</v>
      </c>
      <c r="U12" s="1"/>
      <c r="V12" s="1"/>
      <c r="W12" s="1"/>
      <c r="Y12" s="52">
        <f t="shared" ca="1" si="0"/>
        <v>1</v>
      </c>
      <c r="Z12" s="40">
        <f t="shared" ca="1" si="1"/>
        <v>1</v>
      </c>
      <c r="AA12" s="49">
        <f t="shared" ca="1" si="8"/>
        <v>2</v>
      </c>
      <c r="AB12" s="52">
        <f t="shared" ca="1" si="2"/>
        <v>1</v>
      </c>
      <c r="AC12" s="40">
        <f t="shared" ca="1" si="3"/>
        <v>1</v>
      </c>
      <c r="AD12" s="49">
        <f t="shared" ca="1" si="9"/>
        <v>2</v>
      </c>
      <c r="AE12" s="40">
        <f t="shared" ca="1" si="10"/>
        <v>1</v>
      </c>
      <c r="AF12" s="42" t="str">
        <f t="shared" ca="1" si="15"/>
        <v>2021.12.08</v>
      </c>
      <c r="AG12" s="60" t="str">
        <f t="shared" si="12"/>
        <v/>
      </c>
      <c r="AH12" t="str">
        <f t="shared" ca="1" si="13"/>
        <v>2021.12.08</v>
      </c>
      <c r="AI12" s="20" t="str">
        <f t="shared" si="14"/>
        <v/>
      </c>
    </row>
    <row r="13" spans="1:36" x14ac:dyDescent="0.25">
      <c r="A13" s="20" t="str">
        <f t="shared" ca="1" si="4"/>
        <v/>
      </c>
      <c r="B13" s="20" t="str">
        <f t="shared" ca="1" si="5"/>
        <v/>
      </c>
      <c r="C13" t="str">
        <f t="shared" ca="1" si="6"/>
        <v/>
      </c>
      <c r="D13" t="str">
        <f t="shared" ca="1" si="7"/>
        <v/>
      </c>
      <c r="E13" t="str">
        <f ca="1">IF(A13="","",IF(Naptár!$F$4="HU",CONCATENATE(YEAR(A13),".",IF(MONTH(A13)&lt;10,CONCATENATE(0,MONTH(A13)),MONTH(A13)),".",IF(DAY(A13)&lt;10,CONCATENATE(0,DAY(A13)),DAY(A13))),CONCATENATE(IF(DAY(A13)&lt;10,CONCATENATE(0,DAY(A13)),DAY(A13)),".",IF(MONTH(A13)&lt;10,CONCATENATE(0,MONTH(A13)),MONTH(A13)),".",YEAR(A13))))</f>
        <v/>
      </c>
      <c r="H13" t="s">
        <v>36603</v>
      </c>
      <c r="R13" s="85" t="s">
        <v>37390</v>
      </c>
      <c r="S13" t="str">
        <f>"10"</f>
        <v>10</v>
      </c>
      <c r="T13" t="str">
        <f>"03"</f>
        <v>03</v>
      </c>
      <c r="U13" s="1">
        <v>1990</v>
      </c>
      <c r="V13" s="1"/>
      <c r="W13" s="1">
        <v>1990</v>
      </c>
      <c r="Y13" s="52">
        <f t="shared" ca="1" si="0"/>
        <v>1</v>
      </c>
      <c r="Z13" s="40">
        <f t="shared" ca="1" si="1"/>
        <v>1</v>
      </c>
      <c r="AA13" s="49">
        <f t="shared" ca="1" si="8"/>
        <v>2</v>
      </c>
      <c r="AB13" s="52">
        <f t="shared" ca="1" si="2"/>
        <v>1</v>
      </c>
      <c r="AC13" s="40">
        <f t="shared" ca="1" si="3"/>
        <v>1</v>
      </c>
      <c r="AD13" s="49">
        <f t="shared" ca="1" si="9"/>
        <v>2</v>
      </c>
      <c r="AE13" s="40">
        <f t="shared" ca="1" si="10"/>
        <v>1</v>
      </c>
      <c r="AF13" s="42" t="str">
        <f t="shared" ca="1" si="15"/>
        <v>2021.10.03</v>
      </c>
      <c r="AG13" s="60" t="str">
        <f t="shared" si="12"/>
        <v/>
      </c>
      <c r="AH13" t="str">
        <f t="shared" ca="1" si="13"/>
        <v>2021.10.03</v>
      </c>
      <c r="AI13" s="20" t="str">
        <f t="shared" si="14"/>
        <v/>
      </c>
    </row>
    <row r="14" spans="1:36" x14ac:dyDescent="0.25">
      <c r="A14" s="20" t="str">
        <f t="shared" ca="1" si="4"/>
        <v/>
      </c>
      <c r="B14" s="20" t="str">
        <f t="shared" ca="1" si="5"/>
        <v/>
      </c>
      <c r="C14" t="str">
        <f t="shared" ca="1" si="6"/>
        <v/>
      </c>
      <c r="D14" t="str">
        <f t="shared" ca="1" si="7"/>
        <v/>
      </c>
      <c r="E14" t="str">
        <f ca="1">IF(A14="","",IF(Naptár!$F$4="HU",CONCATENATE(YEAR(A14),".",IF(MONTH(A14)&lt;10,CONCATENATE(0,MONTH(A14)),MONTH(A14)),".",IF(DAY(A14)&lt;10,CONCATENATE(0,DAY(A14)),DAY(A14))),CONCATENATE(IF(DAY(A14)&lt;10,CONCATENATE(0,DAY(A14)),DAY(A14)),".",IF(MONTH(A14)&lt;10,CONCATENATE(0,MONTH(A14)),MONTH(A14)),".",YEAR(A14))))</f>
        <v/>
      </c>
      <c r="H14" t="s">
        <v>36603</v>
      </c>
      <c r="R14" t="s">
        <v>37391</v>
      </c>
      <c r="S14" t="str">
        <f>"10"</f>
        <v>10</v>
      </c>
      <c r="T14" t="str">
        <f>"31"</f>
        <v>31</v>
      </c>
      <c r="U14" s="1">
        <v>1667</v>
      </c>
      <c r="V14" s="1"/>
      <c r="W14" s="1">
        <v>1667</v>
      </c>
      <c r="Y14" s="52">
        <f t="shared" ca="1" si="0"/>
        <v>1</v>
      </c>
      <c r="Z14" s="40">
        <f t="shared" ca="1" si="1"/>
        <v>1</v>
      </c>
      <c r="AA14" s="49">
        <f t="shared" ca="1" si="8"/>
        <v>2</v>
      </c>
      <c r="AB14" s="52">
        <f t="shared" ca="1" si="2"/>
        <v>1</v>
      </c>
      <c r="AC14" s="40">
        <f t="shared" ca="1" si="3"/>
        <v>1</v>
      </c>
      <c r="AD14" s="49">
        <f t="shared" ca="1" si="9"/>
        <v>2</v>
      </c>
      <c r="AE14" s="40">
        <f t="shared" ca="1" si="10"/>
        <v>1</v>
      </c>
      <c r="AF14" s="42" t="str">
        <f t="shared" ca="1" si="15"/>
        <v>2021.10.31</v>
      </c>
      <c r="AG14" s="60" t="str">
        <f t="shared" si="12"/>
        <v/>
      </c>
      <c r="AH14" t="str">
        <f t="shared" ca="1" si="13"/>
        <v>2021.10.31</v>
      </c>
      <c r="AI14" s="20" t="str">
        <f t="shared" si="14"/>
        <v/>
      </c>
    </row>
    <row r="15" spans="1:36" x14ac:dyDescent="0.25">
      <c r="A15" s="20" t="str">
        <f t="shared" ca="1" si="4"/>
        <v/>
      </c>
      <c r="B15" s="20" t="str">
        <f t="shared" ca="1" si="5"/>
        <v/>
      </c>
      <c r="C15" t="str">
        <f t="shared" ca="1" si="6"/>
        <v/>
      </c>
      <c r="D15" t="str">
        <f t="shared" ca="1" si="7"/>
        <v/>
      </c>
      <c r="E15" t="str">
        <f ca="1">IF(A15="","",IF(Naptár!$F$4="HU",CONCATENATE(YEAR(A15),".",IF(MONTH(A15)&lt;10,CONCATENATE(0,MONTH(A15)),MONTH(A15)),".",IF(DAY(A15)&lt;10,CONCATENATE(0,DAY(A15)),DAY(A15))),CONCATENATE(IF(DAY(A15)&lt;10,CONCATENATE(0,DAY(A15)),DAY(A15)),".",IF(MONTH(A15)&lt;10,CONCATENATE(0,MONTH(A15)),MONTH(A15)),".",YEAR(A15))))</f>
        <v/>
      </c>
      <c r="H15" t="s">
        <v>36603</v>
      </c>
      <c r="R15" t="s">
        <v>37530</v>
      </c>
      <c r="U15" s="1">
        <v>1934</v>
      </c>
      <c r="V15" s="1">
        <v>1994</v>
      </c>
      <c r="W15" s="1">
        <v>1934</v>
      </c>
      <c r="X15">
        <v>1994</v>
      </c>
      <c r="Y15" s="52">
        <f t="shared" ca="1" si="0"/>
        <v>1</v>
      </c>
      <c r="Z15" s="40">
        <f t="shared" ca="1" si="1"/>
        <v>0</v>
      </c>
      <c r="AA15" s="49">
        <f t="shared" ca="1" si="8"/>
        <v>1</v>
      </c>
      <c r="AB15" s="52">
        <f t="shared" ca="1" si="2"/>
        <v>1</v>
      </c>
      <c r="AC15" s="40">
        <f t="shared" ca="1" si="3"/>
        <v>0</v>
      </c>
      <c r="AD15" s="49">
        <f t="shared" ca="1" si="9"/>
        <v>1</v>
      </c>
      <c r="AE15" s="40">
        <f t="shared" ca="1" si="10"/>
        <v>0</v>
      </c>
      <c r="AF15" s="67">
        <f ca="1">DATE(H1,12,25)-WEEKDAY(DATE(H1,12,25),2)-32</f>
        <v>44517</v>
      </c>
      <c r="AG15" s="60" t="str">
        <f t="shared" si="12"/>
        <v/>
      </c>
      <c r="AH15" s="105">
        <f ca="1">DATE(I1,12,25)-WEEKDAY(DATE(H1,12,25),2)-32</f>
        <v>44517</v>
      </c>
      <c r="AI15" s="20" t="str">
        <f t="shared" si="14"/>
        <v/>
      </c>
    </row>
    <row r="16" spans="1:36" x14ac:dyDescent="0.25">
      <c r="A16" s="20" t="str">
        <f t="shared" ca="1" si="4"/>
        <v/>
      </c>
      <c r="B16" s="20" t="str">
        <f t="shared" ca="1" si="5"/>
        <v/>
      </c>
      <c r="C16" t="str">
        <f t="shared" ca="1" si="6"/>
        <v/>
      </c>
      <c r="D16" t="str">
        <f t="shared" ca="1" si="7"/>
        <v/>
      </c>
      <c r="E16" t="str">
        <f ca="1">IF(A16="","",IF(Naptár!$F$4="HU",CONCATENATE(YEAR(A16),".",IF(MONTH(A16)&lt;10,CONCATENATE(0,MONTH(A16)),MONTH(A16)),".",IF(DAY(A16)&lt;10,CONCATENATE(0,DAY(A16)),DAY(A16))),CONCATENATE(IF(DAY(A16)&lt;10,CONCATENATE(0,DAY(A16)),DAY(A16)),".",IF(MONTH(A16)&lt;10,CONCATENATE(0,MONTH(A16)),MONTH(A16)),".",YEAR(A16))))</f>
        <v/>
      </c>
      <c r="J16" t="s">
        <v>36604</v>
      </c>
      <c r="R16" t="s">
        <v>37392</v>
      </c>
      <c r="S16" t="str">
        <f>"05"</f>
        <v>05</v>
      </c>
      <c r="T16" t="str">
        <f>"08"</f>
        <v>08</v>
      </c>
      <c r="U16" s="1">
        <v>1946</v>
      </c>
      <c r="V16" s="1"/>
      <c r="W16" s="1">
        <v>1946</v>
      </c>
      <c r="Y16" s="52">
        <f t="shared" ca="1" si="0"/>
        <v>1</v>
      </c>
      <c r="Z16" s="40">
        <f t="shared" ca="1" si="1"/>
        <v>1</v>
      </c>
      <c r="AA16" s="49">
        <f t="shared" ca="1" si="8"/>
        <v>2</v>
      </c>
      <c r="AB16" s="52">
        <f t="shared" ca="1" si="2"/>
        <v>1</v>
      </c>
      <c r="AC16" s="40">
        <f t="shared" ca="1" si="3"/>
        <v>1</v>
      </c>
      <c r="AD16" s="49">
        <f t="shared" ca="1" si="9"/>
        <v>2</v>
      </c>
      <c r="AE16" s="40">
        <f t="shared" ca="1" si="10"/>
        <v>1</v>
      </c>
      <c r="AF16" s="42" t="str">
        <f ca="1">CONCATENATE($H$1,".",S16,".",T16)</f>
        <v>2021.05.08</v>
      </c>
      <c r="AG16" s="60" t="str">
        <f t="shared" si="12"/>
        <v/>
      </c>
      <c r="AH16" t="str">
        <f t="shared" ca="1" si="13"/>
        <v>2021.05.08</v>
      </c>
      <c r="AI16" s="20" t="str">
        <f t="shared" si="14"/>
        <v/>
      </c>
    </row>
    <row r="17" spans="1:35" x14ac:dyDescent="0.25">
      <c r="A17" s="20" t="str">
        <f t="shared" ca="1" si="4"/>
        <v/>
      </c>
      <c r="B17" s="20" t="str">
        <f t="shared" ca="1" si="5"/>
        <v/>
      </c>
      <c r="C17" t="str">
        <f t="shared" ca="1" si="6"/>
        <v/>
      </c>
      <c r="D17" t="str">
        <f t="shared" ca="1" si="7"/>
        <v/>
      </c>
      <c r="E17" t="str">
        <f ca="1">IF(A17="","",IF(Naptár!$F$4="HU",CONCATENATE(YEAR(A17),".",IF(MONTH(A17)&lt;10,CONCATENATE(0,MONTH(A17)),MONTH(A17)),".",IF(DAY(A17)&lt;10,CONCATENATE(0,DAY(A17)),DAY(A17))),CONCATENATE(IF(DAY(A17)&lt;10,CONCATENATE(0,DAY(A17)),DAY(A17)),".",IF(MONTH(A17)&lt;10,CONCATENATE(0,MONTH(A17)),MONTH(A17)),".",YEAR(A17))))</f>
        <v/>
      </c>
      <c r="J17" t="s">
        <v>36604</v>
      </c>
      <c r="R17" t="s">
        <v>37393</v>
      </c>
      <c r="S17" t="str">
        <f>"07"</f>
        <v>07</v>
      </c>
      <c r="T17" t="str">
        <f>"14"</f>
        <v>14</v>
      </c>
      <c r="U17" s="1">
        <v>1790</v>
      </c>
      <c r="V17" s="1"/>
      <c r="W17" s="1">
        <v>1790</v>
      </c>
      <c r="Y17" s="52">
        <f t="shared" ca="1" si="0"/>
        <v>1</v>
      </c>
      <c r="Z17" s="40">
        <f t="shared" ca="1" si="1"/>
        <v>1</v>
      </c>
      <c r="AA17" s="49">
        <f t="shared" ca="1" si="8"/>
        <v>2</v>
      </c>
      <c r="AB17" s="52">
        <f t="shared" ca="1" si="2"/>
        <v>1</v>
      </c>
      <c r="AC17" s="40">
        <f t="shared" ca="1" si="3"/>
        <v>1</v>
      </c>
      <c r="AD17" s="49">
        <f t="shared" ca="1" si="9"/>
        <v>2</v>
      </c>
      <c r="AE17" s="40">
        <f t="shared" ca="1" si="10"/>
        <v>1</v>
      </c>
      <c r="AF17" s="42" t="str">
        <f t="shared" ref="AF17:AF34" ca="1" si="16">CONCATENATE($H$1,".",S17,".",T17)</f>
        <v>2021.07.14</v>
      </c>
      <c r="AG17" s="60" t="str">
        <f t="shared" si="12"/>
        <v/>
      </c>
      <c r="AH17" t="str">
        <f t="shared" ca="1" si="13"/>
        <v>2021.07.14</v>
      </c>
      <c r="AI17" s="20" t="str">
        <f t="shared" si="14"/>
        <v/>
      </c>
    </row>
    <row r="18" spans="1:35" x14ac:dyDescent="0.25">
      <c r="A18" s="20" t="str">
        <f t="shared" ca="1" si="4"/>
        <v/>
      </c>
      <c r="B18" s="20" t="str">
        <f t="shared" ca="1" si="5"/>
        <v/>
      </c>
      <c r="C18" t="str">
        <f t="shared" ca="1" si="6"/>
        <v/>
      </c>
      <c r="D18" t="str">
        <f t="shared" ca="1" si="7"/>
        <v/>
      </c>
      <c r="E18" t="str">
        <f ca="1">IF(A18="","",IF(Naptár!$F$4="HU",CONCATENATE(YEAR(A18),".",IF(MONTH(A18)&lt;10,CONCATENATE(0,MONTH(A18)),MONTH(A18)),".",IF(DAY(A18)&lt;10,CONCATENATE(0,DAY(A18)),DAY(A18))),CONCATENATE(IF(DAY(A18)&lt;10,CONCATENATE(0,DAY(A18)),DAY(A18)),".",IF(MONTH(A18)&lt;10,CONCATENATE(0,MONTH(A18)),MONTH(A18)),".",YEAR(A18))))</f>
        <v/>
      </c>
      <c r="J18" t="s">
        <v>36604</v>
      </c>
      <c r="N18" t="s">
        <v>39575</v>
      </c>
      <c r="R18" t="s">
        <v>37394</v>
      </c>
      <c r="S18" t="str">
        <f>"11"</f>
        <v>11</v>
      </c>
      <c r="T18" t="str">
        <f>"11"</f>
        <v>11</v>
      </c>
      <c r="U18" s="1">
        <v>1919</v>
      </c>
      <c r="V18" s="1"/>
      <c r="W18" s="1">
        <v>1919</v>
      </c>
      <c r="Y18" s="52">
        <f t="shared" ca="1" si="0"/>
        <v>1</v>
      </c>
      <c r="Z18" s="40">
        <f t="shared" ca="1" si="1"/>
        <v>1</v>
      </c>
      <c r="AA18" s="49">
        <f t="shared" ca="1" si="8"/>
        <v>2</v>
      </c>
      <c r="AB18" s="52">
        <f t="shared" ca="1" si="2"/>
        <v>1</v>
      </c>
      <c r="AC18" s="40">
        <f t="shared" ca="1" si="3"/>
        <v>1</v>
      </c>
      <c r="AD18" s="49">
        <f t="shared" ca="1" si="9"/>
        <v>2</v>
      </c>
      <c r="AE18" s="40">
        <f t="shared" ca="1" si="10"/>
        <v>1</v>
      </c>
      <c r="AF18" s="42" t="str">
        <f t="shared" ca="1" si="16"/>
        <v>2021.11.11</v>
      </c>
      <c r="AG18" s="60" t="str">
        <f t="shared" si="12"/>
        <v/>
      </c>
      <c r="AH18" t="str">
        <f t="shared" ca="1" si="13"/>
        <v>2021.11.11</v>
      </c>
      <c r="AI18" s="20" t="str">
        <f t="shared" si="14"/>
        <v/>
      </c>
    </row>
    <row r="19" spans="1:35" x14ac:dyDescent="0.25">
      <c r="A19" s="20" t="str">
        <f t="shared" ca="1" si="4"/>
        <v/>
      </c>
      <c r="B19" s="20" t="str">
        <f t="shared" ca="1" si="5"/>
        <v/>
      </c>
      <c r="C19" t="str">
        <f t="shared" ca="1" si="6"/>
        <v/>
      </c>
      <c r="D19" t="str">
        <f t="shared" ca="1" si="7"/>
        <v/>
      </c>
      <c r="E19" t="str">
        <f ca="1">IF(A19="","",IF(Naptár!$F$4="HU",CONCATENATE(YEAR(A19),".",IF(MONTH(A19)&lt;10,CONCATENATE(0,MONTH(A19)),MONTH(A19)),".",IF(DAY(A19)&lt;10,CONCATENATE(0,DAY(A19)),DAY(A19))),CONCATENATE(IF(DAY(A19)&lt;10,CONCATENATE(0,DAY(A19)),DAY(A19)),".",IF(MONTH(A19)&lt;10,CONCATENATE(0,MONTH(A19)),MONTH(A19)),".",YEAR(A19))))</f>
        <v/>
      </c>
      <c r="I19" t="s">
        <v>37395</v>
      </c>
      <c r="L19" t="s">
        <v>37450</v>
      </c>
      <c r="R19" t="s">
        <v>37451</v>
      </c>
      <c r="S19" t="str">
        <f>"05"</f>
        <v>05</v>
      </c>
      <c r="T19" t="str">
        <f>"08"</f>
        <v>08</v>
      </c>
      <c r="U19" s="1">
        <v>1946</v>
      </c>
      <c r="V19" s="1"/>
      <c r="W19" s="1">
        <v>1946</v>
      </c>
      <c r="Y19" s="52">
        <f t="shared" ca="1" si="0"/>
        <v>1</v>
      </c>
      <c r="Z19" s="40">
        <f t="shared" ca="1" si="1"/>
        <v>1</v>
      </c>
      <c r="AA19" s="49">
        <f t="shared" ca="1" si="8"/>
        <v>2</v>
      </c>
      <c r="AB19" s="52">
        <f t="shared" ca="1" si="2"/>
        <v>1</v>
      </c>
      <c r="AC19" s="40">
        <f t="shared" ca="1" si="3"/>
        <v>1</v>
      </c>
      <c r="AD19" s="49">
        <f t="shared" ca="1" si="9"/>
        <v>2</v>
      </c>
      <c r="AE19" s="40">
        <f t="shared" ca="1" si="10"/>
        <v>1</v>
      </c>
      <c r="AF19" s="42" t="str">
        <f t="shared" ca="1" si="16"/>
        <v>2021.05.08</v>
      </c>
      <c r="AG19" s="60" t="str">
        <f t="shared" si="12"/>
        <v/>
      </c>
      <c r="AH19" t="str">
        <f t="shared" ca="1" si="13"/>
        <v>2021.05.08</v>
      </c>
      <c r="AI19" s="20" t="str">
        <f t="shared" si="14"/>
        <v/>
      </c>
    </row>
    <row r="20" spans="1:35" x14ac:dyDescent="0.25">
      <c r="A20" s="20" t="str">
        <f t="shared" ca="1" si="4"/>
        <v/>
      </c>
      <c r="B20" s="20" t="str">
        <f t="shared" ca="1" si="5"/>
        <v/>
      </c>
      <c r="C20" t="str">
        <f t="shared" ca="1" si="6"/>
        <v/>
      </c>
      <c r="D20" t="str">
        <f t="shared" ca="1" si="7"/>
        <v/>
      </c>
      <c r="E20" t="str">
        <f ca="1">IF(A20="","",IF(Naptár!$F$4="HU",CONCATENATE(YEAR(A20),".",IF(MONTH(A20)&lt;10,CONCATENATE(0,MONTH(A20)),MONTH(A20)),".",IF(DAY(A20)&lt;10,CONCATENATE(0,DAY(A20)),DAY(A20))),CONCATENATE(IF(DAY(A20)&lt;10,CONCATENATE(0,DAY(A20)),DAY(A20)),".",IF(MONTH(A20)&lt;10,CONCATENATE(0,MONTH(A20)),MONTH(A20)),".",YEAR(A20))))</f>
        <v/>
      </c>
      <c r="I20" t="s">
        <v>37395</v>
      </c>
      <c r="L20" t="s">
        <v>37450</v>
      </c>
      <c r="R20" t="s">
        <v>37453</v>
      </c>
      <c r="S20" t="str">
        <f>"07"</f>
        <v>07</v>
      </c>
      <c r="T20" t="str">
        <f>"05"</f>
        <v>05</v>
      </c>
      <c r="U20" s="1">
        <v>1993</v>
      </c>
      <c r="V20" s="1"/>
      <c r="W20" s="1">
        <v>1993</v>
      </c>
      <c r="Y20" s="52">
        <f t="shared" ca="1" si="0"/>
        <v>1</v>
      </c>
      <c r="Z20" s="40">
        <f t="shared" ca="1" si="1"/>
        <v>1</v>
      </c>
      <c r="AA20" s="49">
        <f t="shared" ca="1" si="8"/>
        <v>2</v>
      </c>
      <c r="AB20" s="52">
        <f t="shared" ca="1" si="2"/>
        <v>1</v>
      </c>
      <c r="AC20" s="40">
        <f t="shared" ca="1" si="3"/>
        <v>1</v>
      </c>
      <c r="AD20" s="49">
        <f t="shared" ca="1" si="9"/>
        <v>2</v>
      </c>
      <c r="AE20" s="40">
        <f t="shared" ca="1" si="10"/>
        <v>1</v>
      </c>
      <c r="AF20" s="42" t="str">
        <f t="shared" ca="1" si="16"/>
        <v>2021.07.05</v>
      </c>
      <c r="AG20" s="60" t="str">
        <f t="shared" si="12"/>
        <v/>
      </c>
      <c r="AH20" t="str">
        <f t="shared" ca="1" si="13"/>
        <v>2021.07.05</v>
      </c>
      <c r="AI20" s="20" t="str">
        <f t="shared" si="14"/>
        <v/>
      </c>
    </row>
    <row r="21" spans="1:35" x14ac:dyDescent="0.25">
      <c r="A21" s="20" t="str">
        <f t="shared" ca="1" si="4"/>
        <v/>
      </c>
      <c r="B21" s="20" t="str">
        <f t="shared" ca="1" si="5"/>
        <v/>
      </c>
      <c r="C21" t="str">
        <f t="shared" ca="1" si="6"/>
        <v/>
      </c>
      <c r="D21" t="str">
        <f t="shared" ca="1" si="7"/>
        <v/>
      </c>
      <c r="E21" t="str">
        <f ca="1">IF(A21="","",IF(Naptár!$F$4="HU",CONCATENATE(YEAR(A21),".",IF(MONTH(A21)&lt;10,CONCATENATE(0,MONTH(A21)),MONTH(A21)),".",IF(DAY(A21)&lt;10,CONCATENATE(0,DAY(A21)),DAY(A21))),CONCATENATE(IF(DAY(A21)&lt;10,CONCATENATE(0,DAY(A21)),DAY(A21)),".",IF(MONTH(A21)&lt;10,CONCATENATE(0,MONTH(A21)),MONTH(A21)),".",YEAR(A21))))</f>
        <v/>
      </c>
      <c r="I21" t="s">
        <v>37395</v>
      </c>
      <c r="R21" t="s">
        <v>37452</v>
      </c>
      <c r="S21" t="str">
        <f>"08"</f>
        <v>08</v>
      </c>
      <c r="T21" t="str">
        <f>"29"</f>
        <v>29</v>
      </c>
      <c r="U21" s="1">
        <v>1993</v>
      </c>
      <c r="V21" s="1"/>
      <c r="W21" s="1">
        <v>1993</v>
      </c>
      <c r="Y21" s="52">
        <f t="shared" ca="1" si="0"/>
        <v>1</v>
      </c>
      <c r="Z21" s="40">
        <f t="shared" ca="1" si="1"/>
        <v>1</v>
      </c>
      <c r="AA21" s="49">
        <f t="shared" ca="1" si="8"/>
        <v>2</v>
      </c>
      <c r="AB21" s="52">
        <f t="shared" ca="1" si="2"/>
        <v>1</v>
      </c>
      <c r="AC21" s="40">
        <f t="shared" ca="1" si="3"/>
        <v>1</v>
      </c>
      <c r="AD21" s="49">
        <f t="shared" ca="1" si="9"/>
        <v>2</v>
      </c>
      <c r="AE21" s="40">
        <f t="shared" ca="1" si="10"/>
        <v>1</v>
      </c>
      <c r="AF21" s="42" t="str">
        <f t="shared" ca="1" si="16"/>
        <v>2021.08.29</v>
      </c>
      <c r="AG21" s="60" t="str">
        <f t="shared" si="12"/>
        <v/>
      </c>
      <c r="AH21" t="str">
        <f t="shared" ca="1" si="13"/>
        <v>2021.08.29</v>
      </c>
      <c r="AI21" s="20" t="str">
        <f t="shared" si="14"/>
        <v/>
      </c>
    </row>
    <row r="22" spans="1:35" x14ac:dyDescent="0.25">
      <c r="A22" s="20" t="str">
        <f t="shared" ca="1" si="4"/>
        <v/>
      </c>
      <c r="B22" s="20" t="str">
        <f t="shared" ca="1" si="5"/>
        <v/>
      </c>
      <c r="C22" t="str">
        <f t="shared" ca="1" si="6"/>
        <v/>
      </c>
      <c r="D22" t="str">
        <f t="shared" ca="1" si="7"/>
        <v/>
      </c>
      <c r="E22" t="str">
        <f ca="1">IF(A22="","",IF(Naptár!$F$4="HU",CONCATENATE(YEAR(A22),".",IF(MONTH(A22)&lt;10,CONCATENATE(0,MONTH(A22)),MONTH(A22)),".",IF(DAY(A22)&lt;10,CONCATENATE(0,DAY(A22)),DAY(A22))),CONCATENATE(IF(DAY(A22)&lt;10,CONCATENATE(0,DAY(A22)),DAY(A22)),".",IF(MONTH(A22)&lt;10,CONCATENATE(0,MONTH(A22)),MONTH(A22)),".",YEAR(A22))))</f>
        <v/>
      </c>
      <c r="I22" t="s">
        <v>37395</v>
      </c>
      <c r="R22" t="s">
        <v>37454</v>
      </c>
      <c r="S22" t="str">
        <f>"09"</f>
        <v>09</v>
      </c>
      <c r="T22" t="str">
        <f>"01"</f>
        <v>01</v>
      </c>
      <c r="U22" s="1">
        <v>1993</v>
      </c>
      <c r="V22" s="1"/>
      <c r="W22" s="1">
        <v>1993</v>
      </c>
      <c r="Y22" s="52">
        <f t="shared" ca="1" si="0"/>
        <v>1</v>
      </c>
      <c r="Z22" s="40">
        <f t="shared" ca="1" si="1"/>
        <v>1</v>
      </c>
      <c r="AA22" s="49">
        <f t="shared" ca="1" si="8"/>
        <v>2</v>
      </c>
      <c r="AB22" s="52">
        <f t="shared" ca="1" si="2"/>
        <v>1</v>
      </c>
      <c r="AC22" s="40">
        <f t="shared" ca="1" si="3"/>
        <v>1</v>
      </c>
      <c r="AD22" s="49">
        <f t="shared" ca="1" si="9"/>
        <v>2</v>
      </c>
      <c r="AE22" s="40">
        <f t="shared" ca="1" si="10"/>
        <v>1</v>
      </c>
      <c r="AF22" s="42" t="str">
        <f t="shared" ca="1" si="16"/>
        <v>2021.09.01</v>
      </c>
      <c r="AG22" s="60" t="str">
        <f t="shared" si="12"/>
        <v/>
      </c>
      <c r="AH22" t="str">
        <f t="shared" ca="1" si="13"/>
        <v>2021.09.01</v>
      </c>
      <c r="AI22" s="20" t="str">
        <f t="shared" si="14"/>
        <v/>
      </c>
    </row>
    <row r="23" spans="1:35" x14ac:dyDescent="0.25">
      <c r="A23" s="20" t="str">
        <f t="shared" ca="1" si="4"/>
        <v/>
      </c>
      <c r="B23" s="20" t="str">
        <f t="shared" ca="1" si="5"/>
        <v/>
      </c>
      <c r="C23" t="str">
        <f t="shared" ca="1" si="6"/>
        <v/>
      </c>
      <c r="D23" t="str">
        <f t="shared" ca="1" si="7"/>
        <v/>
      </c>
      <c r="E23" t="str">
        <f ca="1">IF(A23="","",IF(Naptár!$F$4="HU",CONCATENATE(YEAR(A23),".",IF(MONTH(A23)&lt;10,CONCATENATE(0,MONTH(A23)),MONTH(A23)),".",IF(DAY(A23)&lt;10,CONCATENATE(0,DAY(A23)),DAY(A23))),CONCATENATE(IF(DAY(A23)&lt;10,CONCATENATE(0,DAY(A23)),DAY(A23)),".",IF(MONTH(A23)&lt;10,CONCATENATE(0,MONTH(A23)),MONTH(A23)),".",YEAR(A23))))</f>
        <v/>
      </c>
      <c r="I23" t="s">
        <v>37395</v>
      </c>
      <c r="R23" t="s">
        <v>37456</v>
      </c>
      <c r="S23" t="str">
        <f>"09"</f>
        <v>09</v>
      </c>
      <c r="T23" t="str">
        <f>"15"</f>
        <v>15</v>
      </c>
      <c r="U23" s="1">
        <v>1993</v>
      </c>
      <c r="V23" s="1"/>
      <c r="W23" s="1">
        <v>1993</v>
      </c>
      <c r="Y23" s="52">
        <f t="shared" ca="1" si="0"/>
        <v>1</v>
      </c>
      <c r="Z23" s="40">
        <f t="shared" ca="1" si="1"/>
        <v>1</v>
      </c>
      <c r="AA23" s="49">
        <f t="shared" ca="1" si="8"/>
        <v>2</v>
      </c>
      <c r="AB23" s="52">
        <f t="shared" ca="1" si="2"/>
        <v>1</v>
      </c>
      <c r="AC23" s="40">
        <f t="shared" ca="1" si="3"/>
        <v>1</v>
      </c>
      <c r="AD23" s="49">
        <f t="shared" ca="1" si="9"/>
        <v>2</v>
      </c>
      <c r="AE23" s="40">
        <f t="shared" ca="1" si="10"/>
        <v>1</v>
      </c>
      <c r="AF23" s="42" t="str">
        <f t="shared" ca="1" si="16"/>
        <v>2021.09.15</v>
      </c>
      <c r="AG23" s="60" t="str">
        <f t="shared" si="12"/>
        <v/>
      </c>
      <c r="AH23" t="str">
        <f t="shared" ca="1" si="13"/>
        <v>2021.09.15</v>
      </c>
      <c r="AI23" s="20" t="str">
        <f t="shared" si="14"/>
        <v/>
      </c>
    </row>
    <row r="24" spans="1:35" x14ac:dyDescent="0.25">
      <c r="A24" s="20" t="str">
        <f t="shared" ca="1" si="4"/>
        <v/>
      </c>
      <c r="B24" s="20" t="str">
        <f t="shared" ca="1" si="5"/>
        <v/>
      </c>
      <c r="C24" t="str">
        <f t="shared" ca="1" si="6"/>
        <v/>
      </c>
      <c r="D24" t="str">
        <f t="shared" ca="1" si="7"/>
        <v/>
      </c>
      <c r="E24" t="str">
        <f ca="1">IF(A24="","",IF(Naptár!$F$4="HU",CONCATENATE(YEAR(A24),".",IF(MONTH(A24)&lt;10,CONCATENATE(0,MONTH(A24)),MONTH(A24)),".",IF(DAY(A24)&lt;10,CONCATENATE(0,DAY(A24)),DAY(A24))),CONCATENATE(IF(DAY(A24)&lt;10,CONCATENATE(0,DAY(A24)),DAY(A24)),".",IF(MONTH(A24)&lt;10,CONCATENATE(0,MONTH(A24)),MONTH(A24)),".",YEAR(A24))))</f>
        <v/>
      </c>
      <c r="I24" t="s">
        <v>37395</v>
      </c>
      <c r="L24" t="s">
        <v>37450</v>
      </c>
      <c r="R24" t="s">
        <v>37457</v>
      </c>
      <c r="S24" t="str">
        <f>"11"</f>
        <v>11</v>
      </c>
      <c r="T24" t="str">
        <f>"17"</f>
        <v>17</v>
      </c>
      <c r="U24" s="1">
        <v>2001</v>
      </c>
      <c r="V24" s="1"/>
      <c r="W24" s="1">
        <v>2001</v>
      </c>
      <c r="Y24" s="52">
        <f t="shared" ca="1" si="0"/>
        <v>1</v>
      </c>
      <c r="Z24" s="40">
        <f t="shared" ca="1" si="1"/>
        <v>1</v>
      </c>
      <c r="AA24" s="49">
        <f t="shared" ca="1" si="8"/>
        <v>2</v>
      </c>
      <c r="AB24" s="52">
        <f t="shared" ca="1" si="2"/>
        <v>1</v>
      </c>
      <c r="AC24" s="40">
        <f t="shared" ca="1" si="3"/>
        <v>1</v>
      </c>
      <c r="AD24" s="49">
        <f t="shared" ca="1" si="9"/>
        <v>2</v>
      </c>
      <c r="AE24" s="40">
        <f t="shared" ca="1" si="10"/>
        <v>1</v>
      </c>
      <c r="AF24" s="42" t="str">
        <f t="shared" ca="1" si="16"/>
        <v>2021.11.17</v>
      </c>
      <c r="AG24" s="60" t="str">
        <f t="shared" si="12"/>
        <v/>
      </c>
      <c r="AH24" t="str">
        <f t="shared" ca="1" si="13"/>
        <v>2021.11.17</v>
      </c>
      <c r="AI24" s="20" t="str">
        <f t="shared" si="14"/>
        <v/>
      </c>
    </row>
    <row r="25" spans="1:35" x14ac:dyDescent="0.25">
      <c r="A25" s="20" t="str">
        <f t="shared" ca="1" si="4"/>
        <v/>
      </c>
      <c r="B25" s="20" t="str">
        <f t="shared" ca="1" si="5"/>
        <v/>
      </c>
      <c r="C25" t="str">
        <f t="shared" ca="1" si="6"/>
        <v/>
      </c>
      <c r="D25" t="str">
        <f t="shared" ca="1" si="7"/>
        <v/>
      </c>
      <c r="E25" t="str">
        <f ca="1">IF(A25="","",IF(Naptár!$F$4="HU",CONCATENATE(YEAR(A25),".",IF(MONTH(A25)&lt;10,CONCATENATE(0,MONTH(A25)),MONTH(A25)),".",IF(DAY(A25)&lt;10,CONCATENATE(0,DAY(A25)),DAY(A25))),CONCATENATE(IF(DAY(A25)&lt;10,CONCATENATE(0,DAY(A25)),DAY(A25)),".",IF(MONTH(A25)&lt;10,CONCATENATE(0,MONTH(A25)),MONTH(A25)),".",YEAR(A25))))</f>
        <v/>
      </c>
      <c r="I25" t="s">
        <v>37395</v>
      </c>
      <c r="L25" t="s">
        <v>37450</v>
      </c>
      <c r="R25" t="s">
        <v>37458</v>
      </c>
      <c r="S25" t="str">
        <f>"12"</f>
        <v>12</v>
      </c>
      <c r="T25" t="str">
        <f>"24"</f>
        <v>24</v>
      </c>
      <c r="U25" s="1">
        <v>1993</v>
      </c>
      <c r="V25" s="1"/>
      <c r="W25" s="1">
        <v>1993</v>
      </c>
      <c r="Y25" s="52">
        <f t="shared" ca="1" si="0"/>
        <v>1</v>
      </c>
      <c r="Z25" s="40">
        <f t="shared" ca="1" si="1"/>
        <v>1</v>
      </c>
      <c r="AA25" s="49">
        <f t="shared" ca="1" si="8"/>
        <v>2</v>
      </c>
      <c r="AB25" s="52">
        <f t="shared" ca="1" si="2"/>
        <v>1</v>
      </c>
      <c r="AC25" s="40">
        <f t="shared" ca="1" si="3"/>
        <v>1</v>
      </c>
      <c r="AD25" s="49">
        <f t="shared" ca="1" si="9"/>
        <v>2</v>
      </c>
      <c r="AE25" s="40">
        <f t="shared" ca="1" si="10"/>
        <v>1</v>
      </c>
      <c r="AF25" s="42" t="str">
        <f t="shared" ca="1" si="16"/>
        <v>2021.12.24</v>
      </c>
      <c r="AG25" s="60" t="str">
        <f t="shared" si="12"/>
        <v/>
      </c>
      <c r="AH25" t="str">
        <f t="shared" ca="1" si="13"/>
        <v>2021.12.24</v>
      </c>
      <c r="AI25" s="20" t="str">
        <f t="shared" si="14"/>
        <v/>
      </c>
    </row>
    <row r="26" spans="1:35" x14ac:dyDescent="0.25">
      <c r="A26" s="20" t="str">
        <f t="shared" ca="1" si="4"/>
        <v/>
      </c>
      <c r="B26" s="20" t="str">
        <f t="shared" ca="1" si="5"/>
        <v/>
      </c>
      <c r="C26" t="str">
        <f t="shared" ca="1" si="6"/>
        <v/>
      </c>
      <c r="D26" t="str">
        <f t="shared" ca="1" si="7"/>
        <v/>
      </c>
      <c r="E26" t="str">
        <f ca="1">IF(A26="","",IF(Naptár!$F$4="HU",CONCATENATE(YEAR(A26),".",IF(MONTH(A26)&lt;10,CONCATENATE(0,MONTH(A26)),MONTH(A26)),".",IF(DAY(A26)&lt;10,CONCATENATE(0,DAY(A26)),DAY(A26))),CONCATENATE(IF(DAY(A26)&lt;10,CONCATENATE(0,DAY(A26)),DAY(A26)),".",IF(MONTH(A26)&lt;10,CONCATENATE(0,MONTH(A26)),MONTH(A26)),".",YEAR(A26))))</f>
        <v/>
      </c>
      <c r="K26" t="s">
        <v>37528</v>
      </c>
      <c r="R26" t="s">
        <v>37529</v>
      </c>
      <c r="S26" t="str">
        <f>"06"</f>
        <v>06</v>
      </c>
      <c r="T26" t="str">
        <f>"08"</f>
        <v>08</v>
      </c>
      <c r="U26" s="1">
        <v>1748</v>
      </c>
      <c r="V26" s="1"/>
      <c r="W26" s="1">
        <v>1748</v>
      </c>
      <c r="Y26" s="52">
        <f t="shared" ca="1" si="0"/>
        <v>1</v>
      </c>
      <c r="Z26" s="40">
        <f t="shared" ca="1" si="1"/>
        <v>1</v>
      </c>
      <c r="AA26" s="49">
        <f t="shared" ca="1" si="8"/>
        <v>2</v>
      </c>
      <c r="AB26" s="52">
        <f t="shared" ca="1" si="2"/>
        <v>1</v>
      </c>
      <c r="AC26" s="40">
        <f t="shared" ca="1" si="3"/>
        <v>1</v>
      </c>
      <c r="AD26" s="49">
        <f t="shared" ca="1" si="9"/>
        <v>2</v>
      </c>
      <c r="AE26" s="40">
        <f t="shared" ca="1" si="10"/>
        <v>1</v>
      </c>
      <c r="AF26" s="42" t="str">
        <f t="shared" ca="1" si="16"/>
        <v>2021.06.08</v>
      </c>
      <c r="AG26" s="60" t="str">
        <f t="shared" si="12"/>
        <v/>
      </c>
      <c r="AH26" t="str">
        <f t="shared" ca="1" si="13"/>
        <v>2021.06.08</v>
      </c>
      <c r="AI26" s="20" t="str">
        <f t="shared" si="14"/>
        <v/>
      </c>
    </row>
    <row r="27" spans="1:35" x14ac:dyDescent="0.25">
      <c r="A27" s="20" t="str">
        <f t="shared" ca="1" si="4"/>
        <v/>
      </c>
      <c r="B27" s="20" t="str">
        <f t="shared" ca="1" si="5"/>
        <v/>
      </c>
      <c r="C27" t="str">
        <f t="shared" ca="1" si="6"/>
        <v/>
      </c>
      <c r="D27" t="str">
        <f t="shared" ca="1" si="7"/>
        <v/>
      </c>
      <c r="E27" t="str">
        <f ca="1">IF(A27="","",IF(Naptár!$F$4="HU",CONCATENATE(YEAR(A27),".",IF(MONTH(A27)&lt;10,CONCATENATE(0,MONTH(A27)),MONTH(A27)),".",IF(DAY(A27)&lt;10,CONCATENATE(0,DAY(A27)),DAY(A27))),CONCATENATE(IF(DAY(A27)&lt;10,CONCATENATE(0,DAY(A27)),DAY(A27)),".",IF(MONTH(A27)&lt;10,CONCATENATE(0,MONTH(A27)),MONTH(A27)),".",YEAR(A27))))</f>
        <v/>
      </c>
      <c r="L27" t="s">
        <v>37450</v>
      </c>
      <c r="R27" t="s">
        <v>37531</v>
      </c>
      <c r="S27" t="str">
        <f>"07"</f>
        <v>07</v>
      </c>
      <c r="T27" t="str">
        <f>"06"</f>
        <v>06</v>
      </c>
      <c r="U27" s="1">
        <v>1415</v>
      </c>
      <c r="V27" s="1"/>
      <c r="W27" s="1">
        <v>1415</v>
      </c>
      <c r="Y27" s="52">
        <f t="shared" ca="1" si="0"/>
        <v>1</v>
      </c>
      <c r="Z27" s="40">
        <f t="shared" ca="1" si="1"/>
        <v>1</v>
      </c>
      <c r="AA27" s="49">
        <f t="shared" ca="1" si="8"/>
        <v>2</v>
      </c>
      <c r="AB27" s="52">
        <f t="shared" ca="1" si="2"/>
        <v>1</v>
      </c>
      <c r="AC27" s="40">
        <f t="shared" ca="1" si="3"/>
        <v>1</v>
      </c>
      <c r="AD27" s="49">
        <f t="shared" ca="1" si="9"/>
        <v>2</v>
      </c>
      <c r="AE27" s="40">
        <f t="shared" ca="1" si="10"/>
        <v>1</v>
      </c>
      <c r="AF27" s="42" t="str">
        <f t="shared" ca="1" si="16"/>
        <v>2021.07.06</v>
      </c>
      <c r="AG27" s="60" t="str">
        <f t="shared" si="12"/>
        <v/>
      </c>
      <c r="AH27" t="str">
        <f t="shared" ca="1" si="13"/>
        <v>2021.07.06</v>
      </c>
      <c r="AI27" s="20" t="str">
        <f t="shared" si="14"/>
        <v/>
      </c>
    </row>
    <row r="28" spans="1:35" x14ac:dyDescent="0.25">
      <c r="A28" s="20" t="str">
        <f t="shared" ca="1" si="4"/>
        <v/>
      </c>
      <c r="B28" s="20" t="str">
        <f t="shared" ca="1" si="5"/>
        <v/>
      </c>
      <c r="C28" t="str">
        <f t="shared" ca="1" si="6"/>
        <v/>
      </c>
      <c r="D28" t="str">
        <f t="shared" ca="1" si="7"/>
        <v/>
      </c>
      <c r="E28" t="str">
        <f ca="1">IF(A28="","",IF(Naptár!$F$4="HU",CONCATENATE(YEAR(A28),".",IF(MONTH(A28)&lt;10,CONCATENATE(0,MONTH(A28)),MONTH(A28)),".",IF(DAY(A28)&lt;10,CONCATENATE(0,DAY(A28)),DAY(A28))),CONCATENATE(IF(DAY(A28)&lt;10,CONCATENATE(0,DAY(A28)),DAY(A28)),".",IF(MONTH(A28)&lt;10,CONCATENATE(0,MONTH(A28)),MONTH(A28)),".",YEAR(A28))))</f>
        <v/>
      </c>
      <c r="L28" t="s">
        <v>37450</v>
      </c>
      <c r="R28" t="s">
        <v>37532</v>
      </c>
      <c r="S28" t="str">
        <f>"09"</f>
        <v>09</v>
      </c>
      <c r="T28" t="str">
        <f>"28"</f>
        <v>28</v>
      </c>
      <c r="U28" s="1">
        <v>1993</v>
      </c>
      <c r="V28" s="1"/>
      <c r="W28" s="1">
        <v>1993</v>
      </c>
      <c r="Y28" s="52">
        <f t="shared" ca="1" si="0"/>
        <v>1</v>
      </c>
      <c r="Z28" s="40">
        <f t="shared" ca="1" si="1"/>
        <v>1</v>
      </c>
      <c r="AA28" s="49">
        <f t="shared" ca="1" si="8"/>
        <v>2</v>
      </c>
      <c r="AB28" s="52">
        <f t="shared" ca="1" si="2"/>
        <v>1</v>
      </c>
      <c r="AC28" s="40">
        <f t="shared" ca="1" si="3"/>
        <v>1</v>
      </c>
      <c r="AD28" s="49">
        <f t="shared" ca="1" si="9"/>
        <v>2</v>
      </c>
      <c r="AE28" s="40">
        <f t="shared" ca="1" si="10"/>
        <v>1</v>
      </c>
      <c r="AF28" s="42" t="str">
        <f t="shared" ca="1" si="16"/>
        <v>2021.09.28</v>
      </c>
      <c r="AG28" s="60" t="str">
        <f t="shared" si="12"/>
        <v/>
      </c>
      <c r="AH28" t="str">
        <f t="shared" ca="1" si="13"/>
        <v>2021.09.28</v>
      </c>
      <c r="AI28" s="20" t="str">
        <f t="shared" si="14"/>
        <v/>
      </c>
    </row>
    <row r="29" spans="1:35" x14ac:dyDescent="0.25">
      <c r="A29" s="20" t="str">
        <f t="shared" ca="1" si="4"/>
        <v/>
      </c>
      <c r="B29" s="20" t="str">
        <f t="shared" ca="1" si="5"/>
        <v/>
      </c>
      <c r="C29" t="str">
        <f t="shared" ca="1" si="6"/>
        <v/>
      </c>
      <c r="D29" t="str">
        <f t="shared" ca="1" si="7"/>
        <v/>
      </c>
      <c r="E29" t="str">
        <f ca="1">IF(A29="","",IF(Naptár!$F$4="HU",CONCATENATE(YEAR(A29),".",IF(MONTH(A29)&lt;10,CONCATENATE(0,MONTH(A29)),MONTH(A29)),".",IF(DAY(A29)&lt;10,CONCATENATE(0,DAY(A29)),DAY(A29))),CONCATENATE(IF(DAY(A29)&lt;10,CONCATENATE(0,DAY(A29)),DAY(A29)),".",IF(MONTH(A29)&lt;10,CONCATENATE(0,MONTH(A29)),MONTH(A29)),".",YEAR(A29))))</f>
        <v/>
      </c>
      <c r="L29" t="s">
        <v>37450</v>
      </c>
      <c r="R29" t="s">
        <v>37533</v>
      </c>
      <c r="S29" t="str">
        <f>"10"</f>
        <v>10</v>
      </c>
      <c r="T29" t="str">
        <f>"28"</f>
        <v>28</v>
      </c>
      <c r="U29" s="1">
        <v>1919</v>
      </c>
      <c r="V29" s="1"/>
      <c r="W29" s="1">
        <v>1919</v>
      </c>
      <c r="Y29" s="52">
        <f t="shared" ca="1" si="0"/>
        <v>1</v>
      </c>
      <c r="Z29" s="40">
        <f t="shared" ca="1" si="1"/>
        <v>1</v>
      </c>
      <c r="AA29" s="49">
        <f t="shared" ca="1" si="8"/>
        <v>2</v>
      </c>
      <c r="AB29" s="52">
        <f t="shared" ca="1" si="2"/>
        <v>1</v>
      </c>
      <c r="AC29" s="40">
        <f t="shared" ca="1" si="3"/>
        <v>1</v>
      </c>
      <c r="AD29" s="49">
        <f t="shared" ca="1" si="9"/>
        <v>2</v>
      </c>
      <c r="AE29" s="40">
        <f t="shared" ca="1" si="10"/>
        <v>1</v>
      </c>
      <c r="AF29" s="42" t="str">
        <f t="shared" ca="1" si="16"/>
        <v>2021.10.28</v>
      </c>
      <c r="AG29" s="60" t="str">
        <f t="shared" si="12"/>
        <v/>
      </c>
      <c r="AH29" t="str">
        <f t="shared" ca="1" si="13"/>
        <v>2021.10.28</v>
      </c>
      <c r="AI29" s="20" t="str">
        <f t="shared" si="14"/>
        <v/>
      </c>
    </row>
    <row r="30" spans="1:35" x14ac:dyDescent="0.25">
      <c r="A30" s="20" t="str">
        <f t="shared" ca="1" si="4"/>
        <v/>
      </c>
      <c r="B30" s="20" t="str">
        <f t="shared" ca="1" si="5"/>
        <v/>
      </c>
      <c r="C30" t="str">
        <f t="shared" ca="1" si="6"/>
        <v/>
      </c>
      <c r="D30" t="str">
        <f t="shared" ca="1" si="7"/>
        <v/>
      </c>
      <c r="E30" t="str">
        <f ca="1">IF(A30="","",IF(Naptár!$F$4="HU",CONCATENATE(YEAR(A30),".",IF(MONTH(A30)&lt;10,CONCATENATE(0,MONTH(A30)),MONTH(A30)),".",IF(DAY(A30)&lt;10,CONCATENATE(0,DAY(A30)),DAY(A30))),CONCATENATE(IF(DAY(A30)&lt;10,CONCATENATE(0,DAY(A30)),DAY(A30)),".",IF(MONTH(A30)&lt;10,CONCATENATE(0,MONTH(A30)),MONTH(A30)),".",YEAR(A30))))</f>
        <v/>
      </c>
      <c r="P30" t="s">
        <v>37534</v>
      </c>
      <c r="R30" t="s">
        <v>37586</v>
      </c>
      <c r="S30" t="str">
        <f>"04"</f>
        <v>04</v>
      </c>
      <c r="T30" t="str">
        <f ca="1">IF(WEEKDAY(CONCATENATE(I1,".",S30,".",30)+1-1,2)=7,"29","30")</f>
        <v>30</v>
      </c>
      <c r="U30" s="1">
        <v>1885</v>
      </c>
      <c r="V30" s="1">
        <v>2013</v>
      </c>
      <c r="W30" s="1">
        <v>1885</v>
      </c>
      <c r="X30" s="1">
        <v>2013</v>
      </c>
      <c r="Y30" s="52">
        <f t="shared" ca="1" si="0"/>
        <v>1</v>
      </c>
      <c r="Z30" s="40">
        <f t="shared" ca="1" si="1"/>
        <v>0</v>
      </c>
      <c r="AA30" s="49">
        <f t="shared" ca="1" si="8"/>
        <v>1</v>
      </c>
      <c r="AB30" s="52">
        <f t="shared" ca="1" si="2"/>
        <v>1</v>
      </c>
      <c r="AC30" s="40">
        <f t="shared" ca="1" si="3"/>
        <v>0</v>
      </c>
      <c r="AD30" s="49">
        <f t="shared" ca="1" si="9"/>
        <v>1</v>
      </c>
      <c r="AE30" s="40">
        <f t="shared" ca="1" si="10"/>
        <v>0</v>
      </c>
      <c r="AF30" s="42" t="str">
        <f t="shared" ca="1" si="16"/>
        <v>2021.04.30</v>
      </c>
      <c r="AG30" s="60" t="str">
        <f t="shared" si="12"/>
        <v/>
      </c>
      <c r="AH30" t="str">
        <f t="shared" ca="1" si="13"/>
        <v>2021.04.30</v>
      </c>
      <c r="AI30" s="20" t="str">
        <f t="shared" si="14"/>
        <v/>
      </c>
    </row>
    <row r="31" spans="1:35" x14ac:dyDescent="0.25">
      <c r="A31" s="20" t="str">
        <f t="shared" ca="1" si="4"/>
        <v/>
      </c>
      <c r="B31" s="20" t="str">
        <f t="shared" ca="1" si="5"/>
        <v/>
      </c>
      <c r="C31" t="str">
        <f t="shared" ca="1" si="6"/>
        <v/>
      </c>
      <c r="D31" t="str">
        <f t="shared" ca="1" si="7"/>
        <v/>
      </c>
      <c r="E31" t="str">
        <f ca="1">IF(A31="","",IF(Naptár!$F$4="HU",CONCATENATE(YEAR(A31),".",IF(MONTH(A31)&lt;10,CONCATENATE(0,MONTH(A31)),MONTH(A31)),".",IF(DAY(A31)&lt;10,CONCATENATE(0,DAY(A31)),DAY(A31))),CONCATENATE(IF(DAY(A31)&lt;10,CONCATENATE(0,DAY(A31)),DAY(A31)),".",IF(MONTH(A31)&lt;10,CONCATENATE(0,MONTH(A31)),MONTH(A31)),".",YEAR(A31))))</f>
        <v/>
      </c>
      <c r="P31" t="s">
        <v>37534</v>
      </c>
      <c r="R31" t="s">
        <v>37586</v>
      </c>
      <c r="S31" t="str">
        <f>"04"</f>
        <v>04</v>
      </c>
      <c r="T31" t="str">
        <f>"27"</f>
        <v>27</v>
      </c>
      <c r="U31" s="1">
        <v>2014</v>
      </c>
      <c r="V31" s="1"/>
      <c r="W31" s="1">
        <v>2014</v>
      </c>
      <c r="Y31" s="52">
        <f t="shared" ca="1" si="0"/>
        <v>1</v>
      </c>
      <c r="Z31" s="40">
        <f t="shared" ca="1" si="1"/>
        <v>1</v>
      </c>
      <c r="AA31" s="49">
        <f t="shared" ca="1" si="8"/>
        <v>2</v>
      </c>
      <c r="AB31" s="52">
        <f t="shared" ca="1" si="2"/>
        <v>1</v>
      </c>
      <c r="AC31" s="40">
        <f t="shared" ca="1" si="3"/>
        <v>1</v>
      </c>
      <c r="AD31" s="49">
        <f t="shared" ca="1" si="9"/>
        <v>2</v>
      </c>
      <c r="AE31" s="40">
        <f t="shared" ca="1" si="10"/>
        <v>1</v>
      </c>
      <c r="AF31" s="42" t="str">
        <f t="shared" ca="1" si="16"/>
        <v>2021.04.27</v>
      </c>
      <c r="AG31" s="60" t="str">
        <f t="shared" si="12"/>
        <v/>
      </c>
      <c r="AH31" t="str">
        <f t="shared" ca="1" si="13"/>
        <v>2021.04.27</v>
      </c>
      <c r="AI31" s="20" t="str">
        <f t="shared" si="14"/>
        <v/>
      </c>
    </row>
    <row r="32" spans="1:35" x14ac:dyDescent="0.25">
      <c r="A32" s="20" t="str">
        <f t="shared" ca="1" si="4"/>
        <v/>
      </c>
      <c r="B32" s="20" t="str">
        <f t="shared" ca="1" si="5"/>
        <v/>
      </c>
      <c r="C32" t="str">
        <f t="shared" ca="1" si="6"/>
        <v/>
      </c>
      <c r="D32" t="str">
        <f t="shared" ca="1" si="7"/>
        <v/>
      </c>
      <c r="E32" t="str">
        <f ca="1">IF(A32="","",IF(Naptár!$F$4="HU",CONCATENATE(YEAR(A32),".",IF(MONTH(A32)&lt;10,CONCATENATE(0,MONTH(A32)),MONTH(A32)),".",IF(DAY(A32)&lt;10,CONCATENATE(0,DAY(A32)),DAY(A32))),CONCATENATE(IF(DAY(A32)&lt;10,CONCATENATE(0,DAY(A32)),DAY(A32)),".",IF(MONTH(A32)&lt;10,CONCATENATE(0,MONTH(A32)),MONTH(A32)),".",YEAR(A32))))</f>
        <v/>
      </c>
      <c r="P32" t="s">
        <v>37534</v>
      </c>
      <c r="R32" t="s">
        <v>37587</v>
      </c>
      <c r="S32" t="str">
        <f>"05"</f>
        <v>05</v>
      </c>
      <c r="T32" t="str">
        <f>"05"</f>
        <v>05</v>
      </c>
      <c r="U32" s="1">
        <v>1946</v>
      </c>
      <c r="V32" s="1"/>
      <c r="W32" s="1">
        <v>1946</v>
      </c>
      <c r="Y32" s="52">
        <f t="shared" ca="1" si="0"/>
        <v>1</v>
      </c>
      <c r="Z32" s="40">
        <f t="shared" ca="1" si="1"/>
        <v>1</v>
      </c>
      <c r="AA32" s="49">
        <f t="shared" ca="1" si="8"/>
        <v>2</v>
      </c>
      <c r="AB32" s="52">
        <f t="shared" ca="1" si="2"/>
        <v>1</v>
      </c>
      <c r="AC32" s="40">
        <f t="shared" ca="1" si="3"/>
        <v>1</v>
      </c>
      <c r="AD32" s="49">
        <f t="shared" ca="1" si="9"/>
        <v>2</v>
      </c>
      <c r="AE32" s="40">
        <f t="shared" ca="1" si="10"/>
        <v>1</v>
      </c>
      <c r="AF32" s="42" t="str">
        <f t="shared" ca="1" si="16"/>
        <v>2021.05.05</v>
      </c>
      <c r="AG32" s="60" t="str">
        <f t="shared" si="12"/>
        <v/>
      </c>
      <c r="AH32" t="str">
        <f t="shared" ca="1" si="13"/>
        <v>2021.05.05</v>
      </c>
      <c r="AI32" s="20" t="str">
        <f t="shared" si="14"/>
        <v/>
      </c>
    </row>
    <row r="33" spans="1:35" x14ac:dyDescent="0.25">
      <c r="A33" s="20" t="str">
        <f t="shared" ca="1" si="4"/>
        <v/>
      </c>
      <c r="B33" s="20" t="str">
        <f t="shared" ca="1" si="5"/>
        <v/>
      </c>
      <c r="C33" t="str">
        <f t="shared" ca="1" si="6"/>
        <v/>
      </c>
      <c r="D33" t="str">
        <f t="shared" ca="1" si="7"/>
        <v/>
      </c>
      <c r="E33" t="str">
        <f ca="1">IF(A33="","",IF(Naptár!$F$4="HU",CONCATENATE(YEAR(A33),".",IF(MONTH(A33)&lt;10,CONCATENATE(0,MONTH(A33)),MONTH(A33)),".",IF(DAY(A33)&lt;10,CONCATENATE(0,DAY(A33)),DAY(A33))),CONCATENATE(IF(DAY(A33)&lt;10,CONCATENATE(0,DAY(A33)),DAY(A33)),".",IF(MONTH(A33)&lt;10,CONCATENATE(0,MONTH(A33)),MONTH(A33)),".",YEAR(A33))))</f>
        <v/>
      </c>
      <c r="G33" t="s">
        <v>36602</v>
      </c>
      <c r="M33" t="s">
        <v>37455</v>
      </c>
      <c r="Q33" t="s">
        <v>37535</v>
      </c>
      <c r="R33" t="s">
        <v>37386</v>
      </c>
      <c r="S33" t="str">
        <f>"01"</f>
        <v>01</v>
      </c>
      <c r="T33" t="str">
        <f>"06"</f>
        <v>06</v>
      </c>
      <c r="U33" s="1"/>
      <c r="V33" s="1"/>
      <c r="W33" s="1"/>
      <c r="Y33" s="52">
        <f t="shared" ca="1" si="0"/>
        <v>1</v>
      </c>
      <c r="Z33" s="40">
        <f t="shared" ca="1" si="1"/>
        <v>1</v>
      </c>
      <c r="AA33" s="49">
        <f t="shared" ca="1" si="8"/>
        <v>2</v>
      </c>
      <c r="AB33" s="52">
        <f t="shared" ca="1" si="2"/>
        <v>1</v>
      </c>
      <c r="AC33" s="40">
        <f t="shared" ca="1" si="3"/>
        <v>1</v>
      </c>
      <c r="AD33" s="49">
        <f t="shared" ca="1" si="9"/>
        <v>2</v>
      </c>
      <c r="AE33" s="40">
        <f t="shared" ca="1" si="10"/>
        <v>1</v>
      </c>
      <c r="AF33" s="42" t="str">
        <f t="shared" ca="1" si="16"/>
        <v>2021.01.06</v>
      </c>
      <c r="AG33" s="60" t="str">
        <f t="shared" si="12"/>
        <v/>
      </c>
      <c r="AH33" t="str">
        <f t="shared" ca="1" si="13"/>
        <v>2021.01.06</v>
      </c>
      <c r="AI33" s="20" t="str">
        <f t="shared" si="14"/>
        <v/>
      </c>
    </row>
    <row r="34" spans="1:35" x14ac:dyDescent="0.25">
      <c r="A34" s="20" t="str">
        <f t="shared" ca="1" si="4"/>
        <v/>
      </c>
      <c r="B34" s="20" t="str">
        <f t="shared" ca="1" si="5"/>
        <v/>
      </c>
      <c r="C34" t="str">
        <f t="shared" ca="1" si="6"/>
        <v/>
      </c>
      <c r="D34" t="str">
        <f t="shared" ca="1" si="7"/>
        <v/>
      </c>
      <c r="E34" t="str">
        <f ca="1">IF(A34="","",IF(Naptár!$F$4="HU",CONCATENATE(YEAR(A34),".",IF(MONTH(A34)&lt;10,CONCATENATE(0,MONTH(A34)),MONTH(A34)),".",IF(DAY(A34)&lt;10,CONCATENATE(0,DAY(A34)),DAY(A34))),CONCATENATE(IF(DAY(A34)&lt;10,CONCATENATE(0,DAY(A34)),DAY(A34)),".",IF(MONTH(A34)&lt;10,CONCATENATE(0,MONTH(A34)),MONTH(A34)),".",YEAR(A34))))</f>
        <v/>
      </c>
      <c r="Q34" t="s">
        <v>37535</v>
      </c>
      <c r="R34" t="s">
        <v>37588</v>
      </c>
      <c r="S34" t="str">
        <f>"06"</f>
        <v>06</v>
      </c>
      <c r="T34" t="str">
        <f>"22"</f>
        <v>22</v>
      </c>
      <c r="U34" s="1">
        <v>1945</v>
      </c>
      <c r="V34" s="1"/>
      <c r="W34" s="1"/>
      <c r="Y34" s="52">
        <f t="shared" ca="1" si="0"/>
        <v>1</v>
      </c>
      <c r="Z34" s="40">
        <f t="shared" ca="1" si="1"/>
        <v>1</v>
      </c>
      <c r="AA34" s="49">
        <f t="shared" ca="1" si="8"/>
        <v>2</v>
      </c>
      <c r="AB34" s="52">
        <f t="shared" ca="1" si="2"/>
        <v>1</v>
      </c>
      <c r="AC34" s="40">
        <f t="shared" ca="1" si="3"/>
        <v>1</v>
      </c>
      <c r="AD34" s="49">
        <f t="shared" ca="1" si="9"/>
        <v>2</v>
      </c>
      <c r="AE34" s="40">
        <f t="shared" ca="1" si="10"/>
        <v>1</v>
      </c>
      <c r="AF34" s="42" t="str">
        <f t="shared" ca="1" si="16"/>
        <v>2021.06.22</v>
      </c>
      <c r="AG34" s="60" t="str">
        <f t="shared" si="12"/>
        <v/>
      </c>
      <c r="AH34" t="str">
        <f t="shared" ca="1" si="13"/>
        <v>2021.06.22</v>
      </c>
      <c r="AI34" s="20" t="str">
        <f t="shared" si="14"/>
        <v/>
      </c>
    </row>
    <row r="35" spans="1:35" x14ac:dyDescent="0.25">
      <c r="A35" s="20" t="str">
        <f ca="1">IF(AI35="","",IF(AI35&gt;TODAY(),AI35+0,""))</f>
        <v/>
      </c>
      <c r="B35" s="20" t="str">
        <f ca="1">IF(AI35=TODAY(),AI35,"")</f>
        <v/>
      </c>
      <c r="E35" t="str">
        <f ca="1">IF(A35="","",IF(Naptár!$F$4="HU",CONCATENATE(YEAR(A35),".",IF(MONTH(A35)&lt;10,CONCATENATE(0,MONTH(A35)),MONTH(A35)),".",IF(DAY(A35)&lt;10,CONCATENATE(0,DAY(A35)),DAY(A35))),CONCATENATE(IF(DAY(A35)&lt;10,CONCATENATE(0,DAY(A35)),DAY(A35)),".",IF(MONTH(A35)&lt;10,CONCATENATE(0,MONTH(A35)),MONTH(A35)),".",YEAR(A35))))</f>
        <v/>
      </c>
      <c r="M35" t="s">
        <v>37455</v>
      </c>
      <c r="O35" t="s">
        <v>39587</v>
      </c>
      <c r="R35" t="s">
        <v>38526</v>
      </c>
      <c r="U35" s="1">
        <v>1320</v>
      </c>
      <c r="V35" s="1"/>
      <c r="W35" s="1"/>
      <c r="Y35" s="52">
        <f t="shared" ref="Y35:Y42" ca="1" si="17">IF($H$1&gt;=U35,1,0)</f>
        <v>1</v>
      </c>
      <c r="Z35" s="40">
        <f t="shared" ref="Z35:Z42" ca="1" si="18">IF(OR($H$1&lt;=V35,V35=""),1,0)</f>
        <v>1</v>
      </c>
      <c r="AA35" s="49">
        <f t="shared" ref="AA35:AA42" ca="1" si="19">SUM(Y35:Z35)</f>
        <v>2</v>
      </c>
      <c r="AB35" s="52">
        <f t="shared" ref="AB35:AB42" ca="1" si="20">IF(OR(W35="",$H$1&gt;=W35),1,0)</f>
        <v>1</v>
      </c>
      <c r="AC35" s="40">
        <f t="shared" ref="AC35:AC42" ca="1" si="21">IF(OR($H$1&lt;=X35,X35=""),1,0)</f>
        <v>1</v>
      </c>
      <c r="AD35" s="49">
        <f t="shared" ref="AD35:AD42" ca="1" si="22">SUM(AB35:AC35)</f>
        <v>2</v>
      </c>
      <c r="AE35" s="40">
        <f t="shared" ref="AE35:AE42" ca="1" si="23">IF(OR(AA35=2,AD35=2),1,0)</f>
        <v>1</v>
      </c>
      <c r="AF35" s="67">
        <f ca="1">AF49+59</f>
        <v>44350</v>
      </c>
      <c r="AG35" s="60" t="str">
        <f t="shared" si="12"/>
        <v/>
      </c>
      <c r="AH35" s="104">
        <f ca="1">AH49+59</f>
        <v>44350</v>
      </c>
      <c r="AI35" s="20" t="str">
        <f t="shared" si="14"/>
        <v/>
      </c>
    </row>
    <row r="36" spans="1:35" x14ac:dyDescent="0.25">
      <c r="A36" s="20" t="str">
        <f t="shared" ref="A36:A42" ca="1" si="24">IF(AI36="","",IF(AI36&gt;TODAY(),AI36+0,""))</f>
        <v/>
      </c>
      <c r="B36" s="20" t="str">
        <f t="shared" ref="B36:B42" ca="1" si="25">IF(AI36=TODAY(),AI36,"")</f>
        <v/>
      </c>
      <c r="E36" t="str">
        <f ca="1">IF(A36="","",IF(Naptár!$F$4="HU",CONCATENATE(YEAR(A36),".",IF(MONTH(A36)&lt;10,CONCATENATE(0,MONTH(A36)),MONTH(A36)),".",IF(DAY(A36)&lt;10,CONCATENATE(0,DAY(A36)),DAY(A36))),CONCATENATE(IF(DAY(A36)&lt;10,CONCATENATE(0,DAY(A36)),DAY(A36)),".",IF(MONTH(A36)&lt;10,CONCATENATE(0,MONTH(A36)),MONTH(A36)),".",YEAR(A36))))</f>
        <v/>
      </c>
      <c r="M36" t="s">
        <v>37455</v>
      </c>
      <c r="R36" t="s">
        <v>39566</v>
      </c>
      <c r="S36" t="str">
        <f>"05"</f>
        <v>05</v>
      </c>
      <c r="T36" t="str">
        <f>"03"</f>
        <v>03</v>
      </c>
      <c r="U36" s="1">
        <v>1791</v>
      </c>
      <c r="V36" s="1"/>
      <c r="W36" s="1"/>
      <c r="Y36" s="52">
        <f t="shared" ca="1" si="17"/>
        <v>1</v>
      </c>
      <c r="Z36" s="40">
        <f t="shared" ca="1" si="18"/>
        <v>1</v>
      </c>
      <c r="AA36" s="49">
        <f t="shared" ca="1" si="19"/>
        <v>2</v>
      </c>
      <c r="AB36" s="52">
        <f t="shared" ca="1" si="20"/>
        <v>1</v>
      </c>
      <c r="AC36" s="40">
        <f t="shared" ca="1" si="21"/>
        <v>1</v>
      </c>
      <c r="AD36" s="49">
        <f t="shared" ca="1" si="22"/>
        <v>2</v>
      </c>
      <c r="AE36" s="40">
        <f t="shared" ca="1" si="23"/>
        <v>1</v>
      </c>
      <c r="AF36" s="42" t="str">
        <f ca="1">CONCATENATE($H$1,".",S36,".",T36)</f>
        <v>2021.05.03</v>
      </c>
      <c r="AG36" s="60" t="str">
        <f t="shared" si="12"/>
        <v/>
      </c>
      <c r="AH36" t="str">
        <f t="shared" ca="1" si="13"/>
        <v>2021.05.03</v>
      </c>
      <c r="AI36" s="20" t="str">
        <f t="shared" si="14"/>
        <v/>
      </c>
    </row>
    <row r="37" spans="1:35" x14ac:dyDescent="0.25">
      <c r="A37" s="20" t="str">
        <f t="shared" ca="1" si="24"/>
        <v/>
      </c>
      <c r="B37" s="20" t="str">
        <f t="shared" ca="1" si="25"/>
        <v/>
      </c>
      <c r="E37" t="str">
        <f ca="1">IF(A37="","",IF(Naptár!$F$4="HU",CONCATENATE(YEAR(A37),".",IF(MONTH(A37)&lt;10,CONCATENATE(0,MONTH(A37)),MONTH(A37)),".",IF(DAY(A37)&lt;10,CONCATENATE(0,DAY(A37)),DAY(A37))),CONCATENATE(IF(DAY(A37)&lt;10,CONCATENATE(0,DAY(A37)),DAY(A37)),".",IF(MONTH(A37)&lt;10,CONCATENATE(0,MONTH(A37)),MONTH(A37)),".",YEAR(A37))))</f>
        <v/>
      </c>
      <c r="M37" t="s">
        <v>37455</v>
      </c>
      <c r="R37" t="s">
        <v>37591</v>
      </c>
      <c r="S37" t="str">
        <f>"11"</f>
        <v>11</v>
      </c>
      <c r="T37" t="str">
        <f>"11"</f>
        <v>11</v>
      </c>
      <c r="U37" s="1">
        <v>1918</v>
      </c>
      <c r="V37" s="1"/>
      <c r="W37" s="1"/>
      <c r="Y37" s="52">
        <f t="shared" ca="1" si="17"/>
        <v>1</v>
      </c>
      <c r="Z37" s="40">
        <f t="shared" ca="1" si="18"/>
        <v>1</v>
      </c>
      <c r="AA37" s="49">
        <f t="shared" ca="1" si="19"/>
        <v>2</v>
      </c>
      <c r="AB37" s="52">
        <f t="shared" ca="1" si="20"/>
        <v>1</v>
      </c>
      <c r="AC37" s="40">
        <f t="shared" ca="1" si="21"/>
        <v>1</v>
      </c>
      <c r="AD37" s="49">
        <f t="shared" ca="1" si="22"/>
        <v>2</v>
      </c>
      <c r="AE37" s="40">
        <f t="shared" ca="1" si="23"/>
        <v>1</v>
      </c>
      <c r="AF37" s="42" t="str">
        <f t="shared" ref="AF37:AF47" ca="1" si="26">CONCATENATE($H$1,".",S37,".",T37)</f>
        <v>2021.11.11</v>
      </c>
      <c r="AG37" s="60" t="str">
        <f t="shared" si="12"/>
        <v/>
      </c>
      <c r="AH37" t="str">
        <f t="shared" ca="1" si="13"/>
        <v>2021.11.11</v>
      </c>
      <c r="AI37" s="20" t="str">
        <f t="shared" si="14"/>
        <v/>
      </c>
    </row>
    <row r="38" spans="1:35" x14ac:dyDescent="0.25">
      <c r="A38" s="20"/>
      <c r="B38" s="20"/>
      <c r="O38" t="s">
        <v>39587</v>
      </c>
      <c r="R38" t="s">
        <v>39677</v>
      </c>
      <c r="S38" t="str">
        <f>"10"</f>
        <v>10</v>
      </c>
      <c r="T38" t="str">
        <f>"15"</f>
        <v>15</v>
      </c>
      <c r="U38" s="1"/>
      <c r="V38" s="1"/>
      <c r="W38" s="1"/>
      <c r="Y38" s="52">
        <f t="shared" ref="Y38" ca="1" si="27">IF($H$1&gt;=U38,1,0)</f>
        <v>1</v>
      </c>
      <c r="Z38" s="40">
        <f t="shared" ref="Z38" ca="1" si="28">IF(OR($H$1&lt;=V38,V38=""),1,0)</f>
        <v>1</v>
      </c>
      <c r="AA38" s="49">
        <f t="shared" ref="AA38" ca="1" si="29">SUM(Y38:Z38)</f>
        <v>2</v>
      </c>
      <c r="AB38" s="52">
        <f t="shared" ref="AB38" ca="1" si="30">IF(OR(W38="",$H$1&gt;=W38),1,0)</f>
        <v>1</v>
      </c>
      <c r="AC38" s="40">
        <f t="shared" ref="AC38" ca="1" si="31">IF(OR($H$1&lt;=X38,X38=""),1,0)</f>
        <v>1</v>
      </c>
      <c r="AD38" s="49">
        <f t="shared" ref="AD38" ca="1" si="32">SUM(AB38:AC38)</f>
        <v>2</v>
      </c>
      <c r="AE38" s="40">
        <f t="shared" ref="AE38" ca="1" si="33">IF(OR(AA38=2,AD38=2),1,0)</f>
        <v>1</v>
      </c>
      <c r="AF38" s="42" t="str">
        <f t="shared" ref="AF38" ca="1" si="34">CONCATENATE($H$1,".",S38,".",T38)</f>
        <v>2021.10.15</v>
      </c>
      <c r="AG38" s="60" t="str">
        <f t="shared" ref="AG38" si="35">IF(COUNTA(F38:Q38)=0,"",IF(OR(OR($S$1=F38,$S$1=G38,$S$1=H38,$S$1=I38,$S$1=J38,$S$1=K38,$S$1=L38,$S$1=M38,$S$1=N38,$S$1=O38,$S$1=P38,$S$1=Q38))=TRUE,IF(AND(AE38=1,$H$1&gt;1900),AF38+1-1,IF(AND($H$1&lt;=1900,AE38=1),AF38,"")),""))</f>
        <v/>
      </c>
      <c r="AH38" t="str">
        <f t="shared" ref="AH38" ca="1" si="36">CONCATENATE($I$1,".",S38,".",T38)</f>
        <v>2021.10.15</v>
      </c>
      <c r="AI38" s="20" t="str">
        <f t="shared" ref="AI38" si="37">IF(COUNTA(F38:P38)=0,"",IF(OR(OR($S$1=F38,$S$1=G38,$S$1=H38,$S$1=I38,$S$1=J38,$S$1=K38,$S$1=L38,$S$1=M38,$S$1=N38,$S$1=O38,$S$1=P38,$S$1=Q38))=TRUE,IF(AND(AE38=1,$H$1&gt;1900),AH38+1-1,IF(AND($H$1&lt;=1900,AE38=1),AH38,"")),""))</f>
        <v/>
      </c>
    </row>
    <row r="39" spans="1:35" x14ac:dyDescent="0.25">
      <c r="A39" s="20"/>
      <c r="B39" s="20"/>
      <c r="O39" t="s">
        <v>39587</v>
      </c>
      <c r="R39" t="s">
        <v>37591</v>
      </c>
      <c r="S39" t="str">
        <f>"12"</f>
        <v>12</v>
      </c>
      <c r="T39" t="str">
        <f>"01"</f>
        <v>01</v>
      </c>
      <c r="U39" s="1">
        <v>1911</v>
      </c>
      <c r="V39" s="1"/>
      <c r="W39" s="1">
        <v>1911</v>
      </c>
      <c r="Y39" s="52">
        <f t="shared" ref="Y39:Y40" ca="1" si="38">IF($H$1&gt;=U39,1,0)</f>
        <v>1</v>
      </c>
      <c r="Z39" s="40">
        <f t="shared" ref="Z39:Z40" ca="1" si="39">IF(OR($H$1&lt;=V39,V39=""),1,0)</f>
        <v>1</v>
      </c>
      <c r="AA39" s="49">
        <f t="shared" ref="AA39:AA40" ca="1" si="40">SUM(Y39:Z39)</f>
        <v>2</v>
      </c>
      <c r="AB39" s="52">
        <f t="shared" ref="AB39:AB40" ca="1" si="41">IF(OR(W39="",$H$1&gt;=W39),1,0)</f>
        <v>1</v>
      </c>
      <c r="AC39" s="40">
        <f t="shared" ref="AC39:AC40" ca="1" si="42">IF(OR($H$1&lt;=X39,X39=""),1,0)</f>
        <v>1</v>
      </c>
      <c r="AD39" s="49">
        <f t="shared" ref="AD39:AD40" ca="1" si="43">SUM(AB39:AC39)</f>
        <v>2</v>
      </c>
      <c r="AE39" s="40">
        <f t="shared" ca="1" si="23"/>
        <v>1</v>
      </c>
      <c r="AF39" s="42" t="str">
        <f t="shared" ref="AF39:AF40" ca="1" si="44">CONCATENATE($H$1,".",S39,".",T39)</f>
        <v>2021.12.01</v>
      </c>
      <c r="AG39" s="60" t="str">
        <f t="shared" ref="AG39:AG40" si="45">IF(COUNTA(F39:Q39)=0,"",IF(OR(OR($S$1=F39,$S$1=G39,$S$1=H39,$S$1=I39,$S$1=J39,$S$1=K39,$S$1=L39,$S$1=M39,$S$1=N39,$S$1=O39,$S$1=P39,$S$1=Q39))=TRUE,IF(AND(AE39=1,$H$1&gt;1900),AF39+1-1,IF(AND($H$1&lt;=1900,AE39=1),AF39,"")),""))</f>
        <v/>
      </c>
      <c r="AH39" t="str">
        <f t="shared" ref="AH39:AH40" ca="1" si="46">CONCATENATE($I$1,".",S39,".",T39)</f>
        <v>2021.12.01</v>
      </c>
      <c r="AI39" s="20" t="str">
        <f t="shared" ref="AI39:AI40" si="47">IF(COUNTA(F39:P39)=0,"",IF(OR(OR($S$1=F39,$S$1=G39,$S$1=H39,$S$1=I39,$S$1=J39,$S$1=K39,$S$1=L39,$S$1=M39,$S$1=N39,$S$1=O39,$S$1=P39,$S$1=Q39))=TRUE,IF(AND(AE39=1,$H$1&gt;1900),AH39+1-1,IF(AND($H$1&lt;=1900,AE39=1),AH39,"")),""))</f>
        <v/>
      </c>
    </row>
    <row r="40" spans="1:35" x14ac:dyDescent="0.25">
      <c r="A40" s="20"/>
      <c r="B40" s="20"/>
      <c r="O40" t="s">
        <v>39587</v>
      </c>
      <c r="R40" t="s">
        <v>39676</v>
      </c>
      <c r="S40" t="str">
        <f>"06"</f>
        <v>06</v>
      </c>
      <c r="T40" t="str">
        <f>"10"</f>
        <v>10</v>
      </c>
      <c r="U40" s="1"/>
      <c r="V40" s="1"/>
      <c r="W40" s="1"/>
      <c r="Y40" s="52">
        <f t="shared" ca="1" si="38"/>
        <v>1</v>
      </c>
      <c r="Z40" s="40">
        <f t="shared" ca="1" si="39"/>
        <v>1</v>
      </c>
      <c r="AA40" s="49">
        <f t="shared" ca="1" si="40"/>
        <v>2</v>
      </c>
      <c r="AB40" s="52">
        <f t="shared" ca="1" si="41"/>
        <v>1</v>
      </c>
      <c r="AC40" s="40">
        <f t="shared" ca="1" si="42"/>
        <v>1</v>
      </c>
      <c r="AD40" s="49">
        <f t="shared" ca="1" si="43"/>
        <v>2</v>
      </c>
      <c r="AE40" s="40">
        <f t="shared" ca="1" si="23"/>
        <v>1</v>
      </c>
      <c r="AF40" s="42" t="str">
        <f t="shared" ca="1" si="44"/>
        <v>2021.06.10</v>
      </c>
      <c r="AG40" s="60" t="str">
        <f t="shared" si="45"/>
        <v/>
      </c>
      <c r="AH40" t="str">
        <f t="shared" ca="1" si="46"/>
        <v>2021.06.10</v>
      </c>
      <c r="AI40" s="20" t="str">
        <f t="shared" si="47"/>
        <v/>
      </c>
    </row>
    <row r="41" spans="1:35" x14ac:dyDescent="0.25">
      <c r="A41" s="20" t="str">
        <f t="shared" ca="1" si="24"/>
        <v/>
      </c>
      <c r="B41" s="20" t="str">
        <f t="shared" ca="1" si="25"/>
        <v/>
      </c>
      <c r="E41" t="str">
        <f ca="1">IF(A41="","",IF(Naptár!$F$4="HU",CONCATENATE(YEAR(A41),".",IF(MONTH(A41)&lt;10,CONCATENATE(0,MONTH(A41)),MONTH(A41)),".",IF(DAY(A41)&lt;10,CONCATENATE(0,DAY(A41)),DAY(A41))),CONCATENATE(IF(DAY(A41)&lt;10,CONCATENATE(0,DAY(A41)),DAY(A41)),".",IF(MONTH(A41)&lt;10,CONCATENATE(0,MONTH(A41)),MONTH(A41)),".",YEAR(A41))))</f>
        <v/>
      </c>
      <c r="N41" t="s">
        <v>39575</v>
      </c>
      <c r="R41" t="s">
        <v>39576</v>
      </c>
      <c r="S41" t="str">
        <f>"07"</f>
        <v>07</v>
      </c>
      <c r="T41" t="str">
        <f>"21"</f>
        <v>21</v>
      </c>
      <c r="U41" s="1">
        <v>1831</v>
      </c>
      <c r="V41" s="1"/>
      <c r="W41" s="1">
        <v>1831</v>
      </c>
      <c r="Y41" s="52">
        <f t="shared" ca="1" si="17"/>
        <v>1</v>
      </c>
      <c r="Z41" s="40">
        <f t="shared" ca="1" si="18"/>
        <v>1</v>
      </c>
      <c r="AA41" s="49">
        <f t="shared" ca="1" si="19"/>
        <v>2</v>
      </c>
      <c r="AB41" s="52">
        <f t="shared" ca="1" si="20"/>
        <v>1</v>
      </c>
      <c r="AC41" s="40">
        <f t="shared" ca="1" si="21"/>
        <v>1</v>
      </c>
      <c r="AD41" s="49">
        <f t="shared" ca="1" si="22"/>
        <v>2</v>
      </c>
      <c r="AE41" s="40">
        <f t="shared" ca="1" si="23"/>
        <v>1</v>
      </c>
      <c r="AF41" s="42" t="str">
        <f t="shared" ca="1" si="26"/>
        <v>2021.07.21</v>
      </c>
      <c r="AG41" s="60" t="str">
        <f t="shared" si="12"/>
        <v/>
      </c>
      <c r="AH41" t="str">
        <f t="shared" ca="1" si="13"/>
        <v>2021.07.21</v>
      </c>
      <c r="AI41" s="20" t="str">
        <f t="shared" si="14"/>
        <v/>
      </c>
    </row>
    <row r="42" spans="1:35" x14ac:dyDescent="0.25">
      <c r="A42" s="20" t="str">
        <f t="shared" ca="1" si="24"/>
        <v/>
      </c>
      <c r="B42" s="20" t="str">
        <f t="shared" ca="1" si="25"/>
        <v/>
      </c>
      <c r="E42" t="str">
        <f ca="1">IF(A42="","",IF(Naptár!$F$4="HU",CONCATENATE(YEAR(A42),".",IF(MONTH(A42)&lt;10,CONCATENATE(0,MONTH(A42)),MONTH(A42)),".",IF(DAY(A42)&lt;10,CONCATENATE(0,DAY(A42)),DAY(A42))),CONCATENATE(IF(DAY(A42)&lt;10,CONCATENATE(0,DAY(A42)),DAY(A42)),".",IF(MONTH(A42)&lt;10,CONCATENATE(0,MONTH(A42)),MONTH(A42)),".",YEAR(A42))))</f>
        <v/>
      </c>
      <c r="O42" t="s">
        <v>39587</v>
      </c>
      <c r="R42" t="s">
        <v>39666</v>
      </c>
      <c r="S42" t="str">
        <f>"04"</f>
        <v>04</v>
      </c>
      <c r="T42" t="str">
        <f>"25"</f>
        <v>25</v>
      </c>
      <c r="U42" s="1">
        <v>1975</v>
      </c>
      <c r="V42" s="1"/>
      <c r="W42" s="1">
        <v>1975</v>
      </c>
      <c r="Y42" s="52">
        <f t="shared" ca="1" si="17"/>
        <v>1</v>
      </c>
      <c r="Z42" s="40">
        <f t="shared" ca="1" si="18"/>
        <v>1</v>
      </c>
      <c r="AA42" s="49">
        <f t="shared" ca="1" si="19"/>
        <v>2</v>
      </c>
      <c r="AB42" s="52">
        <f t="shared" ca="1" si="20"/>
        <v>1</v>
      </c>
      <c r="AC42" s="40">
        <f t="shared" ca="1" si="21"/>
        <v>1</v>
      </c>
      <c r="AD42" s="49">
        <f t="shared" ca="1" si="22"/>
        <v>2</v>
      </c>
      <c r="AE42" s="40">
        <f t="shared" ca="1" si="23"/>
        <v>1</v>
      </c>
      <c r="AF42" s="42" t="str">
        <f t="shared" ca="1" si="26"/>
        <v>2021.04.25</v>
      </c>
      <c r="AG42" s="60" t="str">
        <f t="shared" si="12"/>
        <v/>
      </c>
      <c r="AH42" t="str">
        <f t="shared" ca="1" si="13"/>
        <v>2021.04.25</v>
      </c>
      <c r="AI42" s="20" t="str">
        <f t="shared" si="14"/>
        <v/>
      </c>
    </row>
    <row r="43" spans="1:35" x14ac:dyDescent="0.25">
      <c r="A43" s="20" t="str">
        <f ca="1">IF(AI43="","",IF(AI43&gt;TODAY(),AI43+0,""))</f>
        <v/>
      </c>
      <c r="B43" s="20" t="str">
        <f ca="1">IF(AI43=TODAY(),AI43,"")</f>
        <v/>
      </c>
      <c r="C43" t="str">
        <f t="shared" ca="1" si="6"/>
        <v/>
      </c>
      <c r="D43" t="str">
        <f t="shared" ca="1" si="7"/>
        <v/>
      </c>
      <c r="E43" t="str">
        <f ca="1">IF(A43="","",IF(Naptár!$F$4="HU",CONCATENATE(YEAR(A43),".",IF(MONTH(A43)&lt;10,CONCATENATE(0,MONTH(A43)),MONTH(A43)),".",IF(DAY(A43)&lt;10,CONCATENATE(0,DAY(A43)),DAY(A43))),CONCATENATE(IF(DAY(A43)&lt;10,CONCATENATE(0,DAY(A43)),DAY(A43)),".",IF(MONTH(A43)&lt;10,CONCATENATE(0,MONTH(A43)),MONTH(A43)),".",YEAR(A43))))</f>
        <v/>
      </c>
      <c r="Q43" t="s">
        <v>37535</v>
      </c>
      <c r="R43" t="s">
        <v>37589</v>
      </c>
      <c r="S43" t="str">
        <f>"06"</f>
        <v>06</v>
      </c>
      <c r="T43" t="str">
        <f>"25"</f>
        <v>25</v>
      </c>
      <c r="U43" s="1">
        <v>1992</v>
      </c>
      <c r="V43" s="1"/>
      <c r="W43" s="1"/>
      <c r="Y43" s="52">
        <f t="shared" ca="1" si="0"/>
        <v>1</v>
      </c>
      <c r="Z43" s="40">
        <f t="shared" ca="1" si="1"/>
        <v>1</v>
      </c>
      <c r="AA43" s="49">
        <f t="shared" ca="1" si="8"/>
        <v>2</v>
      </c>
      <c r="AB43" s="52">
        <f t="shared" ca="1" si="2"/>
        <v>1</v>
      </c>
      <c r="AC43" s="40">
        <f t="shared" ca="1" si="3"/>
        <v>1</v>
      </c>
      <c r="AD43" s="49">
        <f t="shared" ca="1" si="9"/>
        <v>2</v>
      </c>
      <c r="AE43" s="40">
        <f t="shared" ca="1" si="10"/>
        <v>1</v>
      </c>
      <c r="AF43" s="42" t="str">
        <f t="shared" ca="1" si="26"/>
        <v>2021.06.25</v>
      </c>
      <c r="AG43" s="60" t="str">
        <f t="shared" si="12"/>
        <v/>
      </c>
      <c r="AH43" t="str">
        <f t="shared" ca="1" si="13"/>
        <v>2021.06.25</v>
      </c>
      <c r="AI43" s="20" t="str">
        <f t="shared" si="14"/>
        <v/>
      </c>
    </row>
    <row r="44" spans="1:35" x14ac:dyDescent="0.25">
      <c r="A44" s="20" t="str">
        <f t="shared" ref="A44:A52" ca="1" si="48">IF(AI44="","",IF(AI44&gt;TODAY(),AI44+0,""))</f>
        <v/>
      </c>
      <c r="B44" s="20" t="str">
        <f t="shared" ref="B44:B52" ca="1" si="49">IF(AI44=TODAY(),AI44,"")</f>
        <v/>
      </c>
      <c r="C44" t="str">
        <f t="shared" ca="1" si="6"/>
        <v/>
      </c>
      <c r="D44" t="str">
        <f t="shared" ca="1" si="7"/>
        <v/>
      </c>
      <c r="E44" t="str">
        <f ca="1">IF(A44="","",IF(Naptár!$F$4="HU",CONCATENATE(YEAR(A44),".",IF(MONTH(A44)&lt;10,CONCATENATE(0,MONTH(A44)),MONTH(A44)),".",IF(DAY(A44)&lt;10,CONCATENATE(0,DAY(A44)),DAY(A44))),CONCATENATE(IF(DAY(A44)&lt;10,CONCATENATE(0,DAY(A44)),DAY(A44)),".",IF(MONTH(A44)&lt;10,CONCATENATE(0,MONTH(A44)),MONTH(A44)),".",YEAR(A44))))</f>
        <v/>
      </c>
      <c r="Q44" t="s">
        <v>37535</v>
      </c>
      <c r="R44" t="s">
        <v>37590</v>
      </c>
      <c r="S44" t="str">
        <f>"08"</f>
        <v>08</v>
      </c>
      <c r="T44" t="str">
        <f>"05"</f>
        <v>05</v>
      </c>
      <c r="U44" s="1"/>
      <c r="V44" s="1"/>
      <c r="W44" s="1"/>
      <c r="Y44" s="52">
        <f t="shared" ca="1" si="0"/>
        <v>1</v>
      </c>
      <c r="Z44" s="40">
        <f t="shared" ca="1" si="1"/>
        <v>1</v>
      </c>
      <c r="AA44" s="49">
        <f t="shared" ca="1" si="8"/>
        <v>2</v>
      </c>
      <c r="AB44" s="52">
        <f t="shared" ca="1" si="2"/>
        <v>1</v>
      </c>
      <c r="AC44" s="40">
        <f t="shared" ca="1" si="3"/>
        <v>1</v>
      </c>
      <c r="AD44" s="49">
        <f t="shared" ca="1" si="9"/>
        <v>2</v>
      </c>
      <c r="AE44" s="40">
        <f t="shared" ca="1" si="10"/>
        <v>1</v>
      </c>
      <c r="AF44" s="42" t="str">
        <f t="shared" ca="1" si="26"/>
        <v>2021.08.05</v>
      </c>
      <c r="AG44" s="60" t="str">
        <f t="shared" si="12"/>
        <v/>
      </c>
      <c r="AH44" t="str">
        <f t="shared" ca="1" si="13"/>
        <v>2021.08.05</v>
      </c>
      <c r="AI44" s="20" t="str">
        <f t="shared" si="14"/>
        <v/>
      </c>
    </row>
    <row r="45" spans="1:35" x14ac:dyDescent="0.25">
      <c r="A45" s="20" t="str">
        <f t="shared" ca="1" si="48"/>
        <v/>
      </c>
      <c r="B45" s="20" t="str">
        <f t="shared" ca="1" si="49"/>
        <v/>
      </c>
      <c r="C45" t="str">
        <f t="shared" ca="1" si="6"/>
        <v/>
      </c>
      <c r="D45" t="str">
        <f t="shared" ca="1" si="7"/>
        <v/>
      </c>
      <c r="E45" t="str">
        <f ca="1">IF(A45="","",IF(Naptár!$F$4="HU",CONCATENATE(YEAR(A45),".",IF(MONTH(A45)&lt;10,CONCATENATE(0,MONTH(A45)),MONTH(A45)),".",IF(DAY(A45)&lt;10,CONCATENATE(0,DAY(A45)),DAY(A45))),CONCATENATE(IF(DAY(A45)&lt;10,CONCATENATE(0,DAY(A45)),DAY(A45)),".",IF(MONTH(A45)&lt;10,CONCATENATE(0,MONTH(A45)),MONTH(A45)),".",YEAR(A45))))</f>
        <v/>
      </c>
      <c r="Q45" t="s">
        <v>37535</v>
      </c>
      <c r="R45" t="s">
        <v>37591</v>
      </c>
      <c r="S45" t="str">
        <f>"10"</f>
        <v>10</v>
      </c>
      <c r="T45" t="str">
        <f>"08"</f>
        <v>08</v>
      </c>
      <c r="U45" s="1"/>
      <c r="V45" s="1"/>
      <c r="W45" s="1"/>
      <c r="Y45" s="52">
        <f t="shared" ref="Y45" ca="1" si="50">IF($H$1&gt;=U45,1,0)</f>
        <v>1</v>
      </c>
      <c r="Z45" s="40">
        <f t="shared" ref="Z45" ca="1" si="51">IF(OR($H$1&lt;=V45,V45=""),1,0)</f>
        <v>1</v>
      </c>
      <c r="AA45" s="49">
        <f t="shared" ref="AA45" ca="1" si="52">SUM(Y45:Z45)</f>
        <v>2</v>
      </c>
      <c r="AB45" s="52">
        <f t="shared" ref="AB45" ca="1" si="53">IF(OR(W45="",$H$1&gt;=W45),1,0)</f>
        <v>1</v>
      </c>
      <c r="AC45" s="40">
        <f t="shared" ref="AC45" ca="1" si="54">IF(OR($H$1&lt;=X45,X45=""),1,0)</f>
        <v>1</v>
      </c>
      <c r="AD45" s="49">
        <f t="shared" ref="AD45" ca="1" si="55">SUM(AB45:AC45)</f>
        <v>2</v>
      </c>
      <c r="AE45" s="40">
        <f t="shared" ref="AE45" ca="1" si="56">IF(OR(AA45=2,AD45=2),1,0)</f>
        <v>1</v>
      </c>
      <c r="AF45" s="42" t="str">
        <f t="shared" ca="1" si="26"/>
        <v>2021.10.08</v>
      </c>
      <c r="AG45" s="60" t="str">
        <f t="shared" si="12"/>
        <v/>
      </c>
      <c r="AH45" t="str">
        <f t="shared" ca="1" si="13"/>
        <v>2021.10.08</v>
      </c>
      <c r="AI45" s="20" t="str">
        <f t="shared" si="14"/>
        <v/>
      </c>
    </row>
    <row r="46" spans="1:35" x14ac:dyDescent="0.25">
      <c r="A46" s="20" t="str">
        <f t="shared" ca="1" si="48"/>
        <v/>
      </c>
      <c r="B46" s="20" t="str">
        <f t="shared" ca="1" si="49"/>
        <v/>
      </c>
      <c r="C46" t="str">
        <f t="shared" ca="1" si="6"/>
        <v/>
      </c>
      <c r="D46" t="str">
        <f t="shared" ca="1" si="7"/>
        <v/>
      </c>
      <c r="E46" t="str">
        <f ca="1">IF(A46="","",IF(Naptár!$F$4="HU",CONCATENATE(YEAR(A46),".",IF(MONTH(A46)&lt;10,CONCATENATE(0,MONTH(A46)),MONTH(A46)),".",IF(DAY(A46)&lt;10,CONCATENATE(0,DAY(A46)),DAY(A46))),CONCATENATE(IF(DAY(A46)&lt;10,CONCATENATE(0,DAY(A46)),DAY(A46)),".",IF(MONTH(A46)&lt;10,CONCATENATE(0,MONTH(A46)),MONTH(A46)),".",YEAR(A46))))</f>
        <v/>
      </c>
      <c r="M46" t="s">
        <v>37455</v>
      </c>
      <c r="N46" t="s">
        <v>39575</v>
      </c>
      <c r="O46" t="s">
        <v>39587</v>
      </c>
      <c r="Q46" t="s">
        <v>37535</v>
      </c>
      <c r="R46" t="s">
        <v>414</v>
      </c>
      <c r="S46" t="str">
        <f>"11"</f>
        <v>11</v>
      </c>
      <c r="T46" t="str">
        <f>"01"</f>
        <v>01</v>
      </c>
      <c r="U46" s="1">
        <v>835</v>
      </c>
      <c r="V46" s="1"/>
      <c r="W46" s="1">
        <v>835</v>
      </c>
      <c r="Y46" s="52">
        <f t="shared" ref="Y46" ca="1" si="57">IF($H$1&gt;=U46,1,0)</f>
        <v>1</v>
      </c>
      <c r="Z46" s="40">
        <f t="shared" ref="Z46" ca="1" si="58">IF(OR($H$1&lt;=V46,V46=""),1,0)</f>
        <v>1</v>
      </c>
      <c r="AA46" s="49">
        <f t="shared" ref="AA46" ca="1" si="59">SUM(Y46:Z46)</f>
        <v>2</v>
      </c>
      <c r="AB46" s="52">
        <f t="shared" ref="AB46" ca="1" si="60">IF(OR(W46="",$H$1&gt;=W46),1,0)</f>
        <v>1</v>
      </c>
      <c r="AC46" s="40">
        <f t="shared" ref="AC46" ca="1" si="61">IF(OR($H$1&lt;=X46,X46=""),1,0)</f>
        <v>1</v>
      </c>
      <c r="AD46" s="49">
        <f t="shared" ref="AD46" ca="1" si="62">SUM(AB46:AC46)</f>
        <v>2</v>
      </c>
      <c r="AE46" s="40">
        <f t="shared" ref="AE46" ca="1" si="63">IF(OR(AA46=2,AD46=2),1,0)</f>
        <v>1</v>
      </c>
      <c r="AF46" s="42" t="str">
        <f t="shared" ca="1" si="26"/>
        <v>2021.11.01</v>
      </c>
      <c r="AG46" s="60" t="str">
        <f t="shared" si="12"/>
        <v/>
      </c>
      <c r="AH46" t="str">
        <f t="shared" ca="1" si="13"/>
        <v>2021.11.01</v>
      </c>
      <c r="AI46" s="20" t="str">
        <f t="shared" si="14"/>
        <v/>
      </c>
    </row>
    <row r="47" spans="1:35" x14ac:dyDescent="0.25">
      <c r="A47" s="20" t="str">
        <f t="shared" ca="1" si="48"/>
        <v/>
      </c>
      <c r="B47" s="20" t="str">
        <f t="shared" ca="1" si="49"/>
        <v/>
      </c>
      <c r="C47" t="str">
        <f t="shared" ca="1" si="6"/>
        <v/>
      </c>
      <c r="D47" t="str">
        <f t="shared" ca="1" si="7"/>
        <v/>
      </c>
      <c r="E47" t="str">
        <f ca="1">IF(A47="","",IF(Naptár!$F$4="HU",CONCATENATE(YEAR(A47),".",IF(MONTH(A47)&lt;10,CONCATENATE(0,MONTH(A47)),MONTH(A47)),".",IF(DAY(A47)&lt;10,CONCATENATE(0,DAY(A47)),DAY(A47))),CONCATENATE(IF(DAY(A47)&lt;10,CONCATENATE(0,DAY(A47)),DAY(A47)),".",IF(MONTH(A47)&lt;10,CONCATENATE(0,MONTH(A47)),MONTH(A47)),".",YEAR(A47))))</f>
        <v/>
      </c>
      <c r="F47" t="s">
        <v>36601</v>
      </c>
      <c r="R47" t="s">
        <v>407</v>
      </c>
      <c r="S47" t="str">
        <f>"03"</f>
        <v>03</v>
      </c>
      <c r="T47" t="str">
        <f>"15"</f>
        <v>15</v>
      </c>
      <c r="U47" s="66">
        <v>1898</v>
      </c>
      <c r="V47" s="66">
        <v>1951</v>
      </c>
      <c r="W47" s="66">
        <v>1988</v>
      </c>
      <c r="X47">
        <f ca="1">$H$1</f>
        <v>2021</v>
      </c>
      <c r="Y47" s="52">
        <f t="shared" ca="1" si="0"/>
        <v>1</v>
      </c>
      <c r="Z47" s="40">
        <f t="shared" ca="1" si="1"/>
        <v>0</v>
      </c>
      <c r="AA47" s="49">
        <f t="shared" ref="AA47:AA55" ca="1" si="64">SUM(Y47:Z47)</f>
        <v>1</v>
      </c>
      <c r="AB47" s="52">
        <f t="shared" ca="1" si="2"/>
        <v>1</v>
      </c>
      <c r="AC47" s="40">
        <f t="shared" ca="1" si="3"/>
        <v>1</v>
      </c>
      <c r="AD47" s="49">
        <f t="shared" ref="AD47:AD56" ca="1" si="65">SUM(AB47:AC47)</f>
        <v>2</v>
      </c>
      <c r="AE47" s="40">
        <f t="shared" ref="AE47" ca="1" si="66">IF(OR(AA47=2,AD47=2),1,0)</f>
        <v>1</v>
      </c>
      <c r="AF47" s="42" t="str">
        <f t="shared" ca="1" si="26"/>
        <v>2021.03.15</v>
      </c>
      <c r="AG47" s="60">
        <f t="shared" ca="1" si="12"/>
        <v>44270</v>
      </c>
      <c r="AH47" t="str">
        <f t="shared" ca="1" si="13"/>
        <v>2021.03.15</v>
      </c>
      <c r="AI47" s="20">
        <f t="shared" ca="1" si="14"/>
        <v>44270</v>
      </c>
    </row>
    <row r="48" spans="1:35" x14ac:dyDescent="0.25">
      <c r="A48" s="20" t="str">
        <f t="shared" ca="1" si="48"/>
        <v/>
      </c>
      <c r="B48" s="20" t="str">
        <f t="shared" ca="1" si="49"/>
        <v/>
      </c>
      <c r="C48" t="str">
        <f t="shared" ca="1" si="6"/>
        <v/>
      </c>
      <c r="D48" t="str">
        <f t="shared" ref="D48:D57" ca="1" si="67">IF(A48="","",CONCATENATE(IF(DAY(A48)&lt;10,CONCATENATE(0,DAY(A48)),DAY(A48)),".",IF(MONTH(A48)&lt;10,CONCATENATE(0,MONTH(A48)),MONTH(A48)),".",YEAR(A48)))</f>
        <v/>
      </c>
      <c r="E48" t="str">
        <f ca="1">IF(A48="","",IF(Naptár!$F$4="HU",CONCATENATE(YEAR(A48),".",IF(MONTH(A48)&lt;10,CONCATENATE(0,MONTH(A48)),MONTH(A48)),".",IF(DAY(A48)&lt;10,CONCATENATE(0,DAY(A48)),DAY(A48))),CONCATENATE(IF(DAY(A48)&lt;10,CONCATENATE(0,DAY(A48)),DAY(A48)),".",IF(MONTH(A48)&lt;10,CONCATENATE(0,MONTH(A48)),MONTH(A48)),".",YEAR(A48))))</f>
        <v/>
      </c>
      <c r="F48" t="s">
        <v>36601</v>
      </c>
      <c r="G48" t="s">
        <v>36602</v>
      </c>
      <c r="H48" t="s">
        <v>36603</v>
      </c>
      <c r="I48" t="s">
        <v>37395</v>
      </c>
      <c r="L48" t="s">
        <v>37450</v>
      </c>
      <c r="R48" s="56" t="s">
        <v>408</v>
      </c>
      <c r="U48" s="1">
        <v>2017</v>
      </c>
      <c r="V48" s="1"/>
      <c r="W48" s="1"/>
      <c r="Y48" s="52">
        <f t="shared" ca="1" si="0"/>
        <v>1</v>
      </c>
      <c r="Z48" s="40">
        <f t="shared" ca="1" si="1"/>
        <v>1</v>
      </c>
      <c r="AA48" s="49">
        <f t="shared" ca="1" si="64"/>
        <v>2</v>
      </c>
      <c r="AB48" s="52"/>
      <c r="AC48" s="40"/>
      <c r="AD48" s="49">
        <f t="shared" si="65"/>
        <v>0</v>
      </c>
      <c r="AE48" s="40">
        <f ca="1">IF(OR(AA48=2,AC48=2),1,0)</f>
        <v>1</v>
      </c>
      <c r="AF48" s="67">
        <f ca="1">IF(IF($H$1&lt;1600,'k1900'!N1,(IF($H$1=1600,'1600'!N1,(IF(AND($H$1&gt;1600,$H$1&lt;1700),'k1900'!N1,(IF($H$1=1700,'1700'!N1,(IF(AND($H$1&gt;1700,$H$1&lt;1800),'k1900'!N1,(IF($H$1=1800,'1800'!N1,(IF(AND($H$1&gt;1800,$H$1&lt;1900),'k1900'!N1,(IF($H$1=1900,'1900'!N1,(IF($H$1&gt;1900,'n19002'!N1,"")))))))))))))))))="","",IF($H$1&lt;1600,'k1900'!N1,(IF($H$1=1600,'1600'!N1,(IF(AND($H$1&gt;1600,$H$1&lt;1700),'k1900'!N1,(IF($H$1=1700,'1700'!N1,(IF(AND($H$1&gt;1700,$H$1&lt;1800),'k1900'!N1,(IF($H$1=1800,'1800'!N1,(IF(AND($H$1&gt;1800,$H$1&lt;1900),'k1900'!N1,(IF($H$1=1900,'1900'!N1,(IF($H$1&gt;1900,'n1900'!N1,""))))))))))))))))))</f>
        <v>44288</v>
      </c>
      <c r="AG48" s="60">
        <f t="shared" ca="1" si="12"/>
        <v>44288</v>
      </c>
      <c r="AH48" s="104">
        <f ca="1">IF(IF($I$1&lt;1600,'k1900'!N1,(IF($I$1=1600,'1600'!N1,(IF(AND($I$1&gt;1600,$I$1&lt;1700),'k1900'!N1,(IF($I$1=1700,'1700'!N1,(IF(AND($I$1&gt;1700,$I$1&lt;1800),'k1900'!N1,(IF($I$1=1800,'1800'!N1,(IF(AND($I$1&gt;1800,$I$1&lt;1900),'k1900'!N1,(IF($I$1=1900,'1900'!N1,(IF($I$1&gt;1900,'n19002'!N1,"")))))))))))))))))="","",IF($I$1&lt;1600,'k1900'!N1,(IF($I$1=1600,'1600'!N1,(IF(AND($I$1&gt;1600,$I$1&lt;1700),'k1900'!N1,(IF($I$1=1700,'1700'!N1,(IF(AND($I$1&gt;1700,$I$1&lt;1800),'k1900'!N1,(IF($I$1=1800,'1800'!N1,(IF(AND($I$1&gt;1800,$I$1&lt;1900),'k1900'!N1,(IF($I$1=1900,'1900'!N1,(IF($I$1&gt;1900,'n19002'!N1,""))))))))))))))))))</f>
        <v>44288</v>
      </c>
      <c r="AI48" s="20">
        <f t="shared" ca="1" si="14"/>
        <v>44288</v>
      </c>
    </row>
    <row r="49" spans="1:35" x14ac:dyDescent="0.25">
      <c r="A49" s="20" t="str">
        <f t="shared" ca="1" si="48"/>
        <v/>
      </c>
      <c r="B49" s="20" t="str">
        <f t="shared" ca="1" si="49"/>
        <v/>
      </c>
      <c r="C49" t="str">
        <f t="shared" ca="1" si="6"/>
        <v/>
      </c>
      <c r="D49" t="str">
        <f t="shared" ca="1" si="67"/>
        <v/>
      </c>
      <c r="E49" t="str">
        <f ca="1">IF(A49="","",IF(Naptár!$F$4="HU",CONCATENATE(YEAR(A49),".",IF(MONTH(A49)&lt;10,CONCATENATE(0,MONTH(A49)),MONTH(A49)),".",IF(DAY(A49)&lt;10,CONCATENATE(0,DAY(A49)),DAY(A49))),CONCATENATE(IF(DAY(A49)&lt;10,CONCATENATE(0,DAY(A49)),DAY(A49)),".",IF(MONTH(A49)&lt;10,CONCATENATE(0,MONTH(A49)),MONTH(A49)),".",YEAR(A49))))</f>
        <v/>
      </c>
      <c r="F49" t="s">
        <v>36601</v>
      </c>
      <c r="G49" t="s">
        <v>36602</v>
      </c>
      <c r="H49" t="s">
        <v>36603</v>
      </c>
      <c r="I49" t="s">
        <v>37395</v>
      </c>
      <c r="J49" t="s">
        <v>36604</v>
      </c>
      <c r="L49" t="s">
        <v>37450</v>
      </c>
      <c r="M49" t="s">
        <v>37455</v>
      </c>
      <c r="N49" t="s">
        <v>39575</v>
      </c>
      <c r="P49" t="s">
        <v>37534</v>
      </c>
      <c r="Q49" t="s">
        <v>37535</v>
      </c>
      <c r="R49" s="56" t="s">
        <v>410</v>
      </c>
      <c r="U49" s="54">
        <v>1582</v>
      </c>
      <c r="V49" s="1"/>
      <c r="W49" s="1"/>
      <c r="Y49" s="52">
        <f t="shared" ca="1" si="0"/>
        <v>1</v>
      </c>
      <c r="Z49" s="40">
        <f t="shared" ca="1" si="1"/>
        <v>1</v>
      </c>
      <c r="AA49" s="49">
        <f t="shared" ca="1" si="64"/>
        <v>2</v>
      </c>
      <c r="AB49" s="57"/>
      <c r="AC49" s="58"/>
      <c r="AD49" s="49">
        <f t="shared" si="65"/>
        <v>0</v>
      </c>
      <c r="AE49" s="40">
        <f ca="1">IF(OR(AA49=2,AC49=2),1,0)</f>
        <v>1</v>
      </c>
      <c r="AF49" s="67">
        <f ca="1">IF(IF($H$1&lt;1600,'k1900'!N2,(IF($H$1=1600,'1600'!N2,(IF(AND($H$1&gt;1600,$H$1&lt;1700),'k1900'!N2,(IF($H$1=1700,'1700'!N2,(IF(AND($H$1&gt;1700,$H$1&lt;1800),'k1900'!N2,(IF($H$1=1800,'1800'!N2,(IF(AND($H$1&gt;1800,$H$1&lt;1900),'k1900'!N2,(IF($H$1=1900,'1900'!N2,(IF($H$1&gt;1900,'n19002'!N2,"")))))))))))))))))="","",IF($H$1&lt;1600,'k1900'!N2,(IF($H$1=1600,'1600'!N2,(IF(AND($H$1&gt;1600,$H$1&lt;1700),'k1900'!N2,(IF($H$1=1700,'1700'!N2,(IF(AND($H$1&gt;1700,$H$1&lt;1800),'k1900'!N2,(IF($H$1=1800,'1800'!N2,(IF(AND($H$1&gt;1800,$H$1&lt;1900),'k1900'!N2,(IF($H$1=1900,'1900'!N2,(IF($H$1&gt;1900,'n1900'!N2,""))))))))))))))))))</f>
        <v>44291</v>
      </c>
      <c r="AG49" s="60">
        <f t="shared" ca="1" si="12"/>
        <v>44291</v>
      </c>
      <c r="AH49" s="104">
        <f ca="1">IF(IF($I$1&lt;1600,'k1900'!N2,(IF($I$1=1600,'1600'!N2,(IF(AND($I$1&gt;1600,$I$1&lt;1700),'k1900'!N2,(IF($I$1=1700,'1700'!N2,(IF(AND($I$1&gt;1700,$I$1&lt;1800),'k1900'!N2,(IF($I$1=1800,'1800'!N2,(IF(AND($I$1&gt;1800,$I$1&lt;1900),'k1900'!N2,(IF($I$1=1900,'1900'!N2,(IF($I$1&gt;1900,'n19002'!N2,"")))))))))))))))))="","",IF($I$1&lt;1600,'k1900'!N2,(IF($I$1=1600,'1600'!N2,(IF(AND($I$1&gt;1600,$I$1&lt;1700),'k1900'!N2,(IF($I$1=1700,'1700'!N2,(IF(AND($I$1&gt;1700,$I$1&lt;1800),'k1900'!N2,(IF($I$1=1800,'1800'!N2,(IF(AND($I$1&gt;1800,$I$1&lt;1900),'k1900'!N2,(IF($I$1=1900,'1900'!N2,(IF($I$1&gt;1900,'n19002'!N2,""))))))))))))))))))</f>
        <v>44291</v>
      </c>
      <c r="AI49" s="20">
        <f t="shared" ca="1" si="14"/>
        <v>44291</v>
      </c>
    </row>
    <row r="50" spans="1:35" x14ac:dyDescent="0.25">
      <c r="A50" s="20" t="str">
        <f t="shared" ca="1" si="48"/>
        <v/>
      </c>
      <c r="B50" s="20" t="str">
        <f t="shared" ca="1" si="49"/>
        <v/>
      </c>
      <c r="C50" t="str">
        <f t="shared" ca="1" si="6"/>
        <v/>
      </c>
      <c r="D50" t="str">
        <f t="shared" ca="1" si="67"/>
        <v/>
      </c>
      <c r="E50" t="str">
        <f ca="1">IF(A50="","",IF(Naptár!$F$4="HU",CONCATENATE(YEAR(A50),".",IF(MONTH(A50)&lt;10,CONCATENATE(0,MONTH(A50)),MONTH(A50)),".",IF(DAY(A50)&lt;10,CONCATENATE(0,DAY(A50)),DAY(A50))),CONCATENATE(IF(DAY(A50)&lt;10,CONCATENATE(0,DAY(A50)),DAY(A50)),".",IF(MONTH(A50)&lt;10,CONCATENATE(0,MONTH(A50)),MONTH(A50)),".",YEAR(A50))))</f>
        <v/>
      </c>
      <c r="F50" t="s">
        <v>36601</v>
      </c>
      <c r="G50" t="s">
        <v>36602</v>
      </c>
      <c r="H50" t="s">
        <v>36603</v>
      </c>
      <c r="I50" t="s">
        <v>37395</v>
      </c>
      <c r="J50" t="s">
        <v>36604</v>
      </c>
      <c r="L50" t="s">
        <v>37450</v>
      </c>
      <c r="M50" t="s">
        <v>37455</v>
      </c>
      <c r="N50" t="s">
        <v>39575</v>
      </c>
      <c r="Q50" t="s">
        <v>37535</v>
      </c>
      <c r="R50" t="s">
        <v>409</v>
      </c>
      <c r="S50" t="str">
        <f>"05"</f>
        <v>05</v>
      </c>
      <c r="T50" t="str">
        <f>"01"</f>
        <v>01</v>
      </c>
      <c r="U50" s="1">
        <v>1890</v>
      </c>
      <c r="V50" s="1"/>
      <c r="W50" s="1"/>
      <c r="Y50" s="52">
        <f t="shared" ca="1" si="0"/>
        <v>1</v>
      </c>
      <c r="Z50" s="40">
        <f t="shared" ca="1" si="1"/>
        <v>1</v>
      </c>
      <c r="AA50" s="49">
        <f t="shared" ca="1" si="64"/>
        <v>2</v>
      </c>
      <c r="AB50" s="57"/>
      <c r="AC50" s="58"/>
      <c r="AD50" s="49">
        <f t="shared" si="65"/>
        <v>0</v>
      </c>
      <c r="AE50" s="40">
        <f ca="1">IF(OR(AA50=2,AC50=2),1,0)</f>
        <v>1</v>
      </c>
      <c r="AF50" s="42" t="str">
        <f ca="1">CONCATENATE($H$1,".",S50,".",T50)</f>
        <v>2021.05.01</v>
      </c>
      <c r="AG50" s="60">
        <f t="shared" ca="1" si="12"/>
        <v>44317</v>
      </c>
      <c r="AH50" t="str">
        <f t="shared" ca="1" si="13"/>
        <v>2021.05.01</v>
      </c>
      <c r="AI50" s="20">
        <f t="shared" ca="1" si="14"/>
        <v>44317</v>
      </c>
    </row>
    <row r="51" spans="1:35" x14ac:dyDescent="0.25">
      <c r="A51" s="20" t="str">
        <f t="shared" ca="1" si="48"/>
        <v/>
      </c>
      <c r="B51" s="20" t="str">
        <f t="shared" ca="1" si="49"/>
        <v/>
      </c>
      <c r="C51" t="str">
        <f t="shared" ca="1" si="6"/>
        <v/>
      </c>
      <c r="D51" t="str">
        <f t="shared" ca="1" si="67"/>
        <v/>
      </c>
      <c r="E51" t="str">
        <f ca="1">IF(A51="","",IF(Naptár!$F$4="HU",CONCATENATE(YEAR(A51),".",IF(MONTH(A51)&lt;10,CONCATENATE(0,MONTH(A51)),MONTH(A51)),".",IF(DAY(A51)&lt;10,CONCATENATE(0,DAY(A51)),DAY(A51))),CONCATENATE(IF(DAY(A51)&lt;10,CONCATENATE(0,DAY(A51)),DAY(A51)),".",IF(MONTH(A51)&lt;10,CONCATENATE(0,MONTH(A51)),MONTH(A51)),".",YEAR(A51))))</f>
        <v/>
      </c>
      <c r="F51" t="s">
        <v>36601</v>
      </c>
      <c r="G51" t="s">
        <v>36602</v>
      </c>
      <c r="H51" t="s">
        <v>36603</v>
      </c>
      <c r="J51" t="s">
        <v>36604</v>
      </c>
      <c r="N51" t="s">
        <v>39575</v>
      </c>
      <c r="O51" t="s">
        <v>39587</v>
      </c>
      <c r="P51" t="s">
        <v>37534</v>
      </c>
      <c r="R51" s="56" t="s">
        <v>36591</v>
      </c>
      <c r="U51" s="54">
        <v>1582</v>
      </c>
      <c r="V51" s="1">
        <v>1949</v>
      </c>
      <c r="W51" s="1">
        <v>1998</v>
      </c>
      <c r="X51">
        <f ca="1">H1</f>
        <v>2021</v>
      </c>
      <c r="Y51" s="52">
        <f t="shared" ca="1" si="0"/>
        <v>1</v>
      </c>
      <c r="Z51" s="40">
        <f t="shared" ca="1" si="1"/>
        <v>0</v>
      </c>
      <c r="AA51" s="49">
        <f t="shared" ca="1" si="64"/>
        <v>1</v>
      </c>
      <c r="AB51" s="57">
        <f ca="1">IF(OR(W51="",$H$1&gt;=W51),1,0)</f>
        <v>1</v>
      </c>
      <c r="AC51" s="58">
        <f ca="1">IF(OR($H$1&lt;=X51,X51=""),1,0)</f>
        <v>1</v>
      </c>
      <c r="AD51" s="49">
        <f t="shared" ca="1" si="65"/>
        <v>2</v>
      </c>
      <c r="AE51" s="40">
        <f ca="1">IF(OR(AND($H$1&gt;=U51,$H$1&lt;=V51),AND($H$1&gt;=W51,$H$1&lt;=X51)),1,0)</f>
        <v>1</v>
      </c>
      <c r="AF51" s="67">
        <f ca="1">IF(IF($H$1&lt;1600,'k1900'!N3,(IF($H$1=1600,'1600'!N3,(IF(AND($H$1&gt;1600,$H$1&lt;1700),'k1900'!N3,(IF($H$1=1700,'1700'!N3,(IF(AND($H$1&gt;1700,$H$1&lt;1800),'k1900'!N3,(IF($H$1=1800,'1800'!N3,(IF(AND($H$1&gt;1800,$H$1&lt;1900),'k1900'!N3,(IF($H$1=1900,'1900'!N3,(IF($H$1&gt;1900,'n19002'!N3,"")))))))))))))))))="","",IF($H$1&lt;1600,'k1900'!N3,(IF($H$1=1600,'1600'!N3,(IF(AND($H$1&gt;1600,$H$1&lt;1700),'k1900'!N3,(IF($H$1=1700,'1700'!N3,(IF(AND($H$1&gt;1700,$H$1&lt;1800),'k1900'!N3,(IF($H$1=1800,'1800'!N3,(IF(AND($H$1&gt;1800,$H$1&lt;1900),'k1900'!N3,(IF($H$1=1900,'1900'!N3,(IF($H$1&gt;1900,'n1900'!N3,""))))))))))))))))))</f>
        <v>44340</v>
      </c>
      <c r="AG51" s="60">
        <f t="shared" ca="1" si="12"/>
        <v>44340</v>
      </c>
      <c r="AH51" s="104">
        <f ca="1">IF(IF($I$1&lt;1600,'k1900'!N3,(IF($I$1=1600,'1600'!N3,(IF(AND($I$1&gt;1600,$I$1&lt;1700),'k1900'!N3,(IF($I$1=1700,'1700'!N3,(IF(AND($I$1&gt;1700,$I$1&lt;1800),'k1900'!N3,(IF($I$1=1800,'1800'!N3,(IF(AND($I$1&gt;1800,$I$1&lt;1900),'k1900'!N3,(IF($I$1=1900,'1900'!N3,(IF($I$1&gt;1900,'n19002'!N3,"")))))))))))))))))="","",IF($I$1&lt;1600,'k1900'!N3,(IF($I$1=1600,'1600'!N3,(IF(AND($I$1&gt;1600,$I$1&lt;1700),'k1900'!N3,(IF($I$1=1700,'1700'!N3,(IF(AND($I$1&gt;1700,$I$1&lt;1800),'k1900'!N3,(IF($I$1=1800,'1800'!N3,(IF(AND($I$1&gt;1800,$I$1&lt;1900),'k1900'!N3,(IF($I$1=1900,'1900'!N3,(IF($I$1&gt;1900,'n19002'!N3,""))))))))))))))))))</f>
        <v>44340</v>
      </c>
      <c r="AI51" s="20">
        <f t="shared" ca="1" si="14"/>
        <v>44340</v>
      </c>
    </row>
    <row r="52" spans="1:35" x14ac:dyDescent="0.25">
      <c r="A52" s="20" t="str">
        <f t="shared" ca="1" si="48"/>
        <v/>
      </c>
      <c r="B52" s="20" t="str">
        <f t="shared" ca="1" si="49"/>
        <v/>
      </c>
      <c r="C52" t="str">
        <f t="shared" ca="1" si="6"/>
        <v/>
      </c>
      <c r="D52" t="str">
        <f t="shared" ca="1" si="67"/>
        <v/>
      </c>
      <c r="E52" t="str">
        <f ca="1">IF(A52="","",IF(Naptár!$F$4="HU",CONCATENATE(YEAR(A52),".",IF(MONTH(A52)&lt;10,CONCATENATE(0,MONTH(A52)),MONTH(A52)),".",IF(DAY(A52)&lt;10,CONCATENATE(0,DAY(A52)),DAY(A52))),CONCATENATE(IF(DAY(A52)&lt;10,CONCATENATE(0,DAY(A52)),DAY(A52)),".",IF(MONTH(A52)&lt;10,CONCATENATE(0,MONTH(A52)),MONTH(A52)),".",YEAR(A52))))</f>
        <v/>
      </c>
      <c r="F52" t="s">
        <v>36601</v>
      </c>
      <c r="R52" t="s">
        <v>411</v>
      </c>
      <c r="S52" t="str">
        <f>"08"</f>
        <v>08</v>
      </c>
      <c r="T52" t="str">
        <f>"20"</f>
        <v>20</v>
      </c>
      <c r="U52" s="1">
        <v>1342</v>
      </c>
      <c r="V52" s="1">
        <v>1848</v>
      </c>
      <c r="W52" s="1">
        <v>1891</v>
      </c>
      <c r="X52">
        <f ca="1">H1</f>
        <v>2021</v>
      </c>
      <c r="Y52" s="52">
        <f t="shared" ca="1" si="0"/>
        <v>1</v>
      </c>
      <c r="Z52" s="40">
        <f t="shared" ca="1" si="1"/>
        <v>0</v>
      </c>
      <c r="AA52" s="49">
        <f t="shared" ca="1" si="64"/>
        <v>1</v>
      </c>
      <c r="AB52" s="52">
        <f ca="1">IF(OR(W52="",$H$1&gt;=W52),1,0)</f>
        <v>1</v>
      </c>
      <c r="AC52" s="40">
        <f ca="1">IF(OR($H$1&lt;=X52,X52=""),1,0)</f>
        <v>1</v>
      </c>
      <c r="AD52" s="49">
        <f t="shared" ca="1" si="65"/>
        <v>2</v>
      </c>
      <c r="AE52" s="40">
        <f ca="1">IF(OR(AND($H$1&gt;=U52,$H$1&lt;=V52),AND($H$1&gt;=W52,$H$1&lt;=X52)),1,0)</f>
        <v>1</v>
      </c>
      <c r="AF52" s="42" t="str">
        <f ca="1">CONCATENATE($H$1,".",S52,".",T52)</f>
        <v>2021.08.20</v>
      </c>
      <c r="AG52" s="60">
        <f t="shared" ca="1" si="12"/>
        <v>44428</v>
      </c>
      <c r="AH52" t="str">
        <f t="shared" ca="1" si="13"/>
        <v>2021.08.20</v>
      </c>
      <c r="AI52" s="20">
        <f t="shared" ca="1" si="14"/>
        <v>44428</v>
      </c>
    </row>
    <row r="53" spans="1:35" x14ac:dyDescent="0.25">
      <c r="A53" s="20" t="str">
        <f ca="1">IF(AI53="","",IF(AI53&gt;TODAY(),AI53+0,""))</f>
        <v/>
      </c>
      <c r="B53" s="20" t="str">
        <f ca="1">IF(AI53=TODAY(),AI53,"")</f>
        <v/>
      </c>
      <c r="C53" t="str">
        <f t="shared" ca="1" si="6"/>
        <v/>
      </c>
      <c r="D53" t="str">
        <f t="shared" ca="1" si="67"/>
        <v/>
      </c>
      <c r="E53" t="str">
        <f ca="1">IF(A53="","",IF(Naptár!$F$4="HU",CONCATENATE(YEAR(A53),".",IF(MONTH(A53)&lt;10,CONCATENATE(0,MONTH(A53)),MONTH(A53)),".",IF(DAY(A53)&lt;10,CONCATENATE(0,DAY(A53)),DAY(A53))),CONCATENATE(IF(DAY(A53)&lt;10,CONCATENATE(0,DAY(A53)),DAY(A53)),".",IF(MONTH(A53)&lt;10,CONCATENATE(0,MONTH(A53)),MONTH(A53)),".",YEAR(A53))))</f>
        <v/>
      </c>
      <c r="F53" t="s">
        <v>36601</v>
      </c>
      <c r="R53" t="s">
        <v>412</v>
      </c>
      <c r="S53" t="str">
        <f>"10"</f>
        <v>10</v>
      </c>
      <c r="T53" t="str">
        <f>"23"</f>
        <v>23</v>
      </c>
      <c r="U53" s="1">
        <v>1991</v>
      </c>
      <c r="V53">
        <f ca="1">H1</f>
        <v>2021</v>
      </c>
      <c r="W53" s="1"/>
      <c r="Y53" s="52">
        <f t="shared" ca="1" si="0"/>
        <v>1</v>
      </c>
      <c r="Z53" s="40">
        <f t="shared" ca="1" si="1"/>
        <v>1</v>
      </c>
      <c r="AA53" s="49">
        <f t="shared" ca="1" si="64"/>
        <v>2</v>
      </c>
      <c r="AB53" s="52">
        <f ca="1">IF(OR(W53="",$H$1&gt;=W53),1,0)</f>
        <v>1</v>
      </c>
      <c r="AC53" s="40">
        <f ca="1">IF(OR($H$1&lt;=X53,X53=""),1,0)</f>
        <v>1</v>
      </c>
      <c r="AD53" s="49">
        <f t="shared" ca="1" si="65"/>
        <v>2</v>
      </c>
      <c r="AE53" s="40">
        <f ca="1">IF(OR(AND($H$1&gt;=U53,$H$1&lt;=V53),AND($H$1&gt;=W53,$H$1&lt;=X53)),1,0)</f>
        <v>1</v>
      </c>
      <c r="AF53" s="42" t="str">
        <f t="shared" ref="AF53:AF59" ca="1" si="68">CONCATENATE($H$1,".",S53,".",T53)</f>
        <v>2021.10.23</v>
      </c>
      <c r="AG53" s="60">
        <f t="shared" ca="1" si="12"/>
        <v>44492</v>
      </c>
      <c r="AH53" t="str">
        <f t="shared" ca="1" si="13"/>
        <v>2021.10.23</v>
      </c>
      <c r="AI53" s="20">
        <f t="shared" ca="1" si="14"/>
        <v>44492</v>
      </c>
    </row>
    <row r="54" spans="1:35" x14ac:dyDescent="0.25">
      <c r="A54" s="20" t="str">
        <f t="shared" ref="A54" ca="1" si="69">IF(AI54="","",IF(AI54&gt;TODAY(),AI54+0,""))</f>
        <v/>
      </c>
      <c r="B54" s="20" t="str">
        <f t="shared" ref="B54" ca="1" si="70">IF(AI54=TODAY(),AI54,"")</f>
        <v/>
      </c>
      <c r="C54" t="str">
        <f t="shared" ca="1" si="6"/>
        <v/>
      </c>
      <c r="D54" t="str">
        <f t="shared" ca="1" si="67"/>
        <v/>
      </c>
      <c r="E54" t="str">
        <f ca="1">IF(A54="","",IF(Naptár!$F$4="HU",CONCATENATE(YEAR(A54),".",IF(MONTH(A54)&lt;10,CONCATENATE(0,MONTH(A54)),MONTH(A54)),".",IF(DAY(A54)&lt;10,CONCATENATE(0,DAY(A54)),DAY(A54))),CONCATENATE(IF(DAY(A54)&lt;10,CONCATENATE(0,DAY(A54)),DAY(A54)),".",IF(MONTH(A54)&lt;10,CONCATENATE(0,MONTH(A54)),MONTH(A54)),".",YEAR(A54))))</f>
        <v/>
      </c>
      <c r="F54" t="s">
        <v>36601</v>
      </c>
      <c r="G54" t="s">
        <v>36602</v>
      </c>
      <c r="H54" t="s">
        <v>36603</v>
      </c>
      <c r="J54" t="s">
        <v>36604</v>
      </c>
      <c r="R54" t="s">
        <v>414</v>
      </c>
      <c r="S54" t="str">
        <f>"11"</f>
        <v>11</v>
      </c>
      <c r="T54" t="str">
        <f>"01"</f>
        <v>01</v>
      </c>
      <c r="U54" s="1">
        <v>835</v>
      </c>
      <c r="V54" s="1">
        <v>1948</v>
      </c>
      <c r="W54" s="1">
        <v>2001</v>
      </c>
      <c r="X54">
        <f ca="1">H1</f>
        <v>2021</v>
      </c>
      <c r="Y54" s="52">
        <f t="shared" ca="1" si="0"/>
        <v>1</v>
      </c>
      <c r="Z54" s="40">
        <f t="shared" ca="1" si="1"/>
        <v>0</v>
      </c>
      <c r="AA54" s="49">
        <f t="shared" ca="1" si="64"/>
        <v>1</v>
      </c>
      <c r="AB54" s="52">
        <f ca="1">IF(OR(W54="",$H$1&gt;=W54),1,0)</f>
        <v>1</v>
      </c>
      <c r="AC54" s="40">
        <f ca="1">IF(OR($H$1&lt;=X54,X54=""),1,0)</f>
        <v>1</v>
      </c>
      <c r="AD54" s="49">
        <f t="shared" ca="1" si="65"/>
        <v>2</v>
      </c>
      <c r="AE54" s="40">
        <f ca="1">IF(OR(AND($H$1&gt;=U54,$H$1&lt;=V54),AND($H$1&gt;=W54,$H$1&lt;=X54)),1,0)</f>
        <v>1</v>
      </c>
      <c r="AF54" s="42" t="str">
        <f t="shared" ca="1" si="68"/>
        <v>2021.11.01</v>
      </c>
      <c r="AG54" s="60">
        <f t="shared" ca="1" si="12"/>
        <v>44501</v>
      </c>
      <c r="AH54" t="str">
        <f t="shared" ca="1" si="13"/>
        <v>2021.11.01</v>
      </c>
      <c r="AI54" s="20">
        <f t="shared" ca="1" si="14"/>
        <v>44501</v>
      </c>
    </row>
    <row r="55" spans="1:35" x14ac:dyDescent="0.25">
      <c r="A55" s="20">
        <f ca="1">IF(AI55="","",IF(AI55&gt;TODAY(),AI55+0,""))</f>
        <v>44555</v>
      </c>
      <c r="B55" s="20" t="str">
        <f ca="1">IF(AI55=TODAY(),AI55,"")</f>
        <v/>
      </c>
      <c r="C55" t="str">
        <f t="shared" ca="1" si="6"/>
        <v>25.12.2021</v>
      </c>
      <c r="D55" t="str">
        <f t="shared" ca="1" si="67"/>
        <v>25.12.2021</v>
      </c>
      <c r="E55" t="str">
        <f ca="1">IF(A55="","",IF(Naptár!$F$4="HU",CONCATENATE(YEAR(A55),".",IF(MONTH(A55)&lt;10,CONCATENATE(0,MONTH(A55)),MONTH(A55)),".",IF(DAY(A55)&lt;10,CONCATENATE(0,DAY(A55)),DAY(A55))),CONCATENATE(IF(DAY(A55)&lt;10,CONCATENATE(0,DAY(A55)),DAY(A55)),".",IF(MONTH(A55)&lt;10,CONCATENATE(0,MONTH(A55)),MONTH(A55)),".",YEAR(A55))))</f>
        <v>2021.12.25</v>
      </c>
      <c r="F55" t="s">
        <v>36601</v>
      </c>
      <c r="G55" t="s">
        <v>36602</v>
      </c>
      <c r="H55" t="s">
        <v>36603</v>
      </c>
      <c r="I55" t="s">
        <v>37395</v>
      </c>
      <c r="J55" t="s">
        <v>36604</v>
      </c>
      <c r="K55" t="s">
        <v>37528</v>
      </c>
      <c r="L55" t="s">
        <v>37450</v>
      </c>
      <c r="M55" t="s">
        <v>37455</v>
      </c>
      <c r="N55" t="s">
        <v>39575</v>
      </c>
      <c r="O55" t="s">
        <v>39587</v>
      </c>
      <c r="P55" t="s">
        <v>37534</v>
      </c>
      <c r="Q55" t="s">
        <v>37535</v>
      </c>
      <c r="R55" t="s">
        <v>415</v>
      </c>
      <c r="S55" t="str">
        <f>"12"</f>
        <v>12</v>
      </c>
      <c r="T55" t="str">
        <f>"25"</f>
        <v>25</v>
      </c>
      <c r="X55">
        <f ca="1">H1</f>
        <v>2021</v>
      </c>
      <c r="Y55" s="52">
        <f t="shared" ca="1" si="0"/>
        <v>1</v>
      </c>
      <c r="Z55" s="40">
        <f t="shared" ca="1" si="1"/>
        <v>1</v>
      </c>
      <c r="AA55" s="49">
        <f t="shared" ca="1" si="64"/>
        <v>2</v>
      </c>
      <c r="AB55" s="52"/>
      <c r="AC55" s="40"/>
      <c r="AD55" s="49">
        <f t="shared" si="65"/>
        <v>0</v>
      </c>
      <c r="AE55" s="40">
        <f ca="1">IF(OR(AA55=2,AC55=2),1,0)</f>
        <v>1</v>
      </c>
      <c r="AF55" s="42" t="str">
        <f t="shared" ca="1" si="68"/>
        <v>2021.12.25</v>
      </c>
      <c r="AG55" s="60">
        <f t="shared" ca="1" si="12"/>
        <v>44555</v>
      </c>
      <c r="AH55" t="str">
        <f t="shared" ca="1" si="13"/>
        <v>2021.12.25</v>
      </c>
      <c r="AI55" s="20">
        <f t="shared" ca="1" si="14"/>
        <v>44555</v>
      </c>
    </row>
    <row r="56" spans="1:35" x14ac:dyDescent="0.25">
      <c r="A56" s="20">
        <f t="shared" ref="A56" ca="1" si="71">IF(AI56="","",IF(AI56&gt;TODAY(),AI56+0,""))</f>
        <v>44556</v>
      </c>
      <c r="B56" s="20" t="str">
        <f t="shared" ref="B56" ca="1" si="72">IF(AI56=TODAY(),AI56,"")</f>
        <v/>
      </c>
      <c r="C56" t="str">
        <f t="shared" ca="1" si="6"/>
        <v>26.12.2021</v>
      </c>
      <c r="D56" t="str">
        <f t="shared" ca="1" si="67"/>
        <v>26.12.2021</v>
      </c>
      <c r="E56" t="str">
        <f ca="1">IF(A56="","",IF(Naptár!$F$4="HU",CONCATENATE(YEAR(A56),".",IF(MONTH(A56)&lt;10,CONCATENATE(0,MONTH(A56)),MONTH(A56)),".",IF(DAY(A56)&lt;10,CONCATENATE(0,DAY(A56)),DAY(A56))),CONCATENATE(IF(DAY(A56)&lt;10,CONCATENATE(0,DAY(A56)),DAY(A56)),".",IF(MONTH(A56)&lt;10,CONCATENATE(0,MONTH(A56)),MONTH(A56)),".",YEAR(A56))))</f>
        <v>2021.12.26</v>
      </c>
      <c r="F56" t="s">
        <v>36601</v>
      </c>
      <c r="G56" t="s">
        <v>36602</v>
      </c>
      <c r="H56" t="s">
        <v>36603</v>
      </c>
      <c r="I56" t="s">
        <v>37395</v>
      </c>
      <c r="K56" t="s">
        <v>37528</v>
      </c>
      <c r="L56" t="s">
        <v>37450</v>
      </c>
      <c r="M56" t="s">
        <v>37455</v>
      </c>
      <c r="P56" t="s">
        <v>37534</v>
      </c>
      <c r="Q56" t="s">
        <v>37535</v>
      </c>
      <c r="R56" t="s">
        <v>415</v>
      </c>
      <c r="S56" t="str">
        <f>"12"</f>
        <v>12</v>
      </c>
      <c r="T56" t="str">
        <f>"26"</f>
        <v>26</v>
      </c>
      <c r="X56">
        <f ca="1">$H$1</f>
        <v>2021</v>
      </c>
      <c r="Y56" s="53">
        <f t="shared" ca="1" si="0"/>
        <v>1</v>
      </c>
      <c r="Z56" s="47">
        <f t="shared" ca="1" si="1"/>
        <v>1</v>
      </c>
      <c r="AA56" s="48">
        <f ca="1">SUM(Y56:Z56)</f>
        <v>2</v>
      </c>
      <c r="AB56" s="53"/>
      <c r="AC56" s="47"/>
      <c r="AD56" s="48">
        <f t="shared" si="65"/>
        <v>0</v>
      </c>
      <c r="AE56" s="40">
        <f ca="1">IF(OR(AA56=2,AC56=2),1,0)</f>
        <v>1</v>
      </c>
      <c r="AF56" s="42" t="str">
        <f t="shared" ca="1" si="68"/>
        <v>2021.12.26</v>
      </c>
      <c r="AG56" s="60">
        <f t="shared" ca="1" si="12"/>
        <v>44556</v>
      </c>
      <c r="AH56" t="str">
        <f t="shared" ca="1" si="13"/>
        <v>2021.12.26</v>
      </c>
      <c r="AI56" s="20">
        <f t="shared" ca="1" si="14"/>
        <v>44556</v>
      </c>
    </row>
    <row r="57" spans="1:35" x14ac:dyDescent="0.25">
      <c r="A57" s="20" t="str">
        <f t="shared" ref="A57:A59" ca="1" si="73">IF(AI57="","",IF(AI57&gt;TODAY(),AI57+0,""))</f>
        <v/>
      </c>
      <c r="B57" s="20" t="str">
        <f t="shared" ref="B57:B59" ca="1" si="74">IF(AI57=TODAY(),AI57,"")</f>
        <v/>
      </c>
      <c r="C57" t="str">
        <f t="shared" ca="1" si="6"/>
        <v/>
      </c>
      <c r="D57" t="str">
        <f t="shared" ca="1" si="67"/>
        <v/>
      </c>
      <c r="E57" t="str">
        <f ca="1">IF(A57="","",IF(Naptár!$F$4="HU",CONCATENATE(YEAR(A57),".",IF(MONTH(A57)&lt;10,CONCATENATE(0,MONTH(A57)),MONTH(A57)),".",IF(DAY(A57)&lt;10,CONCATENATE(0,DAY(A57)),DAY(A57))),CONCATENATE(IF(DAY(A57)&lt;10,CONCATENATE(0,DAY(A57)),DAY(A57)),".",IF(MONTH(A57)&lt;10,CONCATENATE(0,MONTH(A57)),MONTH(A57)),".",YEAR(A57))))</f>
        <v/>
      </c>
      <c r="F57" t="s">
        <v>36601</v>
      </c>
      <c r="R57" t="s">
        <v>36598</v>
      </c>
      <c r="S57" t="str">
        <f>"04"</f>
        <v>04</v>
      </c>
      <c r="T57" t="str">
        <f>"04"</f>
        <v>04</v>
      </c>
      <c r="U57" s="66">
        <v>1950</v>
      </c>
      <c r="V57">
        <v>1989</v>
      </c>
      <c r="Y57" s="53">
        <f t="shared" ca="1" si="0"/>
        <v>1</v>
      </c>
      <c r="Z57" s="47">
        <f t="shared" ca="1" si="1"/>
        <v>0</v>
      </c>
      <c r="AA57" s="48">
        <f ca="1">SUM(Y57:Z57)</f>
        <v>1</v>
      </c>
      <c r="AB57" s="53"/>
      <c r="AC57" s="47"/>
      <c r="AD57" s="48">
        <f t="shared" ref="AD57" si="75">SUM(AB57:AC57)</f>
        <v>0</v>
      </c>
      <c r="AE57" s="40">
        <f ca="1">IF(OR(AA57=2,AC57=2),1,0)</f>
        <v>0</v>
      </c>
      <c r="AF57" s="42" t="str">
        <f t="shared" ca="1" si="68"/>
        <v>2021.04.04</v>
      </c>
      <c r="AG57" s="60" t="str">
        <f t="shared" ca="1" si="12"/>
        <v/>
      </c>
      <c r="AH57" t="str">
        <f t="shared" ca="1" si="13"/>
        <v>2021.04.04</v>
      </c>
      <c r="AI57" s="20" t="str">
        <f t="shared" ca="1" si="14"/>
        <v/>
      </c>
    </row>
    <row r="58" spans="1:35" x14ac:dyDescent="0.25">
      <c r="A58" s="20" t="str">
        <f t="shared" ca="1" si="73"/>
        <v/>
      </c>
      <c r="B58" s="20" t="str">
        <f t="shared" ca="1" si="74"/>
        <v/>
      </c>
      <c r="C58" t="str">
        <f t="shared" ca="1" si="6"/>
        <v/>
      </c>
      <c r="D58" t="str">
        <f t="shared" ca="1" si="7"/>
        <v/>
      </c>
      <c r="E58" t="str">
        <f ca="1">IF(A58="","",IF(Naptár!$F$4="HU",CONCATENATE(YEAR(A58),".",IF(MONTH(A58)&lt;10,CONCATENATE(0,MONTH(A58)),MONTH(A58)),".",IF(DAY(A58)&lt;10,CONCATENATE(0,DAY(A58)),DAY(A58))),CONCATENATE(IF(DAY(A58)&lt;10,CONCATENATE(0,DAY(A58)),DAY(A58)),".",IF(MONTH(A58)&lt;10,CONCATENATE(0,MONTH(A58)),MONTH(A58)),".",YEAR(A58))))</f>
        <v/>
      </c>
      <c r="F58" t="s">
        <v>36601</v>
      </c>
      <c r="R58" t="s">
        <v>38724</v>
      </c>
      <c r="S58" t="str">
        <f>"11"</f>
        <v>11</v>
      </c>
      <c r="T58" t="str">
        <f>"07"</f>
        <v>07</v>
      </c>
      <c r="U58" s="66">
        <v>1950</v>
      </c>
      <c r="V58">
        <v>1988</v>
      </c>
      <c r="Y58" s="53">
        <f t="shared" ca="1" si="0"/>
        <v>1</v>
      </c>
      <c r="Z58" s="47">
        <f t="shared" ca="1" si="1"/>
        <v>0</v>
      </c>
      <c r="AA58" s="48">
        <f ca="1">SUM(Y58:Z58)</f>
        <v>1</v>
      </c>
      <c r="AB58" s="53"/>
      <c r="AC58" s="47"/>
      <c r="AD58" s="48">
        <f t="shared" ref="AD58" si="76">SUM(AB58:AC58)</f>
        <v>0</v>
      </c>
      <c r="AE58" s="40">
        <f t="shared" ref="AE58:AE59" ca="1" si="77">IF(OR(AA58=2,AD58=2),1,0)</f>
        <v>0</v>
      </c>
      <c r="AF58" s="42" t="str">
        <f t="shared" ca="1" si="68"/>
        <v>2021.11.07</v>
      </c>
      <c r="AG58" s="60" t="str">
        <f t="shared" ca="1" si="12"/>
        <v/>
      </c>
      <c r="AH58" t="str">
        <f t="shared" ca="1" si="13"/>
        <v>2021.11.07</v>
      </c>
      <c r="AI58" s="20" t="str">
        <f t="shared" ca="1" si="14"/>
        <v/>
      </c>
    </row>
    <row r="59" spans="1:35" x14ac:dyDescent="0.25">
      <c r="A59" s="20" t="str">
        <f t="shared" ca="1" si="73"/>
        <v/>
      </c>
      <c r="B59" s="20" t="str">
        <f t="shared" ca="1" si="74"/>
        <v/>
      </c>
      <c r="C59" t="str">
        <f t="shared" ca="1" si="6"/>
        <v/>
      </c>
      <c r="D59" t="str">
        <f t="shared" ca="1" si="7"/>
        <v/>
      </c>
      <c r="E59" t="str">
        <f ca="1">IF(A59="","",IF(Naptár!$F$4="HU",CONCATENATE(YEAR(A59),".",IF(MONTH(A59)&lt;10,CONCATENATE(0,MONTH(A59)),MONTH(A59)),".",IF(DAY(A59)&lt;10,CONCATENATE(0,DAY(A59)),DAY(A59))),CONCATENATE(IF(DAY(A59)&lt;10,CONCATENATE(0,DAY(A59)),DAY(A59)),".",IF(MONTH(A59)&lt;10,CONCATENATE(0,MONTH(A59)),MONTH(A59)),".",YEAR(A59))))</f>
        <v/>
      </c>
      <c r="F59" t="s">
        <v>36601</v>
      </c>
      <c r="R59" t="s">
        <v>36599</v>
      </c>
      <c r="S59" t="str">
        <f>"03"</f>
        <v>03</v>
      </c>
      <c r="T59" t="str">
        <f>"21"</f>
        <v>21</v>
      </c>
      <c r="U59" s="66">
        <v>1951</v>
      </c>
      <c r="V59">
        <v>1988</v>
      </c>
      <c r="Y59" s="73">
        <f t="shared" ca="1" si="0"/>
        <v>1</v>
      </c>
      <c r="Z59" s="74">
        <f t="shared" ca="1" si="1"/>
        <v>0</v>
      </c>
      <c r="AA59" s="72">
        <f ca="1">SUM(Y59:Z59)</f>
        <v>1</v>
      </c>
      <c r="AE59" s="40">
        <f t="shared" ca="1" si="77"/>
        <v>0</v>
      </c>
      <c r="AF59" s="42" t="str">
        <f t="shared" ca="1" si="68"/>
        <v>2021.03.21</v>
      </c>
      <c r="AG59" s="60" t="str">
        <f t="shared" ca="1" si="12"/>
        <v/>
      </c>
      <c r="AH59" t="str">
        <f t="shared" ca="1" si="13"/>
        <v>2021.03.21</v>
      </c>
      <c r="AI59" s="20" t="str">
        <f t="shared" ca="1" si="14"/>
        <v/>
      </c>
    </row>
    <row r="60" spans="1:35" x14ac:dyDescent="0.25"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 t="s">
        <v>36596</v>
      </c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82" t="str">
        <f ca="1">IF(YEAR(Munkanapáthelyezés!B3)=$H$1,IF(Munkanapáthelyezés!B3="","",Munkanapáthelyezés!B3),"")</f>
        <v/>
      </c>
    </row>
    <row r="61" spans="1:35" x14ac:dyDescent="0.25">
      <c r="AG61" s="60" t="str">
        <f ca="1">IF(YEAR(Munkanapáthelyezés!B4)=$H$1,IF(Munkanapáthelyezés!B4="","",Munkanapáthelyezés!B4),"")</f>
        <v/>
      </c>
    </row>
    <row r="62" spans="1:35" x14ac:dyDescent="0.25">
      <c r="AG62" s="60" t="str">
        <f ca="1">IF(YEAR(Munkanapáthelyezés!B5)=$H$1,IF(Munkanapáthelyezés!B5="","",Munkanapáthelyezés!B5),"")</f>
        <v/>
      </c>
    </row>
    <row r="63" spans="1:35" x14ac:dyDescent="0.25">
      <c r="AG63" s="60" t="str">
        <f ca="1">IF(YEAR(Munkanapáthelyezés!B6)=$H$1,IF(Munkanapáthelyezés!B6="","",Munkanapáthelyezés!B6),"")</f>
        <v/>
      </c>
    </row>
    <row r="64" spans="1:35" x14ac:dyDescent="0.25">
      <c r="AG64" s="60" t="str">
        <f ca="1">IF(YEAR(Munkanapáthelyezés!B7)=$H$1,IF(Munkanapáthelyezés!B7="","",Munkanapáthelyezés!B7),"")</f>
        <v/>
      </c>
    </row>
    <row r="65" spans="33:33" x14ac:dyDescent="0.25">
      <c r="AG65" s="60" t="str">
        <f ca="1">IF(YEAR(Munkanapáthelyezés!B8)=$H$1,IF(Munkanapáthelyezés!B8="","",Munkanapáthelyezés!B8),"")</f>
        <v/>
      </c>
    </row>
    <row r="66" spans="33:33" x14ac:dyDescent="0.25">
      <c r="AG66" s="60" t="str">
        <f ca="1">IF(YEAR(Munkanapáthelyezés!B9)=$H$1,IF(Munkanapáthelyezés!B9="","",Munkanapáthelyezés!B9),"")</f>
        <v/>
      </c>
    </row>
    <row r="67" spans="33:33" x14ac:dyDescent="0.25">
      <c r="AG67" s="60" t="str">
        <f ca="1">IF(YEAR(Munkanapáthelyezés!B10)=$H$1,IF(Munkanapáthelyezés!B10="","",Munkanapáthelyezés!B10),"")</f>
        <v/>
      </c>
    </row>
    <row r="68" spans="33:33" x14ac:dyDescent="0.25">
      <c r="AG68" s="60" t="str">
        <f ca="1">IF(YEAR(Munkanapáthelyezés!B11)=$H$1,IF(Munkanapáthelyezés!B11="","",Munkanapáthelyezés!B11),"")</f>
        <v/>
      </c>
    </row>
    <row r="69" spans="33:33" x14ac:dyDescent="0.25">
      <c r="AG69" s="60" t="str">
        <f ca="1">IF(YEAR(Munkanapáthelyezés!B12)=$H$1,IF(Munkanapáthelyezés!B12="","",Munkanapáthelyezés!B12),"")</f>
        <v/>
      </c>
    </row>
    <row r="70" spans="33:33" x14ac:dyDescent="0.25">
      <c r="AG70" s="60" t="str">
        <f ca="1">IF(YEAR(Munkanapáthelyezés!B13)=$H$1,IF(Munkanapáthelyezés!B13="","",Munkanapáthelyezés!B13),"")</f>
        <v/>
      </c>
    </row>
    <row r="71" spans="33:33" x14ac:dyDescent="0.25">
      <c r="AG71" s="60" t="str">
        <f ca="1">IF(YEAR(Munkanapáthelyezés!B14)=$H$1,IF(Munkanapáthelyezés!B14="","",Munkanapáthelyezés!B14),"")</f>
        <v/>
      </c>
    </row>
    <row r="72" spans="33:33" x14ac:dyDescent="0.25">
      <c r="AG72" s="60" t="str">
        <f ca="1">IF(YEAR(Munkanapáthelyezés!B15)=$H$1,IF(Munkanapáthelyezés!B15="","",Munkanapáthelyezés!B15),"")</f>
        <v/>
      </c>
    </row>
    <row r="73" spans="33:33" x14ac:dyDescent="0.25">
      <c r="AG73" s="60" t="str">
        <f ca="1">IF(YEAR(Munkanapáthelyezés!B16)=$H$1,IF(Munkanapáthelyezés!B16="","",Munkanapáthelyezés!B16),"")</f>
        <v/>
      </c>
    </row>
    <row r="74" spans="33:33" x14ac:dyDescent="0.25">
      <c r="AG74" s="60" t="str">
        <f ca="1">IF(YEAR(Munkanapáthelyezés!B17)=$H$1,IF(Munkanapáthelyezés!B17="","",Munkanapáthelyezés!B17),"")</f>
        <v/>
      </c>
    </row>
    <row r="75" spans="33:33" x14ac:dyDescent="0.25">
      <c r="AG75" s="60" t="str">
        <f ca="1">IF(YEAR(Munkanapáthelyezés!B18)=$H$1,IF(Munkanapáthelyezés!B18="","",Munkanapáthelyezés!B18),"")</f>
        <v/>
      </c>
    </row>
    <row r="76" spans="33:33" x14ac:dyDescent="0.25">
      <c r="AG76" s="60" t="str">
        <f ca="1">IF(YEAR(Munkanapáthelyezés!B19)=$H$1,IF(Munkanapáthelyezés!B19="","",Munkanapáthelyezés!B19),"")</f>
        <v/>
      </c>
    </row>
    <row r="77" spans="33:33" x14ac:dyDescent="0.25">
      <c r="AG77" s="60" t="str">
        <f ca="1">IF(YEAR(Munkanapáthelyezés!B20)=$H$1,IF(Munkanapáthelyezés!B20="","",Munkanapáthelyezés!B20),"")</f>
        <v/>
      </c>
    </row>
    <row r="78" spans="33:33" x14ac:dyDescent="0.25">
      <c r="AG78" s="60" t="str">
        <f ca="1">IF(YEAR(Munkanapáthelyezés!B21)=$H$1,IF(Munkanapáthelyezés!B21="","",Munkanapáthelyezés!B21),"")</f>
        <v/>
      </c>
    </row>
    <row r="79" spans="33:33" x14ac:dyDescent="0.25">
      <c r="AG79" s="60" t="str">
        <f ca="1">IF(YEAR(Munkanapáthelyezés!B22)=$H$1,IF(Munkanapáthelyezés!B22="","",Munkanapáthelyezés!B22),"")</f>
        <v/>
      </c>
    </row>
    <row r="80" spans="33:33" x14ac:dyDescent="0.25">
      <c r="AG80" s="60" t="str">
        <f ca="1">IF(YEAR(Munkanapáthelyezés!B23)=$H$1,IF(Munkanapáthelyezés!B23="","",Munkanapáthelyezés!B23),"")</f>
        <v/>
      </c>
    </row>
    <row r="81" spans="33:33" x14ac:dyDescent="0.25">
      <c r="AG81" s="60" t="str">
        <f ca="1">IF(YEAR(Munkanapáthelyezés!B24)=$H$1,IF(Munkanapáthelyezés!B24="","",Munkanapáthelyezés!B24),"")</f>
        <v/>
      </c>
    </row>
    <row r="82" spans="33:33" x14ac:dyDescent="0.25">
      <c r="AG82" s="60" t="str">
        <f ca="1">IF(YEAR(Munkanapáthelyezés!B25)=$H$1,IF(Munkanapáthelyezés!B25="","",Munkanapáthelyezés!B25),"")</f>
        <v/>
      </c>
    </row>
    <row r="83" spans="33:33" x14ac:dyDescent="0.25">
      <c r="AG83" s="60" t="str">
        <f ca="1">IF(YEAR(Munkanapáthelyezés!B26)=$H$1,IF(Munkanapáthelyezés!B26="","",Munkanapáthelyezés!B26),"")</f>
        <v/>
      </c>
    </row>
    <row r="84" spans="33:33" x14ac:dyDescent="0.25">
      <c r="AG84" s="60" t="str">
        <f ca="1">IF(YEAR(Munkanapáthelyezés!B27)=$H$1,IF(Munkanapáthelyezés!B27="","",Munkanapáthelyezés!B27),"")</f>
        <v/>
      </c>
    </row>
    <row r="85" spans="33:33" x14ac:dyDescent="0.25">
      <c r="AG85" s="60" t="str">
        <f ca="1">IF(YEAR(Munkanapáthelyezés!B28)=$H$1,IF(Munkanapáthelyezés!B28="","",Munkanapáthelyezés!B28),"")</f>
        <v/>
      </c>
    </row>
    <row r="86" spans="33:33" x14ac:dyDescent="0.25">
      <c r="AG86" s="60" t="str">
        <f ca="1">IF(YEAR(Munkanapáthelyezés!B29)=$H$1,IF(Munkanapáthelyezés!B29="","",Munkanapáthelyezés!B29),"")</f>
        <v/>
      </c>
    </row>
    <row r="87" spans="33:33" x14ac:dyDescent="0.25">
      <c r="AG87" s="60" t="str">
        <f ca="1">IF(YEAR(Munkanapáthelyezés!B30)=$H$1,IF(Munkanapáthelyezés!B30="","",Munkanapáthelyezés!B30),"")</f>
        <v/>
      </c>
    </row>
    <row r="88" spans="33:33" x14ac:dyDescent="0.25">
      <c r="AG88" s="60" t="str">
        <f ca="1">IF(YEAR(Munkanapáthelyezés!B31)=$H$1,IF(Munkanapáthelyezés!B31="","",Munkanapáthelyezés!B31),"")</f>
        <v/>
      </c>
    </row>
    <row r="89" spans="33:33" x14ac:dyDescent="0.25">
      <c r="AG89" s="60" t="str">
        <f ca="1">IF(YEAR(Munkanapáthelyezés!B32)=$H$1,IF(Munkanapáthelyezés!B32="","",Munkanapáthelyezés!B32),"")</f>
        <v/>
      </c>
    </row>
    <row r="90" spans="33:33" x14ac:dyDescent="0.25">
      <c r="AG90" s="60" t="str">
        <f ca="1">IF(YEAR(Munkanapáthelyezés!B33)=$H$1,IF(Munkanapáthelyezés!B33="","",Munkanapáthelyezés!B33),"")</f>
        <v/>
      </c>
    </row>
    <row r="91" spans="33:33" x14ac:dyDescent="0.25">
      <c r="AG91" s="60" t="str">
        <f ca="1">IF(YEAR(Munkanapáthelyezés!B34)=$H$1,IF(Munkanapáthelyezés!B34="","",Munkanapáthelyezés!B34),"")</f>
        <v/>
      </c>
    </row>
    <row r="92" spans="33:33" x14ac:dyDescent="0.25">
      <c r="AG92" s="60" t="str">
        <f ca="1">IF(YEAR(Munkanapáthelyezés!B35)=$H$1,IF(Munkanapáthelyezés!B35="","",Munkanapáthelyezés!B35),"")</f>
        <v/>
      </c>
    </row>
    <row r="93" spans="33:33" x14ac:dyDescent="0.25">
      <c r="AG93" s="60" t="str">
        <f ca="1">IF(YEAR(Munkanapáthelyezés!B36)=$H$1,IF(Munkanapáthelyezés!B36="","",Munkanapáthelyezés!B36),"")</f>
        <v/>
      </c>
    </row>
    <row r="94" spans="33:33" x14ac:dyDescent="0.25">
      <c r="AG94" s="60" t="str">
        <f ca="1">IF(YEAR(Munkanapáthelyezés!B37)=$H$1,IF(Munkanapáthelyezés!B37="","",Munkanapáthelyezés!B37),"")</f>
        <v/>
      </c>
    </row>
    <row r="95" spans="33:33" x14ac:dyDescent="0.25">
      <c r="AG95" s="60" t="str">
        <f ca="1">IF(YEAR(Munkanapáthelyezés!B38)=$H$1,IF(Munkanapáthelyezés!B38="","",Munkanapáthelyezés!B38),"")</f>
        <v/>
      </c>
    </row>
    <row r="96" spans="33:33" x14ac:dyDescent="0.25">
      <c r="AG96" s="60" t="str">
        <f ca="1">IF(YEAR(Munkanapáthelyezés!B39)=$H$1,IF(Munkanapáthelyezés!B39="","",Munkanapáthelyezés!B39),"")</f>
        <v/>
      </c>
    </row>
    <row r="97" spans="33:33" x14ac:dyDescent="0.25">
      <c r="AG97" s="60" t="str">
        <f ca="1">IF(YEAR(Munkanapáthelyezés!B40)=$H$1,IF(Munkanapáthelyezés!B40="","",Munkanapáthelyezés!B40),"")</f>
        <v/>
      </c>
    </row>
    <row r="98" spans="33:33" x14ac:dyDescent="0.25">
      <c r="AG98" s="60" t="str">
        <f ca="1">IF(YEAR(Munkanapáthelyezés!B41)=$H$1,IF(Munkanapáthelyezés!B41="","",Munkanapáthelyezés!B41),"")</f>
        <v/>
      </c>
    </row>
    <row r="99" spans="33:33" x14ac:dyDescent="0.25">
      <c r="AG99" s="60" t="str">
        <f ca="1">IF(YEAR(Munkanapáthelyezés!B42)=$H$1,IF(Munkanapáthelyezés!B42="","",Munkanapáthelyezés!B42),"")</f>
        <v/>
      </c>
    </row>
    <row r="100" spans="33:33" x14ac:dyDescent="0.25">
      <c r="AG100" s="60" t="str">
        <f ca="1">IF(YEAR(Munkanapáthelyezés!B43)=$H$1,IF(Munkanapáthelyezés!B43="","",Munkanapáthelyezés!B43),"")</f>
        <v/>
      </c>
    </row>
    <row r="101" spans="33:33" x14ac:dyDescent="0.25">
      <c r="AG101" s="60" t="str">
        <f ca="1">IF(YEAR(Munkanapáthelyezés!B44)=$H$1,IF(Munkanapáthelyezés!B44="","",Munkanapáthelyezés!B44),"")</f>
        <v/>
      </c>
    </row>
    <row r="102" spans="33:33" x14ac:dyDescent="0.25">
      <c r="AG102" s="60" t="str">
        <f ca="1">IF(YEAR(Munkanapáthelyezés!B45)=$H$1,IF(Munkanapáthelyezés!B45="","",Munkanapáthelyezés!B45),"")</f>
        <v/>
      </c>
    </row>
    <row r="103" spans="33:33" x14ac:dyDescent="0.25">
      <c r="AG103" s="60" t="str">
        <f ca="1">IF(YEAR(Munkanapáthelyezés!B46)=$H$1,IF(Munkanapáthelyezés!B46="","",Munkanapáthelyezés!B46),"")</f>
        <v/>
      </c>
    </row>
    <row r="104" spans="33:33" x14ac:dyDescent="0.25">
      <c r="AG104" s="60">
        <f ca="1">IF(YEAR(Munkanapáthelyezés!B47)=$H$1,IF(Munkanapáthelyezés!B47="","",Munkanapáthelyezés!B47),"")</f>
        <v>44554</v>
      </c>
    </row>
    <row r="105" spans="33:33" x14ac:dyDescent="0.25">
      <c r="AG105" s="60" t="str">
        <f ca="1">IF(YEAR(Munkanapáthelyezés!B48)=$H$1,IF(Munkanapáthelyezés!B48="","",Munkanapáthelyezés!B48),"")</f>
        <v/>
      </c>
    </row>
    <row r="106" spans="33:33" x14ac:dyDescent="0.25">
      <c r="AG106" s="60" t="str">
        <f ca="1">IF(YEAR(Munkanapáthelyezés!B49)=$H$1,IF(Munkanapáthelyezés!B49="","",Munkanapáthelyezés!B49),"")</f>
        <v/>
      </c>
    </row>
    <row r="107" spans="33:33" x14ac:dyDescent="0.25">
      <c r="AG107" s="60" t="e">
        <f ca="1">IF(YEAR(Munkanapáthelyezés!B50)=$H$1,IF(Munkanapáthelyezés!B50="","",Munkanapáthelyezés!B50),"")</f>
        <v>#VALUE!</v>
      </c>
    </row>
    <row r="108" spans="33:33" x14ac:dyDescent="0.25">
      <c r="AG108" s="60" t="e">
        <f ca="1">IF(YEAR(Munkanapáthelyezés!B51)=$H$1,IF(Munkanapáthelyezés!B51="","",Munkanapáthelyezés!B51),"")</f>
        <v>#VALUE!</v>
      </c>
    </row>
    <row r="109" spans="33:33" x14ac:dyDescent="0.25">
      <c r="AG109" s="60" t="e">
        <f ca="1">IF(YEAR(Munkanapáthelyezés!B52)=$H$1,IF(Munkanapáthelyezés!B52="","",Munkanapáthelyezés!B52),"")</f>
        <v>#VALUE!</v>
      </c>
    </row>
    <row r="110" spans="33:33" x14ac:dyDescent="0.25">
      <c r="AG110" s="60" t="e">
        <f ca="1">IF(YEAR(Munkanapáthelyezés!B53)=$H$1,IF(Munkanapáthelyezés!B53="","",Munkanapáthelyezés!B53),"")</f>
        <v>#VALUE!</v>
      </c>
    </row>
    <row r="111" spans="33:33" x14ac:dyDescent="0.25">
      <c r="AG111" s="60" t="e">
        <f ca="1">IF(YEAR(Munkanapáthelyezés!B54)=$H$1,IF(Munkanapáthelyezés!B54="","",Munkanapáthelyezés!B54),"")</f>
        <v>#VALUE!</v>
      </c>
    </row>
    <row r="112" spans="33:33" x14ac:dyDescent="0.25">
      <c r="AG112" s="60" t="e">
        <f ca="1">IF(YEAR(Munkanapáthelyezés!B55)=$H$1,IF(Munkanapáthelyezés!B55="","",Munkanapáthelyezés!B55),"")</f>
        <v>#VALUE!</v>
      </c>
    </row>
    <row r="113" spans="33:33" x14ac:dyDescent="0.25">
      <c r="AG113" s="60" t="e">
        <f ca="1">IF(YEAR(Munkanapáthelyezés!B56)=$H$1,IF(Munkanapáthelyezés!B56="","",Munkanapáthelyezés!B56),"")</f>
        <v>#VALUE!</v>
      </c>
    </row>
    <row r="114" spans="33:33" x14ac:dyDescent="0.25">
      <c r="AG114" s="60" t="e">
        <f ca="1">IF(YEAR(Munkanapáthelyezés!B57)=$H$1,IF(Munkanapáthelyezés!B57="","",Munkanapáthelyezés!B57),"")</f>
        <v>#VALUE!</v>
      </c>
    </row>
    <row r="115" spans="33:33" x14ac:dyDescent="0.25">
      <c r="AG115" s="60" t="e">
        <f ca="1">IF(YEAR(Munkanapáthelyezés!B58)=$H$1,IF(Munkanapáthelyezés!B58="","",Munkanapáthelyezés!B58),"")</f>
        <v>#VALUE!</v>
      </c>
    </row>
    <row r="116" spans="33:33" x14ac:dyDescent="0.25">
      <c r="AG116" s="60" t="e">
        <f ca="1">IF(YEAR(Munkanapáthelyezés!B59)=$H$1,IF(Munkanapáthelyezés!B59="","",Munkanapáthelyezés!B59),"")</f>
        <v>#VALUE!</v>
      </c>
    </row>
    <row r="117" spans="33:33" x14ac:dyDescent="0.25">
      <c r="AG117" s="60" t="e">
        <f ca="1">IF(YEAR(Munkanapáthelyezés!B60)=$H$1,IF(Munkanapáthelyezés!B60="","",Munkanapáthelyezés!B60),"")</f>
        <v>#VALUE!</v>
      </c>
    </row>
    <row r="118" spans="33:33" x14ac:dyDescent="0.25">
      <c r="AG118" s="60" t="e">
        <f ca="1">IF(YEAR(Munkanapáthelyezés!B61)=$H$1,IF(Munkanapáthelyezés!B61="","",Munkanapáthelyezés!B61),"")</f>
        <v>#VALUE!</v>
      </c>
    </row>
    <row r="119" spans="33:33" x14ac:dyDescent="0.25">
      <c r="AG119" s="60" t="e">
        <f ca="1">IF(YEAR(Munkanapáthelyezés!B62)=$H$1,IF(Munkanapáthelyezés!B62="","",Munkanapáthelyezés!B62),"")</f>
        <v>#VALUE!</v>
      </c>
    </row>
    <row r="120" spans="33:33" x14ac:dyDescent="0.25">
      <c r="AG120" s="60" t="e">
        <f ca="1">IF(YEAR(Munkanapáthelyezés!B63)=$H$1,IF(Munkanapáthelyezés!B63="","",Munkanapáthelyezés!B63),"")</f>
        <v>#VALUE!</v>
      </c>
    </row>
    <row r="121" spans="33:33" x14ac:dyDescent="0.25">
      <c r="AG121" s="60" t="e">
        <f ca="1">IF(YEAR(Munkanapáthelyezés!B64)=$H$1,IF(Munkanapáthelyezés!B64="","",Munkanapáthelyezés!B64),"")</f>
        <v>#VALUE!</v>
      </c>
    </row>
    <row r="122" spans="33:33" x14ac:dyDescent="0.25">
      <c r="AG122" s="60" t="e">
        <f ca="1">IF(YEAR(Munkanapáthelyezés!B65)=$H$1,IF(Munkanapáthelyezés!B65="","",Munkanapáthelyezés!B65),"")</f>
        <v>#VALUE!</v>
      </c>
    </row>
    <row r="123" spans="33:33" x14ac:dyDescent="0.25">
      <c r="AG123" s="60" t="e">
        <f ca="1">IF(YEAR(Munkanapáthelyezés!B66)=$H$1,IF(Munkanapáthelyezés!B66="","",Munkanapáthelyezés!B66),"")</f>
        <v>#VALUE!</v>
      </c>
    </row>
    <row r="124" spans="33:33" x14ac:dyDescent="0.25">
      <c r="AG124" s="60" t="e">
        <f ca="1">IF(YEAR(Munkanapáthelyezés!B67)=$H$1,IF(Munkanapáthelyezés!B67="","",Munkanapáthelyezés!B67),"")</f>
        <v>#VALUE!</v>
      </c>
    </row>
    <row r="125" spans="33:33" x14ac:dyDescent="0.25">
      <c r="AG125" s="60" t="e">
        <f ca="1">IF(YEAR(Munkanapáthelyezés!B68)=$H$1,IF(Munkanapáthelyezés!B68="","",Munkanapáthelyezés!B68),"")</f>
        <v>#VALUE!</v>
      </c>
    </row>
    <row r="126" spans="33:33" x14ac:dyDescent="0.25">
      <c r="AG126" s="60" t="e">
        <f ca="1">IF(YEAR(Munkanapáthelyezés!B69)=$H$1,IF(Munkanapáthelyezés!B69="","",Munkanapáthelyezés!B69),"")</f>
        <v>#VALUE!</v>
      </c>
    </row>
    <row r="127" spans="33:33" x14ac:dyDescent="0.25">
      <c r="AG127" s="60" t="e">
        <f ca="1">IF(YEAR(Munkanapáthelyezés!B70)=$H$1,IF(Munkanapáthelyezés!B70="","",Munkanapáthelyezés!B70),"")</f>
        <v>#VALUE!</v>
      </c>
    </row>
    <row r="128" spans="33:33" x14ac:dyDescent="0.25">
      <c r="AG128" s="60" t="e">
        <f ca="1">IF(YEAR(Munkanapáthelyezés!B71)=$H$1,IF(Munkanapáthelyezés!B71="","",Munkanapáthelyezés!B71),"")</f>
        <v>#VALUE!</v>
      </c>
    </row>
    <row r="129" spans="33:33" x14ac:dyDescent="0.25">
      <c r="AG129" s="60" t="e">
        <f ca="1">IF(YEAR(Munkanapáthelyezés!B72)=$H$1,IF(Munkanapáthelyezés!B72="","",Munkanapáthelyezés!B72),"")</f>
        <v>#VALUE!</v>
      </c>
    </row>
    <row r="130" spans="33:33" x14ac:dyDescent="0.25">
      <c r="AG130" s="60" t="e">
        <f ca="1">IF(YEAR(Munkanapáthelyezés!B73)=$H$1,IF(Munkanapáthelyezés!B73="","",Munkanapáthelyezés!B73),"")</f>
        <v>#VALUE!</v>
      </c>
    </row>
    <row r="131" spans="33:33" x14ac:dyDescent="0.25">
      <c r="AG131" s="60" t="e">
        <f ca="1">IF(YEAR(Munkanapáthelyezés!B74)=$H$1,IF(Munkanapáthelyezés!B74="","",Munkanapáthelyezés!B74),"")</f>
        <v>#VALUE!</v>
      </c>
    </row>
    <row r="132" spans="33:33" x14ac:dyDescent="0.25">
      <c r="AG132" s="60" t="e">
        <f ca="1">IF(YEAR(Munkanapáthelyezés!B75)=$H$1,IF(Munkanapáthelyezés!B75="","",Munkanapáthelyezés!B75),"")</f>
        <v>#VALUE!</v>
      </c>
    </row>
    <row r="133" spans="33:33" x14ac:dyDescent="0.25">
      <c r="AG133" s="60" t="e">
        <f ca="1">IF(YEAR(Munkanapáthelyezés!B76)=$H$1,IF(Munkanapáthelyezés!B76="","",Munkanapáthelyezés!B76),"")</f>
        <v>#VALUE!</v>
      </c>
    </row>
    <row r="134" spans="33:33" x14ac:dyDescent="0.25">
      <c r="AG134" s="60" t="e">
        <f ca="1">IF(YEAR(Munkanapáthelyezés!B77)=$H$1,IF(Munkanapáthelyezés!B77="","",Munkanapáthelyezés!B77),"")</f>
        <v>#VALUE!</v>
      </c>
    </row>
    <row r="135" spans="33:33" x14ac:dyDescent="0.25">
      <c r="AG135" s="60" t="e">
        <f ca="1">IF(YEAR(Munkanapáthelyezés!B78)=$H$1,IF(Munkanapáthelyezés!B78="","",Munkanapáthelyezés!B78),"")</f>
        <v>#VALUE!</v>
      </c>
    </row>
    <row r="136" spans="33:33" x14ac:dyDescent="0.25">
      <c r="AG136" s="60" t="e">
        <f ca="1">IF(YEAR(Munkanapáthelyezés!B79)=$H$1,IF(Munkanapáthelyezés!B79="","",Munkanapáthelyezés!B79),"")</f>
        <v>#VALUE!</v>
      </c>
    </row>
    <row r="137" spans="33:33" x14ac:dyDescent="0.25">
      <c r="AG137" s="60" t="e">
        <f ca="1">IF(YEAR(Munkanapáthelyezés!B80)=$H$1,IF(Munkanapáthelyezés!B80="","",Munkanapáthelyezés!B80),"")</f>
        <v>#VALUE!</v>
      </c>
    </row>
    <row r="138" spans="33:33" x14ac:dyDescent="0.25">
      <c r="AG138" s="60" t="e">
        <f ca="1">IF(YEAR(Munkanapáthelyezés!B81)=$H$1,IF(Munkanapáthelyezés!B81="","",Munkanapáthelyezés!B81),"")</f>
        <v>#VALUE!</v>
      </c>
    </row>
    <row r="139" spans="33:33" x14ac:dyDescent="0.25">
      <c r="AG139" s="60" t="e">
        <f ca="1">IF(YEAR(Munkanapáthelyezés!B82)=$H$1,IF(Munkanapáthelyezés!B82="","",Munkanapáthelyezés!B82),"")</f>
        <v>#VALUE!</v>
      </c>
    </row>
    <row r="140" spans="33:33" x14ac:dyDescent="0.25">
      <c r="AG140" s="60" t="e">
        <f ca="1">IF(YEAR(Munkanapáthelyezés!B83)=$H$1,IF(Munkanapáthelyezés!B83="","",Munkanapáthelyezés!B83),"")</f>
        <v>#VALUE!</v>
      </c>
    </row>
    <row r="141" spans="33:33" x14ac:dyDescent="0.25">
      <c r="AG141" s="60" t="e">
        <f ca="1">IF(YEAR(Munkanapáthelyezés!B84)=$H$1,IF(Munkanapáthelyezés!B84="","",Munkanapáthelyezés!B84),"")</f>
        <v>#VALUE!</v>
      </c>
    </row>
    <row r="142" spans="33:33" x14ac:dyDescent="0.25">
      <c r="AG142" s="60" t="e">
        <f ca="1">IF(YEAR(Munkanapáthelyezés!B85)=$H$1,IF(Munkanapáthelyezés!B85="","",Munkanapáthelyezés!B85),"")</f>
        <v>#VALUE!</v>
      </c>
    </row>
    <row r="143" spans="33:33" x14ac:dyDescent="0.25">
      <c r="AG143" s="60" t="e">
        <f ca="1">IF(YEAR(Munkanapáthelyezés!B86)=$H$1,IF(Munkanapáthelyezés!B86="","",Munkanapáthelyezés!B86),"")</f>
        <v>#VALUE!</v>
      </c>
    </row>
    <row r="144" spans="33:33" x14ac:dyDescent="0.25">
      <c r="AG144" s="60" t="e">
        <f ca="1">IF(YEAR(Munkanapáthelyezés!B87)=$H$1,IF(Munkanapáthelyezés!B87="","",Munkanapáthelyezés!B87),"")</f>
        <v>#VALUE!</v>
      </c>
    </row>
    <row r="145" spans="33:33" x14ac:dyDescent="0.25">
      <c r="AG145" s="60" t="e">
        <f ca="1">IF(YEAR(Munkanapáthelyezés!B88)=$H$1,IF(Munkanapáthelyezés!B88="","",Munkanapáthelyezés!B88),"")</f>
        <v>#VALUE!</v>
      </c>
    </row>
    <row r="146" spans="33:33" x14ac:dyDescent="0.25">
      <c r="AG146" s="60" t="e">
        <f ca="1">IF(YEAR(Munkanapáthelyezés!B89)=$H$1,IF(Munkanapáthelyezés!B89="","",Munkanapáthelyezés!B89),"")</f>
        <v>#VALUE!</v>
      </c>
    </row>
    <row r="147" spans="33:33" x14ac:dyDescent="0.25">
      <c r="AG147" s="60" t="e">
        <f ca="1">IF(YEAR(Munkanapáthelyezés!B90)=$H$1,IF(Munkanapáthelyezés!B90="","",Munkanapáthelyezés!B90),"")</f>
        <v>#VALUE!</v>
      </c>
    </row>
    <row r="148" spans="33:33" x14ac:dyDescent="0.25">
      <c r="AG148" s="60" t="e">
        <f ca="1">IF(YEAR(Munkanapáthelyezés!B91)=$H$1,IF(Munkanapáthelyezés!B91="","",Munkanapáthelyezés!B91),"")</f>
        <v>#VALUE!</v>
      </c>
    </row>
    <row r="149" spans="33:33" x14ac:dyDescent="0.25">
      <c r="AG149" s="60" t="e">
        <f ca="1">IF(YEAR(Munkanapáthelyezés!B92)=$H$1,IF(Munkanapáthelyezés!B92="","",Munkanapáthelyezés!B92),"")</f>
        <v>#VALUE!</v>
      </c>
    </row>
    <row r="150" spans="33:33" x14ac:dyDescent="0.25">
      <c r="AG150" s="60" t="e">
        <f ca="1">IF(YEAR(Munkanapáthelyezés!B93)=$H$1,IF(Munkanapáthelyezés!B93="","",Munkanapáthelyezés!B93),"")</f>
        <v>#VALUE!</v>
      </c>
    </row>
    <row r="151" spans="33:33" x14ac:dyDescent="0.25">
      <c r="AG151" s="60" t="e">
        <f ca="1">IF(YEAR(Munkanapáthelyezés!B94)=$H$1,IF(Munkanapáthelyezés!B94="","",Munkanapáthelyezés!B94),"")</f>
        <v>#VALUE!</v>
      </c>
    </row>
    <row r="152" spans="33:33" x14ac:dyDescent="0.25">
      <c r="AG152" s="60" t="e">
        <f ca="1">IF(YEAR(Munkanapáthelyezés!B95)=$H$1,IF(Munkanapáthelyezés!B95="","",Munkanapáthelyezés!B95),"")</f>
        <v>#VALUE!</v>
      </c>
    </row>
    <row r="153" spans="33:33" x14ac:dyDescent="0.25">
      <c r="AG153" s="60" t="e">
        <f ca="1">IF(YEAR(Munkanapáthelyezés!B96)=$H$1,IF(Munkanapáthelyezés!B96="","",Munkanapáthelyezés!B96),"")</f>
        <v>#VALUE!</v>
      </c>
    </row>
    <row r="154" spans="33:33" x14ac:dyDescent="0.25">
      <c r="AG154" s="60" t="e">
        <f ca="1">IF(YEAR(Munkanapáthelyezés!B97)=$H$1,IF(Munkanapáthelyezés!B97="","",Munkanapáthelyezés!B97),"")</f>
        <v>#VALUE!</v>
      </c>
    </row>
    <row r="155" spans="33:33" x14ac:dyDescent="0.25">
      <c r="AG155" s="60" t="e">
        <f ca="1">IF(YEAR(Munkanapáthelyezés!B98)=$H$1,IF(Munkanapáthelyezés!B98="","",Munkanapáthelyezés!B98),"")</f>
        <v>#VALUE!</v>
      </c>
    </row>
    <row r="156" spans="33:33" x14ac:dyDescent="0.25">
      <c r="AG156" s="60" t="e">
        <f ca="1">IF(YEAR(Munkanapáthelyezés!B99)=$H$1,IF(Munkanapáthelyezés!B99="","",Munkanapáthelyezés!B99),"")</f>
        <v>#VALUE!</v>
      </c>
    </row>
    <row r="157" spans="33:33" x14ac:dyDescent="0.25">
      <c r="AG157" s="60" t="e">
        <f ca="1">IF(YEAR(Munkanapáthelyezés!B100)=$H$1,IF(Munkanapáthelyezés!B100="","",Munkanapáthelyezés!B100),"")</f>
        <v>#VALUE!</v>
      </c>
    </row>
    <row r="158" spans="33:33" x14ac:dyDescent="0.25">
      <c r="AG158" s="60" t="e">
        <f ca="1">IF(YEAR(Munkanapáthelyezés!B101)=$H$1,IF(Munkanapáthelyezés!B101="","",Munkanapáthelyezés!B101),"")</f>
        <v>#VALUE!</v>
      </c>
    </row>
    <row r="159" spans="33:33" x14ac:dyDescent="0.25">
      <c r="AG159" s="60" t="e">
        <f ca="1">IF(YEAR(Munkanapáthelyezés!B102)=$H$1,IF(Munkanapáthelyezés!B102="","",Munkanapáthelyezés!B102),"")</f>
        <v>#VALUE!</v>
      </c>
    </row>
    <row r="160" spans="33:33" x14ac:dyDescent="0.25">
      <c r="AG160" s="60" t="e">
        <f ca="1">IF(YEAR(Munkanapáthelyezés!B103)=$H$1,IF(Munkanapáthelyezés!B103="","",Munkanapáthelyezés!B103),"")</f>
        <v>#VALUE!</v>
      </c>
    </row>
    <row r="161" spans="33:33" x14ac:dyDescent="0.25">
      <c r="AG161" s="60" t="e">
        <f ca="1">IF(YEAR(Munkanapáthelyezés!B104)=$H$1,IF(Munkanapáthelyezés!B104="","",Munkanapáthelyezés!B104),"")</f>
        <v>#VALUE!</v>
      </c>
    </row>
    <row r="162" spans="33:33" x14ac:dyDescent="0.25">
      <c r="AG162" s="60" t="e">
        <f ca="1">IF(YEAR(Munkanapáthelyezés!B105)=$H$1,IF(Munkanapáthelyezés!B105="","",Munkanapáthelyezés!B105),"")</f>
        <v>#VALUE!</v>
      </c>
    </row>
    <row r="163" spans="33:33" x14ac:dyDescent="0.25">
      <c r="AG163" s="60" t="e">
        <f ca="1">IF(YEAR(Munkanapáthelyezés!B106)=$H$1,IF(Munkanapáthelyezés!B106="","",Munkanapáthelyezés!B106),"")</f>
        <v>#VALUE!</v>
      </c>
    </row>
    <row r="164" spans="33:33" x14ac:dyDescent="0.25">
      <c r="AG164" s="60" t="e">
        <f ca="1">IF(YEAR(Munkanapáthelyezés!B107)=$H$1,IF(Munkanapáthelyezés!B107="","",Munkanapáthelyezés!B107),"")</f>
        <v>#VALUE!</v>
      </c>
    </row>
    <row r="165" spans="33:33" x14ac:dyDescent="0.25">
      <c r="AG165" s="60" t="e">
        <f ca="1">IF(YEAR(Munkanapáthelyezés!B108)=$H$1,IF(Munkanapáthelyezés!B108="","",Munkanapáthelyezés!B108),"")</f>
        <v>#VALUE!</v>
      </c>
    </row>
    <row r="166" spans="33:33" x14ac:dyDescent="0.25">
      <c r="AG166" s="60" t="e">
        <f ca="1">IF(YEAR(Munkanapáthelyezés!B109)=$H$1,IF(Munkanapáthelyezés!B109="","",Munkanapáthelyezés!B109),"")</f>
        <v>#VALUE!</v>
      </c>
    </row>
    <row r="167" spans="33:33" x14ac:dyDescent="0.25">
      <c r="AG167" s="60" t="e">
        <f ca="1">IF(YEAR(Munkanapáthelyezés!B110)=$H$1,IF(Munkanapáthelyezés!B110="","",Munkanapáthelyezés!B110),"")</f>
        <v>#VALUE!</v>
      </c>
    </row>
    <row r="168" spans="33:33" x14ac:dyDescent="0.25">
      <c r="AG168" s="60" t="e">
        <f ca="1">IF(YEAR(Munkanapáthelyezés!B111)=$H$1,IF(Munkanapáthelyezés!B111="","",Munkanapáthelyezés!B111),"")</f>
        <v>#VALUE!</v>
      </c>
    </row>
    <row r="169" spans="33:33" x14ac:dyDescent="0.25">
      <c r="AG169" s="60" t="e">
        <f ca="1">IF(YEAR(Munkanapáthelyezés!B112)=$H$1,IF(Munkanapáthelyezés!B112="","",Munkanapáthelyezés!B112),"")</f>
        <v>#VALUE!</v>
      </c>
    </row>
    <row r="170" spans="33:33" x14ac:dyDescent="0.25">
      <c r="AG170" s="60" t="e">
        <f ca="1">IF(YEAR(Munkanapáthelyezés!B113)=$H$1,IF(Munkanapáthelyezés!B113="","",Munkanapáthelyezés!B113),"")</f>
        <v>#VALUE!</v>
      </c>
    </row>
    <row r="171" spans="33:33" x14ac:dyDescent="0.25">
      <c r="AG171" s="60" t="e">
        <f ca="1">IF(YEAR(Munkanapáthelyezés!B114)=$H$1,IF(Munkanapáthelyezés!B114="","",Munkanapáthelyezés!B114),"")</f>
        <v>#VALUE!</v>
      </c>
    </row>
    <row r="172" spans="33:33" x14ac:dyDescent="0.25">
      <c r="AG172" s="60" t="e">
        <f ca="1">IF(YEAR(Munkanapáthelyezés!B115)=$H$1,IF(Munkanapáthelyezés!B115="","",Munkanapáthelyezés!B115),"")</f>
        <v>#VALUE!</v>
      </c>
    </row>
    <row r="173" spans="33:33" x14ac:dyDescent="0.25">
      <c r="AG173" s="60" t="e">
        <f ca="1">IF(YEAR(Munkanapáthelyezés!B116)=$H$1,IF(Munkanapáthelyezés!B116="","",Munkanapáthelyezés!B116),"")</f>
        <v>#VALUE!</v>
      </c>
    </row>
    <row r="174" spans="33:33" x14ac:dyDescent="0.25">
      <c r="AG174" s="60" t="e">
        <f ca="1">IF(YEAR(Munkanapáthelyezés!B117)=$H$1,IF(Munkanapáthelyezés!B117="","",Munkanapáthelyezés!B117),"")</f>
        <v>#VALUE!</v>
      </c>
    </row>
    <row r="175" spans="33:33" x14ac:dyDescent="0.25">
      <c r="AG175" s="60" t="e">
        <f ca="1">IF(YEAR(Munkanapáthelyezés!B118)=$H$1,IF(Munkanapáthelyezés!B118="","",Munkanapáthelyezés!B118),"")</f>
        <v>#VALUE!</v>
      </c>
    </row>
    <row r="176" spans="33:33" x14ac:dyDescent="0.25">
      <c r="AG176" s="60" t="e">
        <f ca="1">IF(YEAR(Munkanapáthelyezés!B119)=$H$1,IF(Munkanapáthelyezés!B119="","",Munkanapáthelyezés!B119),"")</f>
        <v>#VALUE!</v>
      </c>
    </row>
    <row r="177" spans="33:33" x14ac:dyDescent="0.25">
      <c r="AG177" s="60" t="e">
        <f ca="1">IF(YEAR(Munkanapáthelyezés!B120)=$H$1,IF(Munkanapáthelyezés!B120="","",Munkanapáthelyezés!B120),"")</f>
        <v>#VALUE!</v>
      </c>
    </row>
    <row r="178" spans="33:33" x14ac:dyDescent="0.25">
      <c r="AG178" s="60" t="e">
        <f ca="1">IF(YEAR(Munkanapáthelyezés!B121)=$H$1,IF(Munkanapáthelyezés!B121="","",Munkanapáthelyezés!B121),"")</f>
        <v>#VALUE!</v>
      </c>
    </row>
    <row r="179" spans="33:33" x14ac:dyDescent="0.25">
      <c r="AG179" s="60" t="e">
        <f ca="1">IF(YEAR(Munkanapáthelyezés!B122)=$H$1,IF(Munkanapáthelyezés!B122="","",Munkanapáthelyezés!B122),"")</f>
        <v>#VALUE!</v>
      </c>
    </row>
    <row r="180" spans="33:33" x14ac:dyDescent="0.25">
      <c r="AG180" s="60" t="e">
        <f ca="1">IF(YEAR(Munkanapáthelyezés!B123)=$H$1,IF(Munkanapáthelyezés!B123="","",Munkanapáthelyezés!B123),"")</f>
        <v>#VALUE!</v>
      </c>
    </row>
    <row r="181" spans="33:33" x14ac:dyDescent="0.25">
      <c r="AG181" s="60" t="e">
        <f ca="1">IF(YEAR(Munkanapáthelyezés!B124)=$H$1,IF(Munkanapáthelyezés!B124="","",Munkanapáthelyezés!B124),"")</f>
        <v>#VALUE!</v>
      </c>
    </row>
    <row r="182" spans="33:33" x14ac:dyDescent="0.25">
      <c r="AG182" s="60" t="e">
        <f ca="1">IF(YEAR(Munkanapáthelyezés!B125)=$H$1,IF(Munkanapáthelyezés!B125="","",Munkanapáthelyezés!B125),"")</f>
        <v>#VALUE!</v>
      </c>
    </row>
    <row r="183" spans="33:33" x14ac:dyDescent="0.25">
      <c r="AG183" s="60" t="e">
        <f ca="1">IF(YEAR(Munkanapáthelyezés!B126)=$H$1,IF(Munkanapáthelyezés!B126="","",Munkanapáthelyezés!B126),"")</f>
        <v>#VALUE!</v>
      </c>
    </row>
    <row r="184" spans="33:33" x14ac:dyDescent="0.25">
      <c r="AG184" s="60" t="e">
        <f ca="1">IF(YEAR(Munkanapáthelyezés!B127)=$H$1,IF(Munkanapáthelyezés!B127="","",Munkanapáthelyezés!B127),"")</f>
        <v>#VALUE!</v>
      </c>
    </row>
    <row r="185" spans="33:33" x14ac:dyDescent="0.25">
      <c r="AG185" s="60" t="e">
        <f ca="1">IF(YEAR(Munkanapáthelyezés!B128)=$H$1,IF(Munkanapáthelyezés!B128="","",Munkanapáthelyezés!B128),"")</f>
        <v>#VALUE!</v>
      </c>
    </row>
    <row r="186" spans="33:33" x14ac:dyDescent="0.25">
      <c r="AG186" s="60" t="e">
        <f ca="1">IF(YEAR(Munkanapáthelyezés!B129)=$H$1,IF(Munkanapáthelyezés!B129="","",Munkanapáthelyezés!B129),"")</f>
        <v>#VALUE!</v>
      </c>
    </row>
    <row r="187" spans="33:33" x14ac:dyDescent="0.25">
      <c r="AG187" s="60" t="e">
        <f ca="1">IF(YEAR(Munkanapáthelyezés!B130)=$H$1,IF(Munkanapáthelyezés!B130="","",Munkanapáthelyezés!B130),"")</f>
        <v>#VALUE!</v>
      </c>
    </row>
    <row r="188" spans="33:33" x14ac:dyDescent="0.25">
      <c r="AG188" s="60" t="e">
        <f ca="1">IF(YEAR(Munkanapáthelyezés!B131)=$H$1,IF(Munkanapáthelyezés!B131="","",Munkanapáthelyezés!B131),"")</f>
        <v>#VALUE!</v>
      </c>
    </row>
    <row r="189" spans="33:33" x14ac:dyDescent="0.25">
      <c r="AG189" s="60" t="e">
        <f ca="1">IF(YEAR(Munkanapáthelyezés!B132)=$H$1,IF(Munkanapáthelyezés!B132="","",Munkanapáthelyezés!B132),"")</f>
        <v>#VALUE!</v>
      </c>
    </row>
    <row r="190" spans="33:33" x14ac:dyDescent="0.25">
      <c r="AG190" s="60" t="e">
        <f ca="1">IF(YEAR(Munkanapáthelyezés!B133)=$H$1,IF(Munkanapáthelyezés!B133="","",Munkanapáthelyezés!B133),"")</f>
        <v>#VALUE!</v>
      </c>
    </row>
    <row r="191" spans="33:33" x14ac:dyDescent="0.25">
      <c r="AG191" s="60" t="e">
        <f ca="1">IF(YEAR(Munkanapáthelyezés!B134)=$H$1,IF(Munkanapáthelyezés!B134="","",Munkanapáthelyezés!B134),"")</f>
        <v>#VALUE!</v>
      </c>
    </row>
    <row r="192" spans="33:33" x14ac:dyDescent="0.25">
      <c r="AG192" s="60" t="e">
        <f ca="1">IF(YEAR(Munkanapáthelyezés!B135)=$H$1,IF(Munkanapáthelyezés!B135="","",Munkanapáthelyezés!B135),"")</f>
        <v>#VALUE!</v>
      </c>
    </row>
    <row r="193" spans="33:33" x14ac:dyDescent="0.25">
      <c r="AG193" s="60" t="e">
        <f ca="1">IF(YEAR(Munkanapáthelyezés!B136)=$H$1,IF(Munkanapáthelyezés!B136="","",Munkanapáthelyezés!B136),"")</f>
        <v>#VALUE!</v>
      </c>
    </row>
    <row r="194" spans="33:33" x14ac:dyDescent="0.25">
      <c r="AG194" s="60" t="e">
        <f ca="1">IF(YEAR(Munkanapáthelyezés!B137)=$H$1,IF(Munkanapáthelyezés!B137="","",Munkanapáthelyezés!B137),"")</f>
        <v>#VALUE!</v>
      </c>
    </row>
    <row r="195" spans="33:33" x14ac:dyDescent="0.25">
      <c r="AG195" s="60" t="e">
        <f ca="1">IF(YEAR(Munkanapáthelyezés!B138)=$H$1,IF(Munkanapáthelyezés!B138="","",Munkanapáthelyezés!B138),"")</f>
        <v>#VALUE!</v>
      </c>
    </row>
    <row r="196" spans="33:33" x14ac:dyDescent="0.25">
      <c r="AG196" s="60" t="e">
        <f ca="1">IF(YEAR(Munkanapáthelyezés!B139)=$H$1,IF(Munkanapáthelyezés!B139="","",Munkanapáthelyezés!B139),"")</f>
        <v>#VALUE!</v>
      </c>
    </row>
    <row r="197" spans="33:33" x14ac:dyDescent="0.25">
      <c r="AG197" s="60" t="e">
        <f ca="1">IF(YEAR(Munkanapáthelyezés!B140)=$H$1,IF(Munkanapáthelyezés!B140="","",Munkanapáthelyezés!B140),"")</f>
        <v>#VALUE!</v>
      </c>
    </row>
    <row r="198" spans="33:33" x14ac:dyDescent="0.25">
      <c r="AG198" s="60" t="e">
        <f ca="1">IF(YEAR(Munkanapáthelyezés!B141)=$H$1,IF(Munkanapáthelyezés!B141="","",Munkanapáthelyezés!B141),"")</f>
        <v>#VALUE!</v>
      </c>
    </row>
    <row r="199" spans="33:33" x14ac:dyDescent="0.25">
      <c r="AG199" s="60" t="e">
        <f ca="1">IF(YEAR(Munkanapáthelyezés!B142)=$H$1,IF(Munkanapáthelyezés!B142="","",Munkanapáthelyezés!B142),"")</f>
        <v>#VALUE!</v>
      </c>
    </row>
    <row r="200" spans="33:33" x14ac:dyDescent="0.25">
      <c r="AG200" s="60" t="e">
        <f ca="1">IF(YEAR(Munkanapáthelyezés!B143)=$H$1,IF(Munkanapáthelyezés!B143="","",Munkanapáthelyezés!B143),"")</f>
        <v>#VALUE!</v>
      </c>
    </row>
    <row r="201" spans="33:33" x14ac:dyDescent="0.25">
      <c r="AG201" s="60" t="e">
        <f ca="1">IF(YEAR(Munkanapáthelyezés!B144)=$H$1,IF(Munkanapáthelyezés!B144="","",Munkanapáthelyezés!B144),"")</f>
        <v>#VALUE!</v>
      </c>
    </row>
    <row r="202" spans="33:33" x14ac:dyDescent="0.25">
      <c r="AG202" s="60" t="e">
        <f ca="1">IF(YEAR(Munkanapáthelyezés!B145)=$H$1,IF(Munkanapáthelyezés!B145="","",Munkanapáthelyezés!B145),"")</f>
        <v>#VALUE!</v>
      </c>
    </row>
    <row r="203" spans="33:33" x14ac:dyDescent="0.25">
      <c r="AG203" s="60" t="e">
        <f ca="1">IF(YEAR(Munkanapáthelyezés!B146)=$H$1,IF(Munkanapáthelyezés!B146="","",Munkanapáthelyezés!B146),"")</f>
        <v>#VALUE!</v>
      </c>
    </row>
    <row r="204" spans="33:33" x14ac:dyDescent="0.25">
      <c r="AG204" s="60" t="e">
        <f ca="1">IF(YEAR(Munkanapáthelyezés!B147)=$H$1,IF(Munkanapáthelyezés!B147="","",Munkanapáthelyezés!B147),"")</f>
        <v>#VALUE!</v>
      </c>
    </row>
    <row r="205" spans="33:33" x14ac:dyDescent="0.25">
      <c r="AG205" s="60" t="e">
        <f ca="1">IF(YEAR(Munkanapáthelyezés!B148)=$H$1,IF(Munkanapáthelyezés!B148="","",Munkanapáthelyezés!B148),"")</f>
        <v>#VALUE!</v>
      </c>
    </row>
    <row r="206" spans="33:33" x14ac:dyDescent="0.25">
      <c r="AG206" s="60" t="e">
        <f ca="1">IF(YEAR(Munkanapáthelyezés!B149)=$H$1,IF(Munkanapáthelyezés!B149="","",Munkanapáthelyezés!B149),"")</f>
        <v>#VALUE!</v>
      </c>
    </row>
    <row r="207" spans="33:33" x14ac:dyDescent="0.25">
      <c r="AG207" s="60" t="e">
        <f ca="1">IF(YEAR(Munkanapáthelyezés!B150)=$H$1,IF(Munkanapáthelyezés!B150="","",Munkanapáthelyezés!B150),"")</f>
        <v>#VALUE!</v>
      </c>
    </row>
    <row r="208" spans="33:33" x14ac:dyDescent="0.25">
      <c r="AG208" s="60" t="e">
        <f ca="1">IF(YEAR(Munkanapáthelyezés!B151)=$H$1,IF(Munkanapáthelyezés!B151="","",Munkanapáthelyezés!B151),"")</f>
        <v>#VALUE!</v>
      </c>
    </row>
    <row r="209" spans="33:33" x14ac:dyDescent="0.25">
      <c r="AG209" s="60" t="e">
        <f ca="1">IF(YEAR(Munkanapáthelyezés!B152)=$H$1,IF(Munkanapáthelyezés!B152="","",Munkanapáthelyezés!B152),"")</f>
        <v>#VALUE!</v>
      </c>
    </row>
    <row r="210" spans="33:33" x14ac:dyDescent="0.25">
      <c r="AG210" s="60" t="e">
        <f ca="1">IF(YEAR(Munkanapáthelyezés!B153)=$H$1,IF(Munkanapáthelyezés!B153="","",Munkanapáthelyezés!B153),"")</f>
        <v>#VALUE!</v>
      </c>
    </row>
    <row r="211" spans="33:33" x14ac:dyDescent="0.25">
      <c r="AG211" s="60" t="e">
        <f ca="1">IF(YEAR(Munkanapáthelyezés!B154)=$H$1,IF(Munkanapáthelyezés!B154="","",Munkanapáthelyezés!B154),"")</f>
        <v>#VALUE!</v>
      </c>
    </row>
    <row r="212" spans="33:33" x14ac:dyDescent="0.25">
      <c r="AG212" s="60" t="e">
        <f ca="1">IF(YEAR(Munkanapáthelyezés!B155)=$H$1,IF(Munkanapáthelyezés!B155="","",Munkanapáthelyezés!B155),"")</f>
        <v>#VALUE!</v>
      </c>
    </row>
    <row r="213" spans="33:33" x14ac:dyDescent="0.25">
      <c r="AG213" s="60" t="e">
        <f ca="1">IF(YEAR(Munkanapáthelyezés!B156)=$H$1,IF(Munkanapáthelyezés!B156="","",Munkanapáthelyezés!B156),"")</f>
        <v>#VALUE!</v>
      </c>
    </row>
    <row r="214" spans="33:33" x14ac:dyDescent="0.25">
      <c r="AG214" s="60" t="e">
        <f ca="1">IF(YEAR(Munkanapáthelyezés!B157)=$H$1,IF(Munkanapáthelyezés!B157="","",Munkanapáthelyezés!B157),"")</f>
        <v>#VALUE!</v>
      </c>
    </row>
    <row r="215" spans="33:33" x14ac:dyDescent="0.25">
      <c r="AG215" s="60" t="e">
        <f ca="1">IF(YEAR(Munkanapáthelyezés!B158)=$H$1,IF(Munkanapáthelyezés!B158="","",Munkanapáthelyezés!B158),"")</f>
        <v>#VALUE!</v>
      </c>
    </row>
    <row r="216" spans="33:33" x14ac:dyDescent="0.25">
      <c r="AG216" s="60" t="e">
        <f ca="1">IF(YEAR(Munkanapáthelyezés!B159)=$H$1,IF(Munkanapáthelyezés!B159="","",Munkanapáthelyezés!B159),"")</f>
        <v>#VALUE!</v>
      </c>
    </row>
    <row r="217" spans="33:33" x14ac:dyDescent="0.25">
      <c r="AG217" s="60" t="e">
        <f ca="1">IF(YEAR(Munkanapáthelyezés!B160)=$H$1,IF(Munkanapáthelyezés!B160="","",Munkanapáthelyezés!B160),"")</f>
        <v>#VALUE!</v>
      </c>
    </row>
    <row r="218" spans="33:33" x14ac:dyDescent="0.25">
      <c r="AG218" s="60" t="e">
        <f ca="1">IF(YEAR(Munkanapáthelyezés!B161)=$H$1,IF(Munkanapáthelyezés!B161="","",Munkanapáthelyezés!B161),"")</f>
        <v>#VALUE!</v>
      </c>
    </row>
    <row r="219" spans="33:33" x14ac:dyDescent="0.25">
      <c r="AG219" s="60" t="e">
        <f ca="1">IF(YEAR(Munkanapáthelyezés!B162)=$H$1,IF(Munkanapáthelyezés!B162="","",Munkanapáthelyezés!B162),"")</f>
        <v>#VALUE!</v>
      </c>
    </row>
    <row r="220" spans="33:33" x14ac:dyDescent="0.25">
      <c r="AG220" s="60" t="e">
        <f ca="1">IF(YEAR(Munkanapáthelyezés!B163)=$H$1,IF(Munkanapáthelyezés!B163="","",Munkanapáthelyezés!B163),"")</f>
        <v>#VALUE!</v>
      </c>
    </row>
    <row r="221" spans="33:33" x14ac:dyDescent="0.25">
      <c r="AG221" s="60" t="e">
        <f ca="1">IF(YEAR(Munkanapáthelyezés!B164)=$H$1,IF(Munkanapáthelyezés!B164="","",Munkanapáthelyezés!B164),"")</f>
        <v>#VALUE!</v>
      </c>
    </row>
    <row r="222" spans="33:33" x14ac:dyDescent="0.25">
      <c r="AG222" s="60" t="e">
        <f ca="1">IF(YEAR(Munkanapáthelyezés!B165)=$H$1,IF(Munkanapáthelyezés!B165="","",Munkanapáthelyezés!B165),"")</f>
        <v>#VALUE!</v>
      </c>
    </row>
    <row r="223" spans="33:33" x14ac:dyDescent="0.25">
      <c r="AG223" s="60" t="e">
        <f ca="1">IF(YEAR(Munkanapáthelyezés!B166)=$H$1,IF(Munkanapáthelyezés!B166="","",Munkanapáthelyezés!B166),"")</f>
        <v>#VALUE!</v>
      </c>
    </row>
    <row r="224" spans="33:33" x14ac:dyDescent="0.25">
      <c r="AG224" s="60" t="e">
        <f ca="1">IF(YEAR(Munkanapáthelyezés!B167)=$H$1,IF(Munkanapáthelyezés!B167="","",Munkanapáthelyezés!B167),"")</f>
        <v>#VALUE!</v>
      </c>
    </row>
    <row r="225" spans="33:33" x14ac:dyDescent="0.25">
      <c r="AG225" s="60" t="e">
        <f ca="1">IF(YEAR(Munkanapáthelyezés!B168)=$H$1,IF(Munkanapáthelyezés!B168="","",Munkanapáthelyezés!B168),"")</f>
        <v>#VALUE!</v>
      </c>
    </row>
    <row r="226" spans="33:33" x14ac:dyDescent="0.25">
      <c r="AG226" s="60" t="e">
        <f ca="1">IF(YEAR(Munkanapáthelyezés!B169)=$H$1,IF(Munkanapáthelyezés!B169="","",Munkanapáthelyezés!B169),"")</f>
        <v>#VALUE!</v>
      </c>
    </row>
    <row r="227" spans="33:33" x14ac:dyDescent="0.25">
      <c r="AG227" s="60" t="e">
        <f ca="1">IF(YEAR(Munkanapáthelyezés!B170)=$H$1,IF(Munkanapáthelyezés!B170="","",Munkanapáthelyezés!B170),"")</f>
        <v>#VALUE!</v>
      </c>
    </row>
    <row r="228" spans="33:33" x14ac:dyDescent="0.25">
      <c r="AG228" s="60" t="e">
        <f ca="1">IF(YEAR(Munkanapáthelyezés!B171)=$H$1,IF(Munkanapáthelyezés!B171="","",Munkanapáthelyezés!B171),"")</f>
        <v>#VALUE!</v>
      </c>
    </row>
    <row r="229" spans="33:33" x14ac:dyDescent="0.25">
      <c r="AG229" s="60" t="e">
        <f ca="1">IF(YEAR(Munkanapáthelyezés!B172)=$H$1,IF(Munkanapáthelyezés!B172="","",Munkanapáthelyezés!B172),"")</f>
        <v>#VALUE!</v>
      </c>
    </row>
    <row r="230" spans="33:33" x14ac:dyDescent="0.25">
      <c r="AG230" s="60" t="e">
        <f ca="1">IF(YEAR(Munkanapáthelyezés!B173)=$H$1,IF(Munkanapáthelyezés!B173="","",Munkanapáthelyezés!B173),"")</f>
        <v>#VALUE!</v>
      </c>
    </row>
    <row r="231" spans="33:33" x14ac:dyDescent="0.25">
      <c r="AG231" s="60" t="e">
        <f ca="1">IF(YEAR(Munkanapáthelyezés!B174)=$H$1,IF(Munkanapáthelyezés!B174="","",Munkanapáthelyezés!B174),"")</f>
        <v>#VALUE!</v>
      </c>
    </row>
    <row r="232" spans="33:33" x14ac:dyDescent="0.25">
      <c r="AG232" s="60" t="e">
        <f ca="1">IF(YEAR(Munkanapáthelyezés!B175)=$H$1,IF(Munkanapáthelyezés!B175="","",Munkanapáthelyezés!B175),"")</f>
        <v>#VALUE!</v>
      </c>
    </row>
    <row r="233" spans="33:33" x14ac:dyDescent="0.25">
      <c r="AG233" s="60" t="e">
        <f ca="1">IF(YEAR(Munkanapáthelyezés!B176)=$H$1,IF(Munkanapáthelyezés!B176="","",Munkanapáthelyezés!B176),"")</f>
        <v>#VALUE!</v>
      </c>
    </row>
    <row r="234" spans="33:33" x14ac:dyDescent="0.25">
      <c r="AG234" s="60" t="e">
        <f ca="1">IF(YEAR(Munkanapáthelyezés!B177)=$H$1,IF(Munkanapáthelyezés!B177="","",Munkanapáthelyezés!B177),"")</f>
        <v>#VALUE!</v>
      </c>
    </row>
    <row r="235" spans="33:33" x14ac:dyDescent="0.25">
      <c r="AG235" s="60" t="e">
        <f ca="1">IF(YEAR(Munkanapáthelyezés!B178)=$H$1,IF(Munkanapáthelyezés!B178="","",Munkanapáthelyezés!B178),"")</f>
        <v>#VALUE!</v>
      </c>
    </row>
    <row r="236" spans="33:33" x14ac:dyDescent="0.25">
      <c r="AG236" s="60" t="e">
        <f ca="1">IF(YEAR(Munkanapáthelyezés!B179)=$H$1,IF(Munkanapáthelyezés!B179="","",Munkanapáthelyezés!B179),"")</f>
        <v>#VALUE!</v>
      </c>
    </row>
    <row r="237" spans="33:33" x14ac:dyDescent="0.25">
      <c r="AG237" s="60" t="e">
        <f ca="1">IF(YEAR(Munkanapáthelyezés!B180)=$H$1,IF(Munkanapáthelyezés!B180="","",Munkanapáthelyezés!B180),"")</f>
        <v>#VALUE!</v>
      </c>
    </row>
    <row r="238" spans="33:33" x14ac:dyDescent="0.25">
      <c r="AG238" s="60" t="e">
        <f ca="1">IF(YEAR(Munkanapáthelyezés!B181)=$H$1,IF(Munkanapáthelyezés!B181="","",Munkanapáthelyezés!B181),"")</f>
        <v>#VALUE!</v>
      </c>
    </row>
    <row r="239" spans="33:33" x14ac:dyDescent="0.25">
      <c r="AG239" s="60" t="e">
        <f ca="1">IF(YEAR(Munkanapáthelyezés!B182)=$H$1,IF(Munkanapáthelyezés!B182="","",Munkanapáthelyezés!B182),"")</f>
        <v>#VALUE!</v>
      </c>
    </row>
    <row r="240" spans="33:33" x14ac:dyDescent="0.25">
      <c r="AG240" s="60" t="e">
        <f ca="1">IF(YEAR(Munkanapáthelyezés!B183)=$H$1,IF(Munkanapáthelyezés!B183="","",Munkanapáthelyezés!B183),"")</f>
        <v>#VALUE!</v>
      </c>
    </row>
    <row r="241" spans="33:33" x14ac:dyDescent="0.25">
      <c r="AG241" s="60" t="e">
        <f ca="1">IF(YEAR(Munkanapáthelyezés!B184)=$H$1,IF(Munkanapáthelyezés!B184="","",Munkanapáthelyezés!B184),"")</f>
        <v>#VALUE!</v>
      </c>
    </row>
    <row r="242" spans="33:33" x14ac:dyDescent="0.25">
      <c r="AG242" s="60" t="e">
        <f ca="1">IF(YEAR(Munkanapáthelyezés!B185)=$H$1,IF(Munkanapáthelyezés!B185="","",Munkanapáthelyezés!B185),"")</f>
        <v>#VALUE!</v>
      </c>
    </row>
    <row r="243" spans="33:33" x14ac:dyDescent="0.25">
      <c r="AG243" s="60" t="e">
        <f ca="1">IF(YEAR(Munkanapáthelyezés!B186)=$H$1,IF(Munkanapáthelyezés!B186="","",Munkanapáthelyezés!B186),"")</f>
        <v>#VALUE!</v>
      </c>
    </row>
    <row r="244" spans="33:33" x14ac:dyDescent="0.25">
      <c r="AG244" s="60" t="e">
        <f ca="1">IF(YEAR(Munkanapáthelyezés!B187)=$H$1,IF(Munkanapáthelyezés!B187="","",Munkanapáthelyezés!B187),"")</f>
        <v>#VALUE!</v>
      </c>
    </row>
    <row r="245" spans="33:33" x14ac:dyDescent="0.25">
      <c r="AG245" s="60" t="e">
        <f ca="1">IF(YEAR(Munkanapáthelyezés!B188)=$H$1,IF(Munkanapáthelyezés!B188="","",Munkanapáthelyezés!B188),"")</f>
        <v>#VALUE!</v>
      </c>
    </row>
    <row r="246" spans="33:33" x14ac:dyDescent="0.25">
      <c r="AG246" s="60" t="e">
        <f ca="1">IF(YEAR(Munkanapáthelyezés!B189)=$H$1,IF(Munkanapáthelyezés!B189="","",Munkanapáthelyezés!B189),"")</f>
        <v>#VALUE!</v>
      </c>
    </row>
    <row r="247" spans="33:33" x14ac:dyDescent="0.25">
      <c r="AG247" s="60" t="e">
        <f ca="1">IF(YEAR(Munkanapáthelyezés!B190)=$H$1,IF(Munkanapáthelyezés!B190="","",Munkanapáthelyezés!B190),"")</f>
        <v>#VALUE!</v>
      </c>
    </row>
    <row r="248" spans="33:33" x14ac:dyDescent="0.25">
      <c r="AG248" s="60" t="e">
        <f ca="1">IF(YEAR(Munkanapáthelyezés!B191)=$H$1,IF(Munkanapáthelyezés!B191="","",Munkanapáthelyezés!B191),"")</f>
        <v>#VALUE!</v>
      </c>
    </row>
    <row r="249" spans="33:33" x14ac:dyDescent="0.25">
      <c r="AG249" s="60" t="e">
        <f ca="1">IF(YEAR(Munkanapáthelyezés!B192)=$H$1,IF(Munkanapáthelyezés!B192="","",Munkanapáthelyezés!B192),"")</f>
        <v>#VALUE!</v>
      </c>
    </row>
    <row r="250" spans="33:33" x14ac:dyDescent="0.25">
      <c r="AG250" s="60" t="e">
        <f ca="1">IF(YEAR(Munkanapáthelyezés!B193)=$H$1,IF(Munkanapáthelyezés!B193="","",Munkanapáthelyezés!B193),"")</f>
        <v>#VALUE!</v>
      </c>
    </row>
    <row r="251" spans="33:33" x14ac:dyDescent="0.25">
      <c r="AG251" s="60" t="e">
        <f ca="1">IF(YEAR(Munkanapáthelyezés!B194)=$H$1,IF(Munkanapáthelyezés!B194="","",Munkanapáthelyezés!B194),"")</f>
        <v>#VALUE!</v>
      </c>
    </row>
    <row r="252" spans="33:33" x14ac:dyDescent="0.25">
      <c r="AG252" s="60" t="e">
        <f ca="1">IF(YEAR(Munkanapáthelyezés!B195)=$H$1,IF(Munkanapáthelyezés!B195="","",Munkanapáthelyezés!B195),"")</f>
        <v>#VALUE!</v>
      </c>
    </row>
    <row r="253" spans="33:33" x14ac:dyDescent="0.25">
      <c r="AG253" s="60" t="e">
        <f ca="1">IF(YEAR(Munkanapáthelyezés!B196)=$H$1,IF(Munkanapáthelyezés!B196="","",Munkanapáthelyezés!B196),"")</f>
        <v>#VALUE!</v>
      </c>
    </row>
    <row r="254" spans="33:33" x14ac:dyDescent="0.25">
      <c r="AG254" s="60" t="e">
        <f ca="1">IF(YEAR(Munkanapáthelyezés!B197)=$H$1,IF(Munkanapáthelyezés!B197="","",Munkanapáthelyezés!B197),"")</f>
        <v>#VALUE!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25"/>
  <sheetViews>
    <sheetView workbookViewId="0">
      <pane ySplit="2" topLeftCell="A32" activePane="bottomLeft" state="frozen"/>
      <selection pane="bottomLeft" activeCell="C43" sqref="C43"/>
    </sheetView>
  </sheetViews>
  <sheetFormatPr defaultRowHeight="15" x14ac:dyDescent="0.25"/>
  <cols>
    <col min="1" max="1" width="29.28515625" bestFit="1" customWidth="1"/>
    <col min="2" max="2" width="10.140625" bestFit="1" customWidth="1"/>
    <col min="3" max="3" width="15.140625" customWidth="1"/>
    <col min="4" max="5" width="15.28515625" bestFit="1" customWidth="1"/>
    <col min="6" max="6" width="16.28515625" bestFit="1" customWidth="1"/>
    <col min="7" max="7" width="16" customWidth="1"/>
    <col min="8" max="8" width="16.28515625" bestFit="1" customWidth="1"/>
    <col min="10" max="12" width="20.140625" customWidth="1"/>
    <col min="13" max="13" width="11.85546875" customWidth="1"/>
    <col min="14" max="14" width="25.140625" bestFit="1" customWidth="1"/>
  </cols>
  <sheetData>
    <row r="1" spans="1:16" x14ac:dyDescent="0.25"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/>
      <c r="P1" s="1"/>
    </row>
    <row r="2" spans="1:16" x14ac:dyDescent="0.25">
      <c r="B2" t="s">
        <v>36605</v>
      </c>
      <c r="C2" s="1" t="str">
        <f>Naptár!BB2</f>
        <v>HU</v>
      </c>
      <c r="D2" s="1" t="str">
        <f>Naptár!BB3</f>
        <v>AT</v>
      </c>
      <c r="E2" s="1" t="str">
        <f>Naptár!BB4</f>
        <v>DE</v>
      </c>
      <c r="F2" s="1" t="str">
        <f>Naptár!BB5</f>
        <v>SK</v>
      </c>
      <c r="G2" s="1" t="str">
        <f>Naptár!BB6</f>
        <v>FR</v>
      </c>
      <c r="H2" t="str">
        <f>Naptár!BB7</f>
        <v>UK (unitary)</v>
      </c>
      <c r="I2" s="1" t="str">
        <f>Naptár!BB8</f>
        <v>CZ</v>
      </c>
      <c r="J2" s="1" t="str">
        <f>Naptár!BB9</f>
        <v>PL</v>
      </c>
      <c r="K2" s="1" t="s">
        <v>39575</v>
      </c>
      <c r="L2" s="1" t="s">
        <v>39587</v>
      </c>
      <c r="M2" s="1" t="s">
        <v>37534</v>
      </c>
      <c r="N2" s="1" t="s">
        <v>37535</v>
      </c>
    </row>
    <row r="3" spans="1:16" x14ac:dyDescent="0.25">
      <c r="A3" s="95" t="s">
        <v>12</v>
      </c>
      <c r="C3" s="95" t="s">
        <v>12</v>
      </c>
      <c r="D3" s="95" t="s">
        <v>36612</v>
      </c>
      <c r="E3" s="95" t="s">
        <v>36607</v>
      </c>
      <c r="F3" s="95" t="s">
        <v>12</v>
      </c>
      <c r="G3" s="95" t="s">
        <v>37407</v>
      </c>
      <c r="H3" s="95" t="s">
        <v>37449</v>
      </c>
      <c r="I3" s="95" t="s">
        <v>37472</v>
      </c>
      <c r="J3" s="95" t="s">
        <v>37471</v>
      </c>
      <c r="K3" s="95" t="s">
        <v>37537</v>
      </c>
      <c r="L3" s="95" t="s">
        <v>39589</v>
      </c>
      <c r="M3" s="95" t="s">
        <v>37537</v>
      </c>
      <c r="N3" s="21" t="s">
        <v>37558</v>
      </c>
    </row>
    <row r="4" spans="1:16" x14ac:dyDescent="0.25">
      <c r="A4" s="95" t="s">
        <v>13</v>
      </c>
      <c r="C4" s="95" t="s">
        <v>13</v>
      </c>
      <c r="D4" s="95" t="s">
        <v>36606</v>
      </c>
      <c r="E4" s="95" t="s">
        <v>36606</v>
      </c>
      <c r="F4" s="95" t="s">
        <v>13</v>
      </c>
      <c r="G4" s="95" t="s">
        <v>37408</v>
      </c>
      <c r="H4" s="95" t="s">
        <v>36620</v>
      </c>
      <c r="I4" s="95" t="s">
        <v>37473</v>
      </c>
      <c r="J4" s="95" t="s">
        <v>37474</v>
      </c>
      <c r="K4" s="95" t="s">
        <v>37538</v>
      </c>
      <c r="L4" s="95" t="s">
        <v>39590</v>
      </c>
      <c r="M4" s="95" t="s">
        <v>37538</v>
      </c>
      <c r="N4" s="21" t="s">
        <v>37559</v>
      </c>
    </row>
    <row r="5" spans="1:16" x14ac:dyDescent="0.25">
      <c r="A5" s="95" t="s">
        <v>14</v>
      </c>
      <c r="C5" s="95" t="s">
        <v>14</v>
      </c>
      <c r="D5" s="95" t="s">
        <v>36608</v>
      </c>
      <c r="E5" s="95" t="s">
        <v>36608</v>
      </c>
      <c r="F5" s="95" t="s">
        <v>37438</v>
      </c>
      <c r="G5" s="95" t="s">
        <v>37409</v>
      </c>
      <c r="H5" s="95" t="s">
        <v>36610</v>
      </c>
      <c r="I5" s="95" t="s">
        <v>37476</v>
      </c>
      <c r="J5" s="95" t="s">
        <v>37475</v>
      </c>
      <c r="K5" s="95" t="s">
        <v>37536</v>
      </c>
      <c r="L5" s="95" t="s">
        <v>39591</v>
      </c>
      <c r="M5" s="95" t="s">
        <v>37536</v>
      </c>
      <c r="N5" s="21" t="s">
        <v>37560</v>
      </c>
    </row>
    <row r="6" spans="1:16" x14ac:dyDescent="0.25">
      <c r="A6" s="95" t="s">
        <v>15</v>
      </c>
      <c r="C6" s="95" t="s">
        <v>15</v>
      </c>
      <c r="D6" s="95" t="s">
        <v>36609</v>
      </c>
      <c r="E6" s="95" t="s">
        <v>36609</v>
      </c>
      <c r="F6" s="95" t="s">
        <v>37437</v>
      </c>
      <c r="G6" s="95" t="s">
        <v>37410</v>
      </c>
      <c r="H6" s="95" t="s">
        <v>36609</v>
      </c>
      <c r="I6" s="95" t="s">
        <v>37478</v>
      </c>
      <c r="J6" s="95" t="s">
        <v>37477</v>
      </c>
      <c r="K6" s="95" t="s">
        <v>36609</v>
      </c>
      <c r="L6" s="95" t="s">
        <v>39592</v>
      </c>
      <c r="M6" s="95" t="s">
        <v>36609</v>
      </c>
      <c r="N6" s="21" t="s">
        <v>37561</v>
      </c>
    </row>
    <row r="7" spans="1:16" x14ac:dyDescent="0.25">
      <c r="A7" s="95" t="s">
        <v>16</v>
      </c>
      <c r="C7" s="95" t="s">
        <v>16</v>
      </c>
      <c r="D7" s="95" t="s">
        <v>36611</v>
      </c>
      <c r="E7" s="95" t="s">
        <v>36611</v>
      </c>
      <c r="F7" s="95" t="s">
        <v>37436</v>
      </c>
      <c r="G7" s="95" t="s">
        <v>36611</v>
      </c>
      <c r="H7" s="95" t="s">
        <v>36610</v>
      </c>
      <c r="I7" s="95" t="s">
        <v>37479</v>
      </c>
      <c r="J7" s="95" t="s">
        <v>37480</v>
      </c>
      <c r="K7" s="95" t="s">
        <v>37539</v>
      </c>
      <c r="L7" s="95" t="s">
        <v>39593</v>
      </c>
      <c r="M7" s="95" t="s">
        <v>37539</v>
      </c>
      <c r="N7" s="21" t="s">
        <v>37562</v>
      </c>
    </row>
    <row r="8" spans="1:16" x14ac:dyDescent="0.25">
      <c r="A8" s="95" t="s">
        <v>17</v>
      </c>
      <c r="C8" s="95" t="s">
        <v>17</v>
      </c>
      <c r="D8" s="95" t="s">
        <v>36613</v>
      </c>
      <c r="E8" s="95" t="s">
        <v>36613</v>
      </c>
      <c r="F8" s="95" t="s">
        <v>37439</v>
      </c>
      <c r="G8" s="95" t="s">
        <v>37411</v>
      </c>
      <c r="H8" s="95" t="s">
        <v>36621</v>
      </c>
      <c r="I8" s="95" t="s">
        <v>37483</v>
      </c>
      <c r="J8" s="95" t="s">
        <v>37484</v>
      </c>
      <c r="K8" s="95" t="s">
        <v>36613</v>
      </c>
      <c r="L8" s="95" t="s">
        <v>39594</v>
      </c>
      <c r="M8" s="95" t="s">
        <v>36613</v>
      </c>
      <c r="N8" s="21" t="s">
        <v>37563</v>
      </c>
    </row>
    <row r="9" spans="1:16" x14ac:dyDescent="0.25">
      <c r="A9" s="95" t="s">
        <v>18</v>
      </c>
      <c r="C9" s="95" t="s">
        <v>18</v>
      </c>
      <c r="D9" s="95" t="s">
        <v>36614</v>
      </c>
      <c r="E9" s="95" t="s">
        <v>36614</v>
      </c>
      <c r="F9" s="95" t="s">
        <v>37440</v>
      </c>
      <c r="G9" s="95" t="s">
        <v>37412</v>
      </c>
      <c r="H9" s="95" t="s">
        <v>36622</v>
      </c>
      <c r="I9" s="95" t="s">
        <v>37485</v>
      </c>
      <c r="J9" s="95" t="s">
        <v>37486</v>
      </c>
      <c r="K9" s="95" t="s">
        <v>36614</v>
      </c>
      <c r="L9" s="95" t="s">
        <v>39595</v>
      </c>
      <c r="M9" s="95" t="s">
        <v>36614</v>
      </c>
      <c r="N9" s="21" t="s">
        <v>37564</v>
      </c>
    </row>
    <row r="10" spans="1:16" x14ac:dyDescent="0.25">
      <c r="A10" s="95" t="s">
        <v>19</v>
      </c>
      <c r="C10" s="95" t="s">
        <v>19</v>
      </c>
      <c r="D10" s="95" t="s">
        <v>36615</v>
      </c>
      <c r="E10" s="95" t="s">
        <v>36615</v>
      </c>
      <c r="F10" s="95" t="s">
        <v>36615</v>
      </c>
      <c r="G10" s="95" t="s">
        <v>37413</v>
      </c>
      <c r="H10" s="95" t="s">
        <v>36615</v>
      </c>
      <c r="I10" s="95" t="s">
        <v>37487</v>
      </c>
      <c r="J10" s="95" t="s">
        <v>37488</v>
      </c>
      <c r="K10" s="95" t="s">
        <v>37540</v>
      </c>
      <c r="L10" s="95" t="s">
        <v>39596</v>
      </c>
      <c r="M10" s="95" t="s">
        <v>37540</v>
      </c>
      <c r="N10" s="21" t="s">
        <v>37565</v>
      </c>
    </row>
    <row r="11" spans="1:16" x14ac:dyDescent="0.25">
      <c r="A11" s="95" t="s">
        <v>20</v>
      </c>
      <c r="C11" s="95" t="s">
        <v>20</v>
      </c>
      <c r="D11" s="95" t="s">
        <v>36616</v>
      </c>
      <c r="E11" s="95" t="s">
        <v>36616</v>
      </c>
      <c r="F11" s="95" t="s">
        <v>37441</v>
      </c>
      <c r="G11" s="95" t="s">
        <v>37414</v>
      </c>
      <c r="H11" s="95" t="s">
        <v>36616</v>
      </c>
      <c r="I11" s="95" t="s">
        <v>37490</v>
      </c>
      <c r="J11" s="95" t="s">
        <v>37489</v>
      </c>
      <c r="K11" s="95" t="s">
        <v>36616</v>
      </c>
      <c r="L11" s="95" t="s">
        <v>39597</v>
      </c>
      <c r="M11" s="95" t="s">
        <v>36616</v>
      </c>
      <c r="N11" s="21" t="s">
        <v>37566</v>
      </c>
    </row>
    <row r="12" spans="1:16" x14ac:dyDescent="0.25">
      <c r="A12" s="95" t="s">
        <v>21</v>
      </c>
      <c r="C12" s="95" t="s">
        <v>21</v>
      </c>
      <c r="D12" s="95" t="s">
        <v>36619</v>
      </c>
      <c r="E12" s="95" t="s">
        <v>36619</v>
      </c>
      <c r="F12" s="95" t="s">
        <v>21</v>
      </c>
      <c r="G12" s="95" t="s">
        <v>37415</v>
      </c>
      <c r="H12" s="95" t="s">
        <v>36617</v>
      </c>
      <c r="I12" s="95" t="s">
        <v>37491</v>
      </c>
      <c r="J12" s="95" t="s">
        <v>37492</v>
      </c>
      <c r="K12" s="95" t="s">
        <v>36619</v>
      </c>
      <c r="L12" s="95" t="s">
        <v>39598</v>
      </c>
      <c r="M12" s="95" t="s">
        <v>36619</v>
      </c>
      <c r="N12" s="21" t="s">
        <v>37493</v>
      </c>
    </row>
    <row r="13" spans="1:16" x14ac:dyDescent="0.25">
      <c r="A13" s="95" t="s">
        <v>22</v>
      </c>
      <c r="C13" s="95" t="s">
        <v>22</v>
      </c>
      <c r="D13" s="95" t="s">
        <v>22</v>
      </c>
      <c r="E13" s="95" t="s">
        <v>22</v>
      </c>
      <c r="F13" s="95" t="s">
        <v>22</v>
      </c>
      <c r="G13" s="95" t="s">
        <v>37417</v>
      </c>
      <c r="H13" s="95" t="s">
        <v>22</v>
      </c>
      <c r="I13" s="95" t="s">
        <v>37493</v>
      </c>
      <c r="J13" s="95" t="s">
        <v>37493</v>
      </c>
      <c r="K13" s="95" t="s">
        <v>22</v>
      </c>
      <c r="L13" s="95" t="s">
        <v>39599</v>
      </c>
      <c r="M13" s="95" t="s">
        <v>22</v>
      </c>
      <c r="N13" s="21" t="s">
        <v>37567</v>
      </c>
    </row>
    <row r="14" spans="1:16" x14ac:dyDescent="0.25">
      <c r="A14" s="95" t="s">
        <v>23</v>
      </c>
      <c r="C14" s="95" t="s">
        <v>23</v>
      </c>
      <c r="D14" s="95" t="s">
        <v>36618</v>
      </c>
      <c r="E14" s="95" t="s">
        <v>36618</v>
      </c>
      <c r="F14" s="95" t="s">
        <v>23</v>
      </c>
      <c r="G14" s="95" t="s">
        <v>37416</v>
      </c>
      <c r="H14" s="95" t="s">
        <v>23</v>
      </c>
      <c r="I14" s="95" t="s">
        <v>37494</v>
      </c>
      <c r="J14" s="95" t="s">
        <v>37495</v>
      </c>
      <c r="K14" s="95" t="s">
        <v>23</v>
      </c>
      <c r="L14" s="95" t="s">
        <v>39600</v>
      </c>
      <c r="M14" s="95" t="s">
        <v>23</v>
      </c>
      <c r="N14" s="21" t="s">
        <v>37568</v>
      </c>
    </row>
    <row r="15" spans="1:16" x14ac:dyDescent="0.25">
      <c r="A15" s="95" t="s">
        <v>36589</v>
      </c>
      <c r="C15" s="95" t="s">
        <v>36589</v>
      </c>
      <c r="D15" s="95" t="s">
        <v>36624</v>
      </c>
      <c r="E15" s="95" t="s">
        <v>36624</v>
      </c>
      <c r="F15" s="95" t="s">
        <v>37396</v>
      </c>
      <c r="G15" s="95" t="s">
        <v>37397</v>
      </c>
      <c r="H15" s="95" t="s">
        <v>36623</v>
      </c>
      <c r="I15" s="95" t="s">
        <v>37497</v>
      </c>
      <c r="J15" s="95" t="s">
        <v>37496</v>
      </c>
      <c r="K15" s="95" t="s">
        <v>37541</v>
      </c>
      <c r="L15" s="95" t="s">
        <v>39601</v>
      </c>
      <c r="M15" s="95" t="s">
        <v>37541</v>
      </c>
      <c r="N15" s="21" t="s">
        <v>37569</v>
      </c>
    </row>
    <row r="16" spans="1:16" x14ac:dyDescent="0.25">
      <c r="A16" s="95" t="s">
        <v>36590</v>
      </c>
      <c r="C16" s="95" t="s">
        <v>36590</v>
      </c>
      <c r="D16" s="95" t="s">
        <v>36627</v>
      </c>
      <c r="E16" s="95" t="s">
        <v>36627</v>
      </c>
      <c r="F16" s="95" t="s">
        <v>37426</v>
      </c>
      <c r="G16" s="95" t="s">
        <v>37403</v>
      </c>
      <c r="H16" s="95" t="s">
        <v>36628</v>
      </c>
      <c r="I16" s="95" t="s">
        <v>37498</v>
      </c>
      <c r="J16" s="95" t="s">
        <v>37499</v>
      </c>
      <c r="K16" s="95" t="s">
        <v>37542</v>
      </c>
      <c r="L16" s="99" t="s">
        <v>39602</v>
      </c>
      <c r="M16" s="95" t="s">
        <v>37542</v>
      </c>
      <c r="N16" s="21" t="s">
        <v>37570</v>
      </c>
    </row>
    <row r="17" spans="1:14" x14ac:dyDescent="0.25">
      <c r="A17" s="95" t="s">
        <v>37385</v>
      </c>
      <c r="C17" s="95" t="s">
        <v>37385</v>
      </c>
      <c r="D17" s="95" t="s">
        <v>37466</v>
      </c>
      <c r="E17" s="95" t="s">
        <v>37466</v>
      </c>
      <c r="F17" s="95" t="s">
        <v>38635</v>
      </c>
      <c r="G17" s="95" t="s">
        <v>37467</v>
      </c>
      <c r="H17" s="95" t="s">
        <v>37468</v>
      </c>
      <c r="I17" s="95" t="s">
        <v>37469</v>
      </c>
      <c r="J17" s="95" t="s">
        <v>37470</v>
      </c>
      <c r="K17" s="95" t="s">
        <v>37466</v>
      </c>
      <c r="L17" s="95" t="s">
        <v>39603</v>
      </c>
      <c r="M17" s="95" t="s">
        <v>37466</v>
      </c>
      <c r="N17" s="21" t="s">
        <v>37579</v>
      </c>
    </row>
    <row r="18" spans="1:14" x14ac:dyDescent="0.25">
      <c r="A18" s="95" t="s">
        <v>36600</v>
      </c>
      <c r="C18" s="95" t="s">
        <v>36600</v>
      </c>
      <c r="D18" s="95" t="s">
        <v>36626</v>
      </c>
      <c r="E18" s="95" t="s">
        <v>36626</v>
      </c>
      <c r="F18" s="95" t="s">
        <v>37427</v>
      </c>
      <c r="G18" s="95" t="s">
        <v>37404</v>
      </c>
      <c r="H18" s="95" t="s">
        <v>36625</v>
      </c>
      <c r="I18" s="95" t="s">
        <v>37501</v>
      </c>
      <c r="J18" s="95" t="s">
        <v>37500</v>
      </c>
      <c r="K18" s="95" t="s">
        <v>37543</v>
      </c>
      <c r="L18" s="95" t="s">
        <v>39604</v>
      </c>
      <c r="M18" s="95" t="s">
        <v>37543</v>
      </c>
      <c r="N18" s="21" t="s">
        <v>37571</v>
      </c>
    </row>
    <row r="19" spans="1:14" x14ac:dyDescent="0.25">
      <c r="A19" s="95" t="s">
        <v>37460</v>
      </c>
      <c r="C19" s="95" t="s">
        <v>37460</v>
      </c>
      <c r="D19" s="95" t="s">
        <v>37461</v>
      </c>
      <c r="E19" s="95" t="s">
        <v>37462</v>
      </c>
      <c r="F19" s="95" t="s">
        <v>37463</v>
      </c>
      <c r="G19" s="95" t="s">
        <v>37464</v>
      </c>
      <c r="H19" s="95" t="s">
        <v>37465</v>
      </c>
      <c r="I19" s="95" t="s">
        <v>37463</v>
      </c>
      <c r="J19" s="95" t="s">
        <v>37502</v>
      </c>
      <c r="K19" s="95" t="s">
        <v>37544</v>
      </c>
      <c r="L19" s="95" t="s">
        <v>39605</v>
      </c>
      <c r="M19" s="95" t="s">
        <v>37544</v>
      </c>
      <c r="N19" s="21" t="s">
        <v>37578</v>
      </c>
    </row>
    <row r="20" spans="1:14" x14ac:dyDescent="0.25">
      <c r="A20" s="95" t="s">
        <v>408</v>
      </c>
      <c r="C20" s="95" t="s">
        <v>408</v>
      </c>
      <c r="D20" s="95" t="s">
        <v>36646</v>
      </c>
      <c r="E20" s="95" t="s">
        <v>36646</v>
      </c>
      <c r="F20" s="95" t="s">
        <v>37430</v>
      </c>
      <c r="G20" s="95" t="s">
        <v>37398</v>
      </c>
      <c r="H20" s="95" t="s">
        <v>36629</v>
      </c>
      <c r="I20" s="95" t="s">
        <v>37504</v>
      </c>
      <c r="J20" s="95" t="s">
        <v>37503</v>
      </c>
      <c r="K20" s="95" t="s">
        <v>37545</v>
      </c>
      <c r="L20" s="95" t="s">
        <v>39606</v>
      </c>
      <c r="M20" s="95" t="s">
        <v>37545</v>
      </c>
      <c r="N20" s="21" t="s">
        <v>37572</v>
      </c>
    </row>
    <row r="21" spans="1:14" x14ac:dyDescent="0.25">
      <c r="A21" s="95" t="s">
        <v>410</v>
      </c>
      <c r="C21" s="95" t="s">
        <v>410</v>
      </c>
      <c r="D21" s="95" t="s">
        <v>36647</v>
      </c>
      <c r="E21" s="95" t="s">
        <v>36647</v>
      </c>
      <c r="F21" s="95" t="s">
        <v>37428</v>
      </c>
      <c r="G21" s="95" t="s">
        <v>37399</v>
      </c>
      <c r="H21" s="95" t="s">
        <v>36630</v>
      </c>
      <c r="I21" s="95" t="s">
        <v>37505</v>
      </c>
      <c r="J21" s="95" t="s">
        <v>37506</v>
      </c>
      <c r="K21" s="95" t="s">
        <v>37546</v>
      </c>
      <c r="L21" s="95" t="s">
        <v>39607</v>
      </c>
      <c r="M21" s="95" t="s">
        <v>37546</v>
      </c>
      <c r="N21" s="21" t="s">
        <v>37573</v>
      </c>
    </row>
    <row r="22" spans="1:14" x14ac:dyDescent="0.25">
      <c r="A22" s="95" t="s">
        <v>36591</v>
      </c>
      <c r="C22" s="95" t="s">
        <v>36591</v>
      </c>
      <c r="D22" s="95" t="s">
        <v>36648</v>
      </c>
      <c r="E22" s="95" t="s">
        <v>36648</v>
      </c>
      <c r="F22" s="95" t="s">
        <v>37429</v>
      </c>
      <c r="G22" s="95" t="s">
        <v>37400</v>
      </c>
      <c r="H22" s="95" t="s">
        <v>36631</v>
      </c>
      <c r="I22" s="95" t="s">
        <v>37508</v>
      </c>
      <c r="J22" s="95" t="s">
        <v>37507</v>
      </c>
      <c r="K22" s="95" t="s">
        <v>37547</v>
      </c>
      <c r="L22" s="95" t="s">
        <v>39608</v>
      </c>
      <c r="M22" s="95" t="s">
        <v>37547</v>
      </c>
      <c r="N22" s="21" t="s">
        <v>37574</v>
      </c>
    </row>
    <row r="23" spans="1:14" x14ac:dyDescent="0.25">
      <c r="A23" s="95" t="s">
        <v>401</v>
      </c>
      <c r="C23" s="95" t="s">
        <v>401</v>
      </c>
      <c r="D23" s="95" t="s">
        <v>37419</v>
      </c>
      <c r="E23" s="95" t="s">
        <v>37419</v>
      </c>
      <c r="F23" s="95" t="s">
        <v>37431</v>
      </c>
      <c r="G23" s="95" t="s">
        <v>37418</v>
      </c>
      <c r="H23" s="95" t="s">
        <v>36643</v>
      </c>
      <c r="I23" s="95" t="s">
        <v>37509</v>
      </c>
      <c r="J23" s="95" t="s">
        <v>37510</v>
      </c>
      <c r="K23" s="95" t="s">
        <v>37548</v>
      </c>
      <c r="L23" s="95" t="s">
        <v>39609</v>
      </c>
      <c r="M23" s="95" t="s">
        <v>37548</v>
      </c>
      <c r="N23" s="21" t="s">
        <v>37575</v>
      </c>
    </row>
    <row r="24" spans="1:14" x14ac:dyDescent="0.25">
      <c r="A24" s="95" t="s">
        <v>368</v>
      </c>
      <c r="C24" s="95" t="s">
        <v>368</v>
      </c>
      <c r="D24" s="95" t="s">
        <v>37380</v>
      </c>
      <c r="E24" s="95" t="s">
        <v>37380</v>
      </c>
      <c r="F24" s="95" t="s">
        <v>37432</v>
      </c>
      <c r="G24" s="95" t="s">
        <v>37401</v>
      </c>
      <c r="H24" s="95" t="s">
        <v>37381</v>
      </c>
      <c r="I24" s="95" t="s">
        <v>37512</v>
      </c>
      <c r="J24" s="95" t="s">
        <v>37511</v>
      </c>
      <c r="K24" s="95" t="s">
        <v>37549</v>
      </c>
      <c r="L24" s="95" t="s">
        <v>39610</v>
      </c>
      <c r="M24" s="95" t="s">
        <v>37549</v>
      </c>
      <c r="N24" s="21" t="s">
        <v>37576</v>
      </c>
    </row>
    <row r="25" spans="1:14" x14ac:dyDescent="0.25">
      <c r="A25" s="95" t="s">
        <v>36592</v>
      </c>
      <c r="C25" s="95" t="s">
        <v>36592</v>
      </c>
      <c r="D25" s="95" t="s">
        <v>36649</v>
      </c>
      <c r="E25" s="95" t="s">
        <v>36649</v>
      </c>
      <c r="F25" s="95" t="s">
        <v>37433</v>
      </c>
      <c r="G25" s="95" t="s">
        <v>37405</v>
      </c>
      <c r="H25" s="95" t="s">
        <v>36650</v>
      </c>
      <c r="I25" s="95" t="s">
        <v>37513</v>
      </c>
      <c r="J25" s="95" t="s">
        <v>37514</v>
      </c>
      <c r="K25" s="95" t="s">
        <v>37550</v>
      </c>
      <c r="L25" s="95" t="s">
        <v>39611</v>
      </c>
      <c r="M25" s="95" t="s">
        <v>37550</v>
      </c>
      <c r="N25" s="21" t="s">
        <v>37580</v>
      </c>
    </row>
    <row r="26" spans="1:14" x14ac:dyDescent="0.25">
      <c r="A26" s="95" t="s">
        <v>36597</v>
      </c>
      <c r="C26" s="95" t="s">
        <v>36597</v>
      </c>
      <c r="D26" s="95" t="s">
        <v>36644</v>
      </c>
      <c r="E26" s="95" t="s">
        <v>36644</v>
      </c>
      <c r="F26" s="95" t="s">
        <v>37434</v>
      </c>
      <c r="G26" s="95" t="s">
        <v>37406</v>
      </c>
      <c r="H26" s="95" t="s">
        <v>36645</v>
      </c>
      <c r="I26" s="95" t="s">
        <v>37516</v>
      </c>
      <c r="J26" s="95" t="s">
        <v>37515</v>
      </c>
      <c r="K26" s="95" t="s">
        <v>37551</v>
      </c>
      <c r="L26" s="95" t="s">
        <v>39612</v>
      </c>
      <c r="M26" s="95" t="s">
        <v>37551</v>
      </c>
      <c r="N26" s="21" t="s">
        <v>37581</v>
      </c>
    </row>
    <row r="27" spans="1:14" x14ac:dyDescent="0.25">
      <c r="A27" s="95" t="s">
        <v>36593</v>
      </c>
      <c r="C27" s="95" t="s">
        <v>36593</v>
      </c>
      <c r="D27" s="95" t="s">
        <v>37520</v>
      </c>
      <c r="E27" s="95" t="s">
        <v>37520</v>
      </c>
      <c r="F27" s="95" t="s">
        <v>37435</v>
      </c>
      <c r="G27" s="95" t="s">
        <v>37425</v>
      </c>
      <c r="H27" s="95" t="s">
        <v>37519</v>
      </c>
      <c r="I27" s="95" t="s">
        <v>37517</v>
      </c>
      <c r="J27" s="95" t="s">
        <v>37518</v>
      </c>
      <c r="K27" s="95" t="s">
        <v>37552</v>
      </c>
      <c r="L27" s="95" t="s">
        <v>39613</v>
      </c>
      <c r="M27" s="95" t="s">
        <v>37552</v>
      </c>
      <c r="N27" s="21" t="s">
        <v>37577</v>
      </c>
    </row>
    <row r="28" spans="1:14" x14ac:dyDescent="0.25">
      <c r="A28" s="95" t="s">
        <v>1</v>
      </c>
      <c r="C28" s="95" t="s">
        <v>1</v>
      </c>
      <c r="D28" s="95" t="s">
        <v>36632</v>
      </c>
      <c r="E28" s="95" t="s">
        <v>36632</v>
      </c>
      <c r="F28" s="95" t="s">
        <v>37443</v>
      </c>
      <c r="G28" s="95" t="s">
        <v>37420</v>
      </c>
      <c r="H28" s="95" t="s">
        <v>36632</v>
      </c>
      <c r="I28" s="95" t="s">
        <v>37443</v>
      </c>
      <c r="J28" s="95" t="s">
        <v>37443</v>
      </c>
      <c r="K28" s="95" t="s">
        <v>37421</v>
      </c>
      <c r="L28" s="95" t="s">
        <v>39618</v>
      </c>
      <c r="M28" s="95" t="s">
        <v>37421</v>
      </c>
      <c r="N28" s="21" t="s">
        <v>37443</v>
      </c>
    </row>
    <row r="29" spans="1:14" x14ac:dyDescent="0.25">
      <c r="A29" s="95" t="s">
        <v>2</v>
      </c>
      <c r="C29" s="95" t="s">
        <v>2</v>
      </c>
      <c r="D29" s="95" t="s">
        <v>36634</v>
      </c>
      <c r="E29" s="95" t="s">
        <v>36634</v>
      </c>
      <c r="F29" s="95" t="s">
        <v>37444</v>
      </c>
      <c r="G29" s="95" t="s">
        <v>37421</v>
      </c>
      <c r="H29" s="95" t="s">
        <v>36639</v>
      </c>
      <c r="I29" s="95" t="s">
        <v>37525</v>
      </c>
      <c r="J29" s="95" t="s">
        <v>37521</v>
      </c>
      <c r="K29" s="95" t="s">
        <v>36634</v>
      </c>
      <c r="L29" s="95" t="s">
        <v>39614</v>
      </c>
      <c r="M29" s="95" t="s">
        <v>36634</v>
      </c>
      <c r="N29" s="21" t="s">
        <v>37525</v>
      </c>
    </row>
    <row r="30" spans="1:14" x14ac:dyDescent="0.25">
      <c r="A30" s="95" t="s">
        <v>6</v>
      </c>
      <c r="C30" s="95" t="s">
        <v>6</v>
      </c>
      <c r="D30" s="95" t="s">
        <v>36633</v>
      </c>
      <c r="E30" s="95" t="s">
        <v>36633</v>
      </c>
      <c r="F30" s="95" t="s">
        <v>37445</v>
      </c>
      <c r="G30" s="95" t="s">
        <v>37422</v>
      </c>
      <c r="H30" s="95" t="s">
        <v>36640</v>
      </c>
      <c r="I30" s="95" t="s">
        <v>37445</v>
      </c>
      <c r="J30" s="95" t="s">
        <v>37522</v>
      </c>
      <c r="K30" s="95" t="s">
        <v>37554</v>
      </c>
      <c r="L30" s="95" t="s">
        <v>39615</v>
      </c>
      <c r="M30" s="95" t="s">
        <v>37554</v>
      </c>
      <c r="N30" s="21" t="s">
        <v>37583</v>
      </c>
    </row>
    <row r="31" spans="1:14" x14ac:dyDescent="0.25">
      <c r="A31" s="95" t="s">
        <v>3</v>
      </c>
      <c r="C31" s="95" t="s">
        <v>3</v>
      </c>
      <c r="D31" s="95" t="s">
        <v>36635</v>
      </c>
      <c r="E31" s="95" t="s">
        <v>36635</v>
      </c>
      <c r="F31" s="95" t="s">
        <v>37442</v>
      </c>
      <c r="G31" s="95" t="s">
        <v>37423</v>
      </c>
      <c r="H31" s="95" t="s">
        <v>36641</v>
      </c>
      <c r="I31" s="95" t="s">
        <v>37526</v>
      </c>
      <c r="J31" s="95" t="s">
        <v>37523</v>
      </c>
      <c r="K31" s="95" t="s">
        <v>36635</v>
      </c>
      <c r="L31" s="95" t="s">
        <v>39616</v>
      </c>
      <c r="M31" s="95" t="s">
        <v>36635</v>
      </c>
      <c r="N31" s="21" t="s">
        <v>37584</v>
      </c>
    </row>
    <row r="32" spans="1:14" x14ac:dyDescent="0.25">
      <c r="A32" s="95" t="s">
        <v>4</v>
      </c>
      <c r="C32" s="95" t="s">
        <v>4</v>
      </c>
      <c r="D32" s="95" t="s">
        <v>36636</v>
      </c>
      <c r="E32" s="95" t="s">
        <v>36636</v>
      </c>
      <c r="F32" s="95" t="s">
        <v>37446</v>
      </c>
      <c r="G32" s="95" t="s">
        <v>37424</v>
      </c>
      <c r="H32" s="95" t="s">
        <v>36636</v>
      </c>
      <c r="I32" s="95" t="s">
        <v>37527</v>
      </c>
      <c r="J32" s="95" t="s">
        <v>37446</v>
      </c>
      <c r="K32" s="95" t="s">
        <v>37555</v>
      </c>
      <c r="L32" s="95" t="s">
        <v>39617</v>
      </c>
      <c r="M32" s="95" t="s">
        <v>37555</v>
      </c>
      <c r="N32" s="21" t="s">
        <v>37585</v>
      </c>
    </row>
    <row r="33" spans="1:14" x14ac:dyDescent="0.25">
      <c r="A33" s="95" t="s">
        <v>5</v>
      </c>
      <c r="C33" s="95" t="s">
        <v>5</v>
      </c>
      <c r="D33" s="95" t="s">
        <v>36637</v>
      </c>
      <c r="E33" s="95" t="s">
        <v>36637</v>
      </c>
      <c r="F33" s="95" t="s">
        <v>36638</v>
      </c>
      <c r="G33" s="95" t="s">
        <v>36637</v>
      </c>
      <c r="H33" s="95" t="s">
        <v>36637</v>
      </c>
      <c r="I33" s="95" t="s">
        <v>36638</v>
      </c>
      <c r="J33" s="95" t="s">
        <v>36638</v>
      </c>
      <c r="K33" s="95" t="s">
        <v>37556</v>
      </c>
      <c r="L33" s="95" t="s">
        <v>39619</v>
      </c>
      <c r="M33" s="95" t="s">
        <v>37556</v>
      </c>
      <c r="N33" s="21" t="s">
        <v>36642</v>
      </c>
    </row>
    <row r="34" spans="1:14" x14ac:dyDescent="0.25">
      <c r="A34" s="95" t="s">
        <v>7</v>
      </c>
      <c r="C34" s="95" t="s">
        <v>7</v>
      </c>
      <c r="D34" s="95" t="s">
        <v>36638</v>
      </c>
      <c r="E34" s="95" t="s">
        <v>36638</v>
      </c>
      <c r="F34" s="95" t="s">
        <v>37447</v>
      </c>
      <c r="G34" s="95" t="s">
        <v>36634</v>
      </c>
      <c r="H34" s="95" t="s">
        <v>36642</v>
      </c>
      <c r="I34" s="95" t="s">
        <v>37447</v>
      </c>
      <c r="J34" s="95" t="s">
        <v>37524</v>
      </c>
      <c r="K34" s="95" t="s">
        <v>37557</v>
      </c>
      <c r="L34" s="95" t="s">
        <v>36635</v>
      </c>
      <c r="M34" s="95" t="s">
        <v>37557</v>
      </c>
      <c r="N34" s="21" t="s">
        <v>37447</v>
      </c>
    </row>
    <row r="35" spans="1:14" x14ac:dyDescent="0.25">
      <c r="A35" s="95" t="s">
        <v>37386</v>
      </c>
      <c r="C35" s="95" t="s">
        <v>37386</v>
      </c>
      <c r="D35" s="95" t="s">
        <v>38497</v>
      </c>
      <c r="E35" s="95" t="s">
        <v>38497</v>
      </c>
      <c r="F35" s="95" t="s">
        <v>38498</v>
      </c>
      <c r="G35" s="95" t="s">
        <v>38499</v>
      </c>
      <c r="H35" s="95" t="s">
        <v>38498</v>
      </c>
      <c r="I35" s="95" t="s">
        <v>38498</v>
      </c>
      <c r="J35" s="95" t="s">
        <v>38500</v>
      </c>
      <c r="K35" s="95" t="s">
        <v>38501</v>
      </c>
      <c r="L35" s="95" t="s">
        <v>39620</v>
      </c>
      <c r="M35" s="95" t="s">
        <v>38501</v>
      </c>
      <c r="N35" s="21" t="s">
        <v>38502</v>
      </c>
    </row>
    <row r="36" spans="1:14" x14ac:dyDescent="0.25">
      <c r="A36" s="95" t="s">
        <v>37387</v>
      </c>
      <c r="C36" s="95" t="s">
        <v>37387</v>
      </c>
      <c r="D36" s="95" t="s">
        <v>38503</v>
      </c>
      <c r="E36" s="95" t="s">
        <v>38503</v>
      </c>
      <c r="F36" s="95" t="s">
        <v>38505</v>
      </c>
      <c r="G36" s="95" t="s">
        <v>38504</v>
      </c>
      <c r="H36" s="95" t="s">
        <v>38504</v>
      </c>
      <c r="I36" s="95" t="s">
        <v>38506</v>
      </c>
      <c r="J36" s="95" t="s">
        <v>38507</v>
      </c>
      <c r="K36" s="95" t="s">
        <v>38508</v>
      </c>
      <c r="L36" s="95" t="s">
        <v>39621</v>
      </c>
      <c r="M36" s="95" t="s">
        <v>38508</v>
      </c>
      <c r="N36" s="21" t="s">
        <v>38509</v>
      </c>
    </row>
    <row r="37" spans="1:14" x14ac:dyDescent="0.25">
      <c r="A37" s="95" t="s">
        <v>39585</v>
      </c>
      <c r="C37" s="95" t="s">
        <v>39585</v>
      </c>
      <c r="D37" s="95"/>
      <c r="E37" s="95"/>
      <c r="F37" s="95"/>
      <c r="G37" s="95"/>
      <c r="H37" s="95" t="s">
        <v>39586</v>
      </c>
      <c r="I37" s="95"/>
      <c r="J37" s="95"/>
      <c r="K37" s="95"/>
      <c r="L37" s="95" t="s">
        <v>39622</v>
      </c>
      <c r="M37" s="95"/>
      <c r="N37" s="21"/>
    </row>
    <row r="38" spans="1:14" x14ac:dyDescent="0.25">
      <c r="A38" s="95" t="s">
        <v>38526</v>
      </c>
      <c r="C38" s="95" t="s">
        <v>38526</v>
      </c>
      <c r="D38" s="95" t="s">
        <v>38556</v>
      </c>
      <c r="E38" s="95" t="s">
        <v>38556</v>
      </c>
      <c r="F38" s="95" t="s">
        <v>38557</v>
      </c>
      <c r="G38" s="95" t="s">
        <v>38558</v>
      </c>
      <c r="H38" s="95" t="s">
        <v>38557</v>
      </c>
      <c r="I38" s="95" t="s">
        <v>38557</v>
      </c>
      <c r="J38" s="95" t="s">
        <v>38557</v>
      </c>
      <c r="K38" s="95" t="s">
        <v>38559</v>
      </c>
      <c r="L38" s="95" t="s">
        <v>39623</v>
      </c>
      <c r="M38" s="95" t="s">
        <v>38559</v>
      </c>
      <c r="N38" s="21" t="s">
        <v>38560</v>
      </c>
    </row>
    <row r="39" spans="1:14" x14ac:dyDescent="0.25">
      <c r="A39" s="95" t="s">
        <v>37389</v>
      </c>
      <c r="C39" s="95" t="s">
        <v>37389</v>
      </c>
      <c r="D39" s="95" t="s">
        <v>38561</v>
      </c>
      <c r="E39" s="95" t="s">
        <v>38561</v>
      </c>
      <c r="F39" s="95" t="s">
        <v>38563</v>
      </c>
      <c r="G39" s="95" t="s">
        <v>38567</v>
      </c>
      <c r="H39" s="95" t="s">
        <v>38566</v>
      </c>
      <c r="I39" s="95" t="s">
        <v>38563</v>
      </c>
      <c r="J39" s="95" t="s">
        <v>38564</v>
      </c>
      <c r="K39" s="95" t="s">
        <v>38562</v>
      </c>
      <c r="L39" s="95" t="s">
        <v>39624</v>
      </c>
      <c r="M39" s="95" t="s">
        <v>38562</v>
      </c>
      <c r="N39" s="21" t="s">
        <v>38565</v>
      </c>
    </row>
    <row r="40" spans="1:14" x14ac:dyDescent="0.25">
      <c r="A40" s="95" t="s">
        <v>37389</v>
      </c>
      <c r="C40" s="95" t="s">
        <v>37389</v>
      </c>
      <c r="D40" s="95" t="s">
        <v>38561</v>
      </c>
      <c r="E40" s="95" t="s">
        <v>38561</v>
      </c>
      <c r="F40" s="95" t="s">
        <v>38563</v>
      </c>
      <c r="G40" s="95" t="s">
        <v>38567</v>
      </c>
      <c r="H40" s="95" t="s">
        <v>38566</v>
      </c>
      <c r="I40" s="95" t="s">
        <v>38563</v>
      </c>
      <c r="J40" s="95" t="s">
        <v>38564</v>
      </c>
      <c r="K40" s="95" t="s">
        <v>38562</v>
      </c>
      <c r="L40" s="95" t="s">
        <v>39624</v>
      </c>
      <c r="M40" s="95" t="s">
        <v>38562</v>
      </c>
      <c r="N40" s="21" t="s">
        <v>38565</v>
      </c>
    </row>
    <row r="41" spans="1:14" x14ac:dyDescent="0.25">
      <c r="A41" s="95" t="s">
        <v>37388</v>
      </c>
      <c r="C41" s="95" t="s">
        <v>37388</v>
      </c>
      <c r="D41" s="95" t="s">
        <v>38523</v>
      </c>
      <c r="E41" s="95" t="s">
        <v>38523</v>
      </c>
      <c r="F41" s="95" t="s">
        <v>38527</v>
      </c>
      <c r="G41" s="95" t="s">
        <v>38528</v>
      </c>
      <c r="H41" s="95" t="s">
        <v>38525</v>
      </c>
      <c r="I41" s="95" t="s">
        <v>38529</v>
      </c>
      <c r="J41" s="95" t="s">
        <v>38530</v>
      </c>
      <c r="K41" s="95" t="s">
        <v>38531</v>
      </c>
      <c r="L41" s="95" t="s">
        <v>39625</v>
      </c>
      <c r="M41" s="95" t="s">
        <v>38531</v>
      </c>
      <c r="N41" s="21" t="s">
        <v>38532</v>
      </c>
    </row>
    <row r="42" spans="1:14" x14ac:dyDescent="0.25">
      <c r="A42" s="95" t="s">
        <v>38533</v>
      </c>
      <c r="C42" s="95" t="s">
        <v>38533</v>
      </c>
      <c r="D42" s="95" t="s">
        <v>38534</v>
      </c>
      <c r="E42" s="95" t="s">
        <v>38534</v>
      </c>
      <c r="F42" s="95" t="s">
        <v>38535</v>
      </c>
      <c r="G42" s="95" t="s">
        <v>38536</v>
      </c>
      <c r="H42" s="95" t="s">
        <v>38537</v>
      </c>
      <c r="I42" s="95"/>
      <c r="J42" s="95" t="s">
        <v>38538</v>
      </c>
      <c r="K42" s="95" t="s">
        <v>38539</v>
      </c>
      <c r="L42" s="95" t="s">
        <v>39626</v>
      </c>
      <c r="M42" s="95" t="s">
        <v>38539</v>
      </c>
      <c r="N42" s="21" t="s">
        <v>38540</v>
      </c>
    </row>
    <row r="43" spans="1:14" x14ac:dyDescent="0.25">
      <c r="A43" s="95" t="s">
        <v>38533</v>
      </c>
      <c r="C43" s="95" t="s">
        <v>38533</v>
      </c>
      <c r="D43" s="95" t="s">
        <v>38534</v>
      </c>
      <c r="E43" s="95" t="s">
        <v>38534</v>
      </c>
      <c r="F43" s="95" t="s">
        <v>38535</v>
      </c>
      <c r="G43" s="95" t="s">
        <v>38536</v>
      </c>
      <c r="H43" s="95" t="s">
        <v>38537</v>
      </c>
      <c r="I43" s="95"/>
      <c r="J43" s="95" t="s">
        <v>38538</v>
      </c>
      <c r="K43" s="95" t="s">
        <v>38539</v>
      </c>
      <c r="L43" s="95" t="s">
        <v>39626</v>
      </c>
      <c r="M43" s="95" t="s">
        <v>38539</v>
      </c>
      <c r="N43" s="21" t="s">
        <v>38540</v>
      </c>
    </row>
    <row r="44" spans="1:14" x14ac:dyDescent="0.25">
      <c r="A44" s="97" t="s">
        <v>37390</v>
      </c>
      <c r="C44" s="99" t="s">
        <v>37390</v>
      </c>
      <c r="D44" s="99" t="s">
        <v>38541</v>
      </c>
      <c r="E44" s="99" t="s">
        <v>38541</v>
      </c>
      <c r="F44" s="99" t="s">
        <v>38542</v>
      </c>
      <c r="G44" s="99" t="s">
        <v>38543</v>
      </c>
      <c r="H44" s="99" t="s">
        <v>38544</v>
      </c>
      <c r="I44" s="99" t="s">
        <v>38545</v>
      </c>
      <c r="J44" s="99" t="s">
        <v>38546</v>
      </c>
      <c r="K44" s="99" t="s">
        <v>38547</v>
      </c>
      <c r="L44" s="99" t="s">
        <v>39627</v>
      </c>
      <c r="M44" s="99" t="s">
        <v>38547</v>
      </c>
      <c r="N44" s="21" t="s">
        <v>38548</v>
      </c>
    </row>
    <row r="45" spans="1:14" x14ac:dyDescent="0.25">
      <c r="A45" s="95" t="s">
        <v>37391</v>
      </c>
      <c r="C45" s="95" t="s">
        <v>37391</v>
      </c>
      <c r="D45" s="95" t="s">
        <v>38524</v>
      </c>
      <c r="E45" s="95" t="s">
        <v>38524</v>
      </c>
      <c r="F45" s="95" t="s">
        <v>38550</v>
      </c>
      <c r="G45" s="95" t="s">
        <v>38551</v>
      </c>
      <c r="H45" s="95" t="s">
        <v>38552</v>
      </c>
      <c r="I45" s="95" t="s">
        <v>38553</v>
      </c>
      <c r="J45" s="95" t="s">
        <v>38554</v>
      </c>
      <c r="K45" s="95" t="s">
        <v>38555</v>
      </c>
      <c r="L45" s="95" t="s">
        <v>39628</v>
      </c>
      <c r="M45" s="95" t="s">
        <v>38555</v>
      </c>
      <c r="N45" s="21" t="s">
        <v>38549</v>
      </c>
    </row>
    <row r="46" spans="1:14" x14ac:dyDescent="0.25">
      <c r="A46" s="95" t="s">
        <v>37530</v>
      </c>
      <c r="C46" s="95" t="s">
        <v>37530</v>
      </c>
      <c r="D46" s="95" t="s">
        <v>38568</v>
      </c>
      <c r="E46" s="95" t="s">
        <v>38568</v>
      </c>
      <c r="F46" s="95" t="s">
        <v>38570</v>
      </c>
      <c r="G46" s="95" t="s">
        <v>38571</v>
      </c>
      <c r="H46" s="95" t="s">
        <v>38569</v>
      </c>
      <c r="I46" s="95" t="s">
        <v>38572</v>
      </c>
      <c r="J46" s="95" t="s">
        <v>38573</v>
      </c>
      <c r="K46" s="95" t="s">
        <v>38574</v>
      </c>
      <c r="L46" s="95" t="s">
        <v>39629</v>
      </c>
      <c r="M46" s="95" t="s">
        <v>38574</v>
      </c>
      <c r="N46" s="21" t="s">
        <v>38575</v>
      </c>
    </row>
    <row r="47" spans="1:14" x14ac:dyDescent="0.25">
      <c r="A47" s="95" t="s">
        <v>37392</v>
      </c>
      <c r="C47" s="95" t="s">
        <v>37392</v>
      </c>
      <c r="D47" s="95" t="s">
        <v>38576</v>
      </c>
      <c r="E47" s="95" t="s">
        <v>38576</v>
      </c>
      <c r="F47" s="95" t="s">
        <v>38577</v>
      </c>
      <c r="G47" s="95" t="s">
        <v>38578</v>
      </c>
      <c r="H47" s="95" t="s">
        <v>38579</v>
      </c>
      <c r="I47" s="95" t="s">
        <v>38580</v>
      </c>
      <c r="J47" s="95" t="s">
        <v>38581</v>
      </c>
      <c r="K47" s="95" t="s">
        <v>38582</v>
      </c>
      <c r="L47" s="95" t="s">
        <v>39630</v>
      </c>
      <c r="M47" s="95" t="s">
        <v>38582</v>
      </c>
      <c r="N47" s="21" t="s">
        <v>38583</v>
      </c>
    </row>
    <row r="48" spans="1:14" x14ac:dyDescent="0.25">
      <c r="A48" s="95" t="s">
        <v>37393</v>
      </c>
      <c r="C48" s="95" t="s">
        <v>37393</v>
      </c>
      <c r="D48" s="95" t="s">
        <v>38584</v>
      </c>
      <c r="E48" s="95" t="s">
        <v>38584</v>
      </c>
      <c r="F48" s="95" t="s">
        <v>38586</v>
      </c>
      <c r="G48" s="95" t="s">
        <v>38587</v>
      </c>
      <c r="H48" s="95" t="s">
        <v>38585</v>
      </c>
      <c r="I48" s="95" t="s">
        <v>38588</v>
      </c>
      <c r="J48" s="95" t="s">
        <v>38589</v>
      </c>
      <c r="K48" s="95" t="s">
        <v>38590</v>
      </c>
      <c r="L48" s="95" t="s">
        <v>39631</v>
      </c>
      <c r="M48" s="95" t="s">
        <v>38590</v>
      </c>
      <c r="N48" s="21" t="s">
        <v>38591</v>
      </c>
    </row>
    <row r="49" spans="1:14" x14ac:dyDescent="0.25">
      <c r="A49" s="95" t="s">
        <v>37394</v>
      </c>
      <c r="C49" s="95" t="s">
        <v>37394</v>
      </c>
      <c r="D49" s="95" t="s">
        <v>38593</v>
      </c>
      <c r="E49" s="95" t="s">
        <v>38593</v>
      </c>
      <c r="F49" s="95" t="s">
        <v>38594</v>
      </c>
      <c r="G49" s="95" t="s">
        <v>38592</v>
      </c>
      <c r="H49" s="95" t="s">
        <v>38595</v>
      </c>
      <c r="I49" s="95" t="s">
        <v>38596</v>
      </c>
      <c r="J49" s="95" t="s">
        <v>38597</v>
      </c>
      <c r="K49" s="95" t="s">
        <v>38598</v>
      </c>
      <c r="L49" s="95" t="s">
        <v>39632</v>
      </c>
      <c r="M49" s="95" t="s">
        <v>38598</v>
      </c>
      <c r="N49" s="21" t="s">
        <v>38599</v>
      </c>
    </row>
    <row r="50" spans="1:14" x14ac:dyDescent="0.25">
      <c r="A50" s="95" t="s">
        <v>37451</v>
      </c>
      <c r="C50" s="99" t="s">
        <v>37451</v>
      </c>
      <c r="D50" s="99"/>
      <c r="E50" s="99" t="s">
        <v>38607</v>
      </c>
      <c r="F50" s="99" t="s">
        <v>38606</v>
      </c>
      <c r="G50" s="99" t="s">
        <v>38605</v>
      </c>
      <c r="H50" s="99" t="s">
        <v>38604</v>
      </c>
      <c r="I50" s="99" t="s">
        <v>38603</v>
      </c>
      <c r="J50" s="99" t="s">
        <v>38602</v>
      </c>
      <c r="K50" s="99" t="s">
        <v>38601</v>
      </c>
      <c r="L50" s="99" t="s">
        <v>39633</v>
      </c>
      <c r="M50" s="99" t="s">
        <v>38601</v>
      </c>
      <c r="N50" s="21" t="s">
        <v>38600</v>
      </c>
    </row>
    <row r="51" spans="1:14" x14ac:dyDescent="0.25">
      <c r="A51" s="95" t="s">
        <v>37453</v>
      </c>
      <c r="C51" s="95" t="s">
        <v>37453</v>
      </c>
      <c r="D51" s="95" t="s">
        <v>38609</v>
      </c>
      <c r="E51" s="95" t="s">
        <v>38609</v>
      </c>
      <c r="F51" s="95" t="s">
        <v>38610</v>
      </c>
      <c r="G51" s="95" t="s">
        <v>38611</v>
      </c>
      <c r="H51" s="95" t="s">
        <v>38608</v>
      </c>
      <c r="I51" s="99" t="s">
        <v>38612</v>
      </c>
      <c r="J51" s="95" t="s">
        <v>38613</v>
      </c>
      <c r="K51" s="95" t="s">
        <v>38614</v>
      </c>
      <c r="L51" s="95" t="s">
        <v>39634</v>
      </c>
      <c r="M51" s="95" t="s">
        <v>38614</v>
      </c>
      <c r="N51" s="21" t="s">
        <v>38615</v>
      </c>
    </row>
    <row r="52" spans="1:14" x14ac:dyDescent="0.25">
      <c r="A52" s="95" t="s">
        <v>37452</v>
      </c>
      <c r="C52" s="95" t="s">
        <v>37452</v>
      </c>
      <c r="D52" s="95" t="s">
        <v>38617</v>
      </c>
      <c r="E52" s="95" t="s">
        <v>38617</v>
      </c>
      <c r="F52" s="95" t="s">
        <v>38618</v>
      </c>
      <c r="G52" s="95" t="s">
        <v>38619</v>
      </c>
      <c r="H52" s="95" t="s">
        <v>38620</v>
      </c>
      <c r="I52" s="95" t="s">
        <v>38621</v>
      </c>
      <c r="J52" s="95" t="s">
        <v>38622</v>
      </c>
      <c r="K52" s="95" t="s">
        <v>38623</v>
      </c>
      <c r="L52" s="95" t="s">
        <v>39635</v>
      </c>
      <c r="M52" s="95" t="s">
        <v>38623</v>
      </c>
      <c r="N52" s="21" t="s">
        <v>38616</v>
      </c>
    </row>
    <row r="53" spans="1:14" x14ac:dyDescent="0.25">
      <c r="A53" s="95" t="s">
        <v>37454</v>
      </c>
      <c r="C53" s="95" t="s">
        <v>37454</v>
      </c>
      <c r="D53" s="95" t="s">
        <v>38637</v>
      </c>
      <c r="E53" s="95" t="s">
        <v>38637</v>
      </c>
      <c r="F53" s="95" t="s">
        <v>38638</v>
      </c>
      <c r="G53" s="95" t="s">
        <v>38639</v>
      </c>
      <c r="H53" s="95" t="s">
        <v>38640</v>
      </c>
      <c r="I53" s="95" t="s">
        <v>38636</v>
      </c>
      <c r="J53" s="95" t="s">
        <v>38641</v>
      </c>
      <c r="K53" s="95" t="s">
        <v>38642</v>
      </c>
      <c r="L53" s="95" t="s">
        <v>39636</v>
      </c>
      <c r="M53" s="95" t="s">
        <v>38642</v>
      </c>
      <c r="N53" s="21" t="s">
        <v>38643</v>
      </c>
    </row>
    <row r="54" spans="1:14" x14ac:dyDescent="0.25">
      <c r="A54" s="95" t="s">
        <v>37456</v>
      </c>
      <c r="C54" s="95" t="s">
        <v>37456</v>
      </c>
      <c r="D54" s="95" t="s">
        <v>38646</v>
      </c>
      <c r="E54" s="95" t="s">
        <v>38646</v>
      </c>
      <c r="F54" s="95" t="s">
        <v>38645</v>
      </c>
      <c r="G54" s="95" t="s">
        <v>38647</v>
      </c>
      <c r="H54" s="95" t="s">
        <v>38644</v>
      </c>
      <c r="I54" s="95"/>
      <c r="J54" s="95" t="s">
        <v>38649</v>
      </c>
      <c r="K54" s="95" t="s">
        <v>38648</v>
      </c>
      <c r="L54" s="99" t="s">
        <v>39637</v>
      </c>
      <c r="M54" s="95" t="s">
        <v>38648</v>
      </c>
      <c r="N54" s="21" t="s">
        <v>38650</v>
      </c>
    </row>
    <row r="55" spans="1:14" x14ac:dyDescent="0.25">
      <c r="A55" s="99" t="s">
        <v>37457</v>
      </c>
      <c r="B55" s="101"/>
      <c r="C55" s="99" t="s">
        <v>37457</v>
      </c>
      <c r="D55" s="99" t="s">
        <v>38651</v>
      </c>
      <c r="E55" s="99" t="s">
        <v>38651</v>
      </c>
      <c r="F55" s="99" t="s">
        <v>38652</v>
      </c>
      <c r="G55" s="99" t="s">
        <v>38653</v>
      </c>
      <c r="H55" s="99" t="s">
        <v>38654</v>
      </c>
      <c r="I55" s="99" t="s">
        <v>38655</v>
      </c>
      <c r="J55" s="99" t="s">
        <v>38656</v>
      </c>
      <c r="K55" s="99" t="s">
        <v>38657</v>
      </c>
      <c r="L55" s="99" t="s">
        <v>39638</v>
      </c>
      <c r="M55" s="99" t="s">
        <v>38657</v>
      </c>
      <c r="N55" s="21" t="s">
        <v>38658</v>
      </c>
    </row>
    <row r="56" spans="1:14" x14ac:dyDescent="0.25">
      <c r="A56" s="95" t="s">
        <v>37458</v>
      </c>
      <c r="C56" s="95" t="s">
        <v>37458</v>
      </c>
      <c r="D56" s="95" t="s">
        <v>38659</v>
      </c>
      <c r="E56" s="95" t="s">
        <v>38659</v>
      </c>
      <c r="F56" s="95" t="s">
        <v>38660</v>
      </c>
      <c r="G56" s="95" t="s">
        <v>38661</v>
      </c>
      <c r="H56" s="95" t="s">
        <v>38662</v>
      </c>
      <c r="I56" s="95" t="s">
        <v>38663</v>
      </c>
      <c r="J56" s="95" t="s">
        <v>38664</v>
      </c>
      <c r="K56" s="95" t="s">
        <v>38665</v>
      </c>
      <c r="L56" s="97" t="s">
        <v>39639</v>
      </c>
      <c r="M56" s="95" t="s">
        <v>38665</v>
      </c>
      <c r="N56" s="21" t="s">
        <v>38666</v>
      </c>
    </row>
    <row r="57" spans="1:14" x14ac:dyDescent="0.25">
      <c r="A57" s="95" t="s">
        <v>37529</v>
      </c>
      <c r="C57" s="95" t="s">
        <v>37529</v>
      </c>
      <c r="D57" s="95" t="s">
        <v>38668</v>
      </c>
      <c r="E57" s="95" t="s">
        <v>38668</v>
      </c>
      <c r="F57" s="95" t="s">
        <v>38669</v>
      </c>
      <c r="G57" s="95" t="s">
        <v>38670</v>
      </c>
      <c r="H57" s="95" t="s">
        <v>38671</v>
      </c>
      <c r="I57" s="95" t="s">
        <v>38672</v>
      </c>
      <c r="J57" s="95" t="s">
        <v>38673</v>
      </c>
      <c r="K57" s="95" t="s">
        <v>38667</v>
      </c>
      <c r="L57" s="95" t="s">
        <v>39640</v>
      </c>
      <c r="M57" s="95" t="s">
        <v>38667</v>
      </c>
      <c r="N57" s="21" t="s">
        <v>38674</v>
      </c>
    </row>
    <row r="58" spans="1:14" x14ac:dyDescent="0.25">
      <c r="A58" s="95" t="s">
        <v>37531</v>
      </c>
      <c r="C58" s="95" t="s">
        <v>37531</v>
      </c>
      <c r="D58" s="95" t="s">
        <v>38693</v>
      </c>
      <c r="E58" s="95" t="s">
        <v>38693</v>
      </c>
      <c r="F58" s="95" t="s">
        <v>38694</v>
      </c>
      <c r="G58" s="95" t="s">
        <v>38695</v>
      </c>
      <c r="H58" s="95" t="s">
        <v>38692</v>
      </c>
      <c r="I58" s="95" t="s">
        <v>38696</v>
      </c>
      <c r="J58" s="95" t="s">
        <v>38697</v>
      </c>
      <c r="K58" s="95" t="s">
        <v>38698</v>
      </c>
      <c r="L58" s="95" t="s">
        <v>39641</v>
      </c>
      <c r="M58" s="95" t="s">
        <v>38698</v>
      </c>
      <c r="N58" s="21" t="s">
        <v>38699</v>
      </c>
    </row>
    <row r="59" spans="1:14" x14ac:dyDescent="0.25">
      <c r="A59" s="95" t="s">
        <v>37532</v>
      </c>
      <c r="C59" s="95" t="s">
        <v>37532</v>
      </c>
      <c r="D59" s="95" t="s">
        <v>38701</v>
      </c>
      <c r="E59" s="95" t="s">
        <v>38701</v>
      </c>
      <c r="F59" s="95" t="s">
        <v>38702</v>
      </c>
      <c r="G59" s="95" t="s">
        <v>38703</v>
      </c>
      <c r="H59" s="95" t="s">
        <v>38704</v>
      </c>
      <c r="I59" s="95" t="s">
        <v>38700</v>
      </c>
      <c r="J59" s="95" t="s">
        <v>38705</v>
      </c>
      <c r="K59" s="95" t="s">
        <v>38706</v>
      </c>
      <c r="L59" s="95" t="s">
        <v>39642</v>
      </c>
      <c r="M59" s="95" t="s">
        <v>38706</v>
      </c>
      <c r="N59" s="21" t="s">
        <v>38707</v>
      </c>
    </row>
    <row r="60" spans="1:14" x14ac:dyDescent="0.25">
      <c r="A60" s="95" t="s">
        <v>37533</v>
      </c>
      <c r="C60" s="95" t="s">
        <v>37533</v>
      </c>
      <c r="D60" s="95" t="s">
        <v>38709</v>
      </c>
      <c r="E60" s="95" t="s">
        <v>38709</v>
      </c>
      <c r="F60" s="95" t="s">
        <v>38710</v>
      </c>
      <c r="G60" s="95" t="s">
        <v>38711</v>
      </c>
      <c r="H60" s="95" t="s">
        <v>38712</v>
      </c>
      <c r="I60" s="95" t="s">
        <v>38713</v>
      </c>
      <c r="J60" s="95" t="s">
        <v>38714</v>
      </c>
      <c r="K60" s="95" t="s">
        <v>38715</v>
      </c>
      <c r="L60" s="95" t="s">
        <v>39644</v>
      </c>
      <c r="M60" s="95" t="s">
        <v>38715</v>
      </c>
      <c r="N60" s="21" t="s">
        <v>38708</v>
      </c>
    </row>
    <row r="61" spans="1:14" x14ac:dyDescent="0.25">
      <c r="A61" s="95" t="s">
        <v>37586</v>
      </c>
      <c r="C61" s="95" t="s">
        <v>37586</v>
      </c>
      <c r="D61" s="95" t="s">
        <v>38717</v>
      </c>
      <c r="E61" s="95" t="s">
        <v>38717</v>
      </c>
      <c r="F61" s="95" t="s">
        <v>38718</v>
      </c>
      <c r="G61" s="95" t="s">
        <v>38719</v>
      </c>
      <c r="H61" s="95" t="s">
        <v>38720</v>
      </c>
      <c r="I61" s="95" t="s">
        <v>38721</v>
      </c>
      <c r="J61" s="95" t="s">
        <v>38722</v>
      </c>
      <c r="K61" s="95" t="s">
        <v>38723</v>
      </c>
      <c r="L61" s="95" t="s">
        <v>39643</v>
      </c>
      <c r="M61" s="95" t="s">
        <v>38723</v>
      </c>
      <c r="N61" s="21" t="s">
        <v>38716</v>
      </c>
    </row>
    <row r="62" spans="1:14" x14ac:dyDescent="0.25">
      <c r="A62" s="95" t="s">
        <v>37586</v>
      </c>
      <c r="C62" s="95" t="s">
        <v>37586</v>
      </c>
      <c r="D62" s="95" t="s">
        <v>38717</v>
      </c>
      <c r="E62" s="95" t="s">
        <v>38717</v>
      </c>
      <c r="F62" s="95" t="s">
        <v>38718</v>
      </c>
      <c r="G62" s="95" t="s">
        <v>38719</v>
      </c>
      <c r="H62" s="95" t="s">
        <v>38720</v>
      </c>
      <c r="I62" s="95" t="s">
        <v>38721</v>
      </c>
      <c r="J62" s="95" t="s">
        <v>38722</v>
      </c>
      <c r="K62" s="95" t="s">
        <v>38723</v>
      </c>
      <c r="L62" s="95" t="s">
        <v>39643</v>
      </c>
      <c r="M62" s="95" t="s">
        <v>38723</v>
      </c>
      <c r="N62" s="21" t="s">
        <v>38716</v>
      </c>
    </row>
    <row r="63" spans="1:14" x14ac:dyDescent="0.25">
      <c r="A63" s="95" t="s">
        <v>37587</v>
      </c>
      <c r="C63" s="95" t="s">
        <v>37587</v>
      </c>
      <c r="D63" s="95" t="s">
        <v>39096</v>
      </c>
      <c r="E63" s="95" t="s">
        <v>39096</v>
      </c>
      <c r="F63" s="95" t="s">
        <v>39097</v>
      </c>
      <c r="G63" s="95" t="s">
        <v>39098</v>
      </c>
      <c r="H63" s="95" t="s">
        <v>39095</v>
      </c>
      <c r="I63" s="95" t="s">
        <v>39099</v>
      </c>
      <c r="J63" s="95" t="s">
        <v>39100</v>
      </c>
      <c r="K63" s="95" t="s">
        <v>39101</v>
      </c>
      <c r="L63" s="95" t="s">
        <v>39645</v>
      </c>
      <c r="M63" s="95" t="s">
        <v>39101</v>
      </c>
      <c r="N63" s="102" t="s">
        <v>39172</v>
      </c>
    </row>
    <row r="64" spans="1:14" x14ac:dyDescent="0.25">
      <c r="A64" s="95" t="s">
        <v>37386</v>
      </c>
      <c r="C64" s="95" t="s">
        <v>37386</v>
      </c>
      <c r="D64" s="95" t="s">
        <v>38497</v>
      </c>
      <c r="E64" s="95" t="s">
        <v>38497</v>
      </c>
      <c r="F64" s="95" t="s">
        <v>38498</v>
      </c>
      <c r="G64" s="95" t="s">
        <v>38499</v>
      </c>
      <c r="H64" s="95" t="s">
        <v>38498</v>
      </c>
      <c r="I64" s="95" t="s">
        <v>38498</v>
      </c>
      <c r="J64" s="95" t="s">
        <v>38500</v>
      </c>
      <c r="K64" s="95" t="s">
        <v>38501</v>
      </c>
      <c r="L64" s="95" t="s">
        <v>39620</v>
      </c>
      <c r="M64" s="95" t="s">
        <v>38501</v>
      </c>
      <c r="N64" s="21" t="s">
        <v>38502</v>
      </c>
    </row>
    <row r="65" spans="1:14" x14ac:dyDescent="0.25">
      <c r="A65" s="95" t="s">
        <v>37588</v>
      </c>
      <c r="C65" s="95" t="s">
        <v>37588</v>
      </c>
      <c r="D65" s="95" t="s">
        <v>39109</v>
      </c>
      <c r="E65" s="95" t="s">
        <v>39109</v>
      </c>
      <c r="F65" s="95" t="s">
        <v>39108</v>
      </c>
      <c r="G65" s="95" t="s">
        <v>39107</v>
      </c>
      <c r="H65" s="95" t="s">
        <v>39106</v>
      </c>
      <c r="I65" s="95" t="s">
        <v>39105</v>
      </c>
      <c r="J65" s="95" t="s">
        <v>39104</v>
      </c>
      <c r="K65" s="95" t="s">
        <v>39103</v>
      </c>
      <c r="L65" s="95" t="s">
        <v>39646</v>
      </c>
      <c r="M65" s="95" t="s">
        <v>39103</v>
      </c>
      <c r="N65" s="21" t="s">
        <v>39102</v>
      </c>
    </row>
    <row r="66" spans="1:14" x14ac:dyDescent="0.25">
      <c r="A66" s="95" t="s">
        <v>37589</v>
      </c>
      <c r="C66" s="95" t="s">
        <v>37589</v>
      </c>
      <c r="D66" s="95" t="s">
        <v>39110</v>
      </c>
      <c r="E66" s="95" t="s">
        <v>39110</v>
      </c>
      <c r="F66" s="95" t="s">
        <v>39111</v>
      </c>
      <c r="G66" s="95" t="s">
        <v>39112</v>
      </c>
      <c r="H66" s="95" t="s">
        <v>39113</v>
      </c>
      <c r="I66" s="95" t="s">
        <v>39114</v>
      </c>
      <c r="J66" s="95" t="s">
        <v>39115</v>
      </c>
      <c r="K66" s="95" t="s">
        <v>39116</v>
      </c>
      <c r="L66" s="95" t="s">
        <v>39647</v>
      </c>
      <c r="M66" s="95" t="s">
        <v>39116</v>
      </c>
      <c r="N66" s="21" t="s">
        <v>39117</v>
      </c>
    </row>
    <row r="67" spans="1:14" x14ac:dyDescent="0.25">
      <c r="A67" s="95" t="s">
        <v>37590</v>
      </c>
      <c r="C67" s="95" t="s">
        <v>37590</v>
      </c>
      <c r="D67" s="95" t="s">
        <v>39119</v>
      </c>
      <c r="E67" s="95" t="s">
        <v>39119</v>
      </c>
      <c r="F67" s="95" t="s">
        <v>39120</v>
      </c>
      <c r="G67" s="95" t="s">
        <v>39121</v>
      </c>
      <c r="H67" s="95" t="s">
        <v>39122</v>
      </c>
      <c r="I67" s="95" t="s">
        <v>39123</v>
      </c>
      <c r="J67" s="95" t="s">
        <v>39124</v>
      </c>
      <c r="K67" s="95" t="s">
        <v>39125</v>
      </c>
      <c r="L67" s="95" t="s">
        <v>39648</v>
      </c>
      <c r="M67" s="95" t="s">
        <v>39125</v>
      </c>
      <c r="N67" s="21" t="s">
        <v>39118</v>
      </c>
    </row>
    <row r="68" spans="1:14" x14ac:dyDescent="0.25">
      <c r="A68" s="95" t="s">
        <v>37591</v>
      </c>
      <c r="C68" s="95" t="s">
        <v>37591</v>
      </c>
      <c r="D68" s="95" t="s">
        <v>39126</v>
      </c>
      <c r="E68" s="95" t="s">
        <v>39126</v>
      </c>
      <c r="F68" s="95" t="s">
        <v>39127</v>
      </c>
      <c r="G68" s="95" t="s">
        <v>39128</v>
      </c>
      <c r="H68" s="95" t="s">
        <v>39129</v>
      </c>
      <c r="I68" s="95" t="s">
        <v>39130</v>
      </c>
      <c r="J68" s="95" t="s">
        <v>39131</v>
      </c>
      <c r="K68" s="95" t="s">
        <v>39132</v>
      </c>
      <c r="L68" s="99" t="s">
        <v>39649</v>
      </c>
      <c r="M68" s="95" t="s">
        <v>39132</v>
      </c>
      <c r="N68" s="21" t="s">
        <v>39133</v>
      </c>
    </row>
    <row r="69" spans="1:14" x14ac:dyDescent="0.25">
      <c r="A69" s="95" t="s">
        <v>414</v>
      </c>
      <c r="C69" s="95" t="s">
        <v>414</v>
      </c>
      <c r="D69" s="95" t="s">
        <v>39134</v>
      </c>
      <c r="E69" s="95" t="s">
        <v>39134</v>
      </c>
      <c r="F69" s="95" t="s">
        <v>39135</v>
      </c>
      <c r="G69" s="95" t="s">
        <v>39136</v>
      </c>
      <c r="H69" s="95" t="s">
        <v>39137</v>
      </c>
      <c r="I69" s="95" t="s">
        <v>39138</v>
      </c>
      <c r="J69" s="95" t="s">
        <v>39139</v>
      </c>
      <c r="K69" s="95" t="s">
        <v>39134</v>
      </c>
      <c r="L69" s="95" t="s">
        <v>39650</v>
      </c>
      <c r="M69" s="95" t="s">
        <v>39134</v>
      </c>
      <c r="N69" s="21" t="s">
        <v>39140</v>
      </c>
    </row>
    <row r="70" spans="1:14" x14ac:dyDescent="0.25">
      <c r="A70" s="99" t="s">
        <v>39576</v>
      </c>
      <c r="B70" s="101"/>
      <c r="C70" s="99" t="s">
        <v>39576</v>
      </c>
      <c r="D70" s="99" t="s">
        <v>39577</v>
      </c>
      <c r="E70" s="99" t="s">
        <v>39577</v>
      </c>
      <c r="F70" s="99" t="s">
        <v>39579</v>
      </c>
      <c r="G70" s="99" t="s">
        <v>39580</v>
      </c>
      <c r="H70" s="99" t="s">
        <v>39578</v>
      </c>
      <c r="I70" s="99" t="s">
        <v>39581</v>
      </c>
      <c r="J70" s="99" t="s">
        <v>39582</v>
      </c>
      <c r="K70" s="99" t="s">
        <v>39583</v>
      </c>
      <c r="L70" s="99" t="s">
        <v>39651</v>
      </c>
      <c r="M70" s="99" t="s">
        <v>39583</v>
      </c>
      <c r="N70" s="21" t="s">
        <v>39584</v>
      </c>
    </row>
    <row r="71" spans="1:14" x14ac:dyDescent="0.25">
      <c r="A71" s="95" t="s">
        <v>407</v>
      </c>
      <c r="C71" s="95" t="s">
        <v>407</v>
      </c>
      <c r="D71" s="95" t="s">
        <v>39141</v>
      </c>
      <c r="E71" s="95" t="s">
        <v>39141</v>
      </c>
      <c r="F71" s="95" t="s">
        <v>39142</v>
      </c>
      <c r="G71" s="95" t="s">
        <v>39143</v>
      </c>
      <c r="H71" s="95" t="s">
        <v>39144</v>
      </c>
      <c r="I71" s="95" t="s">
        <v>39145</v>
      </c>
      <c r="J71" s="95" t="s">
        <v>39146</v>
      </c>
      <c r="K71" s="95" t="s">
        <v>39147</v>
      </c>
      <c r="L71" s="95" t="s">
        <v>39652</v>
      </c>
      <c r="M71" s="95" t="s">
        <v>39147</v>
      </c>
      <c r="N71" s="21" t="s">
        <v>39148</v>
      </c>
    </row>
    <row r="72" spans="1:14" x14ac:dyDescent="0.25">
      <c r="A72" s="95" t="s">
        <v>39566</v>
      </c>
      <c r="C72" s="95" t="s">
        <v>39566</v>
      </c>
      <c r="D72" s="95" t="s">
        <v>39570</v>
      </c>
      <c r="E72" s="95" t="s">
        <v>39570</v>
      </c>
      <c r="F72" s="95" t="s">
        <v>39571</v>
      </c>
      <c r="G72" s="95" t="s">
        <v>39572</v>
      </c>
      <c r="H72" s="95" t="s">
        <v>39573</v>
      </c>
      <c r="I72" s="95" t="s">
        <v>39574</v>
      </c>
      <c r="J72" s="95" t="s">
        <v>39567</v>
      </c>
      <c r="K72" s="95" t="s">
        <v>39569</v>
      </c>
      <c r="L72" s="95" t="s">
        <v>39653</v>
      </c>
      <c r="M72" s="95" t="s">
        <v>39569</v>
      </c>
      <c r="N72" s="21" t="s">
        <v>39568</v>
      </c>
    </row>
    <row r="73" spans="1:14" x14ac:dyDescent="0.25">
      <c r="A73" s="95" t="s">
        <v>37591</v>
      </c>
      <c r="C73" s="99" t="s">
        <v>37591</v>
      </c>
      <c r="D73" s="99" t="s">
        <v>39126</v>
      </c>
      <c r="E73" s="99" t="s">
        <v>39126</v>
      </c>
      <c r="F73" s="99" t="s">
        <v>39127</v>
      </c>
      <c r="G73" s="99" t="s">
        <v>39128</v>
      </c>
      <c r="H73" s="99" t="s">
        <v>39129</v>
      </c>
      <c r="I73" s="99" t="s">
        <v>39130</v>
      </c>
      <c r="J73" s="99" t="s">
        <v>39131</v>
      </c>
      <c r="K73" s="99" t="s">
        <v>39132</v>
      </c>
      <c r="L73" s="99" t="s">
        <v>39649</v>
      </c>
      <c r="M73" s="99" t="s">
        <v>39132</v>
      </c>
      <c r="N73" s="21" t="s">
        <v>39133</v>
      </c>
    </row>
    <row r="74" spans="1:14" x14ac:dyDescent="0.25">
      <c r="A74" s="98" t="s">
        <v>408</v>
      </c>
      <c r="C74" s="95" t="s">
        <v>408</v>
      </c>
      <c r="D74" s="95" t="s">
        <v>36646</v>
      </c>
      <c r="E74" s="95" t="s">
        <v>36646</v>
      </c>
      <c r="F74" s="95" t="s">
        <v>37430</v>
      </c>
      <c r="G74" s="95" t="s">
        <v>37398</v>
      </c>
      <c r="H74" s="95" t="s">
        <v>36629</v>
      </c>
      <c r="I74" s="95" t="s">
        <v>37504</v>
      </c>
      <c r="J74" s="95" t="s">
        <v>37503</v>
      </c>
      <c r="K74" s="95" t="s">
        <v>37545</v>
      </c>
      <c r="L74" s="95" t="s">
        <v>39606</v>
      </c>
      <c r="M74" s="95" t="s">
        <v>37545</v>
      </c>
      <c r="N74" s="21" t="s">
        <v>37572</v>
      </c>
    </row>
    <row r="75" spans="1:14" x14ac:dyDescent="0.25">
      <c r="A75" s="98" t="s">
        <v>410</v>
      </c>
      <c r="C75" s="95" t="s">
        <v>410</v>
      </c>
      <c r="D75" s="95" t="s">
        <v>36647</v>
      </c>
      <c r="E75" s="95" t="s">
        <v>36647</v>
      </c>
      <c r="F75" s="95" t="s">
        <v>37428</v>
      </c>
      <c r="G75" s="95" t="s">
        <v>37399</v>
      </c>
      <c r="H75" s="95" t="s">
        <v>36630</v>
      </c>
      <c r="I75" s="95" t="s">
        <v>37505</v>
      </c>
      <c r="J75" s="95" t="s">
        <v>37506</v>
      </c>
      <c r="K75" s="95" t="s">
        <v>37546</v>
      </c>
      <c r="L75" s="95" t="s">
        <v>39607</v>
      </c>
      <c r="M75" s="95" t="s">
        <v>37546</v>
      </c>
      <c r="N75" s="21" t="s">
        <v>37573</v>
      </c>
    </row>
    <row r="76" spans="1:14" x14ac:dyDescent="0.25">
      <c r="A76" s="95" t="s">
        <v>409</v>
      </c>
      <c r="C76" s="95" t="s">
        <v>409</v>
      </c>
      <c r="D76" s="95" t="s">
        <v>39150</v>
      </c>
      <c r="E76" s="95" t="s">
        <v>39150</v>
      </c>
      <c r="F76" s="95" t="s">
        <v>39151</v>
      </c>
      <c r="G76" s="95" t="s">
        <v>39152</v>
      </c>
      <c r="H76" s="95" t="s">
        <v>39153</v>
      </c>
      <c r="I76" s="95" t="s">
        <v>39151</v>
      </c>
      <c r="J76" s="95" t="s">
        <v>39154</v>
      </c>
      <c r="K76" s="95" t="s">
        <v>39155</v>
      </c>
      <c r="L76" s="95" t="s">
        <v>39654</v>
      </c>
      <c r="M76" s="95" t="s">
        <v>39155</v>
      </c>
      <c r="N76" s="21" t="s">
        <v>39149</v>
      </c>
    </row>
    <row r="77" spans="1:14" x14ac:dyDescent="0.25">
      <c r="A77" s="98" t="s">
        <v>36591</v>
      </c>
      <c r="C77" s="95" t="s">
        <v>36591</v>
      </c>
      <c r="D77" s="95" t="s">
        <v>36648</v>
      </c>
      <c r="E77" s="95" t="s">
        <v>36648</v>
      </c>
      <c r="F77" s="95" t="s">
        <v>37429</v>
      </c>
      <c r="G77" s="95" t="s">
        <v>37400</v>
      </c>
      <c r="H77" s="95" t="s">
        <v>36631</v>
      </c>
      <c r="I77" s="95" t="s">
        <v>37508</v>
      </c>
      <c r="J77" s="95" t="s">
        <v>37507</v>
      </c>
      <c r="K77" s="95" t="s">
        <v>37547</v>
      </c>
      <c r="L77" s="95" t="s">
        <v>39608</v>
      </c>
      <c r="M77" s="95" t="s">
        <v>37547</v>
      </c>
      <c r="N77" s="21" t="s">
        <v>37574</v>
      </c>
    </row>
    <row r="78" spans="1:14" x14ac:dyDescent="0.25">
      <c r="A78" s="95" t="s">
        <v>39666</v>
      </c>
      <c r="C78" s="95" t="s">
        <v>39666</v>
      </c>
      <c r="D78" s="95" t="s">
        <v>39667</v>
      </c>
      <c r="E78" s="95" t="s">
        <v>39667</v>
      </c>
      <c r="F78" s="95" t="s">
        <v>39668</v>
      </c>
      <c r="G78" s="95" t="s">
        <v>39669</v>
      </c>
      <c r="H78" s="95" t="s">
        <v>39670</v>
      </c>
      <c r="I78" s="95" t="s">
        <v>39671</v>
      </c>
      <c r="J78" s="95" t="s">
        <v>39672</v>
      </c>
      <c r="K78" s="95" t="s">
        <v>39673</v>
      </c>
      <c r="L78" s="95" t="s">
        <v>39674</v>
      </c>
      <c r="M78" s="95" t="s">
        <v>39673</v>
      </c>
      <c r="N78" s="21" t="s">
        <v>39675</v>
      </c>
    </row>
    <row r="79" spans="1:14" x14ac:dyDescent="0.25">
      <c r="A79" s="95" t="s">
        <v>39676</v>
      </c>
      <c r="C79" s="95" t="s">
        <v>39676</v>
      </c>
      <c r="D79" s="95" t="s">
        <v>39680</v>
      </c>
      <c r="E79" s="95" t="s">
        <v>39680</v>
      </c>
      <c r="F79" s="95" t="s">
        <v>39682</v>
      </c>
      <c r="G79" s="95" t="s">
        <v>39684</v>
      </c>
      <c r="H79" s="95" t="s">
        <v>39686</v>
      </c>
      <c r="I79" s="95" t="s">
        <v>39688</v>
      </c>
      <c r="J79" s="95" t="s">
        <v>39690</v>
      </c>
      <c r="K79" s="95" t="s">
        <v>39691</v>
      </c>
      <c r="L79" s="95" t="s">
        <v>39693</v>
      </c>
      <c r="M79" s="95" t="s">
        <v>39691</v>
      </c>
      <c r="N79" s="21" t="s">
        <v>39678</v>
      </c>
    </row>
    <row r="80" spans="1:14" x14ac:dyDescent="0.25">
      <c r="A80" s="95" t="s">
        <v>39677</v>
      </c>
      <c r="C80" s="95" t="s">
        <v>39677</v>
      </c>
      <c r="D80" s="95" t="s">
        <v>39681</v>
      </c>
      <c r="E80" s="95" t="s">
        <v>39681</v>
      </c>
      <c r="F80" s="95" t="s">
        <v>39683</v>
      </c>
      <c r="G80" s="95" t="s">
        <v>39685</v>
      </c>
      <c r="H80" s="95" t="s">
        <v>39687</v>
      </c>
      <c r="I80" s="95" t="s">
        <v>39689</v>
      </c>
      <c r="J80" s="95"/>
      <c r="K80" s="95" t="s">
        <v>39692</v>
      </c>
      <c r="L80" s="95" t="s">
        <v>39694</v>
      </c>
      <c r="M80" s="95" t="s">
        <v>39692</v>
      </c>
      <c r="N80" s="21" t="s">
        <v>39679</v>
      </c>
    </row>
    <row r="81" spans="1:14" x14ac:dyDescent="0.25">
      <c r="A81" s="95" t="s">
        <v>411</v>
      </c>
      <c r="C81" s="99" t="s">
        <v>411</v>
      </c>
      <c r="D81" s="99" t="s">
        <v>39157</v>
      </c>
      <c r="E81" s="99" t="s">
        <v>39157</v>
      </c>
      <c r="F81" s="99" t="s">
        <v>39158</v>
      </c>
      <c r="G81" s="99" t="s">
        <v>39159</v>
      </c>
      <c r="H81" s="99" t="s">
        <v>39160</v>
      </c>
      <c r="I81" s="99" t="s">
        <v>39161</v>
      </c>
      <c r="J81" s="99" t="s">
        <v>39162</v>
      </c>
      <c r="K81" s="99" t="s">
        <v>39156</v>
      </c>
      <c r="L81" s="99" t="s">
        <v>39655</v>
      </c>
      <c r="M81" s="99" t="s">
        <v>39156</v>
      </c>
      <c r="N81" s="21" t="s">
        <v>39163</v>
      </c>
    </row>
    <row r="82" spans="1:14" x14ac:dyDescent="0.25">
      <c r="A82" s="95" t="s">
        <v>412</v>
      </c>
      <c r="C82" s="95" t="s">
        <v>412</v>
      </c>
      <c r="D82" s="95" t="s">
        <v>39164</v>
      </c>
      <c r="E82" s="95" t="s">
        <v>39164</v>
      </c>
      <c r="F82" s="95" t="s">
        <v>39165</v>
      </c>
      <c r="G82" s="95" t="s">
        <v>39166</v>
      </c>
      <c r="H82" s="95" t="s">
        <v>39167</v>
      </c>
      <c r="I82" s="95" t="s">
        <v>39168</v>
      </c>
      <c r="J82" s="95" t="s">
        <v>39169</v>
      </c>
      <c r="K82" s="95" t="s">
        <v>39170</v>
      </c>
      <c r="L82" s="95" t="s">
        <v>39656</v>
      </c>
      <c r="M82" s="95" t="s">
        <v>39170</v>
      </c>
      <c r="N82" s="21" t="s">
        <v>39171</v>
      </c>
    </row>
    <row r="83" spans="1:14" x14ac:dyDescent="0.25">
      <c r="A83" s="95" t="s">
        <v>414</v>
      </c>
      <c r="C83" s="95" t="s">
        <v>414</v>
      </c>
      <c r="D83" s="95" t="s">
        <v>39134</v>
      </c>
      <c r="E83" s="95" t="s">
        <v>39134</v>
      </c>
      <c r="F83" s="95" t="s">
        <v>39135</v>
      </c>
      <c r="G83" s="95" t="s">
        <v>39136</v>
      </c>
      <c r="H83" s="95" t="s">
        <v>39137</v>
      </c>
      <c r="I83" s="95" t="s">
        <v>39138</v>
      </c>
      <c r="J83" s="95" t="s">
        <v>39139</v>
      </c>
      <c r="K83" s="95" t="s">
        <v>39134</v>
      </c>
      <c r="L83" s="95" t="s">
        <v>39650</v>
      </c>
      <c r="M83" s="95" t="s">
        <v>39134</v>
      </c>
      <c r="N83" s="21" t="s">
        <v>39140</v>
      </c>
    </row>
    <row r="84" spans="1:14" x14ac:dyDescent="0.25">
      <c r="A84" s="95" t="s">
        <v>415</v>
      </c>
      <c r="C84" s="95" t="s">
        <v>415</v>
      </c>
      <c r="D84" s="95" t="s">
        <v>39180</v>
      </c>
      <c r="E84" s="95" t="s">
        <v>39180</v>
      </c>
      <c r="F84" s="95" t="s">
        <v>39179</v>
      </c>
      <c r="G84" s="95" t="s">
        <v>39178</v>
      </c>
      <c r="H84" s="95" t="s">
        <v>39177</v>
      </c>
      <c r="I84" s="95" t="s">
        <v>39176</v>
      </c>
      <c r="J84" s="95" t="s">
        <v>39175</v>
      </c>
      <c r="K84" s="95" t="s">
        <v>39174</v>
      </c>
      <c r="L84" s="95" t="s">
        <v>39657</v>
      </c>
      <c r="M84" s="95" t="s">
        <v>39174</v>
      </c>
      <c r="N84" s="21" t="s">
        <v>39173</v>
      </c>
    </row>
    <row r="85" spans="1:14" x14ac:dyDescent="0.25">
      <c r="A85" s="95" t="s">
        <v>415</v>
      </c>
      <c r="C85" s="95" t="s">
        <v>415</v>
      </c>
      <c r="D85" s="95" t="s">
        <v>39180</v>
      </c>
      <c r="E85" s="95" t="s">
        <v>39180</v>
      </c>
      <c r="F85" s="95" t="s">
        <v>39179</v>
      </c>
      <c r="G85" s="95" t="s">
        <v>39178</v>
      </c>
      <c r="H85" s="95" t="s">
        <v>39177</v>
      </c>
      <c r="I85" s="95" t="s">
        <v>39176</v>
      </c>
      <c r="J85" s="95" t="s">
        <v>39175</v>
      </c>
      <c r="K85" s="95" t="s">
        <v>39174</v>
      </c>
      <c r="L85" s="95" t="s">
        <v>39657</v>
      </c>
      <c r="M85" s="95" t="s">
        <v>39174</v>
      </c>
      <c r="N85" s="21" t="s">
        <v>39173</v>
      </c>
    </row>
    <row r="86" spans="1:14" x14ac:dyDescent="0.25">
      <c r="A86" s="95" t="s">
        <v>36598</v>
      </c>
      <c r="C86" s="95" t="s">
        <v>36598</v>
      </c>
      <c r="D86" s="95" t="s">
        <v>39181</v>
      </c>
      <c r="E86" s="95" t="s">
        <v>39181</v>
      </c>
      <c r="F86" s="95" t="s">
        <v>39182</v>
      </c>
      <c r="G86" s="95" t="s">
        <v>39183</v>
      </c>
      <c r="H86" s="95" t="s">
        <v>39184</v>
      </c>
      <c r="I86" s="95" t="s">
        <v>39185</v>
      </c>
      <c r="J86" s="95" t="s">
        <v>39186</v>
      </c>
      <c r="K86" s="95" t="s">
        <v>39187</v>
      </c>
      <c r="L86" s="95" t="s">
        <v>39658</v>
      </c>
      <c r="M86" s="95" t="s">
        <v>39187</v>
      </c>
      <c r="N86" s="21" t="s">
        <v>39188</v>
      </c>
    </row>
    <row r="87" spans="1:14" x14ac:dyDescent="0.25">
      <c r="A87" s="95" t="s">
        <v>38724</v>
      </c>
      <c r="C87" s="99" t="s">
        <v>38724</v>
      </c>
      <c r="D87" s="99" t="s">
        <v>39190</v>
      </c>
      <c r="E87" s="99" t="s">
        <v>39190</v>
      </c>
      <c r="F87" s="99" t="s">
        <v>39191</v>
      </c>
      <c r="G87" s="99" t="s">
        <v>39192</v>
      </c>
      <c r="H87" s="99" t="s">
        <v>39193</v>
      </c>
      <c r="I87" s="99" t="s">
        <v>39194</v>
      </c>
      <c r="J87" s="99" t="s">
        <v>39195</v>
      </c>
      <c r="K87" s="99" t="s">
        <v>39196</v>
      </c>
      <c r="L87" s="99" t="s">
        <v>39659</v>
      </c>
      <c r="M87" s="99" t="s">
        <v>39196</v>
      </c>
      <c r="N87" s="21" t="s">
        <v>39189</v>
      </c>
    </row>
    <row r="88" spans="1:14" x14ac:dyDescent="0.25">
      <c r="A88" s="95" t="s">
        <v>36599</v>
      </c>
      <c r="C88" s="95" t="s">
        <v>36599</v>
      </c>
      <c r="D88" s="95" t="s">
        <v>39197</v>
      </c>
      <c r="E88" s="95" t="s">
        <v>39197</v>
      </c>
      <c r="F88" s="95" t="s">
        <v>39198</v>
      </c>
      <c r="G88" s="95" t="s">
        <v>39199</v>
      </c>
      <c r="H88" s="95" t="s">
        <v>39200</v>
      </c>
      <c r="I88" s="95" t="s">
        <v>39198</v>
      </c>
      <c r="J88" s="95" t="s">
        <v>39201</v>
      </c>
      <c r="K88" s="95" t="s">
        <v>39202</v>
      </c>
      <c r="L88" s="95" t="s">
        <v>39660</v>
      </c>
      <c r="M88" s="95" t="s">
        <v>39202</v>
      </c>
      <c r="N88" s="21" t="s">
        <v>39203</v>
      </c>
    </row>
    <row r="89" spans="1:14" x14ac:dyDescent="0.25">
      <c r="A89" s="95" t="s">
        <v>38510</v>
      </c>
      <c r="C89" s="95" t="s">
        <v>38510</v>
      </c>
      <c r="D89" s="95" t="s">
        <v>38513</v>
      </c>
      <c r="E89" s="95" t="s">
        <v>38513</v>
      </c>
      <c r="F89" s="95" t="s">
        <v>38730</v>
      </c>
      <c r="G89" s="95" t="s">
        <v>38729</v>
      </c>
      <c r="H89" s="95" t="s">
        <v>38512</v>
      </c>
      <c r="I89" s="95" t="s">
        <v>38728</v>
      </c>
      <c r="J89" s="95" t="s">
        <v>38727</v>
      </c>
      <c r="K89" s="95" t="s">
        <v>38725</v>
      </c>
      <c r="L89" s="95" t="s">
        <v>39661</v>
      </c>
      <c r="M89" s="95" t="s">
        <v>38725</v>
      </c>
      <c r="N89" s="21" t="s">
        <v>38726</v>
      </c>
    </row>
    <row r="90" spans="1:14" x14ac:dyDescent="0.25">
      <c r="A90" s="113" t="s">
        <v>38511</v>
      </c>
      <c r="C90" s="113" t="s">
        <v>38511</v>
      </c>
      <c r="D90" s="113" t="s">
        <v>38522</v>
      </c>
      <c r="E90" s="113" t="s">
        <v>38522</v>
      </c>
      <c r="F90" s="113" t="s">
        <v>38630</v>
      </c>
      <c r="G90" s="113" t="s">
        <v>38631</v>
      </c>
      <c r="H90" s="113" t="s">
        <v>38521</v>
      </c>
      <c r="I90" s="113" t="s">
        <v>38632</v>
      </c>
      <c r="J90" s="113" t="s">
        <v>38633</v>
      </c>
      <c r="K90" s="113" t="s">
        <v>38634</v>
      </c>
      <c r="L90" s="113" t="s">
        <v>39662</v>
      </c>
      <c r="M90" s="113" t="s">
        <v>38634</v>
      </c>
      <c r="N90" s="114" t="s">
        <v>38629</v>
      </c>
    </row>
    <row r="91" spans="1:14" x14ac:dyDescent="0.25">
      <c r="A91" s="95" t="s">
        <v>39695</v>
      </c>
      <c r="B91" s="95"/>
      <c r="C91" s="95" t="s">
        <v>39695</v>
      </c>
      <c r="D91" s="95" t="s">
        <v>39706</v>
      </c>
      <c r="E91" s="95" t="s">
        <v>39706</v>
      </c>
      <c r="F91" s="95" t="s">
        <v>39727</v>
      </c>
      <c r="G91" s="95" t="s">
        <v>39728</v>
      </c>
      <c r="H91" s="95" t="s">
        <v>39738</v>
      </c>
      <c r="I91" s="95" t="s">
        <v>39727</v>
      </c>
      <c r="J91" s="95" t="s">
        <v>39754</v>
      </c>
      <c r="K91" s="95" t="s">
        <v>39764</v>
      </c>
      <c r="L91" s="95" t="s">
        <v>39773</v>
      </c>
      <c r="M91" s="95" t="s">
        <v>39764</v>
      </c>
      <c r="N91" s="21" t="s">
        <v>39783</v>
      </c>
    </row>
    <row r="92" spans="1:14" x14ac:dyDescent="0.25">
      <c r="A92" s="95" t="s">
        <v>39696</v>
      </c>
      <c r="B92" s="95"/>
      <c r="C92" s="95" t="s">
        <v>39696</v>
      </c>
      <c r="D92" s="95" t="s">
        <v>39707</v>
      </c>
      <c r="E92" s="95" t="s">
        <v>39707</v>
      </c>
      <c r="F92" s="95" t="s">
        <v>39717</v>
      </c>
      <c r="G92" s="95" t="s">
        <v>39729</v>
      </c>
      <c r="H92" s="95" t="s">
        <v>39739</v>
      </c>
      <c r="I92" s="95" t="s">
        <v>39746</v>
      </c>
      <c r="J92" s="95" t="s">
        <v>39739</v>
      </c>
      <c r="K92" s="95" t="s">
        <v>39765</v>
      </c>
      <c r="L92" s="95" t="s">
        <v>39774</v>
      </c>
      <c r="M92" s="95" t="s">
        <v>39765</v>
      </c>
      <c r="N92" s="21" t="s">
        <v>39784</v>
      </c>
    </row>
    <row r="93" spans="1:14" x14ac:dyDescent="0.25">
      <c r="A93" s="95" t="s">
        <v>39697</v>
      </c>
      <c r="B93" s="95"/>
      <c r="C93" s="95" t="s">
        <v>39697</v>
      </c>
      <c r="D93" s="95" t="s">
        <v>39708</v>
      </c>
      <c r="E93" s="95" t="s">
        <v>39708</v>
      </c>
      <c r="F93" s="95" t="s">
        <v>39718</v>
      </c>
      <c r="G93" s="95" t="s">
        <v>39730</v>
      </c>
      <c r="H93" s="95" t="s">
        <v>39740</v>
      </c>
      <c r="I93" s="95" t="s">
        <v>39747</v>
      </c>
      <c r="J93" s="95" t="s">
        <v>39755</v>
      </c>
      <c r="K93" s="95" t="s">
        <v>39766</v>
      </c>
      <c r="L93" s="95" t="s">
        <v>39775</v>
      </c>
      <c r="M93" s="95" t="s">
        <v>39766</v>
      </c>
      <c r="N93" s="21" t="s">
        <v>39785</v>
      </c>
    </row>
    <row r="94" spans="1:14" x14ac:dyDescent="0.25">
      <c r="A94" s="95" t="s">
        <v>39698</v>
      </c>
      <c r="B94" s="95"/>
      <c r="C94" s="95" t="s">
        <v>39698</v>
      </c>
      <c r="D94" s="95" t="s">
        <v>39709</v>
      </c>
      <c r="E94" s="95" t="s">
        <v>39709</v>
      </c>
      <c r="F94" s="95" t="s">
        <v>39719</v>
      </c>
      <c r="G94" s="95" t="s">
        <v>39731</v>
      </c>
      <c r="H94" s="95" t="s">
        <v>39741</v>
      </c>
      <c r="I94" s="95" t="s">
        <v>39719</v>
      </c>
      <c r="J94" s="95" t="s">
        <v>39756</v>
      </c>
      <c r="K94" s="95" t="s">
        <v>39767</v>
      </c>
      <c r="L94" s="95" t="s">
        <v>39776</v>
      </c>
      <c r="M94" s="95" t="s">
        <v>39767</v>
      </c>
      <c r="N94" s="21" t="s">
        <v>39786</v>
      </c>
    </row>
    <row r="95" spans="1:14" x14ac:dyDescent="0.25">
      <c r="A95" s="95" t="s">
        <v>39699</v>
      </c>
      <c r="B95" s="95"/>
      <c r="C95" s="95" t="s">
        <v>39699</v>
      </c>
      <c r="D95" s="95" t="s">
        <v>39710</v>
      </c>
      <c r="E95" s="95" t="s">
        <v>39710</v>
      </c>
      <c r="F95" s="95" t="s">
        <v>39720</v>
      </c>
      <c r="G95" s="95" t="s">
        <v>39732</v>
      </c>
      <c r="H95" s="95" t="s">
        <v>39732</v>
      </c>
      <c r="I95" s="95" t="s">
        <v>39748</v>
      </c>
      <c r="J95" s="95" t="s">
        <v>39757</v>
      </c>
      <c r="K95" s="95" t="s">
        <v>39768</v>
      </c>
      <c r="L95" s="95" t="s">
        <v>39777</v>
      </c>
      <c r="M95" s="95" t="s">
        <v>39768</v>
      </c>
      <c r="N95" s="21" t="s">
        <v>39787</v>
      </c>
    </row>
    <row r="96" spans="1:14" x14ac:dyDescent="0.25">
      <c r="A96" s="95" t="s">
        <v>39802</v>
      </c>
      <c r="B96" s="95"/>
      <c r="C96" s="95" t="s">
        <v>39802</v>
      </c>
      <c r="D96" s="95" t="s">
        <v>39803</v>
      </c>
      <c r="E96" s="95" t="s">
        <v>39803</v>
      </c>
      <c r="F96" s="95" t="s">
        <v>39805</v>
      </c>
      <c r="G96" s="95" t="s">
        <v>39804</v>
      </c>
      <c r="H96" s="95" t="s">
        <v>39806</v>
      </c>
      <c r="I96" s="95" t="s">
        <v>39807</v>
      </c>
      <c r="J96" s="95" t="s">
        <v>39808</v>
      </c>
      <c r="K96" s="95" t="s">
        <v>39809</v>
      </c>
      <c r="L96" s="95" t="s">
        <v>39810</v>
      </c>
      <c r="M96" s="95" t="s">
        <v>39809</v>
      </c>
      <c r="N96" s="21" t="s">
        <v>39811</v>
      </c>
    </row>
    <row r="97" spans="1:14" x14ac:dyDescent="0.25">
      <c r="A97" s="95" t="s">
        <v>39700</v>
      </c>
      <c r="B97" s="95"/>
      <c r="C97" s="95" t="s">
        <v>39700</v>
      </c>
      <c r="D97" s="95" t="s">
        <v>39711</v>
      </c>
      <c r="E97" s="95" t="s">
        <v>39711</v>
      </c>
      <c r="F97" s="95" t="s">
        <v>39721</v>
      </c>
      <c r="G97" s="95" t="s">
        <v>39733</v>
      </c>
      <c r="H97" s="95" t="s">
        <v>39742</v>
      </c>
      <c r="I97" s="95" t="s">
        <v>39749</v>
      </c>
      <c r="J97" s="95" t="s">
        <v>39758</v>
      </c>
      <c r="K97" s="95" t="s">
        <v>39769</v>
      </c>
      <c r="L97" s="95" t="s">
        <v>39782</v>
      </c>
      <c r="M97" s="95" t="s">
        <v>39769</v>
      </c>
      <c r="N97" s="21" t="s">
        <v>39788</v>
      </c>
    </row>
    <row r="98" spans="1:14" x14ac:dyDescent="0.25">
      <c r="A98" s="95" t="s">
        <v>39701</v>
      </c>
      <c r="B98" s="95"/>
      <c r="C98" s="95" t="s">
        <v>39701</v>
      </c>
      <c r="D98" s="95" t="s">
        <v>39712</v>
      </c>
      <c r="E98" s="95" t="s">
        <v>39712</v>
      </c>
      <c r="F98" s="95" t="s">
        <v>39722</v>
      </c>
      <c r="G98" s="95" t="s">
        <v>39734</v>
      </c>
      <c r="H98" s="95" t="s">
        <v>39743</v>
      </c>
      <c r="I98" s="95" t="s">
        <v>39750</v>
      </c>
      <c r="J98" s="95" t="s">
        <v>39759</v>
      </c>
      <c r="K98" s="95" t="s">
        <v>39712</v>
      </c>
      <c r="L98" s="95" t="s">
        <v>39778</v>
      </c>
      <c r="M98" s="95" t="s">
        <v>39712</v>
      </c>
      <c r="N98" s="21" t="s">
        <v>39789</v>
      </c>
    </row>
    <row r="99" spans="1:14" x14ac:dyDescent="0.25">
      <c r="A99" s="95" t="s">
        <v>39702</v>
      </c>
      <c r="B99" s="95"/>
      <c r="C99" s="95" t="s">
        <v>39702</v>
      </c>
      <c r="D99" s="95" t="s">
        <v>39713</v>
      </c>
      <c r="E99" s="95" t="s">
        <v>39713</v>
      </c>
      <c r="F99" s="95" t="s">
        <v>39723</v>
      </c>
      <c r="G99" s="95" t="s">
        <v>39735</v>
      </c>
      <c r="H99" s="95" t="s">
        <v>39702</v>
      </c>
      <c r="I99" s="95" t="s">
        <v>39751</v>
      </c>
      <c r="J99" s="95" t="s">
        <v>39760</v>
      </c>
      <c r="K99" s="95" t="s">
        <v>39770</v>
      </c>
      <c r="L99" s="95" t="s">
        <v>39779</v>
      </c>
      <c r="M99" s="95" t="s">
        <v>39770</v>
      </c>
      <c r="N99" s="21" t="s">
        <v>39790</v>
      </c>
    </row>
    <row r="100" spans="1:14" x14ac:dyDescent="0.25">
      <c r="A100" s="95" t="s">
        <v>39703</v>
      </c>
      <c r="B100" s="95"/>
      <c r="C100" s="95" t="s">
        <v>39703</v>
      </c>
      <c r="D100" s="95" t="s">
        <v>39714</v>
      </c>
      <c r="E100" s="95" t="s">
        <v>39714</v>
      </c>
      <c r="F100" s="95" t="s">
        <v>39724</v>
      </c>
      <c r="G100" s="95" t="s">
        <v>39714</v>
      </c>
      <c r="H100" s="95" t="s">
        <v>39714</v>
      </c>
      <c r="I100" s="95" t="s">
        <v>39724</v>
      </c>
      <c r="J100" s="95" t="s">
        <v>39761</v>
      </c>
      <c r="K100" s="95" t="s">
        <v>39714</v>
      </c>
      <c r="L100" s="95" t="s">
        <v>39714</v>
      </c>
      <c r="M100" s="95" t="s">
        <v>39714</v>
      </c>
      <c r="N100" s="21" t="s">
        <v>39714</v>
      </c>
    </row>
    <row r="101" spans="1:14" x14ac:dyDescent="0.25">
      <c r="A101" s="95" t="s">
        <v>39704</v>
      </c>
      <c r="B101" s="95"/>
      <c r="C101" s="95" t="s">
        <v>39704</v>
      </c>
      <c r="D101" s="95" t="s">
        <v>39715</v>
      </c>
      <c r="E101" s="95" t="s">
        <v>39715</v>
      </c>
      <c r="F101" s="95" t="s">
        <v>39725</v>
      </c>
      <c r="G101" s="95" t="s">
        <v>39736</v>
      </c>
      <c r="H101" s="95" t="s">
        <v>39744</v>
      </c>
      <c r="I101" s="95" t="s">
        <v>39752</v>
      </c>
      <c r="J101" s="95" t="s">
        <v>39762</v>
      </c>
      <c r="K101" s="95" t="s">
        <v>39771</v>
      </c>
      <c r="L101" s="95" t="s">
        <v>39780</v>
      </c>
      <c r="M101" s="95" t="s">
        <v>39771</v>
      </c>
      <c r="N101" s="21" t="s">
        <v>39791</v>
      </c>
    </row>
    <row r="102" spans="1:14" x14ac:dyDescent="0.25">
      <c r="A102" s="95" t="s">
        <v>39705</v>
      </c>
      <c r="B102" s="95"/>
      <c r="C102" s="95" t="s">
        <v>39705</v>
      </c>
      <c r="D102" s="95" t="s">
        <v>39716</v>
      </c>
      <c r="E102" s="95" t="s">
        <v>39716</v>
      </c>
      <c r="F102" s="95" t="s">
        <v>39726</v>
      </c>
      <c r="G102" s="95" t="s">
        <v>39737</v>
      </c>
      <c r="H102" s="95" t="s">
        <v>39745</v>
      </c>
      <c r="I102" s="95" t="s">
        <v>39753</v>
      </c>
      <c r="J102" s="95" t="s">
        <v>39763</v>
      </c>
      <c r="K102" s="95" t="s">
        <v>39772</v>
      </c>
      <c r="L102" s="95" t="s">
        <v>39781</v>
      </c>
      <c r="M102" s="95" t="s">
        <v>39772</v>
      </c>
      <c r="N102" s="21" t="s">
        <v>39792</v>
      </c>
    </row>
    <row r="103" spans="1:14" x14ac:dyDescent="0.25">
      <c r="A103" s="95" t="s">
        <v>39801</v>
      </c>
      <c r="B103" s="95"/>
      <c r="C103" s="95" t="s">
        <v>39801</v>
      </c>
      <c r="D103" s="99" t="s">
        <v>39800</v>
      </c>
      <c r="E103" s="99" t="s">
        <v>39800</v>
      </c>
      <c r="F103" s="95" t="s">
        <v>39799</v>
      </c>
      <c r="G103" s="95" t="s">
        <v>39798</v>
      </c>
      <c r="H103" s="95" t="s">
        <v>39797</v>
      </c>
      <c r="I103" s="95" t="s">
        <v>39796</v>
      </c>
      <c r="J103" s="95" t="s">
        <v>39795</v>
      </c>
      <c r="K103" s="95" t="s">
        <v>39794</v>
      </c>
      <c r="L103" s="99" t="s">
        <v>39793</v>
      </c>
      <c r="M103" s="95" t="s">
        <v>39794</v>
      </c>
      <c r="N103" s="21" t="s">
        <v>39795</v>
      </c>
    </row>
    <row r="104" spans="1:14" x14ac:dyDescent="0.25">
      <c r="A104" s="98" t="s">
        <v>402</v>
      </c>
      <c r="B104" s="95"/>
      <c r="C104" s="98" t="s">
        <v>402</v>
      </c>
      <c r="D104" s="95" t="s">
        <v>38518</v>
      </c>
      <c r="E104" s="95" t="s">
        <v>38518</v>
      </c>
      <c r="F104" s="95" t="s">
        <v>38625</v>
      </c>
      <c r="G104" s="95" t="s">
        <v>38626</v>
      </c>
      <c r="H104" s="95" t="s">
        <v>38519</v>
      </c>
      <c r="I104" s="95" t="s">
        <v>38625</v>
      </c>
      <c r="J104" s="95" t="s">
        <v>38627</v>
      </c>
      <c r="K104" s="95" t="s">
        <v>38624</v>
      </c>
      <c r="L104" s="95" t="s">
        <v>39663</v>
      </c>
      <c r="M104" s="95" t="s">
        <v>38624</v>
      </c>
      <c r="N104" s="21" t="s">
        <v>38628</v>
      </c>
    </row>
    <row r="105" spans="1:14" x14ac:dyDescent="0.25">
      <c r="A105" s="98" t="s">
        <v>36594</v>
      </c>
      <c r="B105" s="95"/>
      <c r="C105" s="98" t="s">
        <v>36594</v>
      </c>
      <c r="D105" s="98" t="s">
        <v>38679</v>
      </c>
      <c r="E105" s="98" t="s">
        <v>38679</v>
      </c>
      <c r="F105" s="98" t="s">
        <v>38680</v>
      </c>
      <c r="G105" s="98" t="s">
        <v>38682</v>
      </c>
      <c r="H105" s="98" t="s">
        <v>38685</v>
      </c>
      <c r="I105" s="98" t="s">
        <v>38686</v>
      </c>
      <c r="J105" s="98" t="s">
        <v>38688</v>
      </c>
      <c r="K105" s="95" t="s">
        <v>38675</v>
      </c>
      <c r="L105" s="98" t="s">
        <v>39664</v>
      </c>
      <c r="M105" s="95" t="s">
        <v>38675</v>
      </c>
      <c r="N105" s="21" t="s">
        <v>38691</v>
      </c>
    </row>
    <row r="106" spans="1:14" x14ac:dyDescent="0.25">
      <c r="A106" s="98" t="s">
        <v>36595</v>
      </c>
      <c r="B106" s="95"/>
      <c r="C106" s="98" t="s">
        <v>36595</v>
      </c>
      <c r="D106" s="98" t="s">
        <v>38678</v>
      </c>
      <c r="E106" s="98" t="s">
        <v>38677</v>
      </c>
      <c r="F106" s="98" t="s">
        <v>38681</v>
      </c>
      <c r="G106" s="98" t="s">
        <v>38683</v>
      </c>
      <c r="H106" s="98" t="s">
        <v>38684</v>
      </c>
      <c r="I106" s="98" t="s">
        <v>38687</v>
      </c>
      <c r="J106" s="98" t="s">
        <v>38689</v>
      </c>
      <c r="K106" s="95" t="s">
        <v>38676</v>
      </c>
      <c r="L106" s="98" t="s">
        <v>39665</v>
      </c>
      <c r="M106" s="95" t="s">
        <v>38676</v>
      </c>
      <c r="N106" s="21" t="s">
        <v>38690</v>
      </c>
    </row>
    <row r="107" spans="1:14" x14ac:dyDescent="0.25">
      <c r="N107" s="1"/>
    </row>
    <row r="108" spans="1:14" x14ac:dyDescent="0.25">
      <c r="N108" s="1"/>
    </row>
    <row r="109" spans="1:14" ht="15.75" x14ac:dyDescent="0.25">
      <c r="A109" s="81" t="str">
        <f ca="1">IF(Naptár!$F$1="",IF((IF(AND(MOD(Naptár!$F$2,4)=0,MOD(Naptár!$F$2,400)=0),1,0)+IF(AND(MOD(Naptár!$F$2,4)=0,MOD(Naptár!$F$2,100)=0,MOD(Naptár!$F$2,400)=0),1,0)+IF(AND(MOD(Naptár!$F$2,4)=0,MOD(Naptár!$F$2,100)=0,MOD(Naptár!$F$2,400)&gt;0),0,0)+IF(AND(MOD(Naptár!$F$2,4)=0,AND(MOD(Naptár!$F$2,100)&gt;0,MOD(Naptár!$F$2,400)&gt;0)),1,0))&gt;0,"Szökőév",""),IF((IF(AND(MOD(Naptár!$F$1,4)=0,MOD(Naptár!$F$1,400)=0),1,0)+IF(AND(MOD(Naptár!$F$1,4)=0,MOD(Naptár!$F$1,100)=0,MOD(Naptár!$F$1,400)=0),1,0)+IF(AND(MOD(Naptár!$F$1,4)=0,MOD(Naptár!$F$1,100)=0,MOD(Naptár!$F$1,400)&gt;0),0,0)+IF(AND(MOD(Naptár!$F$1,4)=0,AND(MOD(Naptár!$F$1,100)&gt;0,MOD(Naptár!$F$1,400)&gt;0)),1,0))&gt;0,"Szökőév",""))</f>
        <v/>
      </c>
      <c r="C109" s="40" t="s">
        <v>37382</v>
      </c>
      <c r="D109" t="s">
        <v>37383</v>
      </c>
      <c r="E109" t="s">
        <v>37383</v>
      </c>
      <c r="F109" t="s">
        <v>37448</v>
      </c>
      <c r="G109" t="s">
        <v>37402</v>
      </c>
      <c r="H109" t="s">
        <v>37384</v>
      </c>
      <c r="I109" t="s">
        <v>37482</v>
      </c>
      <c r="J109" t="s">
        <v>37481</v>
      </c>
      <c r="K109" t="s">
        <v>37553</v>
      </c>
      <c r="L109" t="s">
        <v>39588</v>
      </c>
      <c r="M109" t="s">
        <v>37553</v>
      </c>
      <c r="N109" s="1" t="s">
        <v>37582</v>
      </c>
    </row>
    <row r="110" spans="1:14" ht="15.75" x14ac:dyDescent="0.25">
      <c r="A110" s="81"/>
      <c r="C110" s="40"/>
    </row>
    <row r="111" spans="1:14" x14ac:dyDescent="0.25">
      <c r="A111" s="42">
        <f ca="1">IF($A$120&lt;=1900,A116,IF(IF($C$1&lt;1600,'k1900'!N1,(IF($C$1=1600,'1600'!N1,(IF(AND($C$1&gt;1600,$C$1&lt;1700),'k1900'!N1,(IF($C$1=1700,'1700'!N1,(IF(AND($C$1&gt;1700,$C$1&lt;1800),'k1900'!N1,(IF($C$1=1800,'1800'!N1,(IF(AND($C$1&gt;1800,$C$1&lt;1900),'k1900'!N1,(IF($C$1=1900,'1900'!N1,(IF($C$1&gt;1900,'n1900'!N1,"")))))))))))))))))="","",IF($C$1&lt;1600,'k1900'!N1,(IF($C$1=1600,'1600'!N1,(IF(AND($C$1&gt;1600,$C$1&lt;1700),'k1900'!N1,(IF($C$1=1700,'1700'!N1,(IF(AND($C$1&gt;1700,$C$1&lt;1800),'k1900'!N1,(IF($C$1=1800,'1800'!N1,(IF(AND($C$1&gt;1800,$C$1&lt;1900),'k1900'!N1,(IF($C$1=1900,'1900'!N1,(IF($C$1&gt;1900,'n1900'!N1,""))))))))))))))))))+1-1)</f>
        <v>44288</v>
      </c>
      <c r="B111" s="42"/>
      <c r="C111" s="42">
        <f ca="1">IF($A$120&lt;=1900,C116,A111)</f>
        <v>44288</v>
      </c>
      <c r="D111" s="1" t="str">
        <f ca="1">IF($A$120&lt;=1900,D116,CONCATENATE(IF(DAY($A111)&lt;10,CONCATENATE(0,DAY($A111)),DAY($A111)),".",IF(MONTH($A111)&lt;10,CONCATENATE(0,MONTH($A111)),MONTH($A111)),".",YEAR($A111)))</f>
        <v>02.04.2021</v>
      </c>
      <c r="E111" s="1" t="str">
        <f t="shared" ref="E111:N111" ca="1" si="0">IF($A$120&lt;=1900,E116,CONCATENATE(IF(DAY($A111)&lt;10,CONCATENATE(0,DAY($A111)),DAY($A111)),".",IF(MONTH($A111)&lt;10,CONCATENATE(0,MONTH($A111)),MONTH($A111)),".",YEAR($A111)))</f>
        <v>02.04.2021</v>
      </c>
      <c r="F111" s="1" t="str">
        <f t="shared" ca="1" si="0"/>
        <v>02.04.2021</v>
      </c>
      <c r="G111" s="1" t="str">
        <f t="shared" ca="1" si="0"/>
        <v>02.04.2021</v>
      </c>
      <c r="H111" s="1" t="str">
        <f t="shared" ca="1" si="0"/>
        <v>02.04.2021</v>
      </c>
      <c r="I111" s="1" t="str">
        <f t="shared" ca="1" si="0"/>
        <v>02.04.2021</v>
      </c>
      <c r="J111" s="1" t="str">
        <f t="shared" ca="1" si="0"/>
        <v>02.04.2021</v>
      </c>
      <c r="K111" s="1" t="str">
        <f t="shared" ref="K111:L111" ca="1" si="1">IF($A$120&lt;=1900,K116,CONCATENATE(IF(DAY($A111)&lt;10,CONCATENATE(0,DAY($A111)),DAY($A111)),".",IF(MONTH($A111)&lt;10,CONCATENATE(0,MONTH($A111)),MONTH($A111)),".",YEAR($A111)))</f>
        <v>02.04.2021</v>
      </c>
      <c r="L111" s="1" t="str">
        <f t="shared" ca="1" si="1"/>
        <v>02.04.2021</v>
      </c>
      <c r="M111" s="1" t="str">
        <f t="shared" ca="1" si="0"/>
        <v>02.04.2021</v>
      </c>
      <c r="N111" s="1" t="str">
        <f t="shared" ca="1" si="0"/>
        <v>02.04.2021</v>
      </c>
    </row>
    <row r="112" spans="1:14" x14ac:dyDescent="0.25">
      <c r="A112" s="42">
        <f ca="1">IF($A$120&lt;=1900,A117,IF(IF($C$1&lt;1600,'k1900'!N2,(IF($C$1=1600,'1600'!N2,(IF(AND($C$1&gt;1600,$C$1&lt;1700),'k1900'!N2,(IF($C$1=1700,'1700'!N2,(IF(AND($C$1&gt;1700,$C$1&lt;1800),'k1900'!N2,(IF($C$1=1800,'1800'!N2,(IF(AND($C$1&gt;1800,$C$1&lt;1900),'k1900'!N2,(IF($C$1=1900,'1900'!N2,(IF($C$1&gt;1900,'n1900'!N2,"")))))))))))))))))="","",IF($C$1&lt;1600,'k1900'!N2,(IF($C$1=1600,'1600'!N2,(IF(AND($C$1&gt;1600,$C$1&lt;1700),'k1900'!N2,(IF($C$1=1700,'1700'!N2,(IF(AND($C$1&gt;1700,$C$1&lt;1800),'k1900'!N2,(IF($C$1=1800,'1800'!N2,(IF(AND($C$1&gt;1800,$C$1&lt;1900),'k1900'!N2,(IF($C$1=1900,'1900'!N2,(IF($C$1&gt;1900,'n1900'!N2,""))))))))))))))))))+1-1)</f>
        <v>44291</v>
      </c>
      <c r="B112" s="42"/>
      <c r="C112" s="42">
        <f t="shared" ref="C112:C113" ca="1" si="2">IF($A$120&lt;=1900,C117,A112)</f>
        <v>44291</v>
      </c>
      <c r="D112" s="1" t="str">
        <f ca="1">IF($A$120&lt;=1900,D117,CONCATENATE(IF(DAY($A112)&lt;10,CONCATENATE(0,DAY($A112)),DAY($A112)),".",IF(MONTH($A112)&lt;10,CONCATENATE(0,MONTH($A112)),MONTH($A112)),".",YEAR($A112)))</f>
        <v>05.04.2021</v>
      </c>
      <c r="E112" s="1" t="str">
        <f t="shared" ref="E112:N112" ca="1" si="3">IF($A$120&lt;=1900,E117,CONCATENATE(IF(DAY($A112)&lt;10,CONCATENATE(0,DAY($A112)),DAY($A112)),".",IF(MONTH($A112)&lt;10,CONCATENATE(0,MONTH($A112)),MONTH($A112)),".",YEAR($A112)))</f>
        <v>05.04.2021</v>
      </c>
      <c r="F112" s="1" t="str">
        <f t="shared" ca="1" si="3"/>
        <v>05.04.2021</v>
      </c>
      <c r="G112" s="1" t="str">
        <f t="shared" ca="1" si="3"/>
        <v>05.04.2021</v>
      </c>
      <c r="H112" s="1" t="str">
        <f t="shared" ca="1" si="3"/>
        <v>05.04.2021</v>
      </c>
      <c r="I112" s="1" t="str">
        <f t="shared" ca="1" si="3"/>
        <v>05.04.2021</v>
      </c>
      <c r="J112" s="1" t="str">
        <f t="shared" ca="1" si="3"/>
        <v>05.04.2021</v>
      </c>
      <c r="K112" s="1" t="str">
        <f t="shared" ref="K112:L112" ca="1" si="4">IF($A$120&lt;=1900,K117,CONCATENATE(IF(DAY($A112)&lt;10,CONCATENATE(0,DAY($A112)),DAY($A112)),".",IF(MONTH($A112)&lt;10,CONCATENATE(0,MONTH($A112)),MONTH($A112)),".",YEAR($A112)))</f>
        <v>05.04.2021</v>
      </c>
      <c r="L112" s="1" t="str">
        <f t="shared" ca="1" si="4"/>
        <v>05.04.2021</v>
      </c>
      <c r="M112" s="1" t="str">
        <f t="shared" ca="1" si="3"/>
        <v>05.04.2021</v>
      </c>
      <c r="N112" s="1" t="str">
        <f t="shared" ca="1" si="3"/>
        <v>05.04.2021</v>
      </c>
    </row>
    <row r="113" spans="1:14" x14ac:dyDescent="0.25">
      <c r="A113" s="42">
        <f ca="1">IF($A$120&lt;=1900,A118,IF(IF($C$1&lt;1600,'k1900'!N3,(IF($C$1=1600,'1600'!N3,(IF(AND($C$1&gt;1600,$C$1&lt;1700),'k1900'!N3,(IF($C$1=1700,'1700'!N3,(IF(AND($C$1&gt;1700,$C$1&lt;1800),'k1900'!N3,(IF($C$1=1800,'1800'!N3,(IF(AND($C$1&gt;1800,$C$1&lt;1900),'k1900'!N3,(IF($C$1=1900,'1900'!N3,(IF($C$1&gt;1900,'n1900'!N3,"")))))))))))))))))="","",IF($C$1&lt;1600,'k1900'!N3,(IF($C$1=1600,'1600'!N3,(IF(AND($C$1&gt;1600,$C$1&lt;1700),'k1900'!N3,(IF($C$1=1700,'1700'!N3,(IF(AND($C$1&gt;1700,$C$1&lt;1800),'k1900'!N3,(IF($C$1=1800,'1800'!N3,(IF(AND($C$1&gt;1800,$C$1&lt;1900),'k1900'!N3,(IF($C$1=1900,'1900'!N3,(IF($C$1&gt;1900,'n1900'!N3,""))))))))))))))))))+1-1)</f>
        <v>44340</v>
      </c>
      <c r="B113" s="42"/>
      <c r="C113" s="42">
        <f t="shared" ca="1" si="2"/>
        <v>44340</v>
      </c>
      <c r="D113" s="1" t="str">
        <f ca="1">IF($A$120&lt;=1900,D118,CONCATENATE(IF(DAY($A113)&lt;10,CONCATENATE(0,DAY($A113)),DAY($A113)),".",IF(MONTH($A113)&lt;10,CONCATENATE(0,MONTH($A113)),MONTH($A113)),".",YEAR($A113)))</f>
        <v>24.05.2021</v>
      </c>
      <c r="E113" s="1" t="str">
        <f t="shared" ref="E113:N113" ca="1" si="5">IF($A$120&lt;=1900,E118,CONCATENATE(IF(DAY($A113)&lt;10,CONCATENATE(0,DAY($A113)),DAY($A113)),".",IF(MONTH($A113)&lt;10,CONCATENATE(0,MONTH($A113)),MONTH($A113)),".",YEAR($A113)))</f>
        <v>24.05.2021</v>
      </c>
      <c r="F113" s="1" t="str">
        <f t="shared" ca="1" si="5"/>
        <v>24.05.2021</v>
      </c>
      <c r="G113" s="1" t="str">
        <f t="shared" ca="1" si="5"/>
        <v>24.05.2021</v>
      </c>
      <c r="H113" s="1" t="str">
        <f t="shared" ca="1" si="5"/>
        <v>24.05.2021</v>
      </c>
      <c r="I113" s="1" t="str">
        <f t="shared" ca="1" si="5"/>
        <v>24.05.2021</v>
      </c>
      <c r="J113" s="1" t="str">
        <f t="shared" ca="1" si="5"/>
        <v>24.05.2021</v>
      </c>
      <c r="K113" s="1" t="str">
        <f t="shared" ref="K113:L113" ca="1" si="6">IF($A$120&lt;=1900,K118,CONCATENATE(IF(DAY($A113)&lt;10,CONCATENATE(0,DAY($A113)),DAY($A113)),".",IF(MONTH($A113)&lt;10,CONCATENATE(0,MONTH($A113)),MONTH($A113)),".",YEAR($A113)))</f>
        <v>24.05.2021</v>
      </c>
      <c r="L113" s="1" t="str">
        <f t="shared" ca="1" si="6"/>
        <v>24.05.2021</v>
      </c>
      <c r="M113" s="1" t="str">
        <f t="shared" ca="1" si="5"/>
        <v>24.05.2021</v>
      </c>
      <c r="N113" s="1" t="str">
        <f t="shared" ca="1" si="5"/>
        <v>24.05.2021</v>
      </c>
    </row>
    <row r="114" spans="1:14" x14ac:dyDescent="0.25">
      <c r="A114" s="54" t="str">
        <f ca="1">CONCATENATE(YEAR(TODAY()),".",IF(MONTH(TODAY())&lt;10,CONCATENATE(0,MONTH(TODAY())),MONTH(TODAY())),".",IF(DAY(TODAY())&lt;10,CONCATENATE(0,DAY(TODAY())),DAY(TODAY())))</f>
        <v>2021.11.04</v>
      </c>
      <c r="B114" s="54"/>
      <c r="C114" s="67" t="str">
        <f t="shared" ref="C114" ca="1" si="7">A114</f>
        <v>2021.11.04</v>
      </c>
      <c r="D114" s="1" t="str">
        <f ca="1">IF($A$120&lt;=1900,CONCATENATE(IF(DAY($A114)&lt;10,CONCATENATE(0,DAY($A114)),DAY($A114)),".",IF(MONTH($A114)&lt;10,CONCATENATE(0,MONTH($A114)),MONTH($A114)),".",YEAR(TODAY())),CONCATENATE(IF(DAY($A114)&lt;10,CONCATENATE(0,DAY($A114)),DAY($A114)),".",IF(MONTH($A114)&lt;10,CONCATENATE(0,MONTH($A114)),MONTH($A114)),".",YEAR($A114)))</f>
        <v>04.11.2021</v>
      </c>
      <c r="E114" s="1" t="str">
        <f t="shared" ref="E114:N114" ca="1" si="8">IF($A$120&lt;=1900,CONCATENATE(IF(DAY($A114)&lt;10,CONCATENATE(0,DAY($A114)),DAY($A114)),".",IF(MONTH($A114)&lt;10,CONCATENATE(0,MONTH($A114)),MONTH($A114)),".",YEAR(TODAY())),CONCATENATE(IF(DAY($A114)&lt;10,CONCATENATE(0,DAY($A114)),DAY($A114)),".",IF(MONTH($A114)&lt;10,CONCATENATE(0,MONTH($A114)),MONTH($A114)),".",YEAR($A114)))</f>
        <v>04.11.2021</v>
      </c>
      <c r="F114" s="1" t="str">
        <f t="shared" ca="1" si="8"/>
        <v>04.11.2021</v>
      </c>
      <c r="G114" s="1" t="str">
        <f t="shared" ca="1" si="8"/>
        <v>04.11.2021</v>
      </c>
      <c r="H114" s="1" t="str">
        <f t="shared" ca="1" si="8"/>
        <v>04.11.2021</v>
      </c>
      <c r="I114" s="1" t="str">
        <f t="shared" ca="1" si="8"/>
        <v>04.11.2021</v>
      </c>
      <c r="J114" s="1" t="str">
        <f t="shared" ca="1" si="8"/>
        <v>04.11.2021</v>
      </c>
      <c r="K114" s="1" t="str">
        <f t="shared" ca="1" si="8"/>
        <v>04.11.2021</v>
      </c>
      <c r="L114" s="1" t="str">
        <f t="shared" ca="1" si="8"/>
        <v>04.11.2021</v>
      </c>
      <c r="M114" s="1" t="str">
        <f t="shared" ca="1" si="8"/>
        <v>04.11.2021</v>
      </c>
      <c r="N114" s="1" t="str">
        <f t="shared" ca="1" si="8"/>
        <v>04.11.2021</v>
      </c>
    </row>
    <row r="115" spans="1:14" x14ac:dyDescent="0.25">
      <c r="A115" s="1"/>
      <c r="B115" s="1"/>
      <c r="C115" s="1"/>
      <c r="D115" s="1"/>
      <c r="E115" s="1"/>
      <c r="F115" s="1"/>
      <c r="G115" s="1"/>
      <c r="H115" s="1"/>
    </row>
    <row r="116" spans="1:14" x14ac:dyDescent="0.25">
      <c r="A116" s="1" t="str">
        <f ca="1">IF(IF($C$1&lt;1600,'k1900'!N1,(IF($C$1=1600,'1600'!N1,(IF(AND($C$1&gt;1600,$C$1&lt;1700),'k1900'!N1,(IF($C$1=1700,'1700'!N1,(IF(AND($C$1&gt;1700,$C$1&lt;1800),'k1900'!N1,(IF($C$1=1800,'1800'!N1,(IF(AND($C$1&gt;1800,$C$1&lt;1900),'k1900'!N1,(IF($C$1=1900,'1900'!N1,(IF($C$1&gt;1900,'n1900'!N1,"")))))))))))))))))="","",IF($C$1&lt;1600,'k1900'!N1,(IF($C$1=1600,'1600'!N1,(IF(AND($C$1&gt;1600,$C$1&lt;1700),'k1900'!N1,(IF($C$1=1700,'1700'!N1,(IF(AND($C$1&gt;1700,$C$1&lt;1800),'k1900'!N1,(IF($C$1=1800,'1800'!N1,(IF(AND($C$1&gt;1800,$C$1&lt;1900),'k1900'!N1,(IF($C$1=1900,'1900'!N1,(IF($C$1&gt;1900,'n1900'!N1,""))))))))))))))))))</f>
        <v>2021.04.02</v>
      </c>
      <c r="B116" s="1"/>
      <c r="C116" s="1" t="str">
        <f ca="1">CONCATENATE(LEFT($A116,4),".",LEFT(RIGHT($A116,5),2),".",RIGHT($A116,2))</f>
        <v>2021.04.02</v>
      </c>
      <c r="D116" s="1" t="str">
        <f ca="1">CONCATENATE(RIGHT($A116,2),".",LEFT(RIGHT($A116,5),2),".",LEFT($A116,4))</f>
        <v>02.04.2021</v>
      </c>
      <c r="E116" s="1" t="str">
        <f t="shared" ref="E116:N119" ca="1" si="9">CONCATENATE(RIGHT($A116,2),".",LEFT(RIGHT($A116,5),2),".",LEFT($A116,4))</f>
        <v>02.04.2021</v>
      </c>
      <c r="F116" s="1" t="str">
        <f t="shared" ca="1" si="9"/>
        <v>02.04.2021</v>
      </c>
      <c r="G116" s="1" t="str">
        <f t="shared" ca="1" si="9"/>
        <v>02.04.2021</v>
      </c>
      <c r="H116" s="1" t="str">
        <f t="shared" ca="1" si="9"/>
        <v>02.04.2021</v>
      </c>
      <c r="I116" s="1" t="str">
        <f t="shared" ca="1" si="9"/>
        <v>02.04.2021</v>
      </c>
      <c r="J116" s="1" t="str">
        <f t="shared" ca="1" si="9"/>
        <v>02.04.2021</v>
      </c>
      <c r="K116" s="1" t="str">
        <f t="shared" ca="1" si="9"/>
        <v>02.04.2021</v>
      </c>
      <c r="L116" s="1" t="str">
        <f t="shared" ca="1" si="9"/>
        <v>02.04.2021</v>
      </c>
      <c r="M116" s="1" t="str">
        <f t="shared" ca="1" si="9"/>
        <v>02.04.2021</v>
      </c>
      <c r="N116" s="1" t="str">
        <f t="shared" ca="1" si="9"/>
        <v>02.04.2021</v>
      </c>
    </row>
    <row r="117" spans="1:14" x14ac:dyDescent="0.25">
      <c r="A117" s="1" t="str">
        <f ca="1">IF(IF($C$1&lt;1600,'k1900'!N2,(IF($C$1=1600,'1600'!N2,(IF(AND($C$1&gt;1600,$C$1&lt;1700),'k1900'!N2,(IF($C$1=1700,'1700'!N2,(IF(AND($C$1&gt;1700,$C$1&lt;1800),'k1900'!N2,(IF($C$1=1800,'1800'!N2,(IF(AND($C$1&gt;1800,$C$1&lt;1900),'k1900'!N2,(IF($C$1=1900,'1900'!N2,(IF($C$1&gt;1900,'n1900'!N2,"")))))))))))))))))="","",IF($C$1&lt;1600,'k1900'!N2,(IF($C$1=1600,'1600'!N2,(IF(AND($C$1&gt;1600,$C$1&lt;1700),'k1900'!N2,(IF($C$1=1700,'1700'!N2,(IF(AND($C$1&gt;1700,$C$1&lt;1800),'k1900'!N2,(IF($C$1=1800,'1800'!N2,(IF(AND($C$1&gt;1800,$C$1&lt;1900),'k1900'!N2,(IF($C$1=1900,'1900'!N2,(IF($C$1&gt;1900,'n1900'!N2,""))))))))))))))))))</f>
        <v>2021.04.05</v>
      </c>
      <c r="B117" s="1"/>
      <c r="C117" s="1" t="str">
        <f t="shared" ref="C117:C119" ca="1" si="10">CONCATENATE(LEFT($A117,4),".",LEFT(RIGHT($A117,5),2),".",RIGHT($A117,2))</f>
        <v>2021.04.05</v>
      </c>
      <c r="D117" s="1" t="str">
        <f t="shared" ref="D117:D119" ca="1" si="11">CONCATENATE(RIGHT($A117,2),".",LEFT(RIGHT($A117,5),2),".",LEFT($A117,4))</f>
        <v>05.04.2021</v>
      </c>
      <c r="E117" s="1" t="str">
        <f t="shared" ca="1" si="9"/>
        <v>05.04.2021</v>
      </c>
      <c r="F117" s="1" t="str">
        <f t="shared" ca="1" si="9"/>
        <v>05.04.2021</v>
      </c>
      <c r="G117" s="1" t="str">
        <f t="shared" ca="1" si="9"/>
        <v>05.04.2021</v>
      </c>
      <c r="H117" s="1" t="str">
        <f t="shared" ca="1" si="9"/>
        <v>05.04.2021</v>
      </c>
      <c r="I117" s="1" t="str">
        <f t="shared" ca="1" si="9"/>
        <v>05.04.2021</v>
      </c>
      <c r="J117" s="1" t="str">
        <f t="shared" ca="1" si="9"/>
        <v>05.04.2021</v>
      </c>
      <c r="K117" s="1" t="str">
        <f t="shared" ca="1" si="9"/>
        <v>05.04.2021</v>
      </c>
      <c r="L117" s="1" t="str">
        <f t="shared" ca="1" si="9"/>
        <v>05.04.2021</v>
      </c>
      <c r="M117" s="1" t="str">
        <f t="shared" ca="1" si="9"/>
        <v>05.04.2021</v>
      </c>
      <c r="N117" s="1" t="str">
        <f t="shared" ca="1" si="9"/>
        <v>05.04.2021</v>
      </c>
    </row>
    <row r="118" spans="1:14" x14ac:dyDescent="0.25">
      <c r="A118" s="1" t="str">
        <f ca="1">IF(IF($C$1&lt;1600,'k1900'!N3,(IF($C$1=1600,'1600'!N3,(IF(AND($C$1&gt;1600,$C$1&lt;1700),'k1900'!N3,(IF($C$1=1700,'1700'!N3,(IF(AND($C$1&gt;1700,$C$1&lt;1800),'k1900'!N3,(IF($C$1=1800,'1800'!N3,(IF(AND($C$1&gt;1800,$C$1&lt;1900),'k1900'!N3,(IF($C$1=1900,'1900'!N3,(IF($C$1&gt;1900,'n1900'!N3,"")))))))))))))))))="","",IF($C$1&lt;1600,'k1900'!N3,(IF($C$1=1600,'1600'!N3,(IF(AND($C$1&gt;1600,$C$1&lt;1700),'k1900'!N3,(IF($C$1=1700,'1700'!N3,(IF(AND($C$1&gt;1700,$C$1&lt;1800),'k1900'!N3,(IF($C$1=1800,'1800'!N3,(IF(AND($C$1&gt;1800,$C$1&lt;1900),'k1900'!N3,(IF($C$1=1900,'1900'!N3,(IF($C$1&gt;1900,'n1900'!N3,""))))))))))))))))))</f>
        <v>2021.05.24</v>
      </c>
      <c r="B118" s="1"/>
      <c r="C118" s="1" t="str">
        <f t="shared" ca="1" si="10"/>
        <v>2021.05.24</v>
      </c>
      <c r="D118" s="1" t="str">
        <f t="shared" ca="1" si="11"/>
        <v>24.05.2021</v>
      </c>
      <c r="E118" s="1" t="str">
        <f t="shared" ca="1" si="9"/>
        <v>24.05.2021</v>
      </c>
      <c r="F118" s="1" t="str">
        <f t="shared" ca="1" si="9"/>
        <v>24.05.2021</v>
      </c>
      <c r="G118" s="1" t="str">
        <f t="shared" ca="1" si="9"/>
        <v>24.05.2021</v>
      </c>
      <c r="H118" s="1" t="str">
        <f t="shared" ca="1" si="9"/>
        <v>24.05.2021</v>
      </c>
      <c r="I118" s="1" t="str">
        <f t="shared" ca="1" si="9"/>
        <v>24.05.2021</v>
      </c>
      <c r="J118" s="1" t="str">
        <f t="shared" ca="1" si="9"/>
        <v>24.05.2021</v>
      </c>
      <c r="K118" s="1" t="str">
        <f t="shared" ca="1" si="9"/>
        <v>24.05.2021</v>
      </c>
      <c r="L118" s="1" t="str">
        <f t="shared" ca="1" si="9"/>
        <v>24.05.2021</v>
      </c>
      <c r="M118" s="1" t="str">
        <f t="shared" ca="1" si="9"/>
        <v>24.05.2021</v>
      </c>
      <c r="N118" s="1" t="str">
        <f t="shared" ca="1" si="9"/>
        <v>24.05.2021</v>
      </c>
    </row>
    <row r="119" spans="1:14" x14ac:dyDescent="0.25">
      <c r="A119" s="54" t="str">
        <f ca="1">CONCATENATE(LEFT(A114,4),".",LEFT(RIGHT(A114,5),2),".",RIGHT(A114,2))</f>
        <v>2021.11.04</v>
      </c>
      <c r="C119" s="1" t="str">
        <f t="shared" ca="1" si="10"/>
        <v>2021.11.04</v>
      </c>
      <c r="D119" s="1" t="str">
        <f t="shared" ca="1" si="11"/>
        <v>04.11.2021</v>
      </c>
      <c r="E119" s="1" t="str">
        <f t="shared" ca="1" si="9"/>
        <v>04.11.2021</v>
      </c>
      <c r="F119" s="1" t="str">
        <f t="shared" ca="1" si="9"/>
        <v>04.11.2021</v>
      </c>
      <c r="G119" s="1" t="str">
        <f t="shared" ca="1" si="9"/>
        <v>04.11.2021</v>
      </c>
      <c r="H119" s="1" t="str">
        <f t="shared" ca="1" si="9"/>
        <v>04.11.2021</v>
      </c>
      <c r="I119" s="1" t="str">
        <f t="shared" ca="1" si="9"/>
        <v>04.11.2021</v>
      </c>
      <c r="J119" s="1" t="str">
        <f t="shared" ca="1" si="9"/>
        <v>04.11.2021</v>
      </c>
      <c r="K119" s="1" t="str">
        <f t="shared" ca="1" si="9"/>
        <v>04.11.2021</v>
      </c>
      <c r="L119" s="1" t="str">
        <f t="shared" ca="1" si="9"/>
        <v>04.11.2021</v>
      </c>
      <c r="M119" s="1" t="str">
        <f t="shared" ca="1" si="9"/>
        <v>04.11.2021</v>
      </c>
      <c r="N119" s="1" t="str">
        <f t="shared" ca="1" si="9"/>
        <v>04.11.2021</v>
      </c>
    </row>
    <row r="120" spans="1:14" x14ac:dyDescent="0.25">
      <c r="A120" s="54">
        <f ca="1">IF(Naptár!F1="",Naptár!F2,Naptár!F1)</f>
        <v>2021</v>
      </c>
    </row>
    <row r="124" spans="1:14" x14ac:dyDescent="0.25">
      <c r="C124" s="21" t="s">
        <v>36601</v>
      </c>
      <c r="D124" s="21" t="s">
        <v>36602</v>
      </c>
      <c r="E124" s="21" t="s">
        <v>36603</v>
      </c>
      <c r="F124" s="21" t="s">
        <v>37395</v>
      </c>
      <c r="G124" s="21" t="s">
        <v>36604</v>
      </c>
      <c r="H124" s="95" t="s">
        <v>37528</v>
      </c>
      <c r="I124" s="21" t="s">
        <v>37450</v>
      </c>
      <c r="J124" s="21" t="s">
        <v>37455</v>
      </c>
      <c r="K124" s="21" t="s">
        <v>39575</v>
      </c>
      <c r="L124" s="21" t="s">
        <v>39587</v>
      </c>
      <c r="M124" s="21" t="s">
        <v>37534</v>
      </c>
      <c r="N124" s="21" t="s">
        <v>37535</v>
      </c>
    </row>
    <row r="125" spans="1:14" x14ac:dyDescent="0.25">
      <c r="C125" s="95" t="s">
        <v>39695</v>
      </c>
      <c r="D125" s="95" t="s">
        <v>39696</v>
      </c>
      <c r="E125" s="95" t="s">
        <v>39697</v>
      </c>
      <c r="F125" s="95" t="s">
        <v>39698</v>
      </c>
      <c r="G125" s="95" t="s">
        <v>39699</v>
      </c>
      <c r="H125" s="95" t="s">
        <v>39802</v>
      </c>
      <c r="I125" s="95" t="s">
        <v>39700</v>
      </c>
      <c r="J125" s="95" t="s">
        <v>39701</v>
      </c>
      <c r="K125" s="95" t="s">
        <v>39702</v>
      </c>
      <c r="L125" s="95" t="s">
        <v>39703</v>
      </c>
      <c r="M125" s="95" t="s">
        <v>39704</v>
      </c>
      <c r="N125" s="95" t="s">
        <v>39705</v>
      </c>
    </row>
  </sheetData>
  <phoneticPr fontId="3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/>
  <dimension ref="A1:P369"/>
  <sheetViews>
    <sheetView workbookViewId="0">
      <pane ySplit="3" topLeftCell="A4" activePane="bottomLeft" state="frozen"/>
      <selection pane="bottomLeft" activeCell="I16" sqref="I16"/>
    </sheetView>
  </sheetViews>
  <sheetFormatPr defaultRowHeight="15" x14ac:dyDescent="0.25"/>
  <cols>
    <col min="1" max="1" width="10.140625" bestFit="1" customWidth="1"/>
    <col min="2" max="2" width="15.42578125" bestFit="1" customWidth="1"/>
    <col min="3" max="3" width="10.7109375" bestFit="1" customWidth="1"/>
    <col min="4" max="4" width="51.5703125" bestFit="1" customWidth="1"/>
    <col min="5" max="5" width="46.7109375" bestFit="1" customWidth="1"/>
    <col min="6" max="6" width="10.140625" bestFit="1" customWidth="1"/>
    <col min="7" max="7" width="10.7109375" customWidth="1"/>
    <col min="8" max="8" width="10.140625" bestFit="1" customWidth="1"/>
    <col min="9" max="9" width="17.85546875" bestFit="1" customWidth="1"/>
    <col min="10" max="10" width="10.140625" bestFit="1" customWidth="1"/>
    <col min="11" max="12" width="10.140625" customWidth="1"/>
    <col min="14" max="14" width="10.140625" bestFit="1" customWidth="1"/>
    <col min="16" max="16" width="10.140625" bestFit="1" customWidth="1"/>
    <col min="18" max="18" width="10.140625" bestFit="1" customWidth="1"/>
  </cols>
  <sheetData>
    <row r="1" spans="1:14" x14ac:dyDescent="0.25">
      <c r="C1" s="21" t="s">
        <v>36601</v>
      </c>
      <c r="D1" s="21" t="s">
        <v>36602</v>
      </c>
      <c r="E1" s="21" t="s">
        <v>36603</v>
      </c>
      <c r="F1" s="21" t="s">
        <v>37395</v>
      </c>
      <c r="G1" s="21" t="s">
        <v>36604</v>
      </c>
      <c r="H1" s="21" t="s">
        <v>37528</v>
      </c>
      <c r="I1" s="21" t="s">
        <v>37450</v>
      </c>
      <c r="J1" s="21" t="s">
        <v>37455</v>
      </c>
      <c r="K1" s="21" t="s">
        <v>39575</v>
      </c>
      <c r="L1" s="21" t="s">
        <v>39587</v>
      </c>
      <c r="M1" s="21" t="s">
        <v>37534</v>
      </c>
      <c r="N1" s="21" t="s">
        <v>37535</v>
      </c>
    </row>
    <row r="2" spans="1:14" x14ac:dyDescent="0.25">
      <c r="C2" s="1">
        <v>1</v>
      </c>
      <c r="D2" s="1">
        <v>1</v>
      </c>
      <c r="E2" s="1">
        <v>1</v>
      </c>
      <c r="F2" s="1">
        <v>1</v>
      </c>
      <c r="G2" s="1">
        <v>1</v>
      </c>
      <c r="H2" s="1">
        <v>0</v>
      </c>
      <c r="I2" s="1">
        <v>1</v>
      </c>
      <c r="J2" s="1">
        <v>1</v>
      </c>
      <c r="K2" s="1">
        <v>0</v>
      </c>
      <c r="L2" s="1">
        <v>0</v>
      </c>
      <c r="M2" s="1">
        <v>0</v>
      </c>
      <c r="N2" s="1">
        <v>1</v>
      </c>
    </row>
    <row r="3" spans="1:14" x14ac:dyDescent="0.25">
      <c r="C3" s="21" t="s">
        <v>36601</v>
      </c>
      <c r="D3" s="21" t="s">
        <v>36602</v>
      </c>
      <c r="E3" s="21" t="s">
        <v>36603</v>
      </c>
      <c r="F3" s="21" t="s">
        <v>37395</v>
      </c>
      <c r="G3" s="21" t="s">
        <v>36604</v>
      </c>
      <c r="H3" s="21" t="s">
        <v>37528</v>
      </c>
      <c r="I3" s="21" t="s">
        <v>37450</v>
      </c>
      <c r="J3" s="21" t="s">
        <v>37455</v>
      </c>
      <c r="K3" s="21" t="s">
        <v>39575</v>
      </c>
      <c r="L3" s="21" t="s">
        <v>39587</v>
      </c>
      <c r="M3" s="21" t="s">
        <v>37534</v>
      </c>
      <c r="N3" s="21" t="s">
        <v>37535</v>
      </c>
    </row>
    <row r="4" spans="1:14" x14ac:dyDescent="0.25">
      <c r="A4" s="21" t="s">
        <v>365</v>
      </c>
      <c r="B4" s="73" t="s">
        <v>367</v>
      </c>
      <c r="C4" s="21" t="s">
        <v>366</v>
      </c>
      <c r="D4" s="21" t="s">
        <v>366</v>
      </c>
      <c r="E4" s="21" t="s">
        <v>37380</v>
      </c>
      <c r="F4" s="21" t="s">
        <v>37380</v>
      </c>
      <c r="G4" s="21" t="s">
        <v>37380</v>
      </c>
      <c r="H4" s="21" t="s">
        <v>37380</v>
      </c>
      <c r="I4" s="21" t="s">
        <v>37380</v>
      </c>
      <c r="J4" s="21" t="s">
        <v>37380</v>
      </c>
      <c r="K4" s="21" t="s">
        <v>37380</v>
      </c>
      <c r="L4" s="21"/>
      <c r="M4" s="21" t="s">
        <v>37380</v>
      </c>
      <c r="N4" s="21" t="s">
        <v>37380</v>
      </c>
    </row>
    <row r="5" spans="1:14" x14ac:dyDescent="0.25">
      <c r="A5" s="22">
        <v>42736</v>
      </c>
      <c r="B5" s="94">
        <f ca="1">CONCATENATE(YEAR(TODAY()),".",IF(MONTH(A5)&lt;10,CONCATENATE("0",MONTH(A5)),MONTH(A5)),".",IF(DAY(A5)&lt;10,CONCATENATE("0",DAY(A5)),DAY(A5)))+1-1</f>
        <v>44197</v>
      </c>
      <c r="C5" s="21" t="s">
        <v>251</v>
      </c>
      <c r="D5" s="21" t="s">
        <v>36651</v>
      </c>
      <c r="E5" s="21" t="s">
        <v>37015</v>
      </c>
      <c r="F5" s="96" t="s">
        <v>37592</v>
      </c>
      <c r="G5" s="96" t="s">
        <v>37592</v>
      </c>
      <c r="H5" s="95"/>
      <c r="I5" s="95" t="s">
        <v>37592</v>
      </c>
      <c r="J5" s="95" t="s">
        <v>38731</v>
      </c>
      <c r="K5" s="95"/>
      <c r="L5" s="95"/>
      <c r="M5" s="95"/>
      <c r="N5" s="95" t="s">
        <v>39205</v>
      </c>
    </row>
    <row r="6" spans="1:14" x14ac:dyDescent="0.25">
      <c r="A6" s="22">
        <v>42737</v>
      </c>
      <c r="B6" s="94">
        <f t="shared" ref="B6:B69" ca="1" si="0">CONCATENATE(YEAR(TODAY()),".",IF(MONTH(A6)&lt;10,CONCATENATE("0",MONTH(A6)),MONTH(A6)),".",IF(DAY(A6)&lt;10,CONCATENATE("0",DAY(A6)),DAY(A6)))+1-1</f>
        <v>44198</v>
      </c>
      <c r="C6" s="21" t="s">
        <v>32</v>
      </c>
      <c r="D6" s="21" t="s">
        <v>36652</v>
      </c>
      <c r="E6" s="21" t="s">
        <v>37016</v>
      </c>
      <c r="F6" s="96" t="s">
        <v>37593</v>
      </c>
      <c r="G6" s="96" t="s">
        <v>37951</v>
      </c>
      <c r="H6" s="95"/>
      <c r="I6" s="95" t="s">
        <v>38294</v>
      </c>
      <c r="J6" s="95" t="s">
        <v>38732</v>
      </c>
      <c r="K6" s="95"/>
      <c r="L6" s="95"/>
      <c r="M6" s="95"/>
      <c r="N6" s="95" t="s">
        <v>39206</v>
      </c>
    </row>
    <row r="7" spans="1:14" x14ac:dyDescent="0.25">
      <c r="A7" s="22">
        <v>42738</v>
      </c>
      <c r="B7" s="94">
        <f t="shared" ca="1" si="0"/>
        <v>44199</v>
      </c>
      <c r="C7" s="21" t="s">
        <v>259</v>
      </c>
      <c r="D7" s="21" t="s">
        <v>36653</v>
      </c>
      <c r="E7" s="21" t="s">
        <v>37017</v>
      </c>
      <c r="F7" s="96" t="s">
        <v>37594</v>
      </c>
      <c r="G7" s="96" t="s">
        <v>37952</v>
      </c>
      <c r="H7" s="95"/>
      <c r="I7" s="95" t="s">
        <v>38295</v>
      </c>
      <c r="J7" s="95" t="s">
        <v>38733</v>
      </c>
      <c r="K7" s="95"/>
      <c r="L7" s="95"/>
      <c r="M7" s="95"/>
      <c r="N7" s="95" t="s">
        <v>39207</v>
      </c>
    </row>
    <row r="8" spans="1:14" x14ac:dyDescent="0.25">
      <c r="A8" s="22">
        <v>42739</v>
      </c>
      <c r="B8" s="94">
        <f t="shared" ca="1" si="0"/>
        <v>44200</v>
      </c>
      <c r="C8" s="21" t="s">
        <v>262</v>
      </c>
      <c r="D8" s="21" t="s">
        <v>36654</v>
      </c>
      <c r="E8" s="21" t="s">
        <v>37018</v>
      </c>
      <c r="F8" s="96" t="s">
        <v>37595</v>
      </c>
      <c r="G8" s="96" t="s">
        <v>37953</v>
      </c>
      <c r="H8" s="95"/>
      <c r="I8" s="95" t="s">
        <v>37770</v>
      </c>
      <c r="J8" s="95" t="s">
        <v>38734</v>
      </c>
      <c r="K8" s="95"/>
      <c r="L8" s="95"/>
      <c r="M8" s="95"/>
      <c r="N8" s="95" t="s">
        <v>39208</v>
      </c>
    </row>
    <row r="9" spans="1:14" x14ac:dyDescent="0.25">
      <c r="A9" s="22">
        <v>42740</v>
      </c>
      <c r="B9" s="94">
        <f t="shared" ca="1" si="0"/>
        <v>44201</v>
      </c>
      <c r="C9" s="21" t="s">
        <v>54</v>
      </c>
      <c r="D9" s="21" t="s">
        <v>36655</v>
      </c>
      <c r="E9" s="21" t="s">
        <v>37019</v>
      </c>
      <c r="F9" s="96" t="s">
        <v>37596</v>
      </c>
      <c r="G9" s="96" t="s">
        <v>37954</v>
      </c>
      <c r="H9" s="95"/>
      <c r="I9" s="95" t="s">
        <v>38296</v>
      </c>
      <c r="J9" s="95" t="s">
        <v>38735</v>
      </c>
      <c r="K9" s="95"/>
      <c r="L9" s="95"/>
      <c r="M9" s="95"/>
      <c r="N9" s="95" t="s">
        <v>39209</v>
      </c>
    </row>
    <row r="10" spans="1:14" x14ac:dyDescent="0.25">
      <c r="A10" s="22">
        <v>42741</v>
      </c>
      <c r="B10" s="94">
        <f t="shared" ca="1" si="0"/>
        <v>44202</v>
      </c>
      <c r="C10" s="21" t="s">
        <v>62</v>
      </c>
      <c r="D10" s="21" t="s">
        <v>36656</v>
      </c>
      <c r="E10" s="21" t="s">
        <v>37020</v>
      </c>
      <c r="F10" s="96" t="s">
        <v>37597</v>
      </c>
      <c r="G10" s="96" t="s">
        <v>37955</v>
      </c>
      <c r="H10" s="95"/>
      <c r="I10" s="95" t="s">
        <v>37592</v>
      </c>
      <c r="J10" s="95" t="s">
        <v>38736</v>
      </c>
      <c r="K10" s="95"/>
      <c r="L10" s="95"/>
      <c r="M10" s="95"/>
      <c r="N10" s="95" t="s">
        <v>39210</v>
      </c>
    </row>
    <row r="11" spans="1:14" x14ac:dyDescent="0.25">
      <c r="A11" s="22">
        <v>42742</v>
      </c>
      <c r="B11" s="94">
        <f t="shared" ca="1" si="0"/>
        <v>44203</v>
      </c>
      <c r="C11" s="21" t="s">
        <v>276</v>
      </c>
      <c r="D11" s="21" t="s">
        <v>36657</v>
      </c>
      <c r="E11" s="21" t="s">
        <v>37021</v>
      </c>
      <c r="F11" s="96" t="s">
        <v>37598</v>
      </c>
      <c r="G11" s="96" t="s">
        <v>37956</v>
      </c>
      <c r="H11" s="95"/>
      <c r="I11" s="95" t="s">
        <v>37737</v>
      </c>
      <c r="J11" s="95" t="s">
        <v>38737</v>
      </c>
      <c r="K11" s="95"/>
      <c r="L11" s="95"/>
      <c r="M11" s="95"/>
      <c r="N11" s="95" t="s">
        <v>39211</v>
      </c>
    </row>
    <row r="12" spans="1:14" x14ac:dyDescent="0.25">
      <c r="A12" s="22">
        <v>42743</v>
      </c>
      <c r="B12" s="94">
        <f t="shared" ca="1" si="0"/>
        <v>44204</v>
      </c>
      <c r="C12" s="21" t="s">
        <v>76</v>
      </c>
      <c r="D12" s="21" t="s">
        <v>36658</v>
      </c>
      <c r="E12" s="21" t="s">
        <v>37022</v>
      </c>
      <c r="F12" s="96" t="s">
        <v>37599</v>
      </c>
      <c r="G12" s="96" t="s">
        <v>37957</v>
      </c>
      <c r="H12" s="95"/>
      <c r="I12" s="95" t="s">
        <v>38297</v>
      </c>
      <c r="J12" s="95" t="s">
        <v>38738</v>
      </c>
      <c r="K12" s="95"/>
      <c r="L12" s="95"/>
      <c r="M12" s="95"/>
      <c r="N12" s="95" t="s">
        <v>39212</v>
      </c>
    </row>
    <row r="13" spans="1:14" x14ac:dyDescent="0.25">
      <c r="A13" s="22">
        <v>42744</v>
      </c>
      <c r="B13" s="94">
        <f t="shared" ca="1" si="0"/>
        <v>44205</v>
      </c>
      <c r="C13" s="21" t="s">
        <v>86</v>
      </c>
      <c r="D13" s="21" t="s">
        <v>36659</v>
      </c>
      <c r="E13" s="21" t="s">
        <v>37023</v>
      </c>
      <c r="F13" s="96" t="s">
        <v>37600</v>
      </c>
      <c r="G13" s="96" t="s">
        <v>37958</v>
      </c>
      <c r="H13" s="95"/>
      <c r="I13" s="95" t="s">
        <v>38298</v>
      </c>
      <c r="J13" s="95" t="s">
        <v>38739</v>
      </c>
      <c r="K13" s="95"/>
      <c r="L13" s="95"/>
      <c r="M13" s="95"/>
      <c r="N13" s="95" t="s">
        <v>39213</v>
      </c>
    </row>
    <row r="14" spans="1:14" x14ac:dyDescent="0.25">
      <c r="A14" s="22">
        <v>42745</v>
      </c>
      <c r="B14" s="94">
        <f t="shared" ca="1" si="0"/>
        <v>44206</v>
      </c>
      <c r="C14" s="21" t="s">
        <v>95</v>
      </c>
      <c r="D14" s="21" t="s">
        <v>36660</v>
      </c>
      <c r="E14" s="21" t="s">
        <v>37024</v>
      </c>
      <c r="F14" s="96" t="s">
        <v>37601</v>
      </c>
      <c r="G14" s="96" t="s">
        <v>37959</v>
      </c>
      <c r="H14" s="95"/>
      <c r="I14" s="95" t="s">
        <v>38299</v>
      </c>
      <c r="J14" s="95" t="s">
        <v>38740</v>
      </c>
      <c r="K14" s="95"/>
      <c r="L14" s="95"/>
      <c r="M14" s="95"/>
      <c r="N14" s="95" t="s">
        <v>39214</v>
      </c>
    </row>
    <row r="15" spans="1:14" x14ac:dyDescent="0.25">
      <c r="A15" s="22">
        <v>42746</v>
      </c>
      <c r="B15" s="94">
        <f t="shared" ca="1" si="0"/>
        <v>44207</v>
      </c>
      <c r="C15" s="21" t="s">
        <v>102</v>
      </c>
      <c r="D15" s="21" t="s">
        <v>36661</v>
      </c>
      <c r="E15" s="21" t="s">
        <v>37025</v>
      </c>
      <c r="F15" s="96" t="s">
        <v>37602</v>
      </c>
      <c r="G15" s="96" t="s">
        <v>37960</v>
      </c>
      <c r="H15" s="95"/>
      <c r="I15" s="95" t="s">
        <v>37609</v>
      </c>
      <c r="J15" s="95" t="s">
        <v>38741</v>
      </c>
      <c r="K15" s="95"/>
      <c r="L15" s="95"/>
      <c r="M15" s="95"/>
      <c r="N15" s="95" t="s">
        <v>39215</v>
      </c>
    </row>
    <row r="16" spans="1:14" x14ac:dyDescent="0.25">
      <c r="A16" s="22">
        <v>42747</v>
      </c>
      <c r="B16" s="94">
        <f t="shared" ca="1" si="0"/>
        <v>44208</v>
      </c>
      <c r="C16" s="21" t="s">
        <v>288</v>
      </c>
      <c r="D16" s="21" t="s">
        <v>36662</v>
      </c>
      <c r="E16" s="21" t="s">
        <v>37026</v>
      </c>
      <c r="F16" s="96" t="s">
        <v>37603</v>
      </c>
      <c r="G16" s="96" t="s">
        <v>37622</v>
      </c>
      <c r="H16" s="95"/>
      <c r="I16" s="95" t="s">
        <v>37636</v>
      </c>
      <c r="J16" s="95" t="s">
        <v>38742</v>
      </c>
      <c r="K16" s="95"/>
      <c r="L16" s="95"/>
      <c r="M16" s="95"/>
      <c r="N16" s="95" t="s">
        <v>39216</v>
      </c>
    </row>
    <row r="17" spans="1:14" x14ac:dyDescent="0.25">
      <c r="A17" s="22">
        <v>42748</v>
      </c>
      <c r="B17" s="94">
        <f t="shared" ca="1" si="0"/>
        <v>44209</v>
      </c>
      <c r="C17" s="21" t="s">
        <v>115</v>
      </c>
      <c r="D17" s="21" t="s">
        <v>36663</v>
      </c>
      <c r="E17" s="21" t="s">
        <v>37027</v>
      </c>
      <c r="F17" s="96" t="s">
        <v>37604</v>
      </c>
      <c r="G17" s="96" t="s">
        <v>37961</v>
      </c>
      <c r="H17" s="95"/>
      <c r="I17" s="95" t="s">
        <v>37855</v>
      </c>
      <c r="J17" s="95" t="s">
        <v>38743</v>
      </c>
      <c r="K17" s="95"/>
      <c r="L17" s="95"/>
      <c r="M17" s="95"/>
      <c r="N17" s="95" t="s">
        <v>39217</v>
      </c>
    </row>
    <row r="18" spans="1:14" x14ac:dyDescent="0.25">
      <c r="A18" s="22">
        <v>42749</v>
      </c>
      <c r="B18" s="94">
        <f t="shared" ca="1" si="0"/>
        <v>44210</v>
      </c>
      <c r="C18" s="21" t="s">
        <v>121</v>
      </c>
      <c r="D18" s="21" t="s">
        <v>36664</v>
      </c>
      <c r="E18" s="21" t="s">
        <v>37028</v>
      </c>
      <c r="F18" s="96" t="s">
        <v>37605</v>
      </c>
      <c r="G18" s="96" t="s">
        <v>37780</v>
      </c>
      <c r="H18" s="95"/>
      <c r="I18" s="95" t="s">
        <v>37605</v>
      </c>
      <c r="J18" s="95" t="s">
        <v>38744</v>
      </c>
      <c r="K18" s="95"/>
      <c r="L18" s="95"/>
      <c r="M18" s="95"/>
      <c r="N18" s="95" t="s">
        <v>39218</v>
      </c>
    </row>
    <row r="19" spans="1:14" x14ac:dyDescent="0.25">
      <c r="A19" s="22">
        <v>42750</v>
      </c>
      <c r="B19" s="94">
        <f t="shared" ca="1" si="0"/>
        <v>44211</v>
      </c>
      <c r="C19" s="21" t="s">
        <v>302</v>
      </c>
      <c r="D19" s="21" t="s">
        <v>36665</v>
      </c>
      <c r="E19" s="21" t="s">
        <v>37029</v>
      </c>
      <c r="F19" s="96" t="s">
        <v>37606</v>
      </c>
      <c r="G19" s="96" t="s">
        <v>37962</v>
      </c>
      <c r="H19" s="95"/>
      <c r="I19" s="95" t="s">
        <v>38278</v>
      </c>
      <c r="J19" s="95" t="s">
        <v>38745</v>
      </c>
      <c r="K19" s="95"/>
      <c r="L19" s="95"/>
      <c r="M19" s="95"/>
      <c r="N19" s="95" t="s">
        <v>39219</v>
      </c>
    </row>
    <row r="20" spans="1:14" x14ac:dyDescent="0.25">
      <c r="A20" s="22">
        <v>42751</v>
      </c>
      <c r="B20" s="94">
        <f t="shared" ca="1" si="0"/>
        <v>44212</v>
      </c>
      <c r="C20" s="21" t="s">
        <v>130</v>
      </c>
      <c r="D20" s="21" t="s">
        <v>36666</v>
      </c>
      <c r="E20" s="21" t="s">
        <v>37030</v>
      </c>
      <c r="F20" s="96" t="s">
        <v>37607</v>
      </c>
      <c r="G20" s="96" t="s">
        <v>37700</v>
      </c>
      <c r="H20" s="95"/>
      <c r="I20" s="95" t="s">
        <v>38300</v>
      </c>
      <c r="J20" s="95" t="s">
        <v>38746</v>
      </c>
      <c r="K20" s="95"/>
      <c r="L20" s="95"/>
      <c r="M20" s="95"/>
      <c r="N20" s="95" t="s">
        <v>39220</v>
      </c>
    </row>
    <row r="21" spans="1:14" x14ac:dyDescent="0.25">
      <c r="A21" s="22">
        <v>42752</v>
      </c>
      <c r="B21" s="94">
        <f t="shared" ca="1" si="0"/>
        <v>44213</v>
      </c>
      <c r="C21" s="21" t="s">
        <v>312</v>
      </c>
      <c r="D21" s="21" t="s">
        <v>36667</v>
      </c>
      <c r="E21" s="21" t="s">
        <v>37031</v>
      </c>
      <c r="F21" s="96" t="s">
        <v>37608</v>
      </c>
      <c r="G21" s="96" t="s">
        <v>37963</v>
      </c>
      <c r="H21" s="95"/>
      <c r="I21" s="95" t="s">
        <v>37595</v>
      </c>
      <c r="J21" s="95" t="s">
        <v>38747</v>
      </c>
      <c r="K21" s="95"/>
      <c r="L21" s="95"/>
      <c r="M21" s="95"/>
      <c r="N21" s="95" t="s">
        <v>39221</v>
      </c>
    </row>
    <row r="22" spans="1:14" x14ac:dyDescent="0.25">
      <c r="A22" s="22">
        <v>42753</v>
      </c>
      <c r="B22" s="94">
        <f t="shared" ca="1" si="0"/>
        <v>44214</v>
      </c>
      <c r="C22" s="21" t="s">
        <v>144</v>
      </c>
      <c r="D22" s="21" t="s">
        <v>36668</v>
      </c>
      <c r="E22" s="21" t="s">
        <v>37032</v>
      </c>
      <c r="F22" s="96" t="s">
        <v>37609</v>
      </c>
      <c r="G22" s="96" t="s">
        <v>37964</v>
      </c>
      <c r="H22" s="95"/>
      <c r="I22" s="95" t="s">
        <v>37854</v>
      </c>
      <c r="J22" s="95" t="s">
        <v>38748</v>
      </c>
      <c r="K22" s="95"/>
      <c r="L22" s="95"/>
      <c r="M22" s="95"/>
      <c r="N22" s="95" t="s">
        <v>39222</v>
      </c>
    </row>
    <row r="23" spans="1:14" x14ac:dyDescent="0.25">
      <c r="A23" s="22">
        <v>42754</v>
      </c>
      <c r="B23" s="94">
        <f t="shared" ca="1" si="0"/>
        <v>44215</v>
      </c>
      <c r="C23" s="21" t="s">
        <v>322</v>
      </c>
      <c r="D23" s="21" t="s">
        <v>36669</v>
      </c>
      <c r="E23" s="21" t="s">
        <v>37033</v>
      </c>
      <c r="F23" s="96" t="s">
        <v>37610</v>
      </c>
      <c r="G23" s="96" t="s">
        <v>37965</v>
      </c>
      <c r="H23" s="95"/>
      <c r="I23" s="95" t="s">
        <v>38301</v>
      </c>
      <c r="J23" s="95" t="s">
        <v>38749</v>
      </c>
      <c r="K23" s="95"/>
      <c r="L23" s="95"/>
      <c r="M23" s="95"/>
      <c r="N23" s="95" t="s">
        <v>39223</v>
      </c>
    </row>
    <row r="24" spans="1:14" x14ac:dyDescent="0.25">
      <c r="A24" s="22">
        <v>42755</v>
      </c>
      <c r="B24" s="94">
        <f t="shared" ca="1" si="0"/>
        <v>44216</v>
      </c>
      <c r="C24" s="21" t="s">
        <v>325</v>
      </c>
      <c r="D24" s="21" t="s">
        <v>36670</v>
      </c>
      <c r="E24" s="21" t="s">
        <v>37034</v>
      </c>
      <c r="F24" s="96" t="s">
        <v>37611</v>
      </c>
      <c r="G24" s="96" t="s">
        <v>37966</v>
      </c>
      <c r="H24" s="95"/>
      <c r="I24" s="95" t="s">
        <v>38302</v>
      </c>
      <c r="J24" s="95" t="s">
        <v>38750</v>
      </c>
      <c r="K24" s="95"/>
      <c r="L24" s="95"/>
      <c r="M24" s="95"/>
      <c r="N24" s="95" t="s">
        <v>39224</v>
      </c>
    </row>
    <row r="25" spans="1:14" x14ac:dyDescent="0.25">
      <c r="A25" s="22">
        <v>42756</v>
      </c>
      <c r="B25" s="94">
        <f t="shared" ca="1" si="0"/>
        <v>44217</v>
      </c>
      <c r="C25" s="21" t="s">
        <v>167</v>
      </c>
      <c r="D25" s="21" t="s">
        <v>36671</v>
      </c>
      <c r="E25" s="21" t="s">
        <v>37035</v>
      </c>
      <c r="F25" s="96" t="s">
        <v>37612</v>
      </c>
      <c r="G25" s="96" t="s">
        <v>37967</v>
      </c>
      <c r="H25" s="95"/>
      <c r="I25" s="95" t="s">
        <v>38303</v>
      </c>
      <c r="J25" s="95" t="s">
        <v>38751</v>
      </c>
      <c r="K25" s="95"/>
      <c r="L25" s="95"/>
      <c r="M25" s="95"/>
      <c r="N25" s="95" t="s">
        <v>39225</v>
      </c>
    </row>
    <row r="26" spans="1:14" x14ac:dyDescent="0.25">
      <c r="A26" s="22">
        <v>42757</v>
      </c>
      <c r="B26" s="94">
        <f t="shared" ca="1" si="0"/>
        <v>44218</v>
      </c>
      <c r="C26" s="21" t="s">
        <v>55</v>
      </c>
      <c r="D26" s="21" t="s">
        <v>36672</v>
      </c>
      <c r="E26" s="21" t="s">
        <v>37036</v>
      </c>
      <c r="F26" s="96" t="s">
        <v>37613</v>
      </c>
      <c r="G26" s="96" t="s">
        <v>37612</v>
      </c>
      <c r="H26" s="95"/>
      <c r="I26" s="95" t="s">
        <v>37702</v>
      </c>
      <c r="J26" s="95" t="s">
        <v>38752</v>
      </c>
      <c r="K26" s="95"/>
      <c r="L26" s="95"/>
      <c r="M26" s="95"/>
      <c r="N26" s="95" t="s">
        <v>39226</v>
      </c>
    </row>
    <row r="27" spans="1:14" x14ac:dyDescent="0.25">
      <c r="A27" s="22">
        <v>42758</v>
      </c>
      <c r="B27" s="94">
        <f t="shared" ca="1" si="0"/>
        <v>44219</v>
      </c>
      <c r="C27" s="21" t="s">
        <v>338</v>
      </c>
      <c r="D27" s="21" t="s">
        <v>36673</v>
      </c>
      <c r="E27" s="21" t="s">
        <v>37037</v>
      </c>
      <c r="F27" s="96" t="s">
        <v>37614</v>
      </c>
      <c r="G27" s="96" t="s">
        <v>37968</v>
      </c>
      <c r="H27" s="95"/>
      <c r="I27" s="95" t="s">
        <v>38304</v>
      </c>
      <c r="J27" s="95" t="s">
        <v>38753</v>
      </c>
      <c r="K27" s="95"/>
      <c r="L27" s="95"/>
      <c r="M27" s="95"/>
      <c r="N27" s="95" t="s">
        <v>39227</v>
      </c>
    </row>
    <row r="28" spans="1:14" x14ac:dyDescent="0.25">
      <c r="A28" s="22">
        <v>42759</v>
      </c>
      <c r="B28" s="94">
        <f t="shared" ca="1" si="0"/>
        <v>44220</v>
      </c>
      <c r="C28" s="21" t="s">
        <v>188</v>
      </c>
      <c r="D28" s="21" t="s">
        <v>36674</v>
      </c>
      <c r="E28" s="21" t="s">
        <v>37038</v>
      </c>
      <c r="F28" s="96" t="s">
        <v>37615</v>
      </c>
      <c r="G28" s="96" t="s">
        <v>37969</v>
      </c>
      <c r="H28" s="95"/>
      <c r="I28" s="95" t="s">
        <v>37689</v>
      </c>
      <c r="J28" s="95" t="s">
        <v>38754</v>
      </c>
      <c r="K28" s="95"/>
      <c r="L28" s="95"/>
      <c r="M28" s="95"/>
      <c r="N28" s="95" t="s">
        <v>39228</v>
      </c>
    </row>
    <row r="29" spans="1:14" x14ac:dyDescent="0.25">
      <c r="A29" s="22">
        <v>42760</v>
      </c>
      <c r="B29" s="94">
        <f t="shared" ca="1" si="0"/>
        <v>44221</v>
      </c>
      <c r="C29" s="21" t="s">
        <v>194</v>
      </c>
      <c r="D29" s="21" t="s">
        <v>36675</v>
      </c>
      <c r="E29" s="21" t="s">
        <v>37039</v>
      </c>
      <c r="F29" s="96" t="s">
        <v>37616</v>
      </c>
      <c r="G29" s="96" t="s">
        <v>37592</v>
      </c>
      <c r="H29" s="95"/>
      <c r="I29" s="95" t="s">
        <v>37614</v>
      </c>
      <c r="J29" s="95" t="s">
        <v>38755</v>
      </c>
      <c r="K29" s="95"/>
      <c r="L29" s="95"/>
      <c r="M29" s="95"/>
      <c r="N29" s="95" t="s">
        <v>39229</v>
      </c>
    </row>
    <row r="30" spans="1:14" x14ac:dyDescent="0.25">
      <c r="A30" s="22">
        <v>42761</v>
      </c>
      <c r="B30" s="94">
        <f t="shared" ca="1" si="0"/>
        <v>44222</v>
      </c>
      <c r="C30" s="21" t="s">
        <v>351</v>
      </c>
      <c r="D30" s="21" t="s">
        <v>36676</v>
      </c>
      <c r="E30" s="21" t="s">
        <v>37040</v>
      </c>
      <c r="F30" s="96" t="s">
        <v>37617</v>
      </c>
      <c r="G30" s="96" t="s">
        <v>37970</v>
      </c>
      <c r="H30" s="95"/>
      <c r="I30" s="95" t="s">
        <v>37613</v>
      </c>
      <c r="J30" s="95" t="s">
        <v>38756</v>
      </c>
      <c r="K30" s="95"/>
      <c r="L30" s="95"/>
      <c r="M30" s="95"/>
      <c r="N30" s="95" t="s">
        <v>39230</v>
      </c>
    </row>
    <row r="31" spans="1:14" x14ac:dyDescent="0.25">
      <c r="A31" s="22">
        <v>42762</v>
      </c>
      <c r="B31" s="94">
        <f t="shared" ca="1" si="0"/>
        <v>44223</v>
      </c>
      <c r="C31" s="21" t="s">
        <v>207</v>
      </c>
      <c r="D31" s="21" t="s">
        <v>36677</v>
      </c>
      <c r="E31" s="21" t="s">
        <v>37041</v>
      </c>
      <c r="F31" s="96" t="s">
        <v>37598</v>
      </c>
      <c r="G31" s="96" t="s">
        <v>37971</v>
      </c>
      <c r="H31" s="95"/>
      <c r="I31" s="95" t="s">
        <v>38180</v>
      </c>
      <c r="J31" s="95" t="s">
        <v>38757</v>
      </c>
      <c r="K31" s="95"/>
      <c r="L31" s="95"/>
      <c r="M31" s="95"/>
      <c r="N31" s="95" t="s">
        <v>39231</v>
      </c>
    </row>
    <row r="32" spans="1:14" x14ac:dyDescent="0.25">
      <c r="A32" s="22">
        <v>42763</v>
      </c>
      <c r="B32" s="94">
        <f t="shared" ca="1" si="0"/>
        <v>44224</v>
      </c>
      <c r="C32" s="21" t="s">
        <v>53</v>
      </c>
      <c r="D32" s="21" t="s">
        <v>36678</v>
      </c>
      <c r="E32" s="21" t="s">
        <v>37042</v>
      </c>
      <c r="F32" s="96" t="s">
        <v>37618</v>
      </c>
      <c r="G32" s="96" t="s">
        <v>37972</v>
      </c>
      <c r="H32" s="95"/>
      <c r="I32" s="95" t="s">
        <v>38305</v>
      </c>
      <c r="J32" s="95" t="s">
        <v>38758</v>
      </c>
      <c r="K32" s="95"/>
      <c r="L32" s="95"/>
      <c r="M32" s="95"/>
      <c r="N32" s="95" t="s">
        <v>39232</v>
      </c>
    </row>
    <row r="33" spans="1:16" x14ac:dyDescent="0.25">
      <c r="A33" s="22">
        <v>42764</v>
      </c>
      <c r="B33" s="94">
        <f t="shared" ca="1" si="0"/>
        <v>44225</v>
      </c>
      <c r="C33" s="21" t="s">
        <v>222</v>
      </c>
      <c r="D33" s="21" t="s">
        <v>36679</v>
      </c>
      <c r="E33" s="21" t="s">
        <v>37043</v>
      </c>
      <c r="F33" s="96" t="s">
        <v>37619</v>
      </c>
      <c r="G33" s="96" t="s">
        <v>37973</v>
      </c>
      <c r="H33" s="95"/>
      <c r="I33" s="95" t="s">
        <v>38306</v>
      </c>
      <c r="J33" s="95" t="s">
        <v>38759</v>
      </c>
      <c r="K33" s="95"/>
      <c r="L33" s="95"/>
      <c r="M33" s="95"/>
      <c r="N33" s="95" t="s">
        <v>39233</v>
      </c>
    </row>
    <row r="34" spans="1:16" x14ac:dyDescent="0.25">
      <c r="A34" s="22">
        <v>42765</v>
      </c>
      <c r="B34" s="94">
        <f t="shared" ca="1" si="0"/>
        <v>44226</v>
      </c>
      <c r="C34" s="21" t="s">
        <v>360</v>
      </c>
      <c r="D34" s="21" t="s">
        <v>36680</v>
      </c>
      <c r="E34" s="21" t="s">
        <v>37044</v>
      </c>
      <c r="F34" s="96" t="s">
        <v>37620</v>
      </c>
      <c r="G34" s="96" t="s">
        <v>37974</v>
      </c>
      <c r="H34" s="95"/>
      <c r="I34" s="95" t="s">
        <v>38307</v>
      </c>
      <c r="J34" s="95" t="s">
        <v>38760</v>
      </c>
      <c r="K34" s="95"/>
      <c r="L34" s="95"/>
      <c r="M34" s="95"/>
      <c r="N34" s="95" t="s">
        <v>39234</v>
      </c>
    </row>
    <row r="35" spans="1:16" x14ac:dyDescent="0.25">
      <c r="A35" s="22">
        <v>42766</v>
      </c>
      <c r="B35" s="94">
        <f t="shared" ca="1" si="0"/>
        <v>44227</v>
      </c>
      <c r="C35" s="21" t="s">
        <v>231</v>
      </c>
      <c r="D35" s="21" t="s">
        <v>36681</v>
      </c>
      <c r="E35" s="21" t="s">
        <v>37045</v>
      </c>
      <c r="F35" s="96" t="s">
        <v>37621</v>
      </c>
      <c r="G35" s="96" t="s">
        <v>37975</v>
      </c>
      <c r="H35" s="95"/>
      <c r="I35" s="95" t="s">
        <v>38308</v>
      </c>
      <c r="J35" s="95" t="s">
        <v>38761</v>
      </c>
      <c r="K35" s="95"/>
      <c r="L35" s="95"/>
      <c r="M35" s="95"/>
      <c r="N35" s="95" t="s">
        <v>39235</v>
      </c>
      <c r="P35" s="20"/>
    </row>
    <row r="36" spans="1:16" x14ac:dyDescent="0.25">
      <c r="A36" s="22">
        <v>42767</v>
      </c>
      <c r="B36" s="94">
        <f t="shared" ca="1" si="0"/>
        <v>44228</v>
      </c>
      <c r="C36" s="21" t="s">
        <v>24</v>
      </c>
      <c r="D36" s="21" t="s">
        <v>36682</v>
      </c>
      <c r="E36" s="21" t="s">
        <v>37046</v>
      </c>
      <c r="F36" s="96" t="s">
        <v>37622</v>
      </c>
      <c r="G36" s="96" t="s">
        <v>37976</v>
      </c>
      <c r="H36" s="95"/>
      <c r="I36" s="95" t="s">
        <v>38309</v>
      </c>
      <c r="J36" s="95" t="s">
        <v>38762</v>
      </c>
      <c r="K36" s="95"/>
      <c r="L36" s="95"/>
      <c r="M36" s="95"/>
      <c r="N36" s="95" t="s">
        <v>39236</v>
      </c>
    </row>
    <row r="37" spans="1:16" x14ac:dyDescent="0.25">
      <c r="A37" s="22">
        <v>42768</v>
      </c>
      <c r="B37" s="94">
        <f t="shared" ca="1" si="0"/>
        <v>44229</v>
      </c>
      <c r="C37" s="21" t="s">
        <v>255</v>
      </c>
      <c r="D37" s="21" t="s">
        <v>36683</v>
      </c>
      <c r="E37" s="21" t="s">
        <v>37047</v>
      </c>
      <c r="F37" s="96" t="s">
        <v>37623</v>
      </c>
      <c r="G37" s="96" t="s">
        <v>37977</v>
      </c>
      <c r="H37" s="95"/>
      <c r="I37" s="95" t="s">
        <v>38310</v>
      </c>
      <c r="J37" s="95" t="s">
        <v>38763</v>
      </c>
      <c r="K37" s="95"/>
      <c r="L37" s="95"/>
      <c r="M37" s="95"/>
      <c r="N37" s="95" t="s">
        <v>39237</v>
      </c>
    </row>
    <row r="38" spans="1:16" x14ac:dyDescent="0.25">
      <c r="A38" s="22">
        <v>42769</v>
      </c>
      <c r="B38" s="94">
        <f t="shared" ca="1" si="0"/>
        <v>44230</v>
      </c>
      <c r="C38" s="21" t="s">
        <v>40</v>
      </c>
      <c r="D38" s="21" t="s">
        <v>36684</v>
      </c>
      <c r="E38" s="21" t="s">
        <v>37048</v>
      </c>
      <c r="F38" s="96" t="s">
        <v>37624</v>
      </c>
      <c r="G38" s="96" t="s">
        <v>37978</v>
      </c>
      <c r="H38" s="95"/>
      <c r="I38" s="95" t="s">
        <v>38311</v>
      </c>
      <c r="J38" s="95" t="s">
        <v>38764</v>
      </c>
      <c r="K38" s="95"/>
      <c r="L38" s="95"/>
      <c r="M38" s="95"/>
      <c r="N38" s="95" t="s">
        <v>39238</v>
      </c>
    </row>
    <row r="39" spans="1:16" x14ac:dyDescent="0.25">
      <c r="A39" s="22">
        <v>42770</v>
      </c>
      <c r="B39" s="94">
        <f t="shared" ca="1" si="0"/>
        <v>44231</v>
      </c>
      <c r="C39" s="21" t="s">
        <v>263</v>
      </c>
      <c r="D39" s="21" t="s">
        <v>36685</v>
      </c>
      <c r="E39" s="21" t="s">
        <v>37049</v>
      </c>
      <c r="F39" s="96" t="s">
        <v>37625</v>
      </c>
      <c r="G39" s="96" t="s">
        <v>37979</v>
      </c>
      <c r="H39" s="95"/>
      <c r="I39" s="95" t="s">
        <v>37708</v>
      </c>
      <c r="J39" s="95" t="s">
        <v>38765</v>
      </c>
      <c r="K39" s="95"/>
      <c r="L39" s="95"/>
      <c r="M39" s="95"/>
      <c r="N39" s="95" t="s">
        <v>39239</v>
      </c>
    </row>
    <row r="40" spans="1:16" x14ac:dyDescent="0.25">
      <c r="A40" s="22">
        <v>42771</v>
      </c>
      <c r="B40" s="94">
        <f t="shared" ca="1" si="0"/>
        <v>44232</v>
      </c>
      <c r="C40" s="21" t="s">
        <v>102</v>
      </c>
      <c r="D40" s="21" t="s">
        <v>36686</v>
      </c>
      <c r="E40" s="21" t="s">
        <v>37050</v>
      </c>
      <c r="F40" s="96" t="s">
        <v>37626</v>
      </c>
      <c r="G40" s="96" t="s">
        <v>37980</v>
      </c>
      <c r="H40" s="95"/>
      <c r="I40" s="95" t="s">
        <v>37887</v>
      </c>
      <c r="J40" s="95" t="s">
        <v>38766</v>
      </c>
      <c r="K40" s="95"/>
      <c r="L40" s="95"/>
      <c r="M40" s="95"/>
      <c r="N40" s="95" t="s">
        <v>39240</v>
      </c>
    </row>
    <row r="41" spans="1:16" x14ac:dyDescent="0.25">
      <c r="A41" s="22">
        <v>42772</v>
      </c>
      <c r="B41" s="94">
        <f t="shared" ca="1" si="0"/>
        <v>44233</v>
      </c>
      <c r="C41" s="21" t="s">
        <v>270</v>
      </c>
      <c r="D41" s="21" t="s">
        <v>36687</v>
      </c>
      <c r="E41" s="21" t="s">
        <v>37051</v>
      </c>
      <c r="F41" s="96" t="s">
        <v>37627</v>
      </c>
      <c r="G41" s="96" t="s">
        <v>37981</v>
      </c>
      <c r="H41" s="95"/>
      <c r="I41" s="95" t="s">
        <v>37628</v>
      </c>
      <c r="J41" s="95" t="s">
        <v>38767</v>
      </c>
      <c r="K41" s="95"/>
      <c r="L41" s="95"/>
      <c r="M41" s="95"/>
      <c r="N41" s="95" t="s">
        <v>39241</v>
      </c>
    </row>
    <row r="42" spans="1:16" x14ac:dyDescent="0.25">
      <c r="A42" s="22">
        <v>42773</v>
      </c>
      <c r="B42" s="94">
        <f t="shared" ca="1" si="0"/>
        <v>44234</v>
      </c>
      <c r="C42" s="21" t="s">
        <v>277</v>
      </c>
      <c r="D42" s="21" t="s">
        <v>36688</v>
      </c>
      <c r="E42" s="21" t="s">
        <v>37052</v>
      </c>
      <c r="F42" s="96" t="s">
        <v>37628</v>
      </c>
      <c r="G42" s="96" t="s">
        <v>37982</v>
      </c>
      <c r="H42" s="95"/>
      <c r="I42" s="95" t="s">
        <v>37625</v>
      </c>
      <c r="J42" s="95" t="s">
        <v>38768</v>
      </c>
      <c r="K42" s="95"/>
      <c r="L42" s="95"/>
      <c r="M42" s="95"/>
      <c r="N42" s="95" t="s">
        <v>39242</v>
      </c>
    </row>
    <row r="43" spans="1:16" x14ac:dyDescent="0.25">
      <c r="A43" s="22">
        <v>42774</v>
      </c>
      <c r="B43" s="94">
        <f t="shared" ca="1" si="0"/>
        <v>44235</v>
      </c>
      <c r="C43" s="21" t="s">
        <v>77</v>
      </c>
      <c r="D43" s="21" t="s">
        <v>36689</v>
      </c>
      <c r="E43" s="21" t="s">
        <v>37053</v>
      </c>
      <c r="F43" s="96" t="s">
        <v>37629</v>
      </c>
      <c r="G43" s="96" t="s">
        <v>37983</v>
      </c>
      <c r="H43" s="95"/>
      <c r="I43" s="95" t="s">
        <v>37948</v>
      </c>
      <c r="J43" s="95" t="s">
        <v>38769</v>
      </c>
      <c r="K43" s="95"/>
      <c r="L43" s="95"/>
      <c r="M43" s="95"/>
      <c r="N43" s="95" t="s">
        <v>39243</v>
      </c>
    </row>
    <row r="44" spans="1:16" x14ac:dyDescent="0.25">
      <c r="A44" s="22">
        <v>42775</v>
      </c>
      <c r="B44" s="94">
        <f t="shared" ca="1" si="0"/>
        <v>44236</v>
      </c>
      <c r="C44" s="21" t="s">
        <v>279</v>
      </c>
      <c r="D44" s="21" t="s">
        <v>36690</v>
      </c>
      <c r="E44" s="21" t="s">
        <v>37054</v>
      </c>
      <c r="F44" s="96" t="s">
        <v>37630</v>
      </c>
      <c r="G44" s="96" t="s">
        <v>37984</v>
      </c>
      <c r="H44" s="95"/>
      <c r="I44" s="95" t="s">
        <v>38312</v>
      </c>
      <c r="J44" s="95" t="s">
        <v>38770</v>
      </c>
      <c r="K44" s="95"/>
      <c r="L44" s="95"/>
      <c r="M44" s="95"/>
      <c r="N44" s="95" t="s">
        <v>39244</v>
      </c>
    </row>
    <row r="45" spans="1:16" x14ac:dyDescent="0.25">
      <c r="A45" s="22">
        <v>42776</v>
      </c>
      <c r="B45" s="94">
        <f t="shared" ca="1" si="0"/>
        <v>44237</v>
      </c>
      <c r="C45" s="21" t="s">
        <v>96</v>
      </c>
      <c r="D45" s="21" t="s">
        <v>36691</v>
      </c>
      <c r="E45" s="21" t="s">
        <v>37055</v>
      </c>
      <c r="F45" s="96" t="s">
        <v>37631</v>
      </c>
      <c r="G45" s="96" t="s">
        <v>37985</v>
      </c>
      <c r="H45" s="95"/>
      <c r="I45" s="95" t="s">
        <v>37812</v>
      </c>
      <c r="J45" s="95" t="s">
        <v>38771</v>
      </c>
      <c r="K45" s="95"/>
      <c r="L45" s="95"/>
      <c r="M45" s="95"/>
      <c r="N45" s="95" t="s">
        <v>39245</v>
      </c>
    </row>
    <row r="46" spans="1:16" x14ac:dyDescent="0.25">
      <c r="A46" s="22">
        <v>42777</v>
      </c>
      <c r="B46" s="94">
        <f t="shared" ca="1" si="0"/>
        <v>44238</v>
      </c>
      <c r="C46" s="21" t="s">
        <v>285</v>
      </c>
      <c r="D46" s="21" t="s">
        <v>36692</v>
      </c>
      <c r="E46" s="21" t="s">
        <v>37056</v>
      </c>
      <c r="F46" s="96" t="s">
        <v>37632</v>
      </c>
      <c r="G46" s="96" t="s">
        <v>37986</v>
      </c>
      <c r="H46" s="95"/>
      <c r="I46" s="95" t="s">
        <v>37794</v>
      </c>
      <c r="J46" s="95" t="s">
        <v>38772</v>
      </c>
      <c r="K46" s="95"/>
      <c r="L46" s="95"/>
      <c r="M46" s="95"/>
      <c r="N46" s="95" t="s">
        <v>39246</v>
      </c>
    </row>
    <row r="47" spans="1:16" x14ac:dyDescent="0.25">
      <c r="A47" s="22">
        <v>42778</v>
      </c>
      <c r="B47" s="94">
        <f t="shared" ca="1" si="0"/>
        <v>44239</v>
      </c>
      <c r="C47" s="21" t="s">
        <v>289</v>
      </c>
      <c r="D47" s="21" t="s">
        <v>36693</v>
      </c>
      <c r="E47" s="21" t="s">
        <v>37057</v>
      </c>
      <c r="F47" s="96" t="s">
        <v>37633</v>
      </c>
      <c r="G47" s="96" t="s">
        <v>37909</v>
      </c>
      <c r="H47" s="95"/>
      <c r="I47" s="95" t="s">
        <v>38313</v>
      </c>
      <c r="J47" s="95" t="s">
        <v>38773</v>
      </c>
      <c r="K47" s="95"/>
      <c r="L47" s="95"/>
      <c r="M47" s="95"/>
      <c r="N47" s="95" t="s">
        <v>39247</v>
      </c>
    </row>
    <row r="48" spans="1:16" x14ac:dyDescent="0.25">
      <c r="A48" s="22">
        <v>42779</v>
      </c>
      <c r="B48" s="94">
        <f t="shared" ca="1" si="0"/>
        <v>44240</v>
      </c>
      <c r="C48" s="21" t="s">
        <v>292</v>
      </c>
      <c r="D48" s="21" t="s">
        <v>36694</v>
      </c>
      <c r="E48" s="21" t="s">
        <v>37058</v>
      </c>
      <c r="F48" s="96" t="s">
        <v>37634</v>
      </c>
      <c r="G48" s="96" t="s">
        <v>37987</v>
      </c>
      <c r="H48" s="95"/>
      <c r="I48" s="95" t="s">
        <v>38314</v>
      </c>
      <c r="J48" s="95" t="s">
        <v>38774</v>
      </c>
      <c r="K48" s="95"/>
      <c r="L48" s="95"/>
      <c r="M48" s="95"/>
      <c r="N48" s="95" t="s">
        <v>39248</v>
      </c>
    </row>
    <row r="49" spans="1:14" x14ac:dyDescent="0.25">
      <c r="A49" s="22">
        <v>42780</v>
      </c>
      <c r="B49" s="94">
        <f t="shared" ca="1" si="0"/>
        <v>44241</v>
      </c>
      <c r="C49" s="21" t="s">
        <v>298</v>
      </c>
      <c r="D49" s="21" t="s">
        <v>36695</v>
      </c>
      <c r="E49" s="21" t="s">
        <v>37059</v>
      </c>
      <c r="F49" s="96" t="s">
        <v>37635</v>
      </c>
      <c r="G49" s="96" t="s">
        <v>37988</v>
      </c>
      <c r="H49" s="95"/>
      <c r="I49" s="95" t="s">
        <v>38315</v>
      </c>
      <c r="J49" s="95" t="s">
        <v>38775</v>
      </c>
      <c r="K49" s="95"/>
      <c r="L49" s="95"/>
      <c r="M49" s="95"/>
      <c r="N49" s="95" t="s">
        <v>39249</v>
      </c>
    </row>
    <row r="50" spans="1:14" x14ac:dyDescent="0.25">
      <c r="A50" s="22">
        <v>42781</v>
      </c>
      <c r="B50" s="94">
        <f t="shared" ca="1" si="0"/>
        <v>44242</v>
      </c>
      <c r="C50" s="21" t="s">
        <v>303</v>
      </c>
      <c r="D50" s="21" t="s">
        <v>36696</v>
      </c>
      <c r="E50" s="21" t="s">
        <v>37060</v>
      </c>
      <c r="F50" s="96" t="s">
        <v>37636</v>
      </c>
      <c r="G50" s="96" t="s">
        <v>37989</v>
      </c>
      <c r="H50" s="95"/>
      <c r="I50" s="95" t="s">
        <v>38316</v>
      </c>
      <c r="J50" s="95" t="s">
        <v>38776</v>
      </c>
      <c r="K50" s="95"/>
      <c r="L50" s="95"/>
      <c r="M50" s="95"/>
      <c r="N50" s="95" t="s">
        <v>39250</v>
      </c>
    </row>
    <row r="51" spans="1:14" x14ac:dyDescent="0.25">
      <c r="A51" s="22">
        <v>42782</v>
      </c>
      <c r="B51" s="94">
        <f t="shared" ca="1" si="0"/>
        <v>44243</v>
      </c>
      <c r="C51" s="21" t="s">
        <v>309</v>
      </c>
      <c r="D51" s="21" t="s">
        <v>36697</v>
      </c>
      <c r="E51" s="21" t="s">
        <v>37061</v>
      </c>
      <c r="F51" s="96" t="s">
        <v>37637</v>
      </c>
      <c r="G51" s="96" t="s">
        <v>37990</v>
      </c>
      <c r="H51" s="95"/>
      <c r="I51" s="95" t="s">
        <v>38317</v>
      </c>
      <c r="J51" s="95" t="s">
        <v>38777</v>
      </c>
      <c r="K51" s="95"/>
      <c r="L51" s="95"/>
      <c r="M51" s="95"/>
      <c r="N51" s="95" t="s">
        <v>39251</v>
      </c>
    </row>
    <row r="52" spans="1:14" x14ac:dyDescent="0.25">
      <c r="A52" s="22">
        <v>42783</v>
      </c>
      <c r="B52" s="94">
        <f t="shared" ca="1" si="0"/>
        <v>44244</v>
      </c>
      <c r="C52" s="21" t="s">
        <v>138</v>
      </c>
      <c r="D52" s="21" t="s">
        <v>36698</v>
      </c>
      <c r="E52" s="21" t="s">
        <v>37062</v>
      </c>
      <c r="F52" s="96" t="s">
        <v>37638</v>
      </c>
      <c r="G52" s="96" t="s">
        <v>37991</v>
      </c>
      <c r="H52" s="95"/>
      <c r="I52" s="95" t="s">
        <v>37638</v>
      </c>
      <c r="J52" s="95" t="s">
        <v>38778</v>
      </c>
      <c r="K52" s="95"/>
      <c r="L52" s="95"/>
      <c r="M52" s="95"/>
      <c r="N52" s="95" t="s">
        <v>39252</v>
      </c>
    </row>
    <row r="53" spans="1:14" x14ac:dyDescent="0.25">
      <c r="A53" s="22">
        <v>42784</v>
      </c>
      <c r="B53" s="94">
        <f t="shared" ca="1" si="0"/>
        <v>44245</v>
      </c>
      <c r="C53" s="21" t="s">
        <v>145</v>
      </c>
      <c r="D53" s="21" t="s">
        <v>36699</v>
      </c>
      <c r="E53" s="21" t="s">
        <v>37063</v>
      </c>
      <c r="F53" s="96" t="s">
        <v>37639</v>
      </c>
      <c r="G53" s="96" t="s">
        <v>37992</v>
      </c>
      <c r="H53" s="95"/>
      <c r="I53" s="95" t="s">
        <v>37726</v>
      </c>
      <c r="J53" s="95" t="s">
        <v>38779</v>
      </c>
      <c r="K53" s="95"/>
      <c r="L53" s="95"/>
      <c r="M53" s="95"/>
      <c r="N53" s="95" t="s">
        <v>39253</v>
      </c>
    </row>
    <row r="54" spans="1:14" x14ac:dyDescent="0.25">
      <c r="A54" s="22">
        <v>42785</v>
      </c>
      <c r="B54" s="94">
        <f t="shared" ca="1" si="0"/>
        <v>44246</v>
      </c>
      <c r="C54" s="21" t="s">
        <v>151</v>
      </c>
      <c r="D54" s="21" t="s">
        <v>36700</v>
      </c>
      <c r="E54" s="21" t="s">
        <v>37064</v>
      </c>
      <c r="F54" s="96" t="s">
        <v>37640</v>
      </c>
      <c r="G54" s="96" t="s">
        <v>37993</v>
      </c>
      <c r="H54" s="95"/>
      <c r="I54" s="95" t="s">
        <v>38318</v>
      </c>
      <c r="J54" s="95" t="s">
        <v>38780</v>
      </c>
      <c r="K54" s="95"/>
      <c r="L54" s="95"/>
      <c r="M54" s="95"/>
      <c r="N54" s="95" t="s">
        <v>39254</v>
      </c>
    </row>
    <row r="55" spans="1:14" x14ac:dyDescent="0.25">
      <c r="A55" s="22">
        <v>42786</v>
      </c>
      <c r="B55" s="94">
        <f t="shared" ca="1" si="0"/>
        <v>44247</v>
      </c>
      <c r="C55" s="21" t="s">
        <v>326</v>
      </c>
      <c r="D55" s="21" t="s">
        <v>36701</v>
      </c>
      <c r="E55" s="21" t="s">
        <v>37065</v>
      </c>
      <c r="F55" s="96" t="s">
        <v>37641</v>
      </c>
      <c r="G55" s="96" t="s">
        <v>37994</v>
      </c>
      <c r="H55" s="95"/>
      <c r="I55" s="95" t="s">
        <v>38319</v>
      </c>
      <c r="J55" s="95" t="s">
        <v>38781</v>
      </c>
      <c r="K55" s="95"/>
      <c r="L55" s="95"/>
      <c r="M55" s="95"/>
      <c r="N55" s="95" t="s">
        <v>39255</v>
      </c>
    </row>
    <row r="56" spans="1:14" x14ac:dyDescent="0.25">
      <c r="A56" s="22">
        <v>42787</v>
      </c>
      <c r="B56" s="94">
        <f t="shared" ca="1" si="0"/>
        <v>44248</v>
      </c>
      <c r="C56" s="21" t="s">
        <v>168</v>
      </c>
      <c r="D56" s="21" t="s">
        <v>36702</v>
      </c>
      <c r="E56" s="21" t="s">
        <v>37066</v>
      </c>
      <c r="F56" s="96" t="s">
        <v>37642</v>
      </c>
      <c r="G56" s="96" t="s">
        <v>37995</v>
      </c>
      <c r="H56" s="95"/>
      <c r="I56" s="95" t="s">
        <v>37743</v>
      </c>
      <c r="J56" s="95" t="s">
        <v>38782</v>
      </c>
      <c r="K56" s="95"/>
      <c r="L56" s="95"/>
      <c r="M56" s="95"/>
      <c r="N56" s="95" t="s">
        <v>39256</v>
      </c>
    </row>
    <row r="57" spans="1:14" x14ac:dyDescent="0.25">
      <c r="A57" s="22">
        <v>42788</v>
      </c>
      <c r="B57" s="94">
        <f t="shared" ca="1" si="0"/>
        <v>44249</v>
      </c>
      <c r="C57" s="21" t="s">
        <v>174</v>
      </c>
      <c r="D57" s="21" t="s">
        <v>36703</v>
      </c>
      <c r="E57" s="21" t="s">
        <v>37067</v>
      </c>
      <c r="F57" s="96" t="s">
        <v>37643</v>
      </c>
      <c r="G57" s="96" t="s">
        <v>37996</v>
      </c>
      <c r="H57" s="95"/>
      <c r="I57" s="95" t="s">
        <v>38320</v>
      </c>
      <c r="J57" s="95" t="s">
        <v>38783</v>
      </c>
      <c r="K57" s="95"/>
      <c r="L57" s="95"/>
      <c r="M57" s="95"/>
      <c r="N57" s="95" t="s">
        <v>39257</v>
      </c>
    </row>
    <row r="58" spans="1:14" x14ac:dyDescent="0.25">
      <c r="A58" s="22">
        <v>42789</v>
      </c>
      <c r="B58" s="94">
        <f t="shared" ca="1" si="0"/>
        <v>44250</v>
      </c>
      <c r="C58" s="21" t="s">
        <v>180</v>
      </c>
      <c r="D58" s="21" t="s">
        <v>36704</v>
      </c>
      <c r="E58" s="21" t="s">
        <v>37068</v>
      </c>
      <c r="F58" s="96" t="s">
        <v>37644</v>
      </c>
      <c r="G58" s="96" t="s">
        <v>37997</v>
      </c>
      <c r="H58" s="95"/>
      <c r="I58" s="95" t="s">
        <v>38321</v>
      </c>
      <c r="J58" s="95" t="s">
        <v>38784</v>
      </c>
      <c r="K58" s="95"/>
      <c r="L58" s="95"/>
      <c r="M58" s="95"/>
      <c r="N58" s="95" t="s">
        <v>39258</v>
      </c>
    </row>
    <row r="59" spans="1:14" x14ac:dyDescent="0.25">
      <c r="A59" s="22">
        <v>42790</v>
      </c>
      <c r="B59" s="94">
        <f t="shared" ca="1" si="0"/>
        <v>44251</v>
      </c>
      <c r="C59" s="21" t="s">
        <v>189</v>
      </c>
      <c r="D59" s="21" t="s">
        <v>36705</v>
      </c>
      <c r="E59" s="21" t="s">
        <v>37069</v>
      </c>
      <c r="F59" s="96" t="s">
        <v>37645</v>
      </c>
      <c r="G59" s="96" t="s">
        <v>37998</v>
      </c>
      <c r="H59" s="95"/>
      <c r="I59" s="95" t="s">
        <v>38322</v>
      </c>
      <c r="J59" s="95" t="s">
        <v>38785</v>
      </c>
      <c r="K59" s="95"/>
      <c r="L59" s="95"/>
      <c r="M59" s="95"/>
      <c r="N59" s="95" t="s">
        <v>39259</v>
      </c>
    </row>
    <row r="60" spans="1:14" x14ac:dyDescent="0.25">
      <c r="A60" s="22">
        <v>42791</v>
      </c>
      <c r="B60" s="94">
        <f t="shared" ca="1" si="0"/>
        <v>44252</v>
      </c>
      <c r="C60" s="21" t="s">
        <v>195</v>
      </c>
      <c r="D60" s="21" t="s">
        <v>36706</v>
      </c>
      <c r="E60" s="21" t="s">
        <v>37070</v>
      </c>
      <c r="F60" s="96" t="s">
        <v>37646</v>
      </c>
      <c r="G60" s="96" t="s">
        <v>37999</v>
      </c>
      <c r="H60" s="95"/>
      <c r="I60" s="95" t="s">
        <v>38323</v>
      </c>
      <c r="J60" s="95" t="s">
        <v>38786</v>
      </c>
      <c r="K60" s="95"/>
      <c r="L60" s="95"/>
      <c r="M60" s="95"/>
      <c r="N60" s="95" t="s">
        <v>39260</v>
      </c>
    </row>
    <row r="61" spans="1:14" x14ac:dyDescent="0.25">
      <c r="A61" s="22">
        <v>42792</v>
      </c>
      <c r="B61" s="94">
        <f t="shared" ca="1" si="0"/>
        <v>44253</v>
      </c>
      <c r="C61" s="21" t="s">
        <v>200</v>
      </c>
      <c r="D61" s="21" t="s">
        <v>36707</v>
      </c>
      <c r="E61" s="21" t="s">
        <v>37071</v>
      </c>
      <c r="F61" s="96" t="s">
        <v>37647</v>
      </c>
      <c r="G61" s="96" t="s">
        <v>38000</v>
      </c>
      <c r="H61" s="95"/>
      <c r="I61" s="95" t="s">
        <v>37627</v>
      </c>
      <c r="J61" s="95" t="s">
        <v>38787</v>
      </c>
      <c r="K61" s="95"/>
      <c r="L61" s="95"/>
      <c r="M61" s="95"/>
      <c r="N61" s="95" t="s">
        <v>39261</v>
      </c>
    </row>
    <row r="62" spans="1:14" x14ac:dyDescent="0.25">
      <c r="A62" s="22">
        <v>42793</v>
      </c>
      <c r="B62" s="94">
        <f t="shared" ca="1" si="0"/>
        <v>44254</v>
      </c>
      <c r="C62" s="21" t="s">
        <v>354</v>
      </c>
      <c r="D62" s="21" t="s">
        <v>36708</v>
      </c>
      <c r="E62" s="21" t="s">
        <v>37072</v>
      </c>
      <c r="F62" s="96" t="s">
        <v>37648</v>
      </c>
      <c r="G62" s="96" t="s">
        <v>38001</v>
      </c>
      <c r="H62" s="95"/>
      <c r="I62" s="95" t="s">
        <v>38324</v>
      </c>
      <c r="J62" s="95" t="s">
        <v>38788</v>
      </c>
      <c r="K62" s="95"/>
      <c r="L62" s="95"/>
      <c r="M62" s="95"/>
      <c r="N62" s="95" t="s">
        <v>39262</v>
      </c>
    </row>
    <row r="63" spans="1:14" x14ac:dyDescent="0.25">
      <c r="A63" s="22">
        <v>42794</v>
      </c>
      <c r="B63" s="94">
        <f t="shared" ca="1" si="0"/>
        <v>44255</v>
      </c>
      <c r="C63" s="21" t="s">
        <v>215</v>
      </c>
      <c r="D63" s="21" t="s">
        <v>36709</v>
      </c>
      <c r="E63" s="21" t="s">
        <v>37073</v>
      </c>
      <c r="F63" s="96" t="s">
        <v>37649</v>
      </c>
      <c r="G63" s="96" t="s">
        <v>38002</v>
      </c>
      <c r="H63" s="95"/>
      <c r="I63" s="95" t="s">
        <v>38325</v>
      </c>
      <c r="J63" s="95" t="s">
        <v>38789</v>
      </c>
      <c r="K63" s="95"/>
      <c r="L63" s="95"/>
      <c r="M63" s="95"/>
      <c r="N63" s="95" t="s">
        <v>37592</v>
      </c>
    </row>
    <row r="64" spans="1:14" x14ac:dyDescent="0.25">
      <c r="A64" s="22">
        <v>42795</v>
      </c>
      <c r="B64" s="94">
        <f t="shared" ca="1" si="0"/>
        <v>44256</v>
      </c>
      <c r="C64" s="21" t="s">
        <v>25</v>
      </c>
      <c r="D64" s="21" t="s">
        <v>36710</v>
      </c>
      <c r="E64" s="21" t="s">
        <v>37074</v>
      </c>
      <c r="F64" s="96" t="s">
        <v>37650</v>
      </c>
      <c r="G64" s="96" t="s">
        <v>38003</v>
      </c>
      <c r="H64" s="95"/>
      <c r="I64" s="95" t="s">
        <v>38326</v>
      </c>
      <c r="J64" s="95" t="s">
        <v>38790</v>
      </c>
      <c r="K64" s="95"/>
      <c r="L64" s="95"/>
      <c r="M64" s="95"/>
      <c r="N64" s="95" t="s">
        <v>39263</v>
      </c>
    </row>
    <row r="65" spans="1:14" x14ac:dyDescent="0.25">
      <c r="A65" s="22">
        <v>42796</v>
      </c>
      <c r="B65" s="94">
        <f t="shared" ca="1" si="0"/>
        <v>44257</v>
      </c>
      <c r="C65" s="21" t="s">
        <v>33</v>
      </c>
      <c r="D65" s="21" t="s">
        <v>36711</v>
      </c>
      <c r="E65" s="21" t="s">
        <v>37075</v>
      </c>
      <c r="F65" s="96" t="s">
        <v>37651</v>
      </c>
      <c r="G65" s="96" t="s">
        <v>38004</v>
      </c>
      <c r="H65" s="95"/>
      <c r="I65" s="95" t="s">
        <v>37651</v>
      </c>
      <c r="J65" s="95" t="s">
        <v>38791</v>
      </c>
      <c r="K65" s="95"/>
      <c r="L65" s="95"/>
      <c r="M65" s="95"/>
      <c r="N65" s="95" t="s">
        <v>39264</v>
      </c>
    </row>
    <row r="66" spans="1:14" x14ac:dyDescent="0.25">
      <c r="A66" s="22">
        <v>42797</v>
      </c>
      <c r="B66" s="94">
        <f t="shared" ca="1" si="0"/>
        <v>44258</v>
      </c>
      <c r="C66" s="21" t="s">
        <v>41</v>
      </c>
      <c r="D66" s="21" t="s">
        <v>36712</v>
      </c>
      <c r="E66" s="21" t="s">
        <v>37076</v>
      </c>
      <c r="F66" s="96" t="s">
        <v>37652</v>
      </c>
      <c r="G66" s="96" t="s">
        <v>38005</v>
      </c>
      <c r="H66" s="95"/>
      <c r="I66" s="95" t="s">
        <v>37782</v>
      </c>
      <c r="J66" s="95" t="s">
        <v>38792</v>
      </c>
      <c r="K66" s="95"/>
      <c r="L66" s="95"/>
      <c r="M66" s="95"/>
      <c r="N66" s="95" t="s">
        <v>39265</v>
      </c>
    </row>
    <row r="67" spans="1:14" x14ac:dyDescent="0.25">
      <c r="A67" s="22">
        <v>42798</v>
      </c>
      <c r="B67" s="94">
        <f t="shared" ca="1" si="0"/>
        <v>44259</v>
      </c>
      <c r="C67" s="21" t="s">
        <v>47</v>
      </c>
      <c r="D67" s="21" t="s">
        <v>36713</v>
      </c>
      <c r="E67" s="21" t="s">
        <v>37077</v>
      </c>
      <c r="F67" s="96" t="s">
        <v>37653</v>
      </c>
      <c r="G67" s="96" t="s">
        <v>38006</v>
      </c>
      <c r="H67" s="95"/>
      <c r="I67" s="95" t="s">
        <v>37862</v>
      </c>
      <c r="J67" s="95" t="s">
        <v>38793</v>
      </c>
      <c r="K67" s="95"/>
      <c r="L67" s="95"/>
      <c r="M67" s="95"/>
      <c r="N67" s="95" t="s">
        <v>39266</v>
      </c>
    </row>
    <row r="68" spans="1:14" x14ac:dyDescent="0.25">
      <c r="A68" s="22">
        <v>42799</v>
      </c>
      <c r="B68" s="94">
        <f t="shared" ca="1" si="0"/>
        <v>44260</v>
      </c>
      <c r="C68" s="21" t="s">
        <v>267</v>
      </c>
      <c r="D68" s="21" t="s">
        <v>36714</v>
      </c>
      <c r="E68" s="21" t="s">
        <v>37078</v>
      </c>
      <c r="F68" s="96" t="s">
        <v>37654</v>
      </c>
      <c r="G68" s="96" t="s">
        <v>38007</v>
      </c>
      <c r="H68" s="95"/>
      <c r="I68" s="95" t="s">
        <v>37653</v>
      </c>
      <c r="J68" s="95" t="s">
        <v>38794</v>
      </c>
      <c r="K68" s="95"/>
      <c r="L68" s="95"/>
      <c r="M68" s="95"/>
      <c r="N68" s="95" t="s">
        <v>39267</v>
      </c>
    </row>
    <row r="69" spans="1:14" x14ac:dyDescent="0.25">
      <c r="A69" s="22">
        <v>42800</v>
      </c>
      <c r="B69" s="94">
        <f t="shared" ca="1" si="0"/>
        <v>44261</v>
      </c>
      <c r="C69" s="21" t="s">
        <v>271</v>
      </c>
      <c r="D69" s="21" t="s">
        <v>36715</v>
      </c>
      <c r="E69" s="21" t="s">
        <v>37079</v>
      </c>
      <c r="F69" s="96" t="s">
        <v>37655</v>
      </c>
      <c r="G69" s="96" t="s">
        <v>38008</v>
      </c>
      <c r="H69" s="95"/>
      <c r="I69" s="95" t="s">
        <v>37678</v>
      </c>
      <c r="J69" s="95" t="s">
        <v>38795</v>
      </c>
      <c r="K69" s="95"/>
      <c r="L69" s="95"/>
      <c r="M69" s="95"/>
      <c r="N69" s="95" t="s">
        <v>39268</v>
      </c>
    </row>
    <row r="70" spans="1:14" x14ac:dyDescent="0.25">
      <c r="A70" s="22">
        <v>42801</v>
      </c>
      <c r="B70" s="94">
        <f t="shared" ref="B70:B133" ca="1" si="1">CONCATENATE(YEAR(TODAY()),".",IF(MONTH(A70)&lt;10,CONCATENATE("0",MONTH(A70)),MONTH(A70)),".",IF(DAY(A70)&lt;10,CONCATENATE("0",DAY(A70)),DAY(A70)))+1-1</f>
        <v>44262</v>
      </c>
      <c r="C70" s="21" t="s">
        <v>67</v>
      </c>
      <c r="D70" s="21" t="s">
        <v>36716</v>
      </c>
      <c r="E70" s="21" t="s">
        <v>37080</v>
      </c>
      <c r="F70" s="96" t="s">
        <v>37656</v>
      </c>
      <c r="G70" s="96" t="s">
        <v>38009</v>
      </c>
      <c r="H70" s="95"/>
      <c r="I70" s="95" t="s">
        <v>37656</v>
      </c>
      <c r="J70" s="95" t="s">
        <v>38796</v>
      </c>
      <c r="K70" s="95"/>
      <c r="L70" s="95"/>
      <c r="M70" s="95"/>
      <c r="N70" s="95" t="s">
        <v>39269</v>
      </c>
    </row>
    <row r="71" spans="1:14" x14ac:dyDescent="0.25">
      <c r="A71" s="22">
        <v>42802</v>
      </c>
      <c r="B71" s="94">
        <f t="shared" ca="1" si="1"/>
        <v>44263</v>
      </c>
      <c r="C71" s="21" t="s">
        <v>184</v>
      </c>
      <c r="D71" s="21" t="s">
        <v>36717</v>
      </c>
      <c r="E71" s="21" t="s">
        <v>37081</v>
      </c>
      <c r="F71" s="96" t="s">
        <v>37657</v>
      </c>
      <c r="G71" s="96" t="s">
        <v>38010</v>
      </c>
      <c r="H71" s="95"/>
      <c r="I71" s="95" t="s">
        <v>37631</v>
      </c>
      <c r="J71" s="95" t="s">
        <v>38797</v>
      </c>
      <c r="K71" s="95"/>
      <c r="L71" s="95"/>
      <c r="M71" s="95"/>
      <c r="N71" s="95" t="s">
        <v>39270</v>
      </c>
    </row>
    <row r="72" spans="1:14" x14ac:dyDescent="0.25">
      <c r="A72" s="22">
        <v>42803</v>
      </c>
      <c r="B72" s="94">
        <f t="shared" ca="1" si="1"/>
        <v>44264</v>
      </c>
      <c r="C72" s="21" t="s">
        <v>280</v>
      </c>
      <c r="D72" s="21" t="s">
        <v>36718</v>
      </c>
      <c r="E72" s="21" t="s">
        <v>37082</v>
      </c>
      <c r="F72" s="96" t="s">
        <v>37658</v>
      </c>
      <c r="G72" s="96" t="s">
        <v>38011</v>
      </c>
      <c r="H72" s="95"/>
      <c r="I72" s="95" t="s">
        <v>37658</v>
      </c>
      <c r="J72" s="95" t="s">
        <v>38798</v>
      </c>
      <c r="K72" s="95"/>
      <c r="L72" s="95"/>
      <c r="M72" s="95"/>
      <c r="N72" s="95" t="s">
        <v>39271</v>
      </c>
    </row>
    <row r="73" spans="1:14" x14ac:dyDescent="0.25">
      <c r="A73" s="22">
        <v>42804</v>
      </c>
      <c r="B73" s="94">
        <f t="shared" ca="1" si="1"/>
        <v>44265</v>
      </c>
      <c r="C73" s="21" t="s">
        <v>97</v>
      </c>
      <c r="D73" s="21" t="s">
        <v>36719</v>
      </c>
      <c r="E73" s="21" t="s">
        <v>37083</v>
      </c>
      <c r="F73" s="96" t="s">
        <v>37659</v>
      </c>
      <c r="G73" s="96" t="s">
        <v>38012</v>
      </c>
      <c r="H73" s="95"/>
      <c r="I73" s="95" t="s">
        <v>38327</v>
      </c>
      <c r="J73" s="95" t="s">
        <v>38799</v>
      </c>
      <c r="K73" s="95"/>
      <c r="L73" s="95"/>
      <c r="M73" s="95"/>
      <c r="N73" s="95" t="s">
        <v>39272</v>
      </c>
    </row>
    <row r="74" spans="1:14" x14ac:dyDescent="0.25">
      <c r="A74" s="22">
        <v>42805</v>
      </c>
      <c r="B74" s="94">
        <f t="shared" ca="1" si="1"/>
        <v>44266</v>
      </c>
      <c r="C74" s="21" t="s">
        <v>103</v>
      </c>
      <c r="D74" s="21" t="s">
        <v>36720</v>
      </c>
      <c r="E74" s="21" t="s">
        <v>37084</v>
      </c>
      <c r="F74" s="96" t="s">
        <v>37660</v>
      </c>
      <c r="G74" s="96" t="s">
        <v>38013</v>
      </c>
      <c r="H74" s="95"/>
      <c r="I74" s="95" t="s">
        <v>38328</v>
      </c>
      <c r="J74" s="95" t="s">
        <v>38800</v>
      </c>
      <c r="K74" s="95"/>
      <c r="L74" s="95"/>
      <c r="M74" s="95"/>
      <c r="N74" s="95" t="s">
        <v>39273</v>
      </c>
    </row>
    <row r="75" spans="1:14" x14ac:dyDescent="0.25">
      <c r="A75" s="22">
        <v>42806</v>
      </c>
      <c r="B75" s="94">
        <f t="shared" ca="1" si="1"/>
        <v>44267</v>
      </c>
      <c r="C75" s="21" t="s">
        <v>88</v>
      </c>
      <c r="D75" s="21" t="s">
        <v>36721</v>
      </c>
      <c r="E75" s="21" t="s">
        <v>37085</v>
      </c>
      <c r="F75" s="96" t="s">
        <v>37661</v>
      </c>
      <c r="G75" s="96" t="s">
        <v>38014</v>
      </c>
      <c r="H75" s="95"/>
      <c r="I75" s="95" t="s">
        <v>38329</v>
      </c>
      <c r="J75" s="95" t="s">
        <v>38801</v>
      </c>
      <c r="K75" s="95"/>
      <c r="L75" s="95"/>
      <c r="M75" s="95"/>
      <c r="N75" s="95" t="s">
        <v>39274</v>
      </c>
    </row>
    <row r="76" spans="1:14" x14ac:dyDescent="0.25">
      <c r="A76" s="22">
        <v>42807</v>
      </c>
      <c r="B76" s="94">
        <f t="shared" ca="1" si="1"/>
        <v>44268</v>
      </c>
      <c r="C76" s="21" t="s">
        <v>293</v>
      </c>
      <c r="D76" s="21" t="s">
        <v>36722</v>
      </c>
      <c r="E76" s="21" t="s">
        <v>37086</v>
      </c>
      <c r="F76" s="96" t="s">
        <v>37662</v>
      </c>
      <c r="G76" s="96" t="s">
        <v>38015</v>
      </c>
      <c r="H76" s="95"/>
      <c r="I76" s="95" t="s">
        <v>38330</v>
      </c>
      <c r="J76" s="95" t="s">
        <v>38802</v>
      </c>
      <c r="K76" s="95"/>
      <c r="L76" s="95"/>
      <c r="M76" s="95"/>
      <c r="N76" s="95" t="s">
        <v>39275</v>
      </c>
    </row>
    <row r="77" spans="1:14" x14ac:dyDescent="0.25">
      <c r="A77" s="22">
        <v>42808</v>
      </c>
      <c r="B77" s="94">
        <f t="shared" ca="1" si="1"/>
        <v>44269</v>
      </c>
      <c r="C77" s="21" t="s">
        <v>122</v>
      </c>
      <c r="D77" s="21" t="s">
        <v>36723</v>
      </c>
      <c r="E77" s="21" t="s">
        <v>37087</v>
      </c>
      <c r="F77" s="96" t="s">
        <v>37663</v>
      </c>
      <c r="G77" s="96" t="s">
        <v>38016</v>
      </c>
      <c r="H77" s="95"/>
      <c r="I77" s="95" t="s">
        <v>38331</v>
      </c>
      <c r="J77" s="95" t="s">
        <v>38803</v>
      </c>
      <c r="K77" s="95"/>
      <c r="L77" s="95"/>
      <c r="M77" s="95"/>
      <c r="N77" s="95" t="s">
        <v>39276</v>
      </c>
    </row>
    <row r="78" spans="1:14" x14ac:dyDescent="0.25">
      <c r="A78" s="22">
        <v>42809</v>
      </c>
      <c r="B78" s="94">
        <f t="shared" ca="1" si="1"/>
        <v>44270</v>
      </c>
      <c r="C78" s="21" t="s">
        <v>304</v>
      </c>
      <c r="D78" s="21" t="s">
        <v>36724</v>
      </c>
      <c r="E78" s="21" t="s">
        <v>37088</v>
      </c>
      <c r="F78" s="96" t="s">
        <v>37664</v>
      </c>
      <c r="G78" s="96" t="s">
        <v>38017</v>
      </c>
      <c r="H78" s="95"/>
      <c r="I78" s="95" t="s">
        <v>38045</v>
      </c>
      <c r="J78" s="95" t="s">
        <v>38804</v>
      </c>
      <c r="K78" s="95"/>
      <c r="L78" s="95"/>
      <c r="M78" s="95"/>
      <c r="N78" s="95" t="s">
        <v>39277</v>
      </c>
    </row>
    <row r="79" spans="1:14" x14ac:dyDescent="0.25">
      <c r="A79" s="22">
        <v>42810</v>
      </c>
      <c r="B79" s="94">
        <f t="shared" ca="1" si="1"/>
        <v>44271</v>
      </c>
      <c r="C79" s="21" t="s">
        <v>131</v>
      </c>
      <c r="D79" s="21" t="s">
        <v>36725</v>
      </c>
      <c r="E79" s="21" t="s">
        <v>37089</v>
      </c>
      <c r="F79" s="96" t="s">
        <v>37665</v>
      </c>
      <c r="G79" s="96" t="s">
        <v>38018</v>
      </c>
      <c r="H79" s="95"/>
      <c r="I79" s="95" t="s">
        <v>38332</v>
      </c>
      <c r="J79" s="95" t="s">
        <v>38805</v>
      </c>
      <c r="K79" s="95"/>
      <c r="L79" s="95"/>
      <c r="M79" s="95"/>
      <c r="N79" s="95" t="s">
        <v>39278</v>
      </c>
    </row>
    <row r="80" spans="1:14" x14ac:dyDescent="0.25">
      <c r="A80" s="22">
        <v>42811</v>
      </c>
      <c r="B80" s="94">
        <f t="shared" ca="1" si="1"/>
        <v>44272</v>
      </c>
      <c r="C80" s="21" t="s">
        <v>313</v>
      </c>
      <c r="D80" s="21" t="s">
        <v>36726</v>
      </c>
      <c r="E80" s="21" t="s">
        <v>37090</v>
      </c>
      <c r="F80" s="96" t="s">
        <v>37666</v>
      </c>
      <c r="G80" s="96" t="s">
        <v>38019</v>
      </c>
      <c r="H80" s="95"/>
      <c r="I80" s="95" t="s">
        <v>37662</v>
      </c>
      <c r="J80" s="95" t="s">
        <v>38806</v>
      </c>
      <c r="K80" s="95"/>
      <c r="L80" s="95"/>
      <c r="M80" s="95"/>
      <c r="N80" s="95" t="s">
        <v>39279</v>
      </c>
    </row>
    <row r="81" spans="1:14" x14ac:dyDescent="0.25">
      <c r="A81" s="22">
        <v>42812</v>
      </c>
      <c r="B81" s="94">
        <f t="shared" ca="1" si="1"/>
        <v>44273</v>
      </c>
      <c r="C81" s="21" t="s">
        <v>318</v>
      </c>
      <c r="D81" s="21" t="s">
        <v>36727</v>
      </c>
      <c r="E81" s="21" t="s">
        <v>37091</v>
      </c>
      <c r="F81" s="96" t="s">
        <v>37667</v>
      </c>
      <c r="G81" s="96" t="s">
        <v>38020</v>
      </c>
      <c r="H81" s="95"/>
      <c r="I81" s="95" t="s">
        <v>37667</v>
      </c>
      <c r="J81" s="95" t="s">
        <v>38807</v>
      </c>
      <c r="K81" s="95"/>
      <c r="L81" s="95"/>
      <c r="M81" s="95"/>
      <c r="N81" s="95" t="s">
        <v>39280</v>
      </c>
    </row>
    <row r="82" spans="1:14" x14ac:dyDescent="0.25">
      <c r="A82" s="22">
        <v>42813</v>
      </c>
      <c r="B82" s="94">
        <f t="shared" ca="1" si="1"/>
        <v>44274</v>
      </c>
      <c r="C82" s="21" t="s">
        <v>323</v>
      </c>
      <c r="D82" s="21" t="s">
        <v>36728</v>
      </c>
      <c r="E82" s="21" t="s">
        <v>37092</v>
      </c>
      <c r="F82" s="96" t="s">
        <v>37668</v>
      </c>
      <c r="G82" s="96" t="s">
        <v>38021</v>
      </c>
      <c r="H82" s="95"/>
      <c r="I82" s="95" t="s">
        <v>38333</v>
      </c>
      <c r="J82" s="95" t="s">
        <v>38808</v>
      </c>
      <c r="K82" s="95"/>
      <c r="L82" s="95"/>
      <c r="M82" s="95"/>
      <c r="N82" s="95" t="s">
        <v>39281</v>
      </c>
    </row>
    <row r="83" spans="1:14" x14ac:dyDescent="0.25">
      <c r="A83" s="22">
        <v>42814</v>
      </c>
      <c r="B83" s="94">
        <f t="shared" ca="1" si="1"/>
        <v>44275</v>
      </c>
      <c r="C83" s="21" t="s">
        <v>160</v>
      </c>
      <c r="D83" s="21" t="s">
        <v>36729</v>
      </c>
      <c r="E83" s="21" t="s">
        <v>37093</v>
      </c>
      <c r="F83" s="96" t="s">
        <v>37669</v>
      </c>
      <c r="G83" s="96" t="s">
        <v>38022</v>
      </c>
      <c r="H83" s="95"/>
      <c r="I83" s="95" t="s">
        <v>38334</v>
      </c>
      <c r="J83" s="95" t="s">
        <v>38809</v>
      </c>
      <c r="K83" s="95"/>
      <c r="L83" s="95"/>
      <c r="M83" s="95"/>
      <c r="N83" s="95" t="s">
        <v>39282</v>
      </c>
    </row>
    <row r="84" spans="1:14" x14ac:dyDescent="0.25">
      <c r="A84" s="22">
        <v>42815</v>
      </c>
      <c r="B84" s="94">
        <f t="shared" ca="1" si="1"/>
        <v>44276</v>
      </c>
      <c r="C84" s="21" t="s">
        <v>169</v>
      </c>
      <c r="D84" s="21" t="s">
        <v>36730</v>
      </c>
      <c r="E84" s="21" t="s">
        <v>37094</v>
      </c>
      <c r="F84" s="96" t="s">
        <v>37670</v>
      </c>
      <c r="G84" s="96" t="s">
        <v>38023</v>
      </c>
      <c r="H84" s="95"/>
      <c r="I84" s="95" t="s">
        <v>38335</v>
      </c>
      <c r="J84" s="95" t="s">
        <v>38810</v>
      </c>
      <c r="K84" s="95"/>
      <c r="L84" s="95"/>
      <c r="M84" s="95"/>
      <c r="N84" s="95" t="s">
        <v>39283</v>
      </c>
    </row>
    <row r="85" spans="1:14" x14ac:dyDescent="0.25">
      <c r="A85" s="22">
        <v>42816</v>
      </c>
      <c r="B85" s="94">
        <f t="shared" ca="1" si="1"/>
        <v>44277</v>
      </c>
      <c r="C85" s="21" t="s">
        <v>333</v>
      </c>
      <c r="D85" s="21" t="s">
        <v>36731</v>
      </c>
      <c r="E85" s="21" t="s">
        <v>37095</v>
      </c>
      <c r="F85" s="96" t="s">
        <v>37671</v>
      </c>
      <c r="G85" s="96" t="s">
        <v>38024</v>
      </c>
      <c r="H85" s="95"/>
      <c r="I85" s="95" t="s">
        <v>38336</v>
      </c>
      <c r="J85" s="95" t="s">
        <v>38811</v>
      </c>
      <c r="K85" s="95"/>
      <c r="L85" s="95"/>
      <c r="M85" s="95"/>
      <c r="N85" s="95" t="s">
        <v>39284</v>
      </c>
    </row>
    <row r="86" spans="1:14" x14ac:dyDescent="0.25">
      <c r="A86" s="22">
        <v>42817</v>
      </c>
      <c r="B86" s="94">
        <f t="shared" ca="1" si="1"/>
        <v>44278</v>
      </c>
      <c r="C86" s="21" t="s">
        <v>181</v>
      </c>
      <c r="D86" s="21" t="s">
        <v>36732</v>
      </c>
      <c r="E86" s="21" t="s">
        <v>37096</v>
      </c>
      <c r="F86" s="96" t="s">
        <v>37672</v>
      </c>
      <c r="G86" s="96" t="s">
        <v>38025</v>
      </c>
      <c r="H86" s="95"/>
      <c r="I86" s="95" t="s">
        <v>38337</v>
      </c>
      <c r="J86" s="95" t="s">
        <v>38812</v>
      </c>
      <c r="K86" s="95"/>
      <c r="L86" s="95"/>
      <c r="M86" s="95"/>
      <c r="N86" s="95" t="s">
        <v>39285</v>
      </c>
    </row>
    <row r="87" spans="1:14" x14ac:dyDescent="0.25">
      <c r="A87" s="22">
        <v>42818</v>
      </c>
      <c r="B87" s="94">
        <f t="shared" ca="1" si="1"/>
        <v>44279</v>
      </c>
      <c r="C87" s="21" t="s">
        <v>342</v>
      </c>
      <c r="D87" s="21" t="s">
        <v>36733</v>
      </c>
      <c r="E87" s="21" t="s">
        <v>37097</v>
      </c>
      <c r="F87" s="96" t="s">
        <v>37673</v>
      </c>
      <c r="G87" s="96" t="s">
        <v>38026</v>
      </c>
      <c r="H87" s="95"/>
      <c r="I87" s="95" t="s">
        <v>37673</v>
      </c>
      <c r="J87" s="95" t="s">
        <v>38813</v>
      </c>
      <c r="K87" s="95"/>
      <c r="L87" s="95"/>
      <c r="M87" s="95"/>
      <c r="N87" s="95" t="s">
        <v>39286</v>
      </c>
    </row>
    <row r="88" spans="1:14" x14ac:dyDescent="0.25">
      <c r="A88" s="22">
        <v>42819</v>
      </c>
      <c r="B88" s="94">
        <f t="shared" ca="1" si="1"/>
        <v>44280</v>
      </c>
      <c r="C88" s="21" t="s">
        <v>346</v>
      </c>
      <c r="D88" s="21" t="s">
        <v>36734</v>
      </c>
      <c r="E88" s="21" t="s">
        <v>37098</v>
      </c>
      <c r="F88" s="96" t="s">
        <v>37674</v>
      </c>
      <c r="G88" s="96" t="s">
        <v>38027</v>
      </c>
      <c r="H88" s="95"/>
      <c r="I88" s="95" t="s">
        <v>38338</v>
      </c>
      <c r="J88" s="95" t="s">
        <v>38814</v>
      </c>
      <c r="K88" s="95"/>
      <c r="L88" s="95"/>
      <c r="M88" s="95"/>
      <c r="N88" s="95" t="s">
        <v>39287</v>
      </c>
    </row>
    <row r="89" spans="1:14" x14ac:dyDescent="0.25">
      <c r="A89" s="22">
        <v>42820</v>
      </c>
      <c r="B89" s="94">
        <f t="shared" ca="1" si="1"/>
        <v>44281</v>
      </c>
      <c r="C89" s="21" t="s">
        <v>201</v>
      </c>
      <c r="D89" s="21" t="s">
        <v>36735</v>
      </c>
      <c r="E89" s="21" t="s">
        <v>37099</v>
      </c>
      <c r="F89" s="96" t="s">
        <v>37675</v>
      </c>
      <c r="G89" s="96" t="s">
        <v>38028</v>
      </c>
      <c r="H89" s="95"/>
      <c r="I89" s="95" t="s">
        <v>37675</v>
      </c>
      <c r="J89" s="95" t="s">
        <v>38815</v>
      </c>
      <c r="K89" s="95"/>
      <c r="L89" s="95"/>
      <c r="M89" s="95"/>
      <c r="N89" s="95" t="s">
        <v>39288</v>
      </c>
    </row>
    <row r="90" spans="1:14" x14ac:dyDescent="0.25">
      <c r="A90" s="22">
        <v>42821</v>
      </c>
      <c r="B90" s="94">
        <f t="shared" ca="1" si="1"/>
        <v>44282</v>
      </c>
      <c r="C90" s="21" t="s">
        <v>208</v>
      </c>
      <c r="D90" s="21" t="s">
        <v>36736</v>
      </c>
      <c r="E90" s="21" t="s">
        <v>37100</v>
      </c>
      <c r="F90" s="96" t="s">
        <v>37676</v>
      </c>
      <c r="G90" s="96" t="s">
        <v>38029</v>
      </c>
      <c r="H90" s="95"/>
      <c r="I90" s="95" t="s">
        <v>38339</v>
      </c>
      <c r="J90" s="95" t="s">
        <v>38816</v>
      </c>
      <c r="K90" s="95"/>
      <c r="L90" s="95"/>
      <c r="M90" s="95"/>
      <c r="N90" s="95" t="s">
        <v>39289</v>
      </c>
    </row>
    <row r="91" spans="1:14" x14ac:dyDescent="0.25">
      <c r="A91" s="22">
        <v>42822</v>
      </c>
      <c r="B91" s="94">
        <f t="shared" ca="1" si="1"/>
        <v>44283</v>
      </c>
      <c r="C91" s="21" t="s">
        <v>99</v>
      </c>
      <c r="D91" s="21" t="s">
        <v>36737</v>
      </c>
      <c r="E91" s="21" t="s">
        <v>37101</v>
      </c>
      <c r="F91" s="96" t="s">
        <v>37677</v>
      </c>
      <c r="G91" s="96" t="s">
        <v>38030</v>
      </c>
      <c r="H91" s="95"/>
      <c r="I91" s="95" t="s">
        <v>37677</v>
      </c>
      <c r="J91" s="95" t="s">
        <v>38817</v>
      </c>
      <c r="K91" s="95"/>
      <c r="L91" s="95"/>
      <c r="M91" s="95"/>
      <c r="N91" s="95" t="s">
        <v>39290</v>
      </c>
    </row>
    <row r="92" spans="1:14" x14ac:dyDescent="0.25">
      <c r="A92" s="22">
        <v>42823</v>
      </c>
      <c r="B92" s="94">
        <f t="shared" ca="1" si="1"/>
        <v>44284</v>
      </c>
      <c r="C92" s="21" t="s">
        <v>150</v>
      </c>
      <c r="D92" s="21" t="s">
        <v>36738</v>
      </c>
      <c r="E92" s="21" t="s">
        <v>37102</v>
      </c>
      <c r="F92" s="96" t="s">
        <v>37678</v>
      </c>
      <c r="G92" s="96" t="s">
        <v>38031</v>
      </c>
      <c r="H92" s="95"/>
      <c r="I92" s="95" t="s">
        <v>38340</v>
      </c>
      <c r="J92" s="95" t="s">
        <v>38818</v>
      </c>
      <c r="K92" s="95"/>
      <c r="L92" s="95"/>
      <c r="M92" s="95"/>
      <c r="N92" s="95" t="s">
        <v>39291</v>
      </c>
    </row>
    <row r="93" spans="1:14" x14ac:dyDescent="0.25">
      <c r="A93" s="22">
        <v>42824</v>
      </c>
      <c r="B93" s="94">
        <f t="shared" ca="1" si="1"/>
        <v>44285</v>
      </c>
      <c r="C93" s="21" t="s">
        <v>226</v>
      </c>
      <c r="D93" s="21" t="s">
        <v>36739</v>
      </c>
      <c r="E93" s="21" t="s">
        <v>37103</v>
      </c>
      <c r="F93" s="96" t="s">
        <v>37679</v>
      </c>
      <c r="G93" s="96" t="s">
        <v>38032</v>
      </c>
      <c r="H93" s="95"/>
      <c r="I93" s="95" t="s">
        <v>38341</v>
      </c>
      <c r="J93" s="95" t="s">
        <v>38819</v>
      </c>
      <c r="K93" s="95"/>
      <c r="L93" s="95"/>
      <c r="M93" s="95"/>
      <c r="N93" s="95" t="s">
        <v>39292</v>
      </c>
    </row>
    <row r="94" spans="1:14" x14ac:dyDescent="0.25">
      <c r="A94" s="22">
        <v>42825</v>
      </c>
      <c r="B94" s="94">
        <f t="shared" ca="1" si="1"/>
        <v>44286</v>
      </c>
      <c r="C94" s="21" t="s">
        <v>108</v>
      </c>
      <c r="D94" s="21" t="s">
        <v>36740</v>
      </c>
      <c r="E94" s="21" t="s">
        <v>37104</v>
      </c>
      <c r="F94" s="96" t="s">
        <v>37680</v>
      </c>
      <c r="G94" s="96" t="s">
        <v>38033</v>
      </c>
      <c r="H94" s="95"/>
      <c r="I94" s="95" t="s">
        <v>38342</v>
      </c>
      <c r="J94" s="95" t="s">
        <v>38820</v>
      </c>
      <c r="K94" s="95"/>
      <c r="L94" s="95"/>
      <c r="M94" s="95"/>
      <c r="N94" s="95" t="s">
        <v>39293</v>
      </c>
    </row>
    <row r="95" spans="1:14" x14ac:dyDescent="0.25">
      <c r="A95" s="22">
        <v>42826</v>
      </c>
      <c r="B95" s="94">
        <f t="shared" ca="1" si="1"/>
        <v>44287</v>
      </c>
      <c r="C95" s="21" t="s">
        <v>26</v>
      </c>
      <c r="D95" s="21" t="s">
        <v>36741</v>
      </c>
      <c r="E95" s="21" t="s">
        <v>37105</v>
      </c>
      <c r="F95" s="96" t="s">
        <v>37681</v>
      </c>
      <c r="G95" s="96" t="s">
        <v>38034</v>
      </c>
      <c r="H95" s="95"/>
      <c r="I95" s="95" t="s">
        <v>37681</v>
      </c>
      <c r="J95" s="95" t="s">
        <v>38821</v>
      </c>
      <c r="K95" s="95"/>
      <c r="L95" s="95"/>
      <c r="M95" s="95"/>
      <c r="N95" s="95" t="s">
        <v>39294</v>
      </c>
    </row>
    <row r="96" spans="1:14" x14ac:dyDescent="0.25">
      <c r="A96" s="22">
        <v>42827</v>
      </c>
      <c r="B96" s="94">
        <f t="shared" ca="1" si="1"/>
        <v>44288</v>
      </c>
      <c r="C96" s="21" t="s">
        <v>34</v>
      </c>
      <c r="D96" s="21" t="s">
        <v>36742</v>
      </c>
      <c r="E96" s="21" t="s">
        <v>37106</v>
      </c>
      <c r="F96" s="96" t="s">
        <v>37682</v>
      </c>
      <c r="G96" s="96" t="s">
        <v>38035</v>
      </c>
      <c r="H96" s="95"/>
      <c r="I96" s="95" t="s">
        <v>38343</v>
      </c>
      <c r="J96" s="95" t="s">
        <v>38822</v>
      </c>
      <c r="K96" s="95"/>
      <c r="L96" s="95"/>
      <c r="M96" s="95"/>
      <c r="N96" s="95" t="s">
        <v>39295</v>
      </c>
    </row>
    <row r="97" spans="1:14" x14ac:dyDescent="0.25">
      <c r="A97" s="22">
        <v>42828</v>
      </c>
      <c r="B97" s="94">
        <f t="shared" ca="1" si="1"/>
        <v>44289</v>
      </c>
      <c r="C97" s="21" t="s">
        <v>260</v>
      </c>
      <c r="D97" s="21" t="s">
        <v>36743</v>
      </c>
      <c r="E97" s="21" t="s">
        <v>37107</v>
      </c>
      <c r="F97" s="96" t="s">
        <v>37683</v>
      </c>
      <c r="G97" s="96" t="s">
        <v>37683</v>
      </c>
      <c r="H97" s="95"/>
      <c r="I97" s="95" t="s">
        <v>37683</v>
      </c>
      <c r="J97" s="95" t="s">
        <v>38823</v>
      </c>
      <c r="K97" s="95"/>
      <c r="L97" s="95"/>
      <c r="M97" s="95"/>
      <c r="N97" s="95" t="s">
        <v>39296</v>
      </c>
    </row>
    <row r="98" spans="1:14" x14ac:dyDescent="0.25">
      <c r="A98" s="22">
        <v>42829</v>
      </c>
      <c r="B98" s="94">
        <f t="shared" ca="1" si="1"/>
        <v>44290</v>
      </c>
      <c r="C98" s="21" t="s">
        <v>48</v>
      </c>
      <c r="D98" s="21" t="s">
        <v>36744</v>
      </c>
      <c r="E98" s="21" t="s">
        <v>37108</v>
      </c>
      <c r="F98" s="96" t="s">
        <v>37684</v>
      </c>
      <c r="G98" s="96" t="s">
        <v>38036</v>
      </c>
      <c r="H98" s="95"/>
      <c r="I98" s="95" t="s">
        <v>37947</v>
      </c>
      <c r="J98" s="95" t="s">
        <v>38824</v>
      </c>
      <c r="K98" s="95"/>
      <c r="L98" s="95"/>
      <c r="M98" s="95"/>
      <c r="N98" s="95" t="s">
        <v>39297</v>
      </c>
    </row>
    <row r="99" spans="1:14" x14ac:dyDescent="0.25">
      <c r="A99" s="22">
        <v>42830</v>
      </c>
      <c r="B99" s="94">
        <f t="shared" ca="1" si="1"/>
        <v>44291</v>
      </c>
      <c r="C99" s="21" t="s">
        <v>55</v>
      </c>
      <c r="D99" s="21" t="s">
        <v>36745</v>
      </c>
      <c r="E99" s="21" t="s">
        <v>37109</v>
      </c>
      <c r="F99" s="96" t="s">
        <v>37685</v>
      </c>
      <c r="G99" s="96" t="s">
        <v>38037</v>
      </c>
      <c r="H99" s="95"/>
      <c r="I99" s="95" t="s">
        <v>37685</v>
      </c>
      <c r="J99" s="95" t="s">
        <v>38825</v>
      </c>
      <c r="K99" s="95"/>
      <c r="L99" s="95"/>
      <c r="M99" s="95"/>
      <c r="N99" s="95" t="s">
        <v>39298</v>
      </c>
    </row>
    <row r="100" spans="1:14" x14ac:dyDescent="0.25">
      <c r="A100" s="22">
        <v>42831</v>
      </c>
      <c r="B100" s="94">
        <f t="shared" ca="1" si="1"/>
        <v>44292</v>
      </c>
      <c r="C100" s="21" t="s">
        <v>198</v>
      </c>
      <c r="D100" s="21" t="s">
        <v>36746</v>
      </c>
      <c r="E100" s="21" t="s">
        <v>37110</v>
      </c>
      <c r="F100" s="96" t="s">
        <v>37686</v>
      </c>
      <c r="G100" s="96" t="s">
        <v>38038</v>
      </c>
      <c r="H100" s="95"/>
      <c r="I100" s="95" t="s">
        <v>38344</v>
      </c>
      <c r="J100" s="95" t="s">
        <v>38826</v>
      </c>
      <c r="K100" s="95"/>
      <c r="L100" s="95"/>
      <c r="M100" s="95"/>
      <c r="N100" s="95" t="s">
        <v>39299</v>
      </c>
    </row>
    <row r="101" spans="1:14" x14ac:dyDescent="0.25">
      <c r="A101" s="22">
        <v>42832</v>
      </c>
      <c r="B101" s="94">
        <f t="shared" ca="1" si="1"/>
        <v>44293</v>
      </c>
      <c r="C101" s="21" t="s">
        <v>68</v>
      </c>
      <c r="D101" s="21" t="s">
        <v>36747</v>
      </c>
      <c r="E101" s="21" t="s">
        <v>37111</v>
      </c>
      <c r="F101" s="96" t="s">
        <v>37687</v>
      </c>
      <c r="G101" s="96" t="s">
        <v>38039</v>
      </c>
      <c r="H101" s="95"/>
      <c r="I101" s="95" t="s">
        <v>38345</v>
      </c>
      <c r="J101" s="95" t="s">
        <v>38827</v>
      </c>
      <c r="K101" s="95"/>
      <c r="L101" s="95"/>
      <c r="M101" s="95"/>
      <c r="N101" s="95" t="s">
        <v>39300</v>
      </c>
    </row>
    <row r="102" spans="1:14" x14ac:dyDescent="0.25">
      <c r="A102" s="22">
        <v>42833</v>
      </c>
      <c r="B102" s="94">
        <f t="shared" ca="1" si="1"/>
        <v>44294</v>
      </c>
      <c r="C102" s="21" t="s">
        <v>78</v>
      </c>
      <c r="D102" s="21" t="s">
        <v>36748</v>
      </c>
      <c r="E102" s="21" t="s">
        <v>37112</v>
      </c>
      <c r="F102" s="96" t="s">
        <v>37688</v>
      </c>
      <c r="G102" s="96" t="s">
        <v>38040</v>
      </c>
      <c r="H102" s="95"/>
      <c r="I102" s="95" t="s">
        <v>37620</v>
      </c>
      <c r="J102" s="95" t="s">
        <v>38828</v>
      </c>
      <c r="K102" s="95"/>
      <c r="L102" s="95"/>
      <c r="M102" s="95"/>
      <c r="N102" s="95" t="s">
        <v>39301</v>
      </c>
    </row>
    <row r="103" spans="1:14" x14ac:dyDescent="0.25">
      <c r="A103" s="22">
        <v>42834</v>
      </c>
      <c r="B103" s="94">
        <f t="shared" ca="1" si="1"/>
        <v>44295</v>
      </c>
      <c r="C103" s="21" t="s">
        <v>87</v>
      </c>
      <c r="D103" s="21" t="s">
        <v>36749</v>
      </c>
      <c r="E103" s="21" t="s">
        <v>37113</v>
      </c>
      <c r="F103" s="96" t="s">
        <v>37689</v>
      </c>
      <c r="G103" s="96" t="s">
        <v>38041</v>
      </c>
      <c r="H103" s="95"/>
      <c r="I103" s="95" t="s">
        <v>37734</v>
      </c>
      <c r="J103" s="95" t="s">
        <v>38829</v>
      </c>
      <c r="K103" s="95"/>
      <c r="L103" s="95"/>
      <c r="M103" s="95"/>
      <c r="N103" s="95" t="s">
        <v>39302</v>
      </c>
    </row>
    <row r="104" spans="1:14" x14ac:dyDescent="0.25">
      <c r="A104" s="22">
        <v>42835</v>
      </c>
      <c r="B104" s="94">
        <f t="shared" ca="1" si="1"/>
        <v>44296</v>
      </c>
      <c r="C104" s="21" t="s">
        <v>98</v>
      </c>
      <c r="D104" s="21" t="s">
        <v>36750</v>
      </c>
      <c r="E104" s="21" t="s">
        <v>37114</v>
      </c>
      <c r="F104" s="96" t="s">
        <v>37690</v>
      </c>
      <c r="G104" s="96" t="s">
        <v>38042</v>
      </c>
      <c r="H104" s="95"/>
      <c r="I104" s="95" t="s">
        <v>38346</v>
      </c>
      <c r="J104" s="95" t="s">
        <v>38830</v>
      </c>
      <c r="K104" s="95"/>
      <c r="L104" s="95"/>
      <c r="M104" s="95"/>
      <c r="N104" s="95" t="s">
        <v>39303</v>
      </c>
    </row>
    <row r="105" spans="1:14" x14ac:dyDescent="0.25">
      <c r="A105" s="22">
        <v>42836</v>
      </c>
      <c r="B105" s="94">
        <f t="shared" ca="1" si="1"/>
        <v>44297</v>
      </c>
      <c r="C105" s="21" t="s">
        <v>286</v>
      </c>
      <c r="D105" s="21" t="s">
        <v>36751</v>
      </c>
      <c r="E105" s="21" t="s">
        <v>37115</v>
      </c>
      <c r="F105" s="96" t="s">
        <v>37691</v>
      </c>
      <c r="G105" s="96" t="s">
        <v>38043</v>
      </c>
      <c r="H105" s="95"/>
      <c r="I105" s="95" t="s">
        <v>37928</v>
      </c>
      <c r="J105" s="95" t="s">
        <v>38831</v>
      </c>
      <c r="K105" s="95"/>
      <c r="L105" s="95"/>
      <c r="M105" s="95"/>
      <c r="N105" s="95" t="s">
        <v>39304</v>
      </c>
    </row>
    <row r="106" spans="1:14" x14ac:dyDescent="0.25">
      <c r="A106" s="22">
        <v>42837</v>
      </c>
      <c r="B106" s="94">
        <f t="shared" ca="1" si="1"/>
        <v>44298</v>
      </c>
      <c r="C106" s="21" t="s">
        <v>109</v>
      </c>
      <c r="D106" s="21" t="s">
        <v>36752</v>
      </c>
      <c r="E106" s="21" t="s">
        <v>37116</v>
      </c>
      <c r="F106" s="96" t="s">
        <v>37692</v>
      </c>
      <c r="G106" s="96" t="s">
        <v>38044</v>
      </c>
      <c r="H106" s="95"/>
      <c r="I106" s="95" t="s">
        <v>38347</v>
      </c>
      <c r="J106" s="95" t="s">
        <v>38832</v>
      </c>
      <c r="K106" s="95"/>
      <c r="L106" s="95"/>
      <c r="M106" s="95"/>
      <c r="N106" s="95" t="s">
        <v>39305</v>
      </c>
    </row>
    <row r="107" spans="1:14" x14ac:dyDescent="0.25">
      <c r="A107" s="22">
        <v>42838</v>
      </c>
      <c r="B107" s="94">
        <f t="shared" ca="1" si="1"/>
        <v>44299</v>
      </c>
      <c r="C107" s="21" t="s">
        <v>116</v>
      </c>
      <c r="D107" s="21" t="s">
        <v>36753</v>
      </c>
      <c r="E107" s="21" t="s">
        <v>37117</v>
      </c>
      <c r="F107" s="96" t="s">
        <v>37693</v>
      </c>
      <c r="G107" s="96" t="s">
        <v>38045</v>
      </c>
      <c r="H107" s="95"/>
      <c r="I107" s="95" t="s">
        <v>37693</v>
      </c>
      <c r="J107" s="95" t="s">
        <v>38833</v>
      </c>
      <c r="K107" s="95"/>
      <c r="L107" s="95"/>
      <c r="M107" s="95"/>
      <c r="N107" s="95" t="s">
        <v>39306</v>
      </c>
    </row>
    <row r="108" spans="1:14" x14ac:dyDescent="0.25">
      <c r="A108" s="22">
        <v>42839</v>
      </c>
      <c r="B108" s="94">
        <f t="shared" ca="1" si="1"/>
        <v>44300</v>
      </c>
      <c r="C108" s="21" t="s">
        <v>123</v>
      </c>
      <c r="D108" s="21" t="s">
        <v>36754</v>
      </c>
      <c r="E108" s="21" t="s">
        <v>37118</v>
      </c>
      <c r="F108" s="96" t="s">
        <v>37694</v>
      </c>
      <c r="G108" s="96" t="s">
        <v>38046</v>
      </c>
      <c r="H108" s="95"/>
      <c r="I108" s="95" t="s">
        <v>38348</v>
      </c>
      <c r="J108" s="95" t="s">
        <v>38834</v>
      </c>
      <c r="K108" s="95"/>
      <c r="L108" s="95"/>
      <c r="M108" s="95"/>
      <c r="N108" s="95" t="s">
        <v>39307</v>
      </c>
    </row>
    <row r="109" spans="1:14" x14ac:dyDescent="0.25">
      <c r="A109" s="22">
        <v>42840</v>
      </c>
      <c r="B109" s="94">
        <f t="shared" ca="1" si="1"/>
        <v>44301</v>
      </c>
      <c r="C109" s="21" t="s">
        <v>305</v>
      </c>
      <c r="D109" s="21" t="s">
        <v>36755</v>
      </c>
      <c r="E109" s="21" t="s">
        <v>37119</v>
      </c>
      <c r="F109" s="96" t="s">
        <v>37695</v>
      </c>
      <c r="G109" s="96" t="s">
        <v>38047</v>
      </c>
      <c r="H109" s="95"/>
      <c r="I109" s="95" t="s">
        <v>38349</v>
      </c>
      <c r="J109" s="95" t="s">
        <v>38835</v>
      </c>
      <c r="K109" s="95"/>
      <c r="L109" s="95"/>
      <c r="M109" s="95"/>
      <c r="N109" s="95" t="s">
        <v>39308</v>
      </c>
    </row>
    <row r="110" spans="1:14" x14ac:dyDescent="0.25">
      <c r="A110" s="22">
        <v>42841</v>
      </c>
      <c r="B110" s="94">
        <f t="shared" ca="1" si="1"/>
        <v>44302</v>
      </c>
      <c r="C110" s="21" t="s">
        <v>132</v>
      </c>
      <c r="D110" s="21" t="s">
        <v>36756</v>
      </c>
      <c r="E110" s="21" t="s">
        <v>37120</v>
      </c>
      <c r="F110" s="96" t="s">
        <v>37696</v>
      </c>
      <c r="G110" s="96" t="s">
        <v>38048</v>
      </c>
      <c r="H110" s="95"/>
      <c r="I110" s="95" t="s">
        <v>37686</v>
      </c>
      <c r="J110" s="95" t="s">
        <v>38836</v>
      </c>
      <c r="K110" s="95"/>
      <c r="L110" s="95"/>
      <c r="M110" s="95"/>
      <c r="N110" s="95" t="s">
        <v>39309</v>
      </c>
    </row>
    <row r="111" spans="1:14" x14ac:dyDescent="0.25">
      <c r="A111" s="22">
        <v>42842</v>
      </c>
      <c r="B111" s="94">
        <f t="shared" ca="1" si="1"/>
        <v>44303</v>
      </c>
      <c r="C111" s="21" t="s">
        <v>139</v>
      </c>
      <c r="D111" s="21" t="s">
        <v>36757</v>
      </c>
      <c r="E111" s="21" t="s">
        <v>37121</v>
      </c>
      <c r="F111" s="96" t="s">
        <v>37697</v>
      </c>
      <c r="G111" s="96" t="s">
        <v>38049</v>
      </c>
      <c r="H111" s="95"/>
      <c r="I111" s="95" t="s">
        <v>37697</v>
      </c>
      <c r="J111" s="95" t="s">
        <v>38837</v>
      </c>
      <c r="K111" s="95"/>
      <c r="L111" s="95"/>
      <c r="M111" s="95"/>
      <c r="N111" s="95" t="s">
        <v>39310</v>
      </c>
    </row>
    <row r="112" spans="1:14" x14ac:dyDescent="0.25">
      <c r="A112" s="22">
        <v>42843</v>
      </c>
      <c r="B112" s="94">
        <f t="shared" ca="1" si="1"/>
        <v>44304</v>
      </c>
      <c r="C112" s="21" t="s">
        <v>319</v>
      </c>
      <c r="D112" s="21" t="s">
        <v>36758</v>
      </c>
      <c r="E112" s="21" t="s">
        <v>37122</v>
      </c>
      <c r="F112" s="96" t="s">
        <v>37698</v>
      </c>
      <c r="G112" s="96" t="s">
        <v>38050</v>
      </c>
      <c r="H112" s="95"/>
      <c r="I112" s="95" t="s">
        <v>38059</v>
      </c>
      <c r="J112" s="95" t="s">
        <v>38838</v>
      </c>
      <c r="K112" s="95"/>
      <c r="L112" s="95"/>
      <c r="M112" s="95"/>
      <c r="N112" s="95" t="s">
        <v>39311</v>
      </c>
    </row>
    <row r="113" spans="1:14" x14ac:dyDescent="0.25">
      <c r="A113" s="22">
        <v>42844</v>
      </c>
      <c r="B113" s="94">
        <f t="shared" ca="1" si="1"/>
        <v>44305</v>
      </c>
      <c r="C113" s="21" t="s">
        <v>152</v>
      </c>
      <c r="D113" s="21" t="s">
        <v>36759</v>
      </c>
      <c r="E113" s="21" t="s">
        <v>37123</v>
      </c>
      <c r="F113" s="96" t="s">
        <v>37699</v>
      </c>
      <c r="G113" s="96" t="s">
        <v>38051</v>
      </c>
      <c r="H113" s="95"/>
      <c r="I113" s="95" t="s">
        <v>38350</v>
      </c>
      <c r="J113" s="95" t="s">
        <v>38839</v>
      </c>
      <c r="K113" s="95"/>
      <c r="L113" s="95"/>
      <c r="M113" s="95"/>
      <c r="N113" s="95" t="s">
        <v>39312</v>
      </c>
    </row>
    <row r="114" spans="1:14" x14ac:dyDescent="0.25">
      <c r="A114" s="22">
        <v>42845</v>
      </c>
      <c r="B114" s="94">
        <f t="shared" ca="1" si="1"/>
        <v>44306</v>
      </c>
      <c r="C114" s="21" t="s">
        <v>93</v>
      </c>
      <c r="D114" s="21" t="s">
        <v>36760</v>
      </c>
      <c r="E114" s="21" t="s">
        <v>37124</v>
      </c>
      <c r="F114" s="96" t="s">
        <v>37700</v>
      </c>
      <c r="G114" s="96" t="s">
        <v>38052</v>
      </c>
      <c r="H114" s="95"/>
      <c r="I114" s="95" t="s">
        <v>37813</v>
      </c>
      <c r="J114" s="95" t="s">
        <v>38840</v>
      </c>
      <c r="K114" s="95"/>
      <c r="L114" s="95"/>
      <c r="M114" s="95"/>
      <c r="N114" s="95" t="s">
        <v>39313</v>
      </c>
    </row>
    <row r="115" spans="1:14" x14ac:dyDescent="0.25">
      <c r="A115" s="22">
        <v>42846</v>
      </c>
      <c r="B115" s="94">
        <f t="shared" ca="1" si="1"/>
        <v>44307</v>
      </c>
      <c r="C115" s="21" t="s">
        <v>170</v>
      </c>
      <c r="D115" s="21" t="s">
        <v>36761</v>
      </c>
      <c r="E115" s="21" t="s">
        <v>37125</v>
      </c>
      <c r="F115" s="96" t="s">
        <v>37701</v>
      </c>
      <c r="G115" s="96" t="s">
        <v>38053</v>
      </c>
      <c r="H115" s="95"/>
      <c r="I115" s="95" t="s">
        <v>37593</v>
      </c>
      <c r="J115" s="95" t="s">
        <v>38841</v>
      </c>
      <c r="K115" s="95"/>
      <c r="L115" s="95"/>
      <c r="M115" s="95"/>
      <c r="N115" s="95" t="s">
        <v>39314</v>
      </c>
    </row>
    <row r="116" spans="1:14" x14ac:dyDescent="0.25">
      <c r="A116" s="22">
        <v>42847</v>
      </c>
      <c r="B116" s="94">
        <f t="shared" ca="1" si="1"/>
        <v>44308</v>
      </c>
      <c r="C116" s="21" t="s">
        <v>334</v>
      </c>
      <c r="D116" s="21" t="s">
        <v>36762</v>
      </c>
      <c r="E116" s="21" t="s">
        <v>37126</v>
      </c>
      <c r="F116" s="96" t="s">
        <v>37702</v>
      </c>
      <c r="G116" s="96" t="s">
        <v>38054</v>
      </c>
      <c r="H116" s="95"/>
      <c r="I116" s="95" t="s">
        <v>38351</v>
      </c>
      <c r="J116" s="95" t="s">
        <v>38842</v>
      </c>
      <c r="K116" s="95"/>
      <c r="L116" s="95"/>
      <c r="M116" s="95"/>
      <c r="N116" s="95" t="s">
        <v>39315</v>
      </c>
    </row>
    <row r="117" spans="1:14" x14ac:dyDescent="0.25">
      <c r="A117" s="22">
        <v>42848</v>
      </c>
      <c r="B117" s="94">
        <f t="shared" ca="1" si="1"/>
        <v>44309</v>
      </c>
      <c r="C117" s="21" t="s">
        <v>182</v>
      </c>
      <c r="D117" s="21" t="s">
        <v>36763</v>
      </c>
      <c r="E117" s="21" t="s">
        <v>37127</v>
      </c>
      <c r="F117" s="96" t="s">
        <v>37703</v>
      </c>
      <c r="G117" s="96" t="s">
        <v>38055</v>
      </c>
      <c r="H117" s="95"/>
      <c r="I117" s="95" t="s">
        <v>38352</v>
      </c>
      <c r="J117" s="95" t="s">
        <v>38843</v>
      </c>
      <c r="K117" s="95"/>
      <c r="L117" s="95"/>
      <c r="M117" s="95"/>
      <c r="N117" s="95" t="s">
        <v>39316</v>
      </c>
    </row>
    <row r="118" spans="1:14" x14ac:dyDescent="0.25">
      <c r="A118" s="22">
        <v>42849</v>
      </c>
      <c r="B118" s="94">
        <f t="shared" ca="1" si="1"/>
        <v>44310</v>
      </c>
      <c r="C118" s="21" t="s">
        <v>190</v>
      </c>
      <c r="D118" s="21" t="s">
        <v>36764</v>
      </c>
      <c r="E118" s="21" t="s">
        <v>37128</v>
      </c>
      <c r="F118" s="96" t="s">
        <v>37704</v>
      </c>
      <c r="G118" s="96" t="s">
        <v>38056</v>
      </c>
      <c r="H118" s="95"/>
      <c r="I118" s="95" t="s">
        <v>38353</v>
      </c>
      <c r="J118" s="95" t="s">
        <v>38844</v>
      </c>
      <c r="K118" s="95"/>
      <c r="L118" s="95"/>
      <c r="M118" s="95"/>
      <c r="N118" s="95" t="s">
        <v>39317</v>
      </c>
    </row>
    <row r="119" spans="1:14" x14ac:dyDescent="0.25">
      <c r="A119" s="22">
        <v>42850</v>
      </c>
      <c r="B119" s="94">
        <f t="shared" ca="1" si="1"/>
        <v>44311</v>
      </c>
      <c r="C119" s="21" t="s">
        <v>196</v>
      </c>
      <c r="D119" s="21" t="s">
        <v>36765</v>
      </c>
      <c r="E119" s="21" t="s">
        <v>37129</v>
      </c>
      <c r="F119" s="96" t="s">
        <v>37705</v>
      </c>
      <c r="G119" s="96" t="s">
        <v>38057</v>
      </c>
      <c r="H119" s="95"/>
      <c r="I119" s="95" t="s">
        <v>37705</v>
      </c>
      <c r="J119" s="95" t="s">
        <v>38845</v>
      </c>
      <c r="K119" s="95"/>
      <c r="L119" s="95"/>
      <c r="M119" s="95"/>
      <c r="N119" s="95" t="s">
        <v>39318</v>
      </c>
    </row>
    <row r="120" spans="1:14" x14ac:dyDescent="0.25">
      <c r="A120" s="22">
        <v>42851</v>
      </c>
      <c r="B120" s="94">
        <f t="shared" ca="1" si="1"/>
        <v>44312</v>
      </c>
      <c r="C120" s="21" t="s">
        <v>202</v>
      </c>
      <c r="D120" s="21" t="s">
        <v>36766</v>
      </c>
      <c r="E120" s="21" t="s">
        <v>37130</v>
      </c>
      <c r="F120" s="96" t="s">
        <v>37706</v>
      </c>
      <c r="G120" s="96" t="s">
        <v>38058</v>
      </c>
      <c r="H120" s="95"/>
      <c r="I120" s="95" t="s">
        <v>37924</v>
      </c>
      <c r="J120" s="95" t="s">
        <v>38846</v>
      </c>
      <c r="K120" s="95"/>
      <c r="L120" s="95"/>
      <c r="M120" s="95"/>
      <c r="N120" s="95" t="s">
        <v>39319</v>
      </c>
    </row>
    <row r="121" spans="1:14" x14ac:dyDescent="0.25">
      <c r="A121" s="22">
        <v>42852</v>
      </c>
      <c r="B121" s="94">
        <f t="shared" ca="1" si="1"/>
        <v>44313</v>
      </c>
      <c r="C121" s="21" t="s">
        <v>355</v>
      </c>
      <c r="D121" s="21" t="s">
        <v>36767</v>
      </c>
      <c r="E121" s="21" t="s">
        <v>37131</v>
      </c>
      <c r="F121" s="96" t="s">
        <v>37707</v>
      </c>
      <c r="G121" s="96" t="s">
        <v>37682</v>
      </c>
      <c r="H121" s="95"/>
      <c r="I121" s="95" t="s">
        <v>37707</v>
      </c>
      <c r="J121" s="95" t="s">
        <v>38847</v>
      </c>
      <c r="K121" s="95"/>
      <c r="L121" s="95"/>
      <c r="M121" s="95"/>
      <c r="N121" s="95" t="s">
        <v>39320</v>
      </c>
    </row>
    <row r="122" spans="1:14" x14ac:dyDescent="0.25">
      <c r="A122" s="22">
        <v>42853</v>
      </c>
      <c r="B122" s="94">
        <f t="shared" ca="1" si="1"/>
        <v>44314</v>
      </c>
      <c r="C122" s="21" t="s">
        <v>216</v>
      </c>
      <c r="D122" s="21" t="s">
        <v>36768</v>
      </c>
      <c r="E122" s="21" t="s">
        <v>37132</v>
      </c>
      <c r="F122" s="96" t="s">
        <v>37708</v>
      </c>
      <c r="G122" s="96" t="s">
        <v>38059</v>
      </c>
      <c r="H122" s="95"/>
      <c r="I122" s="95" t="s">
        <v>38354</v>
      </c>
      <c r="J122" s="95" t="s">
        <v>38848</v>
      </c>
      <c r="K122" s="95"/>
      <c r="L122" s="95"/>
      <c r="M122" s="95"/>
      <c r="N122" s="95" t="s">
        <v>39321</v>
      </c>
    </row>
    <row r="123" spans="1:14" x14ac:dyDescent="0.25">
      <c r="A123" s="22">
        <v>42854</v>
      </c>
      <c r="B123" s="94">
        <f t="shared" ca="1" si="1"/>
        <v>44315</v>
      </c>
      <c r="C123" s="21" t="s">
        <v>223</v>
      </c>
      <c r="D123" s="21" t="s">
        <v>36769</v>
      </c>
      <c r="E123" s="21" t="s">
        <v>37133</v>
      </c>
      <c r="F123" s="96" t="s">
        <v>37709</v>
      </c>
      <c r="G123" s="96" t="s">
        <v>38060</v>
      </c>
      <c r="H123" s="95"/>
      <c r="I123" s="95" t="s">
        <v>38061</v>
      </c>
      <c r="J123" s="95" t="s">
        <v>38849</v>
      </c>
      <c r="K123" s="95"/>
      <c r="L123" s="95"/>
      <c r="M123" s="95"/>
      <c r="N123" s="95" t="s">
        <v>39322</v>
      </c>
    </row>
    <row r="124" spans="1:14" x14ac:dyDescent="0.25">
      <c r="A124" s="22">
        <v>42855</v>
      </c>
      <c r="B124" s="94">
        <f t="shared" ca="1" si="1"/>
        <v>44316</v>
      </c>
      <c r="C124" s="21" t="s">
        <v>199</v>
      </c>
      <c r="D124" s="21" t="s">
        <v>36770</v>
      </c>
      <c r="E124" s="21" t="s">
        <v>37134</v>
      </c>
      <c r="F124" s="96" t="s">
        <v>37710</v>
      </c>
      <c r="G124" s="96" t="s">
        <v>38061</v>
      </c>
      <c r="H124" s="95"/>
      <c r="I124" s="95" t="s">
        <v>37670</v>
      </c>
      <c r="J124" s="95" t="s">
        <v>38850</v>
      </c>
      <c r="K124" s="95"/>
      <c r="L124" s="95"/>
      <c r="M124" s="95"/>
      <c r="N124" s="95" t="s">
        <v>39323</v>
      </c>
    </row>
    <row r="125" spans="1:14" x14ac:dyDescent="0.25">
      <c r="A125" s="22">
        <v>42856</v>
      </c>
      <c r="B125" s="94">
        <f t="shared" ca="1" si="1"/>
        <v>44317</v>
      </c>
      <c r="C125" s="21" t="s">
        <v>252</v>
      </c>
      <c r="D125" s="21" t="s">
        <v>36771</v>
      </c>
      <c r="E125" s="21" t="s">
        <v>37135</v>
      </c>
      <c r="F125" s="96" t="s">
        <v>37592</v>
      </c>
      <c r="G125" s="96" t="s">
        <v>38062</v>
      </c>
      <c r="H125" s="95"/>
      <c r="I125" s="95" t="s">
        <v>37592</v>
      </c>
      <c r="J125" s="95" t="s">
        <v>38851</v>
      </c>
      <c r="K125" s="95"/>
      <c r="L125" s="95"/>
      <c r="M125" s="95"/>
      <c r="N125" s="95" t="s">
        <v>39324</v>
      </c>
    </row>
    <row r="126" spans="1:14" x14ac:dyDescent="0.25">
      <c r="A126" s="22">
        <v>42857</v>
      </c>
      <c r="B126" s="94">
        <f t="shared" ca="1" si="1"/>
        <v>44318</v>
      </c>
      <c r="C126" s="21" t="s">
        <v>35</v>
      </c>
      <c r="D126" s="21" t="s">
        <v>36772</v>
      </c>
      <c r="E126" s="21" t="s">
        <v>37136</v>
      </c>
      <c r="F126" s="96" t="s">
        <v>37711</v>
      </c>
      <c r="G126" s="96" t="s">
        <v>38063</v>
      </c>
      <c r="H126" s="95"/>
      <c r="I126" s="95" t="s">
        <v>38355</v>
      </c>
      <c r="J126" s="95" t="s">
        <v>38852</v>
      </c>
      <c r="K126" s="95"/>
      <c r="L126" s="95"/>
      <c r="M126" s="95"/>
      <c r="N126" s="95" t="s">
        <v>39325</v>
      </c>
    </row>
    <row r="127" spans="1:14" x14ac:dyDescent="0.25">
      <c r="A127" s="22">
        <v>42858</v>
      </c>
      <c r="B127" s="94">
        <f t="shared" ca="1" si="1"/>
        <v>44319</v>
      </c>
      <c r="C127" s="21" t="s">
        <v>261</v>
      </c>
      <c r="D127" s="21" t="s">
        <v>36773</v>
      </c>
      <c r="E127" s="21" t="s">
        <v>37137</v>
      </c>
      <c r="F127" s="96" t="s">
        <v>37712</v>
      </c>
      <c r="G127" s="96" t="s">
        <v>38064</v>
      </c>
      <c r="H127" s="95"/>
      <c r="I127" s="95" t="s">
        <v>37600</v>
      </c>
      <c r="J127" s="95" t="s">
        <v>38853</v>
      </c>
      <c r="K127" s="95"/>
      <c r="L127" s="95"/>
      <c r="M127" s="95"/>
      <c r="N127" s="95" t="s">
        <v>39326</v>
      </c>
    </row>
    <row r="128" spans="1:14" x14ac:dyDescent="0.25">
      <c r="A128" s="22">
        <v>42859</v>
      </c>
      <c r="B128" s="94">
        <f t="shared" ca="1" si="1"/>
        <v>44320</v>
      </c>
      <c r="C128" s="21" t="s">
        <v>264</v>
      </c>
      <c r="D128" s="21" t="s">
        <v>36774</v>
      </c>
      <c r="E128" s="21" t="s">
        <v>37138</v>
      </c>
      <c r="F128" s="96" t="s">
        <v>37713</v>
      </c>
      <c r="G128" s="96" t="s">
        <v>38065</v>
      </c>
      <c r="H128" s="95"/>
      <c r="I128" s="95" t="s">
        <v>38356</v>
      </c>
      <c r="J128" s="95" t="s">
        <v>38854</v>
      </c>
      <c r="K128" s="95"/>
      <c r="L128" s="95"/>
      <c r="M128" s="95"/>
      <c r="N128" s="95" t="s">
        <v>39327</v>
      </c>
    </row>
    <row r="129" spans="1:14" x14ac:dyDescent="0.25">
      <c r="A129" s="22">
        <v>42860</v>
      </c>
      <c r="B129" s="94">
        <f t="shared" ca="1" si="1"/>
        <v>44321</v>
      </c>
      <c r="C129" s="21" t="s">
        <v>56</v>
      </c>
      <c r="D129" s="21" t="s">
        <v>36775</v>
      </c>
      <c r="E129" s="21" t="s">
        <v>37139</v>
      </c>
      <c r="F129" s="96" t="s">
        <v>37714</v>
      </c>
      <c r="G129" s="96" t="s">
        <v>38066</v>
      </c>
      <c r="H129" s="95"/>
      <c r="I129" s="95" t="s">
        <v>38357</v>
      </c>
      <c r="J129" s="95" t="s">
        <v>38855</v>
      </c>
      <c r="K129" s="95"/>
      <c r="L129" s="95"/>
      <c r="M129" s="95"/>
      <c r="N129" s="95" t="s">
        <v>39328</v>
      </c>
    </row>
    <row r="130" spans="1:14" x14ac:dyDescent="0.25">
      <c r="A130" s="22">
        <v>42861</v>
      </c>
      <c r="B130" s="94">
        <f t="shared" ca="1" si="1"/>
        <v>44322</v>
      </c>
      <c r="C130" s="21" t="s">
        <v>272</v>
      </c>
      <c r="D130" s="21" t="s">
        <v>36776</v>
      </c>
      <c r="E130" s="21" t="s">
        <v>37140</v>
      </c>
      <c r="F130" s="96" t="s">
        <v>37715</v>
      </c>
      <c r="G130" s="96" t="s">
        <v>38067</v>
      </c>
      <c r="H130" s="95"/>
      <c r="I130" s="95" t="s">
        <v>38358</v>
      </c>
      <c r="J130" s="95" t="s">
        <v>38856</v>
      </c>
      <c r="K130" s="95"/>
      <c r="L130" s="95"/>
      <c r="M130" s="95"/>
      <c r="N130" s="95" t="s">
        <v>39329</v>
      </c>
    </row>
    <row r="131" spans="1:14" x14ac:dyDescent="0.25">
      <c r="A131" s="22">
        <v>42862</v>
      </c>
      <c r="B131" s="94">
        <f t="shared" ca="1" si="1"/>
        <v>44323</v>
      </c>
      <c r="C131" s="21" t="s">
        <v>69</v>
      </c>
      <c r="D131" s="21" t="s">
        <v>36777</v>
      </c>
      <c r="E131" s="21" t="s">
        <v>37141</v>
      </c>
      <c r="F131" s="96" t="s">
        <v>37716</v>
      </c>
      <c r="G131" s="96" t="s">
        <v>38068</v>
      </c>
      <c r="H131" s="95"/>
      <c r="I131" s="95" t="s">
        <v>37902</v>
      </c>
      <c r="J131" s="95" t="s">
        <v>38857</v>
      </c>
      <c r="K131" s="95"/>
      <c r="L131" s="95"/>
      <c r="M131" s="95"/>
      <c r="N131" s="95" t="s">
        <v>39330</v>
      </c>
    </row>
    <row r="132" spans="1:14" x14ac:dyDescent="0.25">
      <c r="A132" s="22">
        <v>42863</v>
      </c>
      <c r="B132" s="94">
        <f t="shared" ca="1" si="1"/>
        <v>44324</v>
      </c>
      <c r="C132" s="21" t="s">
        <v>79</v>
      </c>
      <c r="D132" s="21" t="s">
        <v>36778</v>
      </c>
      <c r="E132" s="21" t="s">
        <v>37142</v>
      </c>
      <c r="F132" s="96" t="s">
        <v>37717</v>
      </c>
      <c r="G132" s="96" t="s">
        <v>38069</v>
      </c>
      <c r="H132" s="95"/>
      <c r="I132" s="95" t="s">
        <v>37592</v>
      </c>
      <c r="J132" s="95" t="s">
        <v>38858</v>
      </c>
      <c r="K132" s="95"/>
      <c r="L132" s="95"/>
      <c r="M132" s="95"/>
      <c r="N132" s="95" t="s">
        <v>39331</v>
      </c>
    </row>
    <row r="133" spans="1:14" x14ac:dyDescent="0.25">
      <c r="A133" s="22">
        <v>42864</v>
      </c>
      <c r="B133" s="94">
        <f t="shared" ca="1" si="1"/>
        <v>44325</v>
      </c>
      <c r="C133" s="21" t="s">
        <v>88</v>
      </c>
      <c r="D133" s="21" t="s">
        <v>36779</v>
      </c>
      <c r="E133" s="21" t="s">
        <v>37143</v>
      </c>
      <c r="F133" s="96" t="s">
        <v>37718</v>
      </c>
      <c r="G133" s="96" t="s">
        <v>38070</v>
      </c>
      <c r="H133" s="95"/>
      <c r="I133" s="95" t="s">
        <v>37842</v>
      </c>
      <c r="J133" s="95" t="s">
        <v>38859</v>
      </c>
      <c r="K133" s="95"/>
      <c r="L133" s="95"/>
      <c r="M133" s="95"/>
      <c r="N133" s="95" t="s">
        <v>39332</v>
      </c>
    </row>
    <row r="134" spans="1:14" x14ac:dyDescent="0.25">
      <c r="A134" s="22">
        <v>42865</v>
      </c>
      <c r="B134" s="94">
        <f t="shared" ref="B134:B197" ca="1" si="2">CONCATENATE(YEAR(TODAY()),".",IF(MONTH(A134)&lt;10,CONCATENATE("0",MONTH(A134)),MONTH(A134)),".",IF(DAY(A134)&lt;10,CONCATENATE("0",DAY(A134)),DAY(A134)))+1-1</f>
        <v>44326</v>
      </c>
      <c r="C134" s="21" t="s">
        <v>281</v>
      </c>
      <c r="D134" s="21" t="s">
        <v>36780</v>
      </c>
      <c r="E134" s="21" t="s">
        <v>37144</v>
      </c>
      <c r="F134" s="96" t="s">
        <v>37719</v>
      </c>
      <c r="G134" s="96" t="s">
        <v>38071</v>
      </c>
      <c r="H134" s="95"/>
      <c r="I134" s="95" t="s">
        <v>37720</v>
      </c>
      <c r="J134" s="95" t="s">
        <v>38860</v>
      </c>
      <c r="K134" s="95"/>
      <c r="L134" s="95"/>
      <c r="M134" s="95"/>
      <c r="N134" s="95" t="s">
        <v>39333</v>
      </c>
    </row>
    <row r="135" spans="1:14" x14ac:dyDescent="0.25">
      <c r="A135" s="22">
        <v>42866</v>
      </c>
      <c r="B135" s="94">
        <f t="shared" ca="1" si="2"/>
        <v>44327</v>
      </c>
      <c r="C135" s="21" t="s">
        <v>52</v>
      </c>
      <c r="D135" s="21" t="s">
        <v>36781</v>
      </c>
      <c r="E135" s="21" t="s">
        <v>37145</v>
      </c>
      <c r="F135" s="96" t="s">
        <v>37720</v>
      </c>
      <c r="G135" s="96" t="s">
        <v>38072</v>
      </c>
      <c r="H135" s="95"/>
      <c r="I135" s="95" t="s">
        <v>38359</v>
      </c>
      <c r="J135" s="95" t="s">
        <v>38861</v>
      </c>
      <c r="K135" s="95"/>
      <c r="L135" s="95"/>
      <c r="M135" s="95"/>
      <c r="N135" s="95" t="s">
        <v>39334</v>
      </c>
    </row>
    <row r="136" spans="1:14" x14ac:dyDescent="0.25">
      <c r="A136" s="22">
        <v>42867</v>
      </c>
      <c r="B136" s="94">
        <f t="shared" ca="1" si="2"/>
        <v>44328</v>
      </c>
      <c r="C136" s="21" t="s">
        <v>110</v>
      </c>
      <c r="D136" s="21" t="s">
        <v>36782</v>
      </c>
      <c r="E136" s="21" t="s">
        <v>37146</v>
      </c>
      <c r="F136" s="96" t="s">
        <v>37721</v>
      </c>
      <c r="G136" s="96" t="s">
        <v>38073</v>
      </c>
      <c r="H136" s="95"/>
      <c r="I136" s="95" t="s">
        <v>37721</v>
      </c>
      <c r="J136" s="95" t="s">
        <v>38862</v>
      </c>
      <c r="K136" s="95"/>
      <c r="L136" s="95"/>
      <c r="M136" s="95"/>
      <c r="N136" s="95" t="s">
        <v>39335</v>
      </c>
    </row>
    <row r="137" spans="1:14" x14ac:dyDescent="0.25">
      <c r="A137" s="22">
        <v>42868</v>
      </c>
      <c r="B137" s="94">
        <f t="shared" ca="1" si="2"/>
        <v>44329</v>
      </c>
      <c r="C137" s="21" t="s">
        <v>294</v>
      </c>
      <c r="D137" s="21" t="s">
        <v>36783</v>
      </c>
      <c r="E137" s="21" t="s">
        <v>37147</v>
      </c>
      <c r="F137" s="96" t="s">
        <v>37722</v>
      </c>
      <c r="G137" s="96" t="s">
        <v>38074</v>
      </c>
      <c r="H137" s="95"/>
      <c r="I137" s="95" t="s">
        <v>37722</v>
      </c>
      <c r="J137" s="95" t="s">
        <v>38863</v>
      </c>
      <c r="K137" s="95"/>
      <c r="L137" s="95"/>
      <c r="M137" s="95"/>
      <c r="N137" s="95" t="s">
        <v>39336</v>
      </c>
    </row>
    <row r="138" spans="1:14" x14ac:dyDescent="0.25">
      <c r="A138" s="22">
        <v>42869</v>
      </c>
      <c r="B138" s="94">
        <f t="shared" ca="1" si="2"/>
        <v>44330</v>
      </c>
      <c r="C138" s="21" t="s">
        <v>124</v>
      </c>
      <c r="D138" s="21" t="s">
        <v>36784</v>
      </c>
      <c r="E138" s="21" t="s">
        <v>37148</v>
      </c>
      <c r="F138" s="96" t="s">
        <v>37723</v>
      </c>
      <c r="G138" s="96" t="s">
        <v>38075</v>
      </c>
      <c r="H138" s="95"/>
      <c r="I138" s="95" t="s">
        <v>37723</v>
      </c>
      <c r="J138" s="95" t="s">
        <v>38864</v>
      </c>
      <c r="K138" s="95"/>
      <c r="L138" s="95"/>
      <c r="M138" s="95"/>
      <c r="N138" s="95" t="s">
        <v>39337</v>
      </c>
    </row>
    <row r="139" spans="1:14" x14ac:dyDescent="0.25">
      <c r="A139" s="22">
        <v>42870</v>
      </c>
      <c r="B139" s="94">
        <f t="shared" ca="1" si="2"/>
        <v>44331</v>
      </c>
      <c r="C139" s="21" t="s">
        <v>142</v>
      </c>
      <c r="D139" s="21" t="s">
        <v>36785</v>
      </c>
      <c r="E139" s="21" t="s">
        <v>37149</v>
      </c>
      <c r="F139" s="96" t="s">
        <v>37724</v>
      </c>
      <c r="G139" s="96" t="s">
        <v>38076</v>
      </c>
      <c r="H139" s="95"/>
      <c r="I139" s="95" t="s">
        <v>38360</v>
      </c>
      <c r="J139" s="95" t="s">
        <v>38865</v>
      </c>
      <c r="K139" s="95"/>
      <c r="L139" s="95"/>
      <c r="M139" s="95"/>
      <c r="N139" s="95" t="s">
        <v>39338</v>
      </c>
    </row>
    <row r="140" spans="1:14" x14ac:dyDescent="0.25">
      <c r="A140" s="22">
        <v>42871</v>
      </c>
      <c r="B140" s="94">
        <f t="shared" ca="1" si="2"/>
        <v>44332</v>
      </c>
      <c r="C140" s="21" t="s">
        <v>310</v>
      </c>
      <c r="D140" s="21" t="s">
        <v>36786</v>
      </c>
      <c r="E140" s="21" t="s">
        <v>37150</v>
      </c>
      <c r="F140" s="96" t="s">
        <v>37725</v>
      </c>
      <c r="G140" s="96" t="s">
        <v>38077</v>
      </c>
      <c r="H140" s="95"/>
      <c r="I140" s="95" t="s">
        <v>38361</v>
      </c>
      <c r="J140" s="95" t="s">
        <v>38866</v>
      </c>
      <c r="K140" s="95"/>
      <c r="L140" s="95"/>
      <c r="M140" s="95"/>
      <c r="N140" s="95" t="s">
        <v>39339</v>
      </c>
    </row>
    <row r="141" spans="1:14" x14ac:dyDescent="0.25">
      <c r="A141" s="22">
        <v>42872</v>
      </c>
      <c r="B141" s="94">
        <f t="shared" ca="1" si="2"/>
        <v>44333</v>
      </c>
      <c r="C141" s="21" t="s">
        <v>140</v>
      </c>
      <c r="D141" s="21" t="s">
        <v>36787</v>
      </c>
      <c r="E141" s="21" t="s">
        <v>37151</v>
      </c>
      <c r="F141" s="96" t="s">
        <v>37726</v>
      </c>
      <c r="G141" s="96" t="s">
        <v>38078</v>
      </c>
      <c r="H141" s="95"/>
      <c r="I141" s="95" t="s">
        <v>38362</v>
      </c>
      <c r="J141" s="95" t="s">
        <v>38867</v>
      </c>
      <c r="K141" s="95"/>
      <c r="L141" s="95"/>
      <c r="M141" s="95"/>
      <c r="N141" s="95" t="s">
        <v>39340</v>
      </c>
    </row>
    <row r="142" spans="1:14" x14ac:dyDescent="0.25">
      <c r="A142" s="22">
        <v>42873</v>
      </c>
      <c r="B142" s="94">
        <f t="shared" ca="1" si="2"/>
        <v>44334</v>
      </c>
      <c r="C142" s="21" t="s">
        <v>320</v>
      </c>
      <c r="D142" s="21" t="s">
        <v>36788</v>
      </c>
      <c r="E142" s="21" t="s">
        <v>37152</v>
      </c>
      <c r="F142" s="96" t="s">
        <v>37727</v>
      </c>
      <c r="G142" s="96" t="s">
        <v>38079</v>
      </c>
      <c r="H142" s="95"/>
      <c r="I142" s="95" t="s">
        <v>37608</v>
      </c>
      <c r="J142" s="95" t="s">
        <v>38868</v>
      </c>
      <c r="K142" s="95"/>
      <c r="L142" s="95"/>
      <c r="M142" s="95"/>
      <c r="N142" s="95" t="s">
        <v>39341</v>
      </c>
    </row>
    <row r="143" spans="1:14" x14ac:dyDescent="0.25">
      <c r="A143" s="22">
        <v>42874</v>
      </c>
      <c r="B143" s="94">
        <f t="shared" ca="1" si="2"/>
        <v>44335</v>
      </c>
      <c r="C143" s="21" t="s">
        <v>324</v>
      </c>
      <c r="D143" s="21" t="s">
        <v>36789</v>
      </c>
      <c r="E143" s="21" t="s">
        <v>37153</v>
      </c>
      <c r="F143" s="96" t="s">
        <v>37728</v>
      </c>
      <c r="G143" s="96" t="s">
        <v>38080</v>
      </c>
      <c r="H143" s="95"/>
      <c r="I143" s="95" t="s">
        <v>38363</v>
      </c>
      <c r="J143" s="95" t="s">
        <v>38869</v>
      </c>
      <c r="K143" s="95"/>
      <c r="L143" s="95"/>
      <c r="M143" s="95"/>
      <c r="N143" s="95" t="s">
        <v>39342</v>
      </c>
    </row>
    <row r="144" spans="1:14" x14ac:dyDescent="0.25">
      <c r="A144" s="22">
        <v>42875</v>
      </c>
      <c r="B144" s="94">
        <f t="shared" ca="1" si="2"/>
        <v>44336</v>
      </c>
      <c r="C144" s="21" t="s">
        <v>327</v>
      </c>
      <c r="D144" s="21" t="s">
        <v>36790</v>
      </c>
      <c r="E144" s="21" t="s">
        <v>37154</v>
      </c>
      <c r="F144" s="96" t="s">
        <v>37729</v>
      </c>
      <c r="G144" s="96" t="s">
        <v>38081</v>
      </c>
      <c r="H144" s="95"/>
      <c r="I144" s="95" t="s">
        <v>38364</v>
      </c>
      <c r="J144" s="95" t="s">
        <v>38870</v>
      </c>
      <c r="K144" s="95"/>
      <c r="L144" s="95"/>
      <c r="M144" s="95"/>
      <c r="N144" s="95" t="s">
        <v>39343</v>
      </c>
    </row>
    <row r="145" spans="1:14" x14ac:dyDescent="0.25">
      <c r="A145" s="22">
        <v>42876</v>
      </c>
      <c r="B145" s="94">
        <f t="shared" ca="1" si="2"/>
        <v>44337</v>
      </c>
      <c r="C145" s="21" t="s">
        <v>171</v>
      </c>
      <c r="D145" s="21" t="s">
        <v>36791</v>
      </c>
      <c r="E145" s="21" t="s">
        <v>37155</v>
      </c>
      <c r="F145" s="96" t="s">
        <v>37682</v>
      </c>
      <c r="G145" s="96" t="s">
        <v>38082</v>
      </c>
      <c r="H145" s="95"/>
      <c r="I145" s="95" t="s">
        <v>37716</v>
      </c>
      <c r="J145" s="95" t="s">
        <v>38871</v>
      </c>
      <c r="K145" s="95"/>
      <c r="L145" s="95"/>
      <c r="M145" s="95"/>
      <c r="N145" s="95" t="s">
        <v>39344</v>
      </c>
    </row>
    <row r="146" spans="1:14" x14ac:dyDescent="0.25">
      <c r="A146" s="22">
        <v>42877</v>
      </c>
      <c r="B146" s="94">
        <f t="shared" ca="1" si="2"/>
        <v>44338</v>
      </c>
      <c r="C146" s="21" t="s">
        <v>335</v>
      </c>
      <c r="D146" s="21" t="s">
        <v>36792</v>
      </c>
      <c r="E146" s="21" t="s">
        <v>37156</v>
      </c>
      <c r="F146" s="96" t="s">
        <v>37730</v>
      </c>
      <c r="G146" s="96" t="s">
        <v>38083</v>
      </c>
      <c r="H146" s="95"/>
      <c r="I146" s="95" t="s">
        <v>37621</v>
      </c>
      <c r="J146" s="95" t="s">
        <v>38872</v>
      </c>
      <c r="K146" s="95"/>
      <c r="L146" s="95"/>
      <c r="M146" s="95"/>
      <c r="N146" s="95" t="s">
        <v>39345</v>
      </c>
    </row>
    <row r="147" spans="1:14" x14ac:dyDescent="0.25">
      <c r="A147" s="22">
        <v>42878</v>
      </c>
      <c r="B147" s="94">
        <f t="shared" ca="1" si="2"/>
        <v>44339</v>
      </c>
      <c r="C147" s="21" t="s">
        <v>183</v>
      </c>
      <c r="D147" s="21" t="s">
        <v>36793</v>
      </c>
      <c r="E147" s="21" t="s">
        <v>37157</v>
      </c>
      <c r="F147" s="96" t="s">
        <v>37731</v>
      </c>
      <c r="G147" s="96" t="s">
        <v>38084</v>
      </c>
      <c r="H147" s="95"/>
      <c r="I147" s="95" t="s">
        <v>37792</v>
      </c>
      <c r="J147" s="95" t="s">
        <v>38873</v>
      </c>
      <c r="K147" s="95"/>
      <c r="L147" s="95"/>
      <c r="M147" s="95"/>
      <c r="N147" s="95" t="s">
        <v>39346</v>
      </c>
    </row>
    <row r="148" spans="1:14" x14ac:dyDescent="0.25">
      <c r="A148" s="22">
        <v>42879</v>
      </c>
      <c r="B148" s="94">
        <f t="shared" ca="1" si="2"/>
        <v>44340</v>
      </c>
      <c r="C148" s="21" t="s">
        <v>343</v>
      </c>
      <c r="D148" s="21" t="s">
        <v>36794</v>
      </c>
      <c r="E148" s="21" t="s">
        <v>37158</v>
      </c>
      <c r="F148" s="96" t="s">
        <v>37732</v>
      </c>
      <c r="G148" s="96" t="s">
        <v>38085</v>
      </c>
      <c r="H148" s="95"/>
      <c r="I148" s="95" t="s">
        <v>37819</v>
      </c>
      <c r="J148" s="95" t="s">
        <v>38874</v>
      </c>
      <c r="K148" s="95"/>
      <c r="L148" s="95"/>
      <c r="M148" s="95"/>
      <c r="N148" s="95" t="s">
        <v>39347</v>
      </c>
    </row>
    <row r="149" spans="1:14" x14ac:dyDescent="0.25">
      <c r="A149" s="22">
        <v>42880</v>
      </c>
      <c r="B149" s="94">
        <f t="shared" ca="1" si="2"/>
        <v>44341</v>
      </c>
      <c r="C149" s="21" t="s">
        <v>197</v>
      </c>
      <c r="D149" s="21" t="s">
        <v>36795</v>
      </c>
      <c r="E149" s="21" t="s">
        <v>37159</v>
      </c>
      <c r="F149" s="96" t="s">
        <v>37733</v>
      </c>
      <c r="G149" s="96" t="s">
        <v>38086</v>
      </c>
      <c r="H149" s="95"/>
      <c r="I149" s="95" t="s">
        <v>37727</v>
      </c>
      <c r="J149" s="95" t="s">
        <v>38875</v>
      </c>
      <c r="K149" s="95"/>
      <c r="L149" s="95"/>
      <c r="M149" s="95"/>
      <c r="N149" s="95" t="s">
        <v>39348</v>
      </c>
    </row>
    <row r="150" spans="1:14" x14ac:dyDescent="0.25">
      <c r="A150" s="22">
        <v>42881</v>
      </c>
      <c r="B150" s="94">
        <f t="shared" ca="1" si="2"/>
        <v>44342</v>
      </c>
      <c r="C150" s="21" t="s">
        <v>352</v>
      </c>
      <c r="D150" s="21" t="s">
        <v>36796</v>
      </c>
      <c r="E150" s="21" t="s">
        <v>37160</v>
      </c>
      <c r="F150" s="96" t="s">
        <v>37734</v>
      </c>
      <c r="G150" s="96" t="s">
        <v>38087</v>
      </c>
      <c r="H150" s="95"/>
      <c r="I150" s="95" t="s">
        <v>37821</v>
      </c>
      <c r="J150" s="95" t="s">
        <v>38876</v>
      </c>
      <c r="K150" s="95"/>
      <c r="L150" s="95"/>
      <c r="M150" s="95"/>
      <c r="N150" s="95" t="s">
        <v>39349</v>
      </c>
    </row>
    <row r="151" spans="1:14" x14ac:dyDescent="0.25">
      <c r="A151" s="22">
        <v>42882</v>
      </c>
      <c r="B151" s="94">
        <f t="shared" ca="1" si="2"/>
        <v>44343</v>
      </c>
      <c r="C151" s="21" t="s">
        <v>209</v>
      </c>
      <c r="D151" s="21" t="s">
        <v>36797</v>
      </c>
      <c r="E151" s="21" t="s">
        <v>37161</v>
      </c>
      <c r="F151" s="96" t="s">
        <v>37735</v>
      </c>
      <c r="G151" s="96" t="s">
        <v>38088</v>
      </c>
      <c r="H151" s="95"/>
      <c r="I151" s="95" t="s">
        <v>38365</v>
      </c>
      <c r="J151" s="95" t="s">
        <v>38877</v>
      </c>
      <c r="K151" s="95"/>
      <c r="L151" s="95"/>
      <c r="M151" s="95"/>
      <c r="N151" s="95" t="s">
        <v>39350</v>
      </c>
    </row>
    <row r="152" spans="1:14" x14ac:dyDescent="0.25">
      <c r="A152" s="22">
        <v>42883</v>
      </c>
      <c r="B152" s="94">
        <f t="shared" ca="1" si="2"/>
        <v>44344</v>
      </c>
      <c r="C152" s="21" t="s">
        <v>357</v>
      </c>
      <c r="D152" s="21" t="s">
        <v>36798</v>
      </c>
      <c r="E152" s="21" t="s">
        <v>37162</v>
      </c>
      <c r="F152" s="96" t="s">
        <v>37736</v>
      </c>
      <c r="G152" s="96" t="s">
        <v>38089</v>
      </c>
      <c r="H152" s="95"/>
      <c r="I152" s="95" t="s">
        <v>38366</v>
      </c>
      <c r="J152" s="95" t="s">
        <v>38878</v>
      </c>
      <c r="K152" s="95"/>
      <c r="L152" s="95"/>
      <c r="M152" s="95"/>
      <c r="N152" s="95" t="s">
        <v>39351</v>
      </c>
    </row>
    <row r="153" spans="1:14" x14ac:dyDescent="0.25">
      <c r="A153" s="22">
        <v>42884</v>
      </c>
      <c r="B153" s="94">
        <f t="shared" ca="1" si="2"/>
        <v>44345</v>
      </c>
      <c r="C153" s="21" t="s">
        <v>176</v>
      </c>
      <c r="D153" s="21" t="s">
        <v>36799</v>
      </c>
      <c r="E153" s="21" t="s">
        <v>37163</v>
      </c>
      <c r="F153" s="96" t="s">
        <v>37737</v>
      </c>
      <c r="G153" s="96" t="s">
        <v>38090</v>
      </c>
      <c r="H153" s="95"/>
      <c r="I153" s="95" t="s">
        <v>38367</v>
      </c>
      <c r="J153" s="95" t="s">
        <v>38879</v>
      </c>
      <c r="K153" s="95"/>
      <c r="L153" s="95"/>
      <c r="M153" s="95"/>
      <c r="N153" s="95" t="s">
        <v>39352</v>
      </c>
    </row>
    <row r="154" spans="1:14" x14ac:dyDescent="0.25">
      <c r="A154" s="22">
        <v>42885</v>
      </c>
      <c r="B154" s="94">
        <f t="shared" ca="1" si="2"/>
        <v>44346</v>
      </c>
      <c r="C154" s="21" t="s">
        <v>361</v>
      </c>
      <c r="D154" s="21" t="s">
        <v>36800</v>
      </c>
      <c r="E154" s="21" t="s">
        <v>37164</v>
      </c>
      <c r="F154" s="96" t="s">
        <v>37738</v>
      </c>
      <c r="G154" s="96" t="s">
        <v>38091</v>
      </c>
      <c r="H154" s="95"/>
      <c r="I154" s="95" t="s">
        <v>37738</v>
      </c>
      <c r="J154" s="95" t="s">
        <v>38880</v>
      </c>
      <c r="K154" s="95"/>
      <c r="L154" s="95"/>
      <c r="M154" s="95"/>
      <c r="N154" s="95" t="s">
        <v>39353</v>
      </c>
    </row>
    <row r="155" spans="1:14" x14ac:dyDescent="0.25">
      <c r="A155" s="22">
        <v>42886</v>
      </c>
      <c r="B155" s="94">
        <f t="shared" ca="1" si="2"/>
        <v>44347</v>
      </c>
      <c r="C155" s="21" t="s">
        <v>363</v>
      </c>
      <c r="D155" s="21" t="s">
        <v>36801</v>
      </c>
      <c r="E155" s="21" t="s">
        <v>37165</v>
      </c>
      <c r="F155" s="96" t="s">
        <v>37739</v>
      </c>
      <c r="G155" s="96" t="s">
        <v>38092</v>
      </c>
      <c r="H155" s="95"/>
      <c r="I155" s="95" t="s">
        <v>37786</v>
      </c>
      <c r="J155" s="95" t="s">
        <v>38881</v>
      </c>
      <c r="K155" s="95"/>
      <c r="L155" s="95"/>
      <c r="M155" s="95"/>
      <c r="N155" s="95" t="s">
        <v>39354</v>
      </c>
    </row>
    <row r="156" spans="1:14" x14ac:dyDescent="0.25">
      <c r="A156" s="22">
        <v>42887</v>
      </c>
      <c r="B156" s="94">
        <f t="shared" ca="1" si="2"/>
        <v>44348</v>
      </c>
      <c r="C156" s="21" t="s">
        <v>27</v>
      </c>
      <c r="D156" s="21" t="s">
        <v>36802</v>
      </c>
      <c r="E156" s="21" t="s">
        <v>37166</v>
      </c>
      <c r="F156" s="96" t="s">
        <v>37740</v>
      </c>
      <c r="G156" s="96" t="s">
        <v>38093</v>
      </c>
      <c r="H156" s="95"/>
      <c r="I156" s="95" t="s">
        <v>37744</v>
      </c>
      <c r="J156" s="95" t="s">
        <v>38882</v>
      </c>
      <c r="K156" s="95"/>
      <c r="L156" s="95"/>
      <c r="M156" s="95"/>
      <c r="N156" s="95" t="s">
        <v>39355</v>
      </c>
    </row>
    <row r="157" spans="1:14" x14ac:dyDescent="0.25">
      <c r="A157" s="22">
        <v>42888</v>
      </c>
      <c r="B157" s="94">
        <f t="shared" ca="1" si="2"/>
        <v>44349</v>
      </c>
      <c r="C157" s="21" t="s">
        <v>256</v>
      </c>
      <c r="D157" s="21" t="s">
        <v>36803</v>
      </c>
      <c r="E157" s="21" t="s">
        <v>37167</v>
      </c>
      <c r="F157" s="96" t="s">
        <v>37741</v>
      </c>
      <c r="G157" s="96" t="s">
        <v>38094</v>
      </c>
      <c r="H157" s="95"/>
      <c r="I157" s="95" t="s">
        <v>38368</v>
      </c>
      <c r="J157" s="95" t="s">
        <v>38883</v>
      </c>
      <c r="K157" s="95"/>
      <c r="L157" s="95"/>
      <c r="M157" s="95"/>
      <c r="N157" s="95" t="s">
        <v>39356</v>
      </c>
    </row>
    <row r="158" spans="1:14" x14ac:dyDescent="0.25">
      <c r="A158" s="22">
        <v>42889</v>
      </c>
      <c r="B158" s="94">
        <f t="shared" ca="1" si="2"/>
        <v>44350</v>
      </c>
      <c r="C158" s="21" t="s">
        <v>42</v>
      </c>
      <c r="D158" s="21" t="s">
        <v>36804</v>
      </c>
      <c r="E158" s="21" t="s">
        <v>37168</v>
      </c>
      <c r="F158" s="96" t="s">
        <v>37742</v>
      </c>
      <c r="G158" s="96" t="s">
        <v>38095</v>
      </c>
      <c r="H158" s="95"/>
      <c r="I158" s="95" t="s">
        <v>37617</v>
      </c>
      <c r="J158" s="95" t="s">
        <v>38884</v>
      </c>
      <c r="K158" s="95"/>
      <c r="L158" s="95"/>
      <c r="M158" s="95"/>
      <c r="N158" s="95" t="s">
        <v>39357</v>
      </c>
    </row>
    <row r="159" spans="1:14" x14ac:dyDescent="0.25">
      <c r="A159" s="22">
        <v>42890</v>
      </c>
      <c r="B159" s="94">
        <f t="shared" ca="1" si="2"/>
        <v>44351</v>
      </c>
      <c r="C159" s="21" t="s">
        <v>49</v>
      </c>
      <c r="D159" s="21" t="s">
        <v>36805</v>
      </c>
      <c r="E159" s="21" t="s">
        <v>37169</v>
      </c>
      <c r="F159" s="96" t="s">
        <v>37743</v>
      </c>
      <c r="G159" s="96" t="s">
        <v>38096</v>
      </c>
      <c r="H159" s="95"/>
      <c r="I159" s="95" t="s">
        <v>38369</v>
      </c>
      <c r="J159" s="95" t="s">
        <v>38885</v>
      </c>
      <c r="K159" s="95"/>
      <c r="L159" s="95"/>
      <c r="M159" s="95"/>
      <c r="N159" s="95" t="s">
        <v>39358</v>
      </c>
    </row>
    <row r="160" spans="1:14" x14ac:dyDescent="0.25">
      <c r="A160" s="22">
        <v>42891</v>
      </c>
      <c r="B160" s="94">
        <f t="shared" ca="1" si="2"/>
        <v>44352</v>
      </c>
      <c r="C160" s="21" t="s">
        <v>57</v>
      </c>
      <c r="D160" s="21" t="s">
        <v>36806</v>
      </c>
      <c r="E160" s="21" t="s">
        <v>37170</v>
      </c>
      <c r="F160" s="96" t="s">
        <v>37744</v>
      </c>
      <c r="G160" s="96" t="s">
        <v>37690</v>
      </c>
      <c r="H160" s="95"/>
      <c r="I160" s="95" t="s">
        <v>37606</v>
      </c>
      <c r="J160" s="95" t="s">
        <v>38886</v>
      </c>
      <c r="K160" s="95"/>
      <c r="L160" s="95"/>
      <c r="M160" s="95"/>
      <c r="N160" s="95" t="s">
        <v>39359</v>
      </c>
    </row>
    <row r="161" spans="1:14" x14ac:dyDescent="0.25">
      <c r="A161" s="22">
        <v>42892</v>
      </c>
      <c r="B161" s="94">
        <f t="shared" ca="1" si="2"/>
        <v>44353</v>
      </c>
      <c r="C161" s="21" t="s">
        <v>273</v>
      </c>
      <c r="D161" s="21" t="s">
        <v>36807</v>
      </c>
      <c r="E161" s="21" t="s">
        <v>37171</v>
      </c>
      <c r="F161" s="96" t="s">
        <v>37745</v>
      </c>
      <c r="G161" s="96" t="s">
        <v>37745</v>
      </c>
      <c r="H161" s="95"/>
      <c r="I161" s="95" t="s">
        <v>37745</v>
      </c>
      <c r="J161" s="95" t="s">
        <v>38887</v>
      </c>
      <c r="K161" s="95"/>
      <c r="L161" s="95"/>
      <c r="M161" s="95"/>
      <c r="N161" s="95" t="s">
        <v>39360</v>
      </c>
    </row>
    <row r="162" spans="1:14" x14ac:dyDescent="0.25">
      <c r="A162" s="22">
        <v>42893</v>
      </c>
      <c r="B162" s="94">
        <f t="shared" ca="1" si="2"/>
        <v>44354</v>
      </c>
      <c r="C162" s="21" t="s">
        <v>70</v>
      </c>
      <c r="D162" s="21" t="s">
        <v>36808</v>
      </c>
      <c r="E162" s="21" t="s">
        <v>37172</v>
      </c>
      <c r="F162" s="96" t="s">
        <v>37746</v>
      </c>
      <c r="G162" s="96" t="s">
        <v>38097</v>
      </c>
      <c r="H162" s="95"/>
      <c r="I162" s="95" t="s">
        <v>38370</v>
      </c>
      <c r="J162" s="95" t="s">
        <v>38888</v>
      </c>
      <c r="K162" s="95"/>
      <c r="L162" s="95"/>
      <c r="M162" s="95"/>
      <c r="N162" s="95" t="s">
        <v>38061</v>
      </c>
    </row>
    <row r="163" spans="1:14" x14ac:dyDescent="0.25">
      <c r="A163" s="22">
        <v>42894</v>
      </c>
      <c r="B163" s="94">
        <f t="shared" ca="1" si="2"/>
        <v>44355</v>
      </c>
      <c r="C163" s="21" t="s">
        <v>80</v>
      </c>
      <c r="D163" s="21" t="s">
        <v>36809</v>
      </c>
      <c r="E163" s="21" t="s">
        <v>37173</v>
      </c>
      <c r="F163" s="96" t="s">
        <v>37747</v>
      </c>
      <c r="G163" s="96" t="s">
        <v>38098</v>
      </c>
      <c r="H163" s="95"/>
      <c r="I163" s="95" t="s">
        <v>37747</v>
      </c>
      <c r="J163" s="95" t="s">
        <v>38889</v>
      </c>
      <c r="K163" s="95"/>
      <c r="L163" s="95"/>
      <c r="M163" s="95"/>
      <c r="N163" s="95" t="s">
        <v>39361</v>
      </c>
    </row>
    <row r="164" spans="1:14" x14ac:dyDescent="0.25">
      <c r="A164" s="22">
        <v>42895</v>
      </c>
      <c r="B164" s="94">
        <f t="shared" ca="1" si="2"/>
        <v>44356</v>
      </c>
      <c r="C164" s="21" t="s">
        <v>89</v>
      </c>
      <c r="D164" s="21" t="s">
        <v>36810</v>
      </c>
      <c r="E164" s="21" t="s">
        <v>37174</v>
      </c>
      <c r="F164" s="96" t="s">
        <v>37748</v>
      </c>
      <c r="G164" s="96" t="s">
        <v>38099</v>
      </c>
      <c r="H164" s="95"/>
      <c r="I164" s="95" t="s">
        <v>37748</v>
      </c>
      <c r="J164" s="95" t="s">
        <v>38890</v>
      </c>
      <c r="K164" s="95"/>
      <c r="L164" s="95"/>
      <c r="M164" s="95"/>
      <c r="N164" s="95" t="s">
        <v>39362</v>
      </c>
    </row>
    <row r="165" spans="1:14" x14ac:dyDescent="0.25">
      <c r="A165" s="22">
        <v>42896</v>
      </c>
      <c r="B165" s="94">
        <f t="shared" ca="1" si="2"/>
        <v>44357</v>
      </c>
      <c r="C165" s="21" t="s">
        <v>282</v>
      </c>
      <c r="D165" s="21" t="s">
        <v>36811</v>
      </c>
      <c r="E165" s="21" t="s">
        <v>37175</v>
      </c>
      <c r="F165" s="96" t="s">
        <v>37749</v>
      </c>
      <c r="G165" s="96" t="s">
        <v>38100</v>
      </c>
      <c r="H165" s="95"/>
      <c r="I165" s="95" t="s">
        <v>38371</v>
      </c>
      <c r="J165" s="95" t="s">
        <v>38891</v>
      </c>
      <c r="K165" s="95"/>
      <c r="L165" s="95"/>
      <c r="M165" s="95"/>
      <c r="N165" s="95" t="s">
        <v>39363</v>
      </c>
    </row>
    <row r="166" spans="1:14" x14ac:dyDescent="0.25">
      <c r="A166" s="22">
        <v>42897</v>
      </c>
      <c r="B166" s="94">
        <f t="shared" ca="1" si="2"/>
        <v>44358</v>
      </c>
      <c r="C166" s="21" t="s">
        <v>104</v>
      </c>
      <c r="D166" s="21" t="s">
        <v>36812</v>
      </c>
      <c r="E166" s="21" t="s">
        <v>37176</v>
      </c>
      <c r="F166" s="96" t="s">
        <v>37750</v>
      </c>
      <c r="G166" s="96" t="s">
        <v>38101</v>
      </c>
      <c r="H166" s="95"/>
      <c r="I166" s="95" t="s">
        <v>38212</v>
      </c>
      <c r="J166" s="95" t="s">
        <v>38892</v>
      </c>
      <c r="K166" s="95"/>
      <c r="L166" s="95"/>
      <c r="M166" s="95"/>
      <c r="N166" s="95" t="s">
        <v>39364</v>
      </c>
    </row>
    <row r="167" spans="1:14" x14ac:dyDescent="0.25">
      <c r="A167" s="22">
        <v>42898</v>
      </c>
      <c r="B167" s="94">
        <f t="shared" ca="1" si="2"/>
        <v>44359</v>
      </c>
      <c r="C167" s="21" t="s">
        <v>111</v>
      </c>
      <c r="D167" s="21" t="s">
        <v>36813</v>
      </c>
      <c r="E167" s="21" t="s">
        <v>37177</v>
      </c>
      <c r="F167" s="96" t="s">
        <v>37751</v>
      </c>
      <c r="G167" s="96" t="s">
        <v>38102</v>
      </c>
      <c r="H167" s="95"/>
      <c r="I167" s="95" t="s">
        <v>38372</v>
      </c>
      <c r="J167" s="95" t="s">
        <v>38893</v>
      </c>
      <c r="K167" s="95"/>
      <c r="L167" s="95"/>
      <c r="M167" s="95"/>
      <c r="N167" s="95" t="s">
        <v>39365</v>
      </c>
    </row>
    <row r="168" spans="1:14" x14ac:dyDescent="0.25">
      <c r="A168" s="22">
        <v>42899</v>
      </c>
      <c r="B168" s="94">
        <f t="shared" ca="1" si="2"/>
        <v>44360</v>
      </c>
      <c r="C168" s="21" t="s">
        <v>295</v>
      </c>
      <c r="D168" s="21" t="s">
        <v>36814</v>
      </c>
      <c r="E168" s="21" t="s">
        <v>37178</v>
      </c>
      <c r="F168" s="96" t="s">
        <v>37752</v>
      </c>
      <c r="G168" s="96" t="s">
        <v>38103</v>
      </c>
      <c r="H168" s="95"/>
      <c r="I168" s="95" t="s">
        <v>38373</v>
      </c>
      <c r="J168" s="95" t="s">
        <v>38894</v>
      </c>
      <c r="K168" s="95"/>
      <c r="L168" s="95"/>
      <c r="M168" s="95"/>
      <c r="N168" s="95" t="s">
        <v>39366</v>
      </c>
    </row>
    <row r="169" spans="1:14" x14ac:dyDescent="0.25">
      <c r="A169" s="22">
        <v>42900</v>
      </c>
      <c r="B169" s="94">
        <f t="shared" ca="1" si="2"/>
        <v>44361</v>
      </c>
      <c r="C169" s="21" t="s">
        <v>125</v>
      </c>
      <c r="D169" s="21" t="s">
        <v>36815</v>
      </c>
      <c r="E169" s="21" t="s">
        <v>37179</v>
      </c>
      <c r="F169" s="96" t="s">
        <v>37753</v>
      </c>
      <c r="G169" s="96" t="s">
        <v>38104</v>
      </c>
      <c r="H169" s="95"/>
      <c r="I169" s="95" t="s">
        <v>37718</v>
      </c>
      <c r="J169" s="95" t="s">
        <v>38895</v>
      </c>
      <c r="K169" s="95"/>
      <c r="L169" s="95"/>
      <c r="M169" s="95"/>
      <c r="N169" s="95" t="s">
        <v>39367</v>
      </c>
    </row>
    <row r="170" spans="1:14" x14ac:dyDescent="0.25">
      <c r="A170" s="22">
        <v>42901</v>
      </c>
      <c r="B170" s="94">
        <f t="shared" ca="1" si="2"/>
        <v>44362</v>
      </c>
      <c r="C170" s="21" t="s">
        <v>165</v>
      </c>
      <c r="D170" s="21" t="s">
        <v>36816</v>
      </c>
      <c r="E170" s="21" t="s">
        <v>37180</v>
      </c>
      <c r="F170" s="96" t="s">
        <v>37754</v>
      </c>
      <c r="G170" s="96" t="s">
        <v>38105</v>
      </c>
      <c r="H170" s="95"/>
      <c r="I170" s="95" t="s">
        <v>37754</v>
      </c>
      <c r="J170" s="95" t="s">
        <v>38896</v>
      </c>
      <c r="K170" s="95"/>
      <c r="L170" s="95"/>
      <c r="M170" s="95"/>
      <c r="N170" s="95" t="s">
        <v>39368</v>
      </c>
    </row>
    <row r="171" spans="1:14" x14ac:dyDescent="0.25">
      <c r="A171" s="22">
        <v>42902</v>
      </c>
      <c r="B171" s="94">
        <f t="shared" ca="1" si="2"/>
        <v>44363</v>
      </c>
      <c r="C171" s="21" t="s">
        <v>204</v>
      </c>
      <c r="D171" s="21" t="s">
        <v>36817</v>
      </c>
      <c r="E171" s="21" t="s">
        <v>37181</v>
      </c>
      <c r="F171" s="96" t="s">
        <v>37755</v>
      </c>
      <c r="G171" s="96" t="s">
        <v>38106</v>
      </c>
      <c r="H171" s="95"/>
      <c r="I171" s="95" t="s">
        <v>38374</v>
      </c>
      <c r="J171" s="95" t="s">
        <v>38897</v>
      </c>
      <c r="K171" s="95"/>
      <c r="L171" s="95"/>
      <c r="M171" s="95"/>
      <c r="N171" s="95" t="s">
        <v>39369</v>
      </c>
    </row>
    <row r="172" spans="1:14" x14ac:dyDescent="0.25">
      <c r="A172" s="22">
        <v>42903</v>
      </c>
      <c r="B172" s="94">
        <f t="shared" ca="1" si="2"/>
        <v>44364</v>
      </c>
      <c r="C172" s="21" t="s">
        <v>314</v>
      </c>
      <c r="D172" s="21" t="s">
        <v>36818</v>
      </c>
      <c r="E172" s="21" t="s">
        <v>37182</v>
      </c>
      <c r="F172" s="96" t="s">
        <v>37756</v>
      </c>
      <c r="G172" s="96" t="s">
        <v>38107</v>
      </c>
      <c r="H172" s="95"/>
      <c r="I172" s="95" t="s">
        <v>37756</v>
      </c>
      <c r="J172" s="95" t="s">
        <v>38898</v>
      </c>
      <c r="K172" s="95"/>
      <c r="L172" s="95"/>
      <c r="M172" s="95"/>
      <c r="N172" s="95" t="s">
        <v>39370</v>
      </c>
    </row>
    <row r="173" spans="1:14" x14ac:dyDescent="0.25">
      <c r="A173" s="22">
        <v>42904</v>
      </c>
      <c r="B173" s="94">
        <f t="shared" ca="1" si="2"/>
        <v>44365</v>
      </c>
      <c r="C173" s="21" t="s">
        <v>321</v>
      </c>
      <c r="D173" s="21" t="s">
        <v>36819</v>
      </c>
      <c r="E173" s="21" t="s">
        <v>37183</v>
      </c>
      <c r="F173" s="96" t="s">
        <v>37757</v>
      </c>
      <c r="G173" s="96" t="s">
        <v>38108</v>
      </c>
      <c r="H173" s="95"/>
      <c r="I173" s="95" t="s">
        <v>37916</v>
      </c>
      <c r="J173" s="95" t="s">
        <v>38899</v>
      </c>
      <c r="K173" s="95"/>
      <c r="L173" s="95"/>
      <c r="M173" s="95"/>
      <c r="N173" s="95" t="s">
        <v>39371</v>
      </c>
    </row>
    <row r="174" spans="1:14" x14ac:dyDescent="0.25">
      <c r="A174" s="22">
        <v>42905</v>
      </c>
      <c r="B174" s="94">
        <f t="shared" ca="1" si="2"/>
        <v>44366</v>
      </c>
      <c r="C174" s="21" t="s">
        <v>153</v>
      </c>
      <c r="D174" s="21" t="s">
        <v>36820</v>
      </c>
      <c r="E174" s="21" t="s">
        <v>37184</v>
      </c>
      <c r="F174" s="96" t="s">
        <v>37758</v>
      </c>
      <c r="G174" s="96" t="s">
        <v>38109</v>
      </c>
      <c r="H174" s="95"/>
      <c r="I174" s="95" t="s">
        <v>38375</v>
      </c>
      <c r="J174" s="95" t="s">
        <v>38900</v>
      </c>
      <c r="K174" s="95"/>
      <c r="L174" s="95"/>
      <c r="M174" s="95"/>
      <c r="N174" s="95" t="s">
        <v>39372</v>
      </c>
    </row>
    <row r="175" spans="1:14" x14ac:dyDescent="0.25">
      <c r="A175" s="22">
        <v>42906</v>
      </c>
      <c r="B175" s="94">
        <f t="shared" ca="1" si="2"/>
        <v>44367</v>
      </c>
      <c r="C175" s="21" t="s">
        <v>161</v>
      </c>
      <c r="D175" s="21" t="s">
        <v>36821</v>
      </c>
      <c r="E175" s="21" t="s">
        <v>37185</v>
      </c>
      <c r="F175" s="96" t="s">
        <v>37759</v>
      </c>
      <c r="G175" s="96" t="s">
        <v>38110</v>
      </c>
      <c r="H175" s="95"/>
      <c r="I175" s="95" t="s">
        <v>38376</v>
      </c>
      <c r="J175" s="95" t="s">
        <v>38901</v>
      </c>
      <c r="K175" s="95"/>
      <c r="L175" s="95"/>
      <c r="M175" s="95"/>
      <c r="N175" s="95" t="s">
        <v>39373</v>
      </c>
    </row>
    <row r="176" spans="1:14" x14ac:dyDescent="0.25">
      <c r="A176" s="22">
        <v>42907</v>
      </c>
      <c r="B176" s="94">
        <f t="shared" ca="1" si="2"/>
        <v>44368</v>
      </c>
      <c r="C176" s="21" t="s">
        <v>329</v>
      </c>
      <c r="D176" s="21" t="s">
        <v>36822</v>
      </c>
      <c r="E176" s="21" t="s">
        <v>37186</v>
      </c>
      <c r="F176" s="96" t="s">
        <v>37760</v>
      </c>
      <c r="G176" s="96" t="s">
        <v>38111</v>
      </c>
      <c r="H176" s="95"/>
      <c r="I176" s="95" t="s">
        <v>38377</v>
      </c>
      <c r="J176" s="95" t="s">
        <v>38902</v>
      </c>
      <c r="K176" s="95"/>
      <c r="L176" s="95"/>
      <c r="M176" s="95"/>
      <c r="N176" s="95" t="s">
        <v>39374</v>
      </c>
    </row>
    <row r="177" spans="1:14" x14ac:dyDescent="0.25">
      <c r="A177" s="22">
        <v>42908</v>
      </c>
      <c r="B177" s="94">
        <f t="shared" ca="1" si="2"/>
        <v>44369</v>
      </c>
      <c r="C177" s="21" t="s">
        <v>175</v>
      </c>
      <c r="D177" s="21" t="s">
        <v>36823</v>
      </c>
      <c r="E177" s="21" t="s">
        <v>37187</v>
      </c>
      <c r="F177" s="96" t="s">
        <v>37761</v>
      </c>
      <c r="G177" s="96" t="s">
        <v>38112</v>
      </c>
      <c r="H177" s="95"/>
      <c r="I177" s="95" t="s">
        <v>38378</v>
      </c>
      <c r="J177" s="95" t="s">
        <v>38903</v>
      </c>
      <c r="K177" s="95"/>
      <c r="L177" s="95"/>
      <c r="M177" s="95"/>
      <c r="N177" s="95" t="s">
        <v>39375</v>
      </c>
    </row>
    <row r="178" spans="1:14" x14ac:dyDescent="0.25">
      <c r="A178" s="22">
        <v>42909</v>
      </c>
      <c r="B178" s="94">
        <f t="shared" ca="1" si="2"/>
        <v>44370</v>
      </c>
      <c r="C178" s="21" t="s">
        <v>184</v>
      </c>
      <c r="D178" s="21" t="s">
        <v>36824</v>
      </c>
      <c r="E178" s="21" t="s">
        <v>37188</v>
      </c>
      <c r="F178" s="96" t="s">
        <v>37762</v>
      </c>
      <c r="G178" s="96" t="s">
        <v>38113</v>
      </c>
      <c r="H178" s="95"/>
      <c r="I178" s="95" t="s">
        <v>38379</v>
      </c>
      <c r="J178" s="95" t="s">
        <v>38904</v>
      </c>
      <c r="K178" s="95"/>
      <c r="L178" s="95"/>
      <c r="M178" s="95"/>
      <c r="N178" s="95" t="s">
        <v>39376</v>
      </c>
    </row>
    <row r="179" spans="1:14" x14ac:dyDescent="0.25">
      <c r="A179" s="22">
        <v>42910</v>
      </c>
      <c r="B179" s="94">
        <f t="shared" ca="1" si="2"/>
        <v>44371</v>
      </c>
      <c r="C179" s="21" t="s">
        <v>191</v>
      </c>
      <c r="D179" s="21" t="s">
        <v>36825</v>
      </c>
      <c r="E179" s="21" t="s">
        <v>37189</v>
      </c>
      <c r="F179" s="96" t="s">
        <v>37763</v>
      </c>
      <c r="G179" s="96" t="s">
        <v>38114</v>
      </c>
      <c r="H179" s="95"/>
      <c r="I179" s="95" t="s">
        <v>38380</v>
      </c>
      <c r="J179" s="95" t="s">
        <v>38905</v>
      </c>
      <c r="K179" s="95"/>
      <c r="L179" s="95"/>
      <c r="M179" s="95"/>
      <c r="N179" s="95" t="s">
        <v>39377</v>
      </c>
    </row>
    <row r="180" spans="1:14" x14ac:dyDescent="0.25">
      <c r="A180" s="22">
        <v>42911</v>
      </c>
      <c r="B180" s="94">
        <f t="shared" ca="1" si="2"/>
        <v>44372</v>
      </c>
      <c r="C180" s="21" t="s">
        <v>198</v>
      </c>
      <c r="D180" s="21" t="s">
        <v>36826</v>
      </c>
      <c r="E180" s="21" t="s">
        <v>37190</v>
      </c>
      <c r="F180" s="96" t="s">
        <v>37764</v>
      </c>
      <c r="G180" s="96" t="s">
        <v>38115</v>
      </c>
      <c r="H180" s="95"/>
      <c r="I180" s="95" t="s">
        <v>37776</v>
      </c>
      <c r="J180" s="95" t="s">
        <v>38906</v>
      </c>
      <c r="K180" s="95"/>
      <c r="L180" s="95"/>
      <c r="M180" s="95"/>
      <c r="N180" s="95" t="s">
        <v>39378</v>
      </c>
    </row>
    <row r="181" spans="1:14" x14ac:dyDescent="0.25">
      <c r="A181" s="22">
        <v>42912</v>
      </c>
      <c r="B181" s="94">
        <f t="shared" ca="1" si="2"/>
        <v>44373</v>
      </c>
      <c r="C181" s="21" t="s">
        <v>214</v>
      </c>
      <c r="D181" s="21" t="s">
        <v>36827</v>
      </c>
      <c r="E181" s="21" t="s">
        <v>37191</v>
      </c>
      <c r="F181" s="96" t="s">
        <v>37765</v>
      </c>
      <c r="G181" s="96" t="s">
        <v>38116</v>
      </c>
      <c r="H181" s="95"/>
      <c r="I181" s="95" t="s">
        <v>37765</v>
      </c>
      <c r="J181" s="95" t="s">
        <v>38907</v>
      </c>
      <c r="K181" s="95"/>
      <c r="L181" s="95"/>
      <c r="M181" s="95"/>
      <c r="N181" s="95" t="s">
        <v>39379</v>
      </c>
    </row>
    <row r="182" spans="1:14" x14ac:dyDescent="0.25">
      <c r="A182" s="22">
        <v>42913</v>
      </c>
      <c r="B182" s="94">
        <f t="shared" ca="1" si="2"/>
        <v>44374</v>
      </c>
      <c r="C182" s="21" t="s">
        <v>82</v>
      </c>
      <c r="D182" s="21" t="s">
        <v>36828</v>
      </c>
      <c r="E182" s="21" t="s">
        <v>37192</v>
      </c>
      <c r="F182" s="96" t="s">
        <v>37766</v>
      </c>
      <c r="G182" s="96" t="s">
        <v>38117</v>
      </c>
      <c r="H182" s="95"/>
      <c r="I182" s="95" t="s">
        <v>38381</v>
      </c>
      <c r="J182" s="95" t="s">
        <v>38908</v>
      </c>
      <c r="K182" s="95"/>
      <c r="L182" s="95"/>
      <c r="M182" s="95"/>
      <c r="N182" s="95" t="s">
        <v>39380</v>
      </c>
    </row>
    <row r="183" spans="1:14" x14ac:dyDescent="0.25">
      <c r="A183" s="22">
        <v>42914</v>
      </c>
      <c r="B183" s="94">
        <f t="shared" ca="1" si="2"/>
        <v>44375</v>
      </c>
      <c r="C183" s="21" t="s">
        <v>321</v>
      </c>
      <c r="D183" s="21" t="s">
        <v>36829</v>
      </c>
      <c r="E183" s="21" t="s">
        <v>37193</v>
      </c>
      <c r="F183" s="96" t="s">
        <v>37767</v>
      </c>
      <c r="G183" s="96" t="s">
        <v>38118</v>
      </c>
      <c r="H183" s="95"/>
      <c r="I183" s="95" t="s">
        <v>38382</v>
      </c>
      <c r="J183" s="95" t="s">
        <v>38909</v>
      </c>
      <c r="K183" s="95"/>
      <c r="L183" s="95"/>
      <c r="M183" s="95"/>
      <c r="N183" s="95" t="s">
        <v>39381</v>
      </c>
    </row>
    <row r="184" spans="1:14" x14ac:dyDescent="0.25">
      <c r="A184" s="22">
        <v>42915</v>
      </c>
      <c r="B184" s="94">
        <f t="shared" ca="1" si="2"/>
        <v>44376</v>
      </c>
      <c r="C184" s="21" t="s">
        <v>223</v>
      </c>
      <c r="D184" s="21" t="s">
        <v>36830</v>
      </c>
      <c r="E184" s="21" t="s">
        <v>37194</v>
      </c>
      <c r="F184" s="96" t="s">
        <v>37768</v>
      </c>
      <c r="G184" s="96" t="s">
        <v>38119</v>
      </c>
      <c r="H184" s="95"/>
      <c r="I184" s="95" t="s">
        <v>38383</v>
      </c>
      <c r="J184" s="95" t="s">
        <v>38910</v>
      </c>
      <c r="K184" s="95"/>
      <c r="L184" s="95"/>
      <c r="M184" s="95"/>
      <c r="N184" s="95" t="s">
        <v>39382</v>
      </c>
    </row>
    <row r="185" spans="1:14" x14ac:dyDescent="0.25">
      <c r="A185" s="22">
        <v>42916</v>
      </c>
      <c r="B185" s="94">
        <f t="shared" ca="1" si="2"/>
        <v>44377</v>
      </c>
      <c r="C185" s="21" t="s">
        <v>194</v>
      </c>
      <c r="D185" s="21" t="s">
        <v>36831</v>
      </c>
      <c r="E185" s="21" t="s">
        <v>37195</v>
      </c>
      <c r="F185" s="96" t="s">
        <v>37769</v>
      </c>
      <c r="G185" s="96" t="s">
        <v>38120</v>
      </c>
      <c r="H185" s="95"/>
      <c r="I185" s="95" t="s">
        <v>38384</v>
      </c>
      <c r="J185" s="95" t="s">
        <v>38911</v>
      </c>
      <c r="K185" s="95"/>
      <c r="L185" s="95"/>
      <c r="M185" s="95"/>
      <c r="N185" s="95" t="s">
        <v>39383</v>
      </c>
    </row>
    <row r="186" spans="1:14" x14ac:dyDescent="0.25">
      <c r="A186" s="22">
        <v>42917</v>
      </c>
      <c r="B186" s="94">
        <f t="shared" ca="1" si="2"/>
        <v>44378</v>
      </c>
      <c r="C186" s="21" t="s">
        <v>253</v>
      </c>
      <c r="D186" s="21" t="s">
        <v>36832</v>
      </c>
      <c r="E186" s="21" t="s">
        <v>37196</v>
      </c>
      <c r="F186" s="96" t="s">
        <v>37770</v>
      </c>
      <c r="G186" s="96" t="s">
        <v>38121</v>
      </c>
      <c r="H186" s="95"/>
      <c r="I186" s="95" t="s">
        <v>37706</v>
      </c>
      <c r="J186" s="95" t="s">
        <v>38912</v>
      </c>
      <c r="K186" s="95"/>
      <c r="L186" s="95"/>
      <c r="M186" s="95"/>
      <c r="N186" s="95" t="s">
        <v>37692</v>
      </c>
    </row>
    <row r="187" spans="1:14" x14ac:dyDescent="0.25">
      <c r="A187" s="22">
        <v>42918</v>
      </c>
      <c r="B187" s="94">
        <f t="shared" ca="1" si="2"/>
        <v>44379</v>
      </c>
      <c r="C187" s="21" t="s">
        <v>36</v>
      </c>
      <c r="D187" s="21" t="s">
        <v>36833</v>
      </c>
      <c r="E187" s="21" t="s">
        <v>37197</v>
      </c>
      <c r="F187" s="96" t="s">
        <v>37771</v>
      </c>
      <c r="G187" s="96" t="s">
        <v>38122</v>
      </c>
      <c r="H187" s="95"/>
      <c r="I187" s="95" t="s">
        <v>38385</v>
      </c>
      <c r="J187" s="95" t="s">
        <v>38913</v>
      </c>
      <c r="K187" s="95"/>
      <c r="L187" s="95"/>
      <c r="M187" s="95"/>
      <c r="N187" s="95" t="s">
        <v>39384</v>
      </c>
    </row>
    <row r="188" spans="1:14" x14ac:dyDescent="0.25">
      <c r="A188" s="22">
        <v>42919</v>
      </c>
      <c r="B188" s="94">
        <f t="shared" ca="1" si="2"/>
        <v>44380</v>
      </c>
      <c r="C188" s="21" t="s">
        <v>119</v>
      </c>
      <c r="D188" s="21" t="s">
        <v>36834</v>
      </c>
      <c r="E188" s="21" t="s">
        <v>37198</v>
      </c>
      <c r="F188" s="96" t="s">
        <v>37678</v>
      </c>
      <c r="G188" s="96" t="s">
        <v>38123</v>
      </c>
      <c r="H188" s="95"/>
      <c r="I188" s="95" t="s">
        <v>38386</v>
      </c>
      <c r="J188" s="95" t="s">
        <v>38914</v>
      </c>
      <c r="K188" s="95"/>
      <c r="L188" s="95"/>
      <c r="M188" s="95"/>
      <c r="N188" s="95" t="s">
        <v>39385</v>
      </c>
    </row>
    <row r="189" spans="1:14" x14ac:dyDescent="0.25">
      <c r="A189" s="22">
        <v>42920</v>
      </c>
      <c r="B189" s="94">
        <f t="shared" ca="1" si="2"/>
        <v>44381</v>
      </c>
      <c r="C189" s="21" t="s">
        <v>50</v>
      </c>
      <c r="D189" s="21" t="s">
        <v>36835</v>
      </c>
      <c r="E189" s="21" t="s">
        <v>37199</v>
      </c>
      <c r="F189" s="96" t="s">
        <v>37772</v>
      </c>
      <c r="G189" s="96" t="s">
        <v>38124</v>
      </c>
      <c r="H189" s="95"/>
      <c r="I189" s="95" t="s">
        <v>37772</v>
      </c>
      <c r="J189" s="95" t="s">
        <v>38915</v>
      </c>
      <c r="K189" s="95"/>
      <c r="L189" s="95"/>
      <c r="M189" s="95"/>
      <c r="N189" s="95" t="s">
        <v>39386</v>
      </c>
    </row>
    <row r="190" spans="1:14" x14ac:dyDescent="0.25">
      <c r="A190" s="22">
        <v>42921</v>
      </c>
      <c r="B190" s="94">
        <f t="shared" ca="1" si="2"/>
        <v>44382</v>
      </c>
      <c r="C190" s="21" t="s">
        <v>268</v>
      </c>
      <c r="D190" s="21" t="s">
        <v>36836</v>
      </c>
      <c r="E190" s="21" t="s">
        <v>37200</v>
      </c>
      <c r="F190" s="96" t="s">
        <v>37773</v>
      </c>
      <c r="G190" s="96" t="s">
        <v>38103</v>
      </c>
      <c r="H190" s="95"/>
      <c r="I190" s="95" t="s">
        <v>38387</v>
      </c>
      <c r="J190" s="95" t="s">
        <v>38916</v>
      </c>
      <c r="K190" s="95"/>
      <c r="L190" s="95"/>
      <c r="M190" s="95"/>
      <c r="N190" s="95" t="s">
        <v>39387</v>
      </c>
    </row>
    <row r="191" spans="1:14" x14ac:dyDescent="0.25">
      <c r="A191" s="22">
        <v>42922</v>
      </c>
      <c r="B191" s="94">
        <f t="shared" ca="1" si="2"/>
        <v>44383</v>
      </c>
      <c r="C191" s="21" t="s">
        <v>63</v>
      </c>
      <c r="D191" s="21" t="s">
        <v>36837</v>
      </c>
      <c r="E191" s="21" t="s">
        <v>37201</v>
      </c>
      <c r="F191" s="96" t="s">
        <v>37774</v>
      </c>
      <c r="G191" s="96" t="s">
        <v>38125</v>
      </c>
      <c r="H191" s="95"/>
      <c r="I191" s="95" t="s">
        <v>37592</v>
      </c>
      <c r="J191" s="95" t="s">
        <v>38917</v>
      </c>
      <c r="K191" s="95"/>
      <c r="L191" s="95"/>
      <c r="M191" s="95"/>
      <c r="N191" s="95" t="s">
        <v>39388</v>
      </c>
    </row>
    <row r="192" spans="1:14" x14ac:dyDescent="0.25">
      <c r="A192" s="22">
        <v>42923</v>
      </c>
      <c r="B192" s="94">
        <f t="shared" ca="1" si="2"/>
        <v>44384</v>
      </c>
      <c r="C192" s="21" t="s">
        <v>278</v>
      </c>
      <c r="D192" s="21" t="s">
        <v>36838</v>
      </c>
      <c r="E192" s="21" t="s">
        <v>37202</v>
      </c>
      <c r="F192" s="96" t="s">
        <v>37775</v>
      </c>
      <c r="G192" s="96" t="s">
        <v>38126</v>
      </c>
      <c r="H192" s="95"/>
      <c r="I192" s="95" t="s">
        <v>38388</v>
      </c>
      <c r="J192" s="95" t="s">
        <v>38918</v>
      </c>
      <c r="K192" s="95"/>
      <c r="L192" s="95"/>
      <c r="M192" s="95"/>
      <c r="N192" s="95" t="s">
        <v>39389</v>
      </c>
    </row>
    <row r="193" spans="1:14" x14ac:dyDescent="0.25">
      <c r="A193" s="22">
        <v>42924</v>
      </c>
      <c r="B193" s="94">
        <f t="shared" ca="1" si="2"/>
        <v>44385</v>
      </c>
      <c r="C193" s="21" t="s">
        <v>81</v>
      </c>
      <c r="D193" s="21" t="s">
        <v>36839</v>
      </c>
      <c r="E193" s="21" t="s">
        <v>37203</v>
      </c>
      <c r="F193" s="96" t="s">
        <v>37776</v>
      </c>
      <c r="G193" s="96" t="s">
        <v>38127</v>
      </c>
      <c r="H193" s="95"/>
      <c r="I193" s="95" t="s">
        <v>37829</v>
      </c>
      <c r="J193" s="95" t="s">
        <v>38919</v>
      </c>
      <c r="K193" s="95"/>
      <c r="L193" s="95"/>
      <c r="M193" s="95"/>
      <c r="N193" s="95" t="s">
        <v>39390</v>
      </c>
    </row>
    <row r="194" spans="1:14" x14ac:dyDescent="0.25">
      <c r="A194" s="22">
        <v>42925</v>
      </c>
      <c r="B194" s="94">
        <f t="shared" ca="1" si="2"/>
        <v>44386</v>
      </c>
      <c r="C194" s="21" t="s">
        <v>90</v>
      </c>
      <c r="D194" s="21" t="s">
        <v>36840</v>
      </c>
      <c r="E194" s="21" t="s">
        <v>37204</v>
      </c>
      <c r="F194" s="96" t="s">
        <v>37777</v>
      </c>
      <c r="G194" s="96" t="s">
        <v>38128</v>
      </c>
      <c r="H194" s="95"/>
      <c r="I194" s="95" t="s">
        <v>37830</v>
      </c>
      <c r="J194" s="95" t="s">
        <v>38920</v>
      </c>
      <c r="K194" s="95"/>
      <c r="L194" s="95"/>
      <c r="M194" s="95"/>
      <c r="N194" s="95" t="s">
        <v>39391</v>
      </c>
    </row>
    <row r="195" spans="1:14" x14ac:dyDescent="0.25">
      <c r="A195" s="22">
        <v>42926</v>
      </c>
      <c r="B195" s="94">
        <f t="shared" ca="1" si="2"/>
        <v>44387</v>
      </c>
      <c r="C195" s="21" t="s">
        <v>73</v>
      </c>
      <c r="D195" s="21" t="s">
        <v>36841</v>
      </c>
      <c r="E195" s="21" t="s">
        <v>37205</v>
      </c>
      <c r="F195" s="96" t="s">
        <v>37778</v>
      </c>
      <c r="G195" s="96" t="s">
        <v>38129</v>
      </c>
      <c r="H195" s="95"/>
      <c r="I195" s="95" t="s">
        <v>38389</v>
      </c>
      <c r="J195" s="95" t="s">
        <v>38921</v>
      </c>
      <c r="K195" s="95"/>
      <c r="L195" s="95"/>
      <c r="M195" s="95"/>
      <c r="N195" s="95" t="s">
        <v>39392</v>
      </c>
    </row>
    <row r="196" spans="1:14" x14ac:dyDescent="0.25">
      <c r="A196" s="22">
        <v>42927</v>
      </c>
      <c r="B196" s="94">
        <f t="shared" ca="1" si="2"/>
        <v>44388</v>
      </c>
      <c r="C196" s="21" t="s">
        <v>287</v>
      </c>
      <c r="D196" s="21" t="s">
        <v>36842</v>
      </c>
      <c r="E196" s="21" t="s">
        <v>37206</v>
      </c>
      <c r="F196" s="96" t="s">
        <v>37779</v>
      </c>
      <c r="G196" s="96" t="s">
        <v>38130</v>
      </c>
      <c r="H196" s="95"/>
      <c r="I196" s="95" t="s">
        <v>38390</v>
      </c>
      <c r="J196" s="95" t="s">
        <v>38922</v>
      </c>
      <c r="K196" s="95"/>
      <c r="L196" s="95"/>
      <c r="M196" s="95"/>
      <c r="N196" s="95" t="s">
        <v>39393</v>
      </c>
    </row>
    <row r="197" spans="1:14" x14ac:dyDescent="0.25">
      <c r="A197" s="22">
        <v>42928</v>
      </c>
      <c r="B197" s="94">
        <f t="shared" ca="1" si="2"/>
        <v>44389</v>
      </c>
      <c r="C197" s="21" t="s">
        <v>290</v>
      </c>
      <c r="D197" s="21" t="s">
        <v>36843</v>
      </c>
      <c r="E197" s="21" t="s">
        <v>37207</v>
      </c>
      <c r="F197" s="96" t="s">
        <v>37780</v>
      </c>
      <c r="G197" s="96" t="s">
        <v>38131</v>
      </c>
      <c r="H197" s="95"/>
      <c r="I197" s="95" t="s">
        <v>38391</v>
      </c>
      <c r="J197" s="95" t="s">
        <v>38923</v>
      </c>
      <c r="K197" s="95"/>
      <c r="L197" s="95"/>
      <c r="M197" s="95"/>
      <c r="N197" s="95" t="s">
        <v>39394</v>
      </c>
    </row>
    <row r="198" spans="1:14" x14ac:dyDescent="0.25">
      <c r="A198" s="22">
        <v>42929</v>
      </c>
      <c r="B198" s="94">
        <f t="shared" ref="B198:B261" ca="1" si="3">CONCATENATE(YEAR(TODAY()),".",IF(MONTH(A198)&lt;10,CONCATENATE("0",MONTH(A198)),MONTH(A198)),".",IF(DAY(A198)&lt;10,CONCATENATE("0",DAY(A198)),DAY(A198)))+1-1</f>
        <v>44390</v>
      </c>
      <c r="C198" s="21" t="s">
        <v>117</v>
      </c>
      <c r="D198" s="21" t="s">
        <v>36844</v>
      </c>
      <c r="E198" s="21" t="s">
        <v>37208</v>
      </c>
      <c r="F198" s="96" t="s">
        <v>37781</v>
      </c>
      <c r="G198" s="96" t="s">
        <v>38132</v>
      </c>
      <c r="H198" s="95"/>
      <c r="I198" s="95" t="s">
        <v>38392</v>
      </c>
      <c r="J198" s="95" t="s">
        <v>38924</v>
      </c>
      <c r="K198" s="95"/>
      <c r="L198" s="95"/>
      <c r="M198" s="95"/>
      <c r="N198" s="95" t="s">
        <v>39395</v>
      </c>
    </row>
    <row r="199" spans="1:14" x14ac:dyDescent="0.25">
      <c r="A199" s="22">
        <v>42930</v>
      </c>
      <c r="B199" s="94">
        <f t="shared" ca="1" si="3"/>
        <v>44391</v>
      </c>
      <c r="C199" s="21" t="s">
        <v>299</v>
      </c>
      <c r="D199" s="21" t="s">
        <v>36845</v>
      </c>
      <c r="E199" s="21" t="s">
        <v>37209</v>
      </c>
      <c r="F199" s="96" t="s">
        <v>37782</v>
      </c>
      <c r="G199" s="96" t="s">
        <v>38133</v>
      </c>
      <c r="H199" s="95"/>
      <c r="I199" s="95" t="s">
        <v>37742</v>
      </c>
      <c r="J199" s="95" t="s">
        <v>38925</v>
      </c>
      <c r="K199" s="95"/>
      <c r="L199" s="95"/>
      <c r="M199" s="95"/>
      <c r="N199" s="95" t="s">
        <v>39396</v>
      </c>
    </row>
    <row r="200" spans="1:14" x14ac:dyDescent="0.25">
      <c r="A200" s="22">
        <v>42931</v>
      </c>
      <c r="B200" s="94">
        <f t="shared" ca="1" si="3"/>
        <v>44392</v>
      </c>
      <c r="C200" s="21" t="s">
        <v>306</v>
      </c>
      <c r="D200" s="21" t="s">
        <v>36846</v>
      </c>
      <c r="E200" s="21" t="s">
        <v>37210</v>
      </c>
      <c r="F200" s="96" t="s">
        <v>37783</v>
      </c>
      <c r="G200" s="96" t="s">
        <v>38134</v>
      </c>
      <c r="H200" s="95"/>
      <c r="I200" s="95" t="s">
        <v>38393</v>
      </c>
      <c r="J200" s="95" t="s">
        <v>38926</v>
      </c>
      <c r="K200" s="95"/>
      <c r="L200" s="95"/>
      <c r="M200" s="95"/>
      <c r="N200" s="95" t="s">
        <v>39397</v>
      </c>
    </row>
    <row r="201" spans="1:14" x14ac:dyDescent="0.25">
      <c r="A201" s="22">
        <v>42932</v>
      </c>
      <c r="B201" s="94">
        <f t="shared" ca="1" si="3"/>
        <v>44393</v>
      </c>
      <c r="C201" s="21" t="s">
        <v>133</v>
      </c>
      <c r="D201" s="21" t="s">
        <v>36847</v>
      </c>
      <c r="E201" s="21" t="s">
        <v>37211</v>
      </c>
      <c r="F201" s="96" t="s">
        <v>37784</v>
      </c>
      <c r="G201" s="96" t="s">
        <v>38135</v>
      </c>
      <c r="H201" s="95"/>
      <c r="I201" s="95" t="s">
        <v>38394</v>
      </c>
      <c r="J201" s="95" t="s">
        <v>38927</v>
      </c>
      <c r="K201" s="95"/>
      <c r="L201" s="95"/>
      <c r="M201" s="95"/>
      <c r="N201" s="95" t="s">
        <v>39398</v>
      </c>
    </row>
    <row r="202" spans="1:14" x14ac:dyDescent="0.25">
      <c r="A202" s="22">
        <v>42933</v>
      </c>
      <c r="B202" s="94">
        <f t="shared" ca="1" si="3"/>
        <v>44394</v>
      </c>
      <c r="C202" s="21" t="s">
        <v>315</v>
      </c>
      <c r="D202" s="21" t="s">
        <v>36848</v>
      </c>
      <c r="E202" s="21" t="s">
        <v>37212</v>
      </c>
      <c r="F202" s="96" t="s">
        <v>37785</v>
      </c>
      <c r="G202" s="96" t="s">
        <v>38136</v>
      </c>
      <c r="H202" s="95"/>
      <c r="I202" s="95" t="s">
        <v>37838</v>
      </c>
      <c r="J202" s="95" t="s">
        <v>38928</v>
      </c>
      <c r="K202" s="95"/>
      <c r="L202" s="95"/>
      <c r="M202" s="95"/>
      <c r="N202" s="95" t="s">
        <v>39399</v>
      </c>
    </row>
    <row r="203" spans="1:14" x14ac:dyDescent="0.25">
      <c r="A203" s="22">
        <v>42934</v>
      </c>
      <c r="B203" s="94">
        <f t="shared" ca="1" si="3"/>
        <v>44395</v>
      </c>
      <c r="C203" s="21" t="s">
        <v>146</v>
      </c>
      <c r="D203" s="21" t="s">
        <v>36849</v>
      </c>
      <c r="E203" s="21" t="s">
        <v>37213</v>
      </c>
      <c r="F203" s="96" t="s">
        <v>37786</v>
      </c>
      <c r="G203" s="96" t="s">
        <v>38137</v>
      </c>
      <c r="H203" s="95"/>
      <c r="I203" s="95" t="s">
        <v>38395</v>
      </c>
      <c r="J203" s="95" t="s">
        <v>38929</v>
      </c>
      <c r="K203" s="95"/>
      <c r="L203" s="95"/>
      <c r="M203" s="95"/>
      <c r="N203" s="95" t="s">
        <v>39400</v>
      </c>
    </row>
    <row r="204" spans="1:14" x14ac:dyDescent="0.25">
      <c r="A204" s="22">
        <v>42935</v>
      </c>
      <c r="B204" s="94">
        <f t="shared" ca="1" si="3"/>
        <v>44396</v>
      </c>
      <c r="C204" s="21" t="s">
        <v>154</v>
      </c>
      <c r="D204" s="21" t="s">
        <v>36850</v>
      </c>
      <c r="E204" s="21" t="s">
        <v>37214</v>
      </c>
      <c r="F204" s="96" t="s">
        <v>37787</v>
      </c>
      <c r="G204" s="96" t="s">
        <v>38138</v>
      </c>
      <c r="H204" s="95"/>
      <c r="I204" s="95" t="s">
        <v>38396</v>
      </c>
      <c r="J204" s="95" t="s">
        <v>38930</v>
      </c>
      <c r="K204" s="95"/>
      <c r="L204" s="95"/>
      <c r="M204" s="95"/>
      <c r="N204" s="95" t="s">
        <v>39401</v>
      </c>
    </row>
    <row r="205" spans="1:14" x14ac:dyDescent="0.25">
      <c r="A205" s="22">
        <v>42936</v>
      </c>
      <c r="B205" s="94">
        <f t="shared" ca="1" si="3"/>
        <v>44397</v>
      </c>
      <c r="C205" s="21" t="s">
        <v>162</v>
      </c>
      <c r="D205" s="21" t="s">
        <v>36851</v>
      </c>
      <c r="E205" s="21" t="s">
        <v>37215</v>
      </c>
      <c r="F205" s="96" t="s">
        <v>37788</v>
      </c>
      <c r="G205" s="96" t="s">
        <v>38139</v>
      </c>
      <c r="H205" s="95"/>
      <c r="I205" s="95" t="s">
        <v>37788</v>
      </c>
      <c r="J205" s="95" t="s">
        <v>38931</v>
      </c>
      <c r="K205" s="95"/>
      <c r="L205" s="95"/>
      <c r="M205" s="95"/>
      <c r="N205" s="95" t="s">
        <v>39402</v>
      </c>
    </row>
    <row r="206" spans="1:14" x14ac:dyDescent="0.25">
      <c r="A206" s="22">
        <v>42937</v>
      </c>
      <c r="B206" s="94">
        <f t="shared" ca="1" si="3"/>
        <v>44398</v>
      </c>
      <c r="C206" s="21" t="s">
        <v>330</v>
      </c>
      <c r="D206" s="21" t="s">
        <v>36852</v>
      </c>
      <c r="E206" s="21" t="s">
        <v>37216</v>
      </c>
      <c r="F206" s="96" t="s">
        <v>37789</v>
      </c>
      <c r="G206" s="96" t="s">
        <v>38140</v>
      </c>
      <c r="H206" s="95"/>
      <c r="I206" s="95" t="s">
        <v>38397</v>
      </c>
      <c r="J206" s="95" t="s">
        <v>38932</v>
      </c>
      <c r="K206" s="95"/>
      <c r="L206" s="95"/>
      <c r="M206" s="95"/>
      <c r="N206" s="95" t="s">
        <v>39403</v>
      </c>
    </row>
    <row r="207" spans="1:14" x14ac:dyDescent="0.25">
      <c r="A207" s="22">
        <v>42938</v>
      </c>
      <c r="B207" s="94">
        <f t="shared" ca="1" si="3"/>
        <v>44399</v>
      </c>
      <c r="C207" s="21" t="s">
        <v>176</v>
      </c>
      <c r="D207" s="21" t="s">
        <v>36853</v>
      </c>
      <c r="E207" s="21" t="s">
        <v>37217</v>
      </c>
      <c r="F207" s="96" t="s">
        <v>37790</v>
      </c>
      <c r="G207" s="96" t="s">
        <v>38141</v>
      </c>
      <c r="H207" s="95"/>
      <c r="I207" s="95" t="s">
        <v>37790</v>
      </c>
      <c r="J207" s="95" t="s">
        <v>38933</v>
      </c>
      <c r="K207" s="95"/>
      <c r="L207" s="95"/>
      <c r="M207" s="95"/>
      <c r="N207" s="95" t="s">
        <v>39404</v>
      </c>
    </row>
    <row r="208" spans="1:14" x14ac:dyDescent="0.25">
      <c r="A208" s="22">
        <v>42939</v>
      </c>
      <c r="B208" s="94">
        <f t="shared" ca="1" si="3"/>
        <v>44400</v>
      </c>
      <c r="C208" s="21" t="s">
        <v>185</v>
      </c>
      <c r="D208" s="21" t="s">
        <v>36854</v>
      </c>
      <c r="E208" s="21" t="s">
        <v>37218</v>
      </c>
      <c r="F208" s="96" t="s">
        <v>37791</v>
      </c>
      <c r="G208" s="96" t="s">
        <v>38142</v>
      </c>
      <c r="H208" s="95"/>
      <c r="I208" s="95" t="s">
        <v>38398</v>
      </c>
      <c r="J208" s="95" t="s">
        <v>38934</v>
      </c>
      <c r="K208" s="95"/>
      <c r="L208" s="95"/>
      <c r="M208" s="95"/>
      <c r="N208" s="95" t="s">
        <v>39405</v>
      </c>
    </row>
    <row r="209" spans="1:14" x14ac:dyDescent="0.25">
      <c r="A209" s="22">
        <v>42940</v>
      </c>
      <c r="B209" s="94">
        <f t="shared" ca="1" si="3"/>
        <v>44401</v>
      </c>
      <c r="C209" s="21" t="s">
        <v>344</v>
      </c>
      <c r="D209" s="21" t="s">
        <v>36855</v>
      </c>
      <c r="E209" s="21" t="s">
        <v>37219</v>
      </c>
      <c r="F209" s="96" t="s">
        <v>37792</v>
      </c>
      <c r="G209" s="96" t="s">
        <v>38143</v>
      </c>
      <c r="H209" s="95"/>
      <c r="I209" s="95" t="s">
        <v>38399</v>
      </c>
      <c r="J209" s="95" t="s">
        <v>38935</v>
      </c>
      <c r="K209" s="95"/>
      <c r="L209" s="95"/>
      <c r="M209" s="95"/>
      <c r="N209" s="95" t="s">
        <v>39406</v>
      </c>
    </row>
    <row r="210" spans="1:14" x14ac:dyDescent="0.25">
      <c r="A210" s="22">
        <v>42941</v>
      </c>
      <c r="B210" s="94">
        <f t="shared" ca="1" si="3"/>
        <v>44402</v>
      </c>
      <c r="C210" s="21" t="s">
        <v>304</v>
      </c>
      <c r="D210" s="21" t="s">
        <v>36856</v>
      </c>
      <c r="E210" s="21" t="s">
        <v>37220</v>
      </c>
      <c r="F210" s="96" t="s">
        <v>37793</v>
      </c>
      <c r="G210" s="96" t="s">
        <v>38144</v>
      </c>
      <c r="H210" s="95"/>
      <c r="I210" s="95" t="s">
        <v>37793</v>
      </c>
      <c r="J210" s="95" t="s">
        <v>38936</v>
      </c>
      <c r="K210" s="95"/>
      <c r="L210" s="95"/>
      <c r="M210" s="95"/>
      <c r="N210" s="95" t="s">
        <v>39407</v>
      </c>
    </row>
    <row r="211" spans="1:14" x14ac:dyDescent="0.25">
      <c r="A211" s="22">
        <v>42942</v>
      </c>
      <c r="B211" s="94">
        <f t="shared" ca="1" si="3"/>
        <v>44403</v>
      </c>
      <c r="C211" s="21" t="s">
        <v>353</v>
      </c>
      <c r="D211" s="21" t="s">
        <v>36857</v>
      </c>
      <c r="E211" s="21" t="s">
        <v>37221</v>
      </c>
      <c r="F211" s="96" t="s">
        <v>353</v>
      </c>
      <c r="G211" s="96" t="s">
        <v>38145</v>
      </c>
      <c r="H211" s="95"/>
      <c r="I211" s="95" t="s">
        <v>353</v>
      </c>
      <c r="J211" s="95" t="s">
        <v>38937</v>
      </c>
      <c r="K211" s="95"/>
      <c r="L211" s="95"/>
      <c r="M211" s="95"/>
      <c r="N211" s="95" t="s">
        <v>39408</v>
      </c>
    </row>
    <row r="212" spans="1:14" x14ac:dyDescent="0.25">
      <c r="A212" s="22">
        <v>42943</v>
      </c>
      <c r="B212" s="94">
        <f t="shared" ca="1" si="3"/>
        <v>44404</v>
      </c>
      <c r="C212" s="21" t="s">
        <v>356</v>
      </c>
      <c r="D212" s="21" t="s">
        <v>36858</v>
      </c>
      <c r="E212" s="21" t="s">
        <v>37222</v>
      </c>
      <c r="F212" s="96" t="s">
        <v>37794</v>
      </c>
      <c r="G212" s="96" t="s">
        <v>38146</v>
      </c>
      <c r="H212" s="95"/>
      <c r="I212" s="95" t="s">
        <v>38400</v>
      </c>
      <c r="J212" s="95" t="s">
        <v>38938</v>
      </c>
      <c r="K212" s="95"/>
      <c r="L212" s="95"/>
      <c r="M212" s="95"/>
      <c r="N212" s="95" t="s">
        <v>39409</v>
      </c>
    </row>
    <row r="213" spans="1:14" x14ac:dyDescent="0.25">
      <c r="A213" s="22">
        <v>42944</v>
      </c>
      <c r="B213" s="94">
        <f t="shared" ca="1" si="3"/>
        <v>44405</v>
      </c>
      <c r="C213" s="21" t="s">
        <v>217</v>
      </c>
      <c r="D213" s="21" t="s">
        <v>36859</v>
      </c>
      <c r="E213" s="21" t="s">
        <v>37223</v>
      </c>
      <c r="F213" s="96" t="s">
        <v>37795</v>
      </c>
      <c r="G213" s="96" t="s">
        <v>38147</v>
      </c>
      <c r="H213" s="95"/>
      <c r="I213" s="95" t="s">
        <v>37647</v>
      </c>
      <c r="J213" s="95" t="s">
        <v>38939</v>
      </c>
      <c r="K213" s="95"/>
      <c r="L213" s="95"/>
      <c r="M213" s="95"/>
      <c r="N213" s="95" t="s">
        <v>39410</v>
      </c>
    </row>
    <row r="214" spans="1:14" x14ac:dyDescent="0.25">
      <c r="A214" s="22">
        <v>42945</v>
      </c>
      <c r="B214" s="94">
        <f t="shared" ca="1" si="3"/>
        <v>44406</v>
      </c>
      <c r="C214" s="21" t="s">
        <v>358</v>
      </c>
      <c r="D214" s="21" t="s">
        <v>36860</v>
      </c>
      <c r="E214" s="21" t="s">
        <v>37224</v>
      </c>
      <c r="F214" s="96" t="s">
        <v>37796</v>
      </c>
      <c r="G214" s="96" t="s">
        <v>38148</v>
      </c>
      <c r="H214" s="95"/>
      <c r="I214" s="95" t="s">
        <v>37796</v>
      </c>
      <c r="J214" s="95" t="s">
        <v>38940</v>
      </c>
      <c r="K214" s="95"/>
      <c r="L214" s="95"/>
      <c r="M214" s="95"/>
      <c r="N214" s="95" t="s">
        <v>39411</v>
      </c>
    </row>
    <row r="215" spans="1:14" x14ac:dyDescent="0.25">
      <c r="A215" s="22">
        <v>42946</v>
      </c>
      <c r="B215" s="94">
        <f t="shared" ca="1" si="3"/>
        <v>44407</v>
      </c>
      <c r="C215" s="21" t="s">
        <v>101</v>
      </c>
      <c r="D215" s="21" t="s">
        <v>36861</v>
      </c>
      <c r="E215" s="21" t="s">
        <v>37225</v>
      </c>
      <c r="F215" s="96" t="s">
        <v>37797</v>
      </c>
      <c r="G215" s="96" t="s">
        <v>38149</v>
      </c>
      <c r="H215" s="95"/>
      <c r="I215" s="95" t="s">
        <v>38401</v>
      </c>
      <c r="J215" s="95" t="s">
        <v>38941</v>
      </c>
      <c r="K215" s="95"/>
      <c r="L215" s="95"/>
      <c r="M215" s="95"/>
      <c r="N215" s="95" t="s">
        <v>39412</v>
      </c>
    </row>
    <row r="216" spans="1:14" x14ac:dyDescent="0.25">
      <c r="A216" s="22">
        <v>42947</v>
      </c>
      <c r="B216" s="94">
        <f t="shared" ca="1" si="3"/>
        <v>44408</v>
      </c>
      <c r="C216" s="21" t="s">
        <v>232</v>
      </c>
      <c r="D216" s="21" t="s">
        <v>36862</v>
      </c>
      <c r="E216" s="21" t="s">
        <v>37226</v>
      </c>
      <c r="F216" s="96" t="s">
        <v>37798</v>
      </c>
      <c r="G216" s="96" t="s">
        <v>38150</v>
      </c>
      <c r="H216" s="95"/>
      <c r="I216" s="95" t="s">
        <v>37798</v>
      </c>
      <c r="J216" s="95" t="s">
        <v>38942</v>
      </c>
      <c r="K216" s="95"/>
      <c r="L216" s="95"/>
      <c r="M216" s="95"/>
      <c r="N216" s="95" t="s">
        <v>39413</v>
      </c>
    </row>
    <row r="217" spans="1:14" x14ac:dyDescent="0.25">
      <c r="A217" s="22">
        <v>42948</v>
      </c>
      <c r="B217" s="94">
        <f t="shared" ca="1" si="3"/>
        <v>44409</v>
      </c>
      <c r="C217" s="21" t="s">
        <v>28</v>
      </c>
      <c r="D217" s="21" t="s">
        <v>36863</v>
      </c>
      <c r="E217" s="21" t="s">
        <v>37227</v>
      </c>
      <c r="F217" s="96" t="s">
        <v>37799</v>
      </c>
      <c r="G217" s="96" t="s">
        <v>38151</v>
      </c>
      <c r="H217" s="95"/>
      <c r="I217" t="s">
        <v>37806</v>
      </c>
      <c r="J217" t="s">
        <v>39204</v>
      </c>
      <c r="M217" s="95"/>
      <c r="N217" s="95" t="s">
        <v>39414</v>
      </c>
    </row>
    <row r="218" spans="1:14" x14ac:dyDescent="0.25">
      <c r="A218" s="22">
        <v>42949</v>
      </c>
      <c r="B218" s="94">
        <f t="shared" ca="1" si="3"/>
        <v>44410</v>
      </c>
      <c r="C218" s="21" t="s">
        <v>37</v>
      </c>
      <c r="D218" s="21" t="s">
        <v>36864</v>
      </c>
      <c r="E218" s="21" t="s">
        <v>37228</v>
      </c>
      <c r="F218" s="96" t="s">
        <v>37800</v>
      </c>
      <c r="G218" s="96" t="s">
        <v>38152</v>
      </c>
      <c r="H218" s="95"/>
      <c r="I218" s="95" t="s">
        <v>37800</v>
      </c>
      <c r="J218" s="95" t="s">
        <v>38943</v>
      </c>
      <c r="K218" s="95"/>
      <c r="L218" s="95"/>
      <c r="M218" s="95"/>
      <c r="N218" s="95" t="s">
        <v>39415</v>
      </c>
    </row>
    <row r="219" spans="1:14" x14ac:dyDescent="0.25">
      <c r="A219" s="22">
        <v>42950</v>
      </c>
      <c r="B219" s="94">
        <f t="shared" ca="1" si="3"/>
        <v>44411</v>
      </c>
      <c r="C219" s="21" t="s">
        <v>43</v>
      </c>
      <c r="D219" s="21" t="s">
        <v>36865</v>
      </c>
      <c r="E219" s="21" t="s">
        <v>37229</v>
      </c>
      <c r="F219" s="96" t="s">
        <v>37801</v>
      </c>
      <c r="G219" s="96" t="s">
        <v>38153</v>
      </c>
      <c r="H219" s="95"/>
      <c r="I219" s="95" t="s">
        <v>38402</v>
      </c>
      <c r="J219" s="95" t="s">
        <v>38944</v>
      </c>
      <c r="K219" s="95"/>
      <c r="L219" s="95"/>
      <c r="M219" s="95"/>
      <c r="N219" s="95" t="s">
        <v>39416</v>
      </c>
    </row>
    <row r="220" spans="1:14" x14ac:dyDescent="0.25">
      <c r="A220" s="22">
        <v>42951</v>
      </c>
      <c r="B220" s="94">
        <f t="shared" ca="1" si="3"/>
        <v>44412</v>
      </c>
      <c r="C220" s="21" t="s">
        <v>265</v>
      </c>
      <c r="D220" s="21" t="s">
        <v>36866</v>
      </c>
      <c r="E220" s="21" t="s">
        <v>37230</v>
      </c>
      <c r="F220" s="96" t="s">
        <v>37802</v>
      </c>
      <c r="G220" s="96" t="s">
        <v>38154</v>
      </c>
      <c r="H220" s="95"/>
      <c r="I220" s="95" t="s">
        <v>38403</v>
      </c>
      <c r="J220" s="95" t="s">
        <v>38945</v>
      </c>
      <c r="K220" s="95"/>
      <c r="L220" s="95"/>
      <c r="M220" s="95"/>
      <c r="N220" s="95" t="s">
        <v>39417</v>
      </c>
    </row>
    <row r="221" spans="1:14" x14ac:dyDescent="0.25">
      <c r="A221" s="22">
        <v>42952</v>
      </c>
      <c r="B221" s="94">
        <f t="shared" ca="1" si="3"/>
        <v>44413</v>
      </c>
      <c r="C221" s="21" t="s">
        <v>58</v>
      </c>
      <c r="D221" s="21" t="s">
        <v>36867</v>
      </c>
      <c r="E221" s="21" t="s">
        <v>37231</v>
      </c>
      <c r="F221" s="96" t="s">
        <v>37803</v>
      </c>
      <c r="G221" s="96" t="s">
        <v>38155</v>
      </c>
      <c r="H221" s="95"/>
      <c r="I221" s="95" t="s">
        <v>38404</v>
      </c>
      <c r="J221" s="95" t="s">
        <v>38946</v>
      </c>
      <c r="K221" s="95"/>
      <c r="L221" s="95"/>
      <c r="M221" s="95"/>
      <c r="N221" s="95" t="s">
        <v>39418</v>
      </c>
    </row>
    <row r="222" spans="1:14" x14ac:dyDescent="0.25">
      <c r="A222" s="22">
        <v>42953</v>
      </c>
      <c r="B222" s="94">
        <f t="shared" ca="1" si="3"/>
        <v>44414</v>
      </c>
      <c r="C222" s="21" t="s">
        <v>274</v>
      </c>
      <c r="D222" s="21" t="s">
        <v>36868</v>
      </c>
      <c r="E222" s="21" t="s">
        <v>37232</v>
      </c>
      <c r="F222" s="96" t="s">
        <v>37804</v>
      </c>
      <c r="G222" s="96" t="e">
        <v>#N/A</v>
      </c>
      <c r="H222" s="95"/>
      <c r="I222" s="95" t="s">
        <v>38405</v>
      </c>
      <c r="J222" s="95" t="s">
        <v>38947</v>
      </c>
      <c r="K222" s="95"/>
      <c r="L222" s="95"/>
      <c r="M222" s="95"/>
      <c r="N222" s="95" t="s">
        <v>39419</v>
      </c>
    </row>
    <row r="223" spans="1:14" x14ac:dyDescent="0.25">
      <c r="A223" s="22">
        <v>42954</v>
      </c>
      <c r="B223" s="94">
        <f t="shared" ca="1" si="3"/>
        <v>44415</v>
      </c>
      <c r="C223" s="21" t="s">
        <v>71</v>
      </c>
      <c r="D223" s="21" t="s">
        <v>36869</v>
      </c>
      <c r="E223" s="21" t="s">
        <v>37233</v>
      </c>
      <c r="F223" s="96" t="s">
        <v>37805</v>
      </c>
      <c r="G223" s="96">
        <v>0</v>
      </c>
      <c r="H223" s="95"/>
      <c r="I223" s="95" t="s">
        <v>38406</v>
      </c>
      <c r="J223" s="95" t="s">
        <v>38948</v>
      </c>
      <c r="K223" s="95"/>
      <c r="L223" s="95"/>
      <c r="M223" s="95"/>
      <c r="N223" s="95" t="s">
        <v>39420</v>
      </c>
    </row>
    <row r="224" spans="1:14" x14ac:dyDescent="0.25">
      <c r="A224" s="22">
        <v>42955</v>
      </c>
      <c r="B224" s="94">
        <f t="shared" ca="1" si="3"/>
        <v>44416</v>
      </c>
      <c r="C224" s="21" t="s">
        <v>82</v>
      </c>
      <c r="D224" s="21" t="s">
        <v>36870</v>
      </c>
      <c r="E224" s="21" t="s">
        <v>37234</v>
      </c>
      <c r="F224" s="96" t="s">
        <v>37806</v>
      </c>
      <c r="G224" s="96" t="s">
        <v>38156</v>
      </c>
      <c r="H224" s="95"/>
      <c r="I224" s="95" t="s">
        <v>38407</v>
      </c>
      <c r="J224" s="95" t="s">
        <v>38949</v>
      </c>
      <c r="K224" s="95"/>
      <c r="L224" s="95"/>
      <c r="M224" s="95"/>
      <c r="N224" s="95" t="s">
        <v>39421</v>
      </c>
    </row>
    <row r="225" spans="1:14" x14ac:dyDescent="0.25">
      <c r="A225" s="22">
        <v>42956</v>
      </c>
      <c r="B225" s="94">
        <f t="shared" ca="1" si="3"/>
        <v>44417</v>
      </c>
      <c r="C225" s="21" t="s">
        <v>91</v>
      </c>
      <c r="D225" s="21" t="s">
        <v>36871</v>
      </c>
      <c r="E225" s="21" t="s">
        <v>37235</v>
      </c>
      <c r="F225" s="96" t="s">
        <v>37807</v>
      </c>
      <c r="G225" s="96" t="s">
        <v>38157</v>
      </c>
      <c r="H225" s="95"/>
      <c r="I225" s="95" t="s">
        <v>38408</v>
      </c>
      <c r="J225" s="95" t="s">
        <v>38950</v>
      </c>
      <c r="K225" s="95"/>
      <c r="L225" s="95"/>
      <c r="M225" s="95"/>
      <c r="N225" s="95" t="s">
        <v>39422</v>
      </c>
    </row>
    <row r="226" spans="1:14" x14ac:dyDescent="0.25">
      <c r="A226" s="22">
        <v>42957</v>
      </c>
      <c r="B226" s="94">
        <f t="shared" ca="1" si="3"/>
        <v>44418</v>
      </c>
      <c r="C226" s="21" t="s">
        <v>283</v>
      </c>
      <c r="D226" s="21" t="s">
        <v>36872</v>
      </c>
      <c r="E226" s="21" t="s">
        <v>37236</v>
      </c>
      <c r="F226" s="96" t="s">
        <v>37808</v>
      </c>
      <c r="G226" s="96" t="s">
        <v>38158</v>
      </c>
      <c r="H226" s="95"/>
      <c r="I226" s="95" t="s">
        <v>38409</v>
      </c>
      <c r="J226" s="95" t="s">
        <v>38951</v>
      </c>
      <c r="K226" s="95"/>
      <c r="L226" s="95"/>
      <c r="M226" s="95"/>
      <c r="N226" s="95" t="s">
        <v>39423</v>
      </c>
    </row>
    <row r="227" spans="1:14" x14ac:dyDescent="0.25">
      <c r="A227" s="22">
        <v>42958</v>
      </c>
      <c r="B227" s="94">
        <f t="shared" ca="1" si="3"/>
        <v>44419</v>
      </c>
      <c r="C227" s="21" t="s">
        <v>151</v>
      </c>
      <c r="D227" s="21" t="s">
        <v>36873</v>
      </c>
      <c r="E227" s="21" t="s">
        <v>37237</v>
      </c>
      <c r="F227" s="96" t="s">
        <v>37809</v>
      </c>
      <c r="G227" s="96" t="s">
        <v>38159</v>
      </c>
      <c r="H227" s="95"/>
      <c r="I227" s="95" t="s">
        <v>37809</v>
      </c>
      <c r="J227" s="95" t="s">
        <v>38952</v>
      </c>
      <c r="K227" s="95"/>
      <c r="L227" s="95"/>
      <c r="M227" s="95"/>
      <c r="N227" s="95" t="s">
        <v>39424</v>
      </c>
    </row>
    <row r="228" spans="1:14" x14ac:dyDescent="0.25">
      <c r="A228" s="22">
        <v>42959</v>
      </c>
      <c r="B228" s="94">
        <f t="shared" ca="1" si="3"/>
        <v>44420</v>
      </c>
      <c r="C228" s="21" t="s">
        <v>112</v>
      </c>
      <c r="D228" s="21" t="s">
        <v>36874</v>
      </c>
      <c r="E228" s="21" t="s">
        <v>37238</v>
      </c>
      <c r="F228" s="96" t="s">
        <v>37810</v>
      </c>
      <c r="G228" s="96" t="s">
        <v>38160</v>
      </c>
      <c r="H228" s="95"/>
      <c r="I228" s="95" t="s">
        <v>37888</v>
      </c>
      <c r="J228" s="95" t="s">
        <v>38953</v>
      </c>
      <c r="K228" s="95"/>
      <c r="L228" s="95"/>
      <c r="M228" s="95"/>
      <c r="N228" s="95" t="s">
        <v>39425</v>
      </c>
    </row>
    <row r="229" spans="1:14" x14ac:dyDescent="0.25">
      <c r="A229" s="22">
        <v>42960</v>
      </c>
      <c r="B229" s="94">
        <f t="shared" ca="1" si="3"/>
        <v>44421</v>
      </c>
      <c r="C229" s="21" t="s">
        <v>118</v>
      </c>
      <c r="D229" s="21" t="s">
        <v>36875</v>
      </c>
      <c r="E229" s="21" t="s">
        <v>37239</v>
      </c>
      <c r="F229" s="96" t="s">
        <v>37811</v>
      </c>
      <c r="G229" s="96" t="s">
        <v>38161</v>
      </c>
      <c r="H229" s="95"/>
      <c r="I229" s="95" t="s">
        <v>37676</v>
      </c>
      <c r="J229" s="95" t="s">
        <v>38954</v>
      </c>
      <c r="K229" s="95"/>
      <c r="L229" s="95"/>
      <c r="M229" s="95"/>
      <c r="N229" s="95" t="s">
        <v>39426</v>
      </c>
    </row>
    <row r="230" spans="1:14" x14ac:dyDescent="0.25">
      <c r="A230" s="22">
        <v>42961</v>
      </c>
      <c r="B230" s="94">
        <f t="shared" ca="1" si="3"/>
        <v>44422</v>
      </c>
      <c r="C230" s="21" t="s">
        <v>86</v>
      </c>
      <c r="D230" s="21" t="s">
        <v>36876</v>
      </c>
      <c r="E230" s="21" t="s">
        <v>37240</v>
      </c>
      <c r="F230" s="96" t="s">
        <v>37812</v>
      </c>
      <c r="G230" s="96" t="s">
        <v>38162</v>
      </c>
      <c r="H230" s="95"/>
      <c r="I230" s="95" t="s">
        <v>38410</v>
      </c>
      <c r="J230" s="95" t="s">
        <v>38955</v>
      </c>
      <c r="K230" s="95"/>
      <c r="L230" s="95"/>
      <c r="M230" s="95"/>
      <c r="N230" s="95" t="s">
        <v>39427</v>
      </c>
    </row>
    <row r="231" spans="1:14" x14ac:dyDescent="0.25">
      <c r="A231" s="22">
        <v>42962</v>
      </c>
      <c r="B231" s="94">
        <f t="shared" ca="1" si="3"/>
        <v>44423</v>
      </c>
      <c r="C231" s="21" t="s">
        <v>85</v>
      </c>
      <c r="D231" s="21" t="s">
        <v>36877</v>
      </c>
      <c r="E231" s="21" t="s">
        <v>37241</v>
      </c>
      <c r="F231" s="96" t="s">
        <v>37813</v>
      </c>
      <c r="G231" s="96" t="s">
        <v>38163</v>
      </c>
      <c r="H231" s="95"/>
      <c r="I231" s="95" t="s">
        <v>38411</v>
      </c>
      <c r="J231" s="95" t="s">
        <v>38956</v>
      </c>
      <c r="K231" s="95"/>
      <c r="L231" s="95"/>
      <c r="M231" s="95"/>
      <c r="N231" s="95" t="s">
        <v>39428</v>
      </c>
    </row>
    <row r="232" spans="1:14" x14ac:dyDescent="0.25">
      <c r="A232" s="22">
        <v>42963</v>
      </c>
      <c r="B232" s="94">
        <f t="shared" ca="1" si="3"/>
        <v>44424</v>
      </c>
      <c r="C232" s="21" t="s">
        <v>134</v>
      </c>
      <c r="D232" s="21" t="s">
        <v>36878</v>
      </c>
      <c r="E232" s="21" t="s">
        <v>37242</v>
      </c>
      <c r="F232" s="96" t="s">
        <v>37814</v>
      </c>
      <c r="G232" s="96" t="s">
        <v>38164</v>
      </c>
      <c r="H232" s="95"/>
      <c r="I232" s="95" t="s">
        <v>38412</v>
      </c>
      <c r="J232" s="95" t="s">
        <v>38957</v>
      </c>
      <c r="K232" s="95"/>
      <c r="L232" s="95"/>
      <c r="M232" s="95"/>
      <c r="N232" s="95" t="s">
        <v>39429</v>
      </c>
    </row>
    <row r="233" spans="1:14" x14ac:dyDescent="0.25">
      <c r="A233" s="22">
        <v>42964</v>
      </c>
      <c r="B233" s="94">
        <f t="shared" ca="1" si="3"/>
        <v>44425</v>
      </c>
      <c r="C233" s="21" t="s">
        <v>141</v>
      </c>
      <c r="D233" s="21" t="s">
        <v>36879</v>
      </c>
      <c r="E233" s="21" t="s">
        <v>37243</v>
      </c>
      <c r="F233" s="96" t="s">
        <v>37815</v>
      </c>
      <c r="G233" s="96" t="s">
        <v>38165</v>
      </c>
      <c r="H233" s="95"/>
      <c r="I233" s="95" t="s">
        <v>38413</v>
      </c>
      <c r="J233" s="95" t="s">
        <v>38958</v>
      </c>
      <c r="K233" s="95"/>
      <c r="L233" s="95"/>
      <c r="M233" s="95"/>
      <c r="N233" s="95" t="s">
        <v>39430</v>
      </c>
    </row>
    <row r="234" spans="1:14" x14ac:dyDescent="0.25">
      <c r="A234" s="22">
        <v>42965</v>
      </c>
      <c r="B234" s="94">
        <f t="shared" ca="1" si="3"/>
        <v>44426</v>
      </c>
      <c r="C234" s="21" t="s">
        <v>147</v>
      </c>
      <c r="D234" s="21" t="s">
        <v>36880</v>
      </c>
      <c r="E234" s="21" t="s">
        <v>37244</v>
      </c>
      <c r="F234" s="96" t="s">
        <v>37816</v>
      </c>
      <c r="G234" s="96" t="s">
        <v>38166</v>
      </c>
      <c r="H234" s="95"/>
      <c r="I234" s="95" t="s">
        <v>37816</v>
      </c>
      <c r="J234" s="95" t="s">
        <v>38959</v>
      </c>
      <c r="K234" s="95"/>
      <c r="L234" s="95"/>
      <c r="M234" s="95"/>
      <c r="N234" s="95" t="s">
        <v>39431</v>
      </c>
    </row>
    <row r="235" spans="1:14" x14ac:dyDescent="0.25">
      <c r="A235" s="22">
        <v>42966</v>
      </c>
      <c r="B235" s="94">
        <f t="shared" ca="1" si="3"/>
        <v>44427</v>
      </c>
      <c r="C235" s="21" t="s">
        <v>155</v>
      </c>
      <c r="D235" s="21" t="s">
        <v>36881</v>
      </c>
      <c r="E235" s="21" t="s">
        <v>37245</v>
      </c>
      <c r="F235" s="96" t="s">
        <v>37817</v>
      </c>
      <c r="G235" s="96" t="s">
        <v>38167</v>
      </c>
      <c r="H235" s="95"/>
      <c r="I235" s="95" t="s">
        <v>38414</v>
      </c>
      <c r="J235" s="95" t="s">
        <v>38960</v>
      </c>
      <c r="K235" s="95"/>
      <c r="L235" s="95"/>
      <c r="M235" s="95"/>
      <c r="N235" s="95" t="s">
        <v>39432</v>
      </c>
    </row>
    <row r="236" spans="1:14" x14ac:dyDescent="0.25">
      <c r="A236" s="22">
        <v>42967</v>
      </c>
      <c r="B236" s="94">
        <f t="shared" ca="1" si="3"/>
        <v>44428</v>
      </c>
      <c r="C236" s="21" t="s">
        <v>328</v>
      </c>
      <c r="D236" s="21" t="s">
        <v>36882</v>
      </c>
      <c r="E236" s="21" t="s">
        <v>37246</v>
      </c>
      <c r="F236" s="96" t="s">
        <v>37818</v>
      </c>
      <c r="G236" s="96" t="s">
        <v>38010</v>
      </c>
      <c r="H236" s="95"/>
      <c r="I236" s="95" t="s">
        <v>37729</v>
      </c>
      <c r="J236" s="95" t="s">
        <v>38961</v>
      </c>
      <c r="K236" s="95"/>
      <c r="L236" s="95"/>
      <c r="M236" s="95"/>
      <c r="N236" s="95" t="s">
        <v>39433</v>
      </c>
    </row>
    <row r="237" spans="1:14" x14ac:dyDescent="0.25">
      <c r="A237" s="22">
        <v>42968</v>
      </c>
      <c r="B237" s="94">
        <f t="shared" ca="1" si="3"/>
        <v>44429</v>
      </c>
      <c r="C237" s="21" t="s">
        <v>331</v>
      </c>
      <c r="D237" s="21" t="s">
        <v>36883</v>
      </c>
      <c r="E237" s="21" t="s">
        <v>37247</v>
      </c>
      <c r="F237" s="96" t="s">
        <v>37819</v>
      </c>
      <c r="G237" s="96" t="s">
        <v>38168</v>
      </c>
      <c r="H237" s="95"/>
      <c r="I237" s="95" t="s">
        <v>38415</v>
      </c>
      <c r="J237" s="95" t="s">
        <v>38962</v>
      </c>
      <c r="K237" s="95"/>
      <c r="L237" s="95"/>
      <c r="M237" s="95"/>
      <c r="N237" s="95" t="s">
        <v>39434</v>
      </c>
    </row>
    <row r="238" spans="1:14" x14ac:dyDescent="0.25">
      <c r="A238" s="22">
        <v>42969</v>
      </c>
      <c r="B238" s="94">
        <f t="shared" ca="1" si="3"/>
        <v>44430</v>
      </c>
      <c r="C238" s="21" t="s">
        <v>336</v>
      </c>
      <c r="D238" s="21" t="s">
        <v>72</v>
      </c>
      <c r="E238" s="21" t="s">
        <v>37248</v>
      </c>
      <c r="F238" s="96" t="s">
        <v>37820</v>
      </c>
      <c r="G238" s="96" t="s">
        <v>38169</v>
      </c>
      <c r="H238" s="95"/>
      <c r="I238" s="95" t="s">
        <v>37785</v>
      </c>
      <c r="J238" s="95" t="s">
        <v>38963</v>
      </c>
      <c r="K238" s="95"/>
      <c r="L238" s="95"/>
      <c r="M238" s="95"/>
      <c r="N238" s="95" t="s">
        <v>39435</v>
      </c>
    </row>
    <row r="239" spans="1:14" x14ac:dyDescent="0.25">
      <c r="A239" s="22">
        <v>42970</v>
      </c>
      <c r="B239" s="94">
        <f t="shared" ca="1" si="3"/>
        <v>44431</v>
      </c>
      <c r="C239" s="21" t="s">
        <v>186</v>
      </c>
      <c r="D239" s="21" t="s">
        <v>36884</v>
      </c>
      <c r="E239" s="21" t="s">
        <v>37249</v>
      </c>
      <c r="F239" s="96" t="s">
        <v>37821</v>
      </c>
      <c r="G239" s="96" t="s">
        <v>38170</v>
      </c>
      <c r="H239" s="95"/>
      <c r="I239" s="95" t="s">
        <v>38416</v>
      </c>
      <c r="J239" s="95" t="s">
        <v>38964</v>
      </c>
      <c r="K239" s="95"/>
      <c r="L239" s="95"/>
      <c r="M239" s="95"/>
      <c r="N239" s="95" t="s">
        <v>39436</v>
      </c>
    </row>
    <row r="240" spans="1:14" x14ac:dyDescent="0.25">
      <c r="A240" s="22">
        <v>42971</v>
      </c>
      <c r="B240" s="94">
        <f t="shared" ca="1" si="3"/>
        <v>44432</v>
      </c>
      <c r="C240" s="21" t="s">
        <v>192</v>
      </c>
      <c r="D240" s="21" t="s">
        <v>36885</v>
      </c>
      <c r="E240" s="21" t="s">
        <v>37250</v>
      </c>
      <c r="F240" s="96" t="s">
        <v>37822</v>
      </c>
      <c r="G240" s="96" t="s">
        <v>38171</v>
      </c>
      <c r="H240" s="95"/>
      <c r="I240" s="95" t="s">
        <v>38417</v>
      </c>
      <c r="J240" s="95" t="s">
        <v>38965</v>
      </c>
      <c r="K240" s="95"/>
      <c r="L240" s="95"/>
      <c r="M240" s="95"/>
      <c r="N240" s="95" t="s">
        <v>39437</v>
      </c>
    </row>
    <row r="241" spans="1:14" x14ac:dyDescent="0.25">
      <c r="A241" s="22">
        <v>42972</v>
      </c>
      <c r="B241" s="94">
        <f t="shared" ca="1" si="3"/>
        <v>44433</v>
      </c>
      <c r="C241" s="21" t="s">
        <v>347</v>
      </c>
      <c r="D241" s="21" t="s">
        <v>36886</v>
      </c>
      <c r="E241" s="21" t="s">
        <v>37251</v>
      </c>
      <c r="F241" s="96" t="s">
        <v>37823</v>
      </c>
      <c r="G241" s="96" t="s">
        <v>38172</v>
      </c>
      <c r="H241" s="95"/>
      <c r="I241" s="95" t="s">
        <v>38418</v>
      </c>
      <c r="J241" s="95" t="s">
        <v>38966</v>
      </c>
      <c r="K241" s="95"/>
      <c r="L241" s="95"/>
      <c r="M241" s="95"/>
      <c r="N241" s="95" t="s">
        <v>39438</v>
      </c>
    </row>
    <row r="242" spans="1:14" x14ac:dyDescent="0.25">
      <c r="A242" s="22">
        <v>42973</v>
      </c>
      <c r="B242" s="94">
        <f t="shared" ca="1" si="3"/>
        <v>44434</v>
      </c>
      <c r="C242" s="21" t="s">
        <v>203</v>
      </c>
      <c r="D242" s="21" t="s">
        <v>36887</v>
      </c>
      <c r="E242" s="21" t="s">
        <v>37252</v>
      </c>
      <c r="F242" s="96" t="s">
        <v>37824</v>
      </c>
      <c r="G242" s="96" t="s">
        <v>38173</v>
      </c>
      <c r="H242" s="95"/>
      <c r="I242" s="95" t="s">
        <v>38419</v>
      </c>
      <c r="J242" s="95" t="s">
        <v>38967</v>
      </c>
      <c r="K242" s="95"/>
      <c r="L242" s="95"/>
      <c r="M242" s="95"/>
      <c r="N242" s="95" t="s">
        <v>39439</v>
      </c>
    </row>
    <row r="243" spans="1:14" x14ac:dyDescent="0.25">
      <c r="A243" s="22">
        <v>42974</v>
      </c>
      <c r="B243" s="94">
        <f t="shared" ca="1" si="3"/>
        <v>44435</v>
      </c>
      <c r="C243" s="21" t="s">
        <v>210</v>
      </c>
      <c r="D243" s="21" t="s">
        <v>36888</v>
      </c>
      <c r="E243" s="21" t="s">
        <v>37253</v>
      </c>
      <c r="F243" s="96" t="s">
        <v>37825</v>
      </c>
      <c r="G243" s="96" t="s">
        <v>38174</v>
      </c>
      <c r="H243" s="95"/>
      <c r="I243" s="95" t="s">
        <v>38420</v>
      </c>
      <c r="J243" s="95" t="s">
        <v>38968</v>
      </c>
      <c r="K243" s="95"/>
      <c r="L243" s="95"/>
      <c r="M243" s="95"/>
      <c r="N243" s="95" t="s">
        <v>39440</v>
      </c>
    </row>
    <row r="244" spans="1:14" x14ac:dyDescent="0.25">
      <c r="A244" s="22">
        <v>42975</v>
      </c>
      <c r="B244" s="94">
        <f t="shared" ca="1" si="3"/>
        <v>44436</v>
      </c>
      <c r="C244" s="21" t="s">
        <v>218</v>
      </c>
      <c r="D244" s="21" t="s">
        <v>36889</v>
      </c>
      <c r="E244" s="21" t="s">
        <v>37254</v>
      </c>
      <c r="F244" s="96" t="s">
        <v>37826</v>
      </c>
      <c r="G244" s="96" t="s">
        <v>38175</v>
      </c>
      <c r="H244" s="95"/>
      <c r="I244" s="95" t="s">
        <v>37826</v>
      </c>
      <c r="J244" s="95" t="s">
        <v>38969</v>
      </c>
      <c r="K244" s="95"/>
      <c r="L244" s="95"/>
      <c r="M244" s="95"/>
      <c r="N244" s="95" t="s">
        <v>39441</v>
      </c>
    </row>
    <row r="245" spans="1:14" x14ac:dyDescent="0.25">
      <c r="A245" s="22">
        <v>42976</v>
      </c>
      <c r="B245" s="94">
        <f t="shared" ca="1" si="3"/>
        <v>44437</v>
      </c>
      <c r="C245" s="21" t="s">
        <v>359</v>
      </c>
      <c r="D245" s="21" t="s">
        <v>36890</v>
      </c>
      <c r="E245" s="21" t="s">
        <v>37255</v>
      </c>
      <c r="F245" s="96" t="s">
        <v>37827</v>
      </c>
      <c r="G245" s="96" t="s">
        <v>38176</v>
      </c>
      <c r="H245" s="95"/>
      <c r="I245" s="95" t="s">
        <v>38421</v>
      </c>
      <c r="J245" s="95" t="s">
        <v>38970</v>
      </c>
      <c r="K245" s="95"/>
      <c r="L245" s="95"/>
      <c r="M245" s="95"/>
      <c r="N245" s="95" t="s">
        <v>39442</v>
      </c>
    </row>
    <row r="246" spans="1:14" x14ac:dyDescent="0.25">
      <c r="A246" s="22">
        <v>42977</v>
      </c>
      <c r="B246" s="94">
        <f t="shared" ca="1" si="3"/>
        <v>44438</v>
      </c>
      <c r="C246" s="21" t="s">
        <v>227</v>
      </c>
      <c r="D246" s="21" t="s">
        <v>36891</v>
      </c>
      <c r="E246" s="21" t="s">
        <v>37256</v>
      </c>
      <c r="F246" s="96" t="s">
        <v>37828</v>
      </c>
      <c r="G246" s="96" t="s">
        <v>38177</v>
      </c>
      <c r="H246" s="95"/>
      <c r="I246" s="95" t="s">
        <v>38422</v>
      </c>
      <c r="J246" s="95" t="s">
        <v>38971</v>
      </c>
      <c r="K246" s="95"/>
      <c r="L246" s="95"/>
      <c r="M246" s="95"/>
      <c r="N246" s="95" t="s">
        <v>39443</v>
      </c>
    </row>
    <row r="247" spans="1:14" x14ac:dyDescent="0.25">
      <c r="A247" s="22">
        <v>42978</v>
      </c>
      <c r="B247" s="94">
        <f t="shared" ca="1" si="3"/>
        <v>44439</v>
      </c>
      <c r="C247" s="21" t="s">
        <v>364</v>
      </c>
      <c r="D247" s="21" t="s">
        <v>36892</v>
      </c>
      <c r="E247" s="21" t="s">
        <v>37257</v>
      </c>
      <c r="F247" s="96" t="s">
        <v>37829</v>
      </c>
      <c r="G247" s="96" t="s">
        <v>38178</v>
      </c>
      <c r="H247" s="95"/>
      <c r="I247" s="95" t="s">
        <v>38423</v>
      </c>
      <c r="J247" s="95" t="s">
        <v>38972</v>
      </c>
      <c r="K247" s="95"/>
      <c r="L247" s="95"/>
      <c r="M247" s="95"/>
      <c r="N247" s="95" t="s">
        <v>39444</v>
      </c>
    </row>
    <row r="248" spans="1:14" x14ac:dyDescent="0.25">
      <c r="A248" s="22">
        <v>42979</v>
      </c>
      <c r="B248" s="94">
        <f t="shared" ca="1" si="3"/>
        <v>44440</v>
      </c>
      <c r="C248" s="21" t="s">
        <v>254</v>
      </c>
      <c r="D248" s="21" t="s">
        <v>36893</v>
      </c>
      <c r="E248" s="21" t="s">
        <v>37258</v>
      </c>
      <c r="F248" s="96" t="s">
        <v>37830</v>
      </c>
      <c r="G248" s="96" t="s">
        <v>38179</v>
      </c>
      <c r="H248" s="95"/>
      <c r="I248" s="95" t="s">
        <v>38424</v>
      </c>
      <c r="J248" s="95" t="s">
        <v>38973</v>
      </c>
      <c r="K248" s="95"/>
      <c r="L248" s="95"/>
      <c r="M248" s="95"/>
      <c r="N248" s="95" t="s">
        <v>39445</v>
      </c>
    </row>
    <row r="249" spans="1:14" x14ac:dyDescent="0.25">
      <c r="A249" s="22">
        <v>42980</v>
      </c>
      <c r="B249" s="94">
        <f t="shared" ca="1" si="3"/>
        <v>44441</v>
      </c>
      <c r="C249" s="21" t="s">
        <v>257</v>
      </c>
      <c r="D249" s="21" t="s">
        <v>36894</v>
      </c>
      <c r="E249" s="21" t="s">
        <v>37259</v>
      </c>
      <c r="F249" s="96" t="s">
        <v>37831</v>
      </c>
      <c r="G249" s="96" t="s">
        <v>38180</v>
      </c>
      <c r="H249" s="95"/>
      <c r="I249" s="95" t="s">
        <v>38425</v>
      </c>
      <c r="J249" s="95" t="s">
        <v>38974</v>
      </c>
      <c r="K249" s="95"/>
      <c r="L249" s="95"/>
      <c r="M249" s="95"/>
      <c r="N249" s="95" t="s">
        <v>39446</v>
      </c>
    </row>
    <row r="250" spans="1:14" x14ac:dyDescent="0.25">
      <c r="A250" s="22">
        <v>42981</v>
      </c>
      <c r="B250" s="94">
        <f t="shared" ca="1" si="3"/>
        <v>44442</v>
      </c>
      <c r="C250" s="21" t="s">
        <v>44</v>
      </c>
      <c r="D250" s="21" t="s">
        <v>36895</v>
      </c>
      <c r="E250" s="21" t="s">
        <v>37260</v>
      </c>
      <c r="F250" s="96" t="s">
        <v>37832</v>
      </c>
      <c r="G250" s="96" t="s">
        <v>38181</v>
      </c>
      <c r="H250" s="95"/>
      <c r="I250" s="95" t="s">
        <v>38426</v>
      </c>
      <c r="J250" s="95" t="s">
        <v>38975</v>
      </c>
      <c r="K250" s="95"/>
      <c r="L250" s="95"/>
      <c r="M250" s="95"/>
      <c r="N250" s="95" t="s">
        <v>39447</v>
      </c>
    </row>
    <row r="251" spans="1:14" x14ac:dyDescent="0.25">
      <c r="A251" s="22">
        <v>42982</v>
      </c>
      <c r="B251" s="94">
        <f t="shared" ca="1" si="3"/>
        <v>44443</v>
      </c>
      <c r="C251" s="21" t="s">
        <v>51</v>
      </c>
      <c r="D251" s="21" t="s">
        <v>36896</v>
      </c>
      <c r="E251" s="21" t="s">
        <v>37261</v>
      </c>
      <c r="F251" s="96" t="s">
        <v>37833</v>
      </c>
      <c r="G251" s="96" t="s">
        <v>38182</v>
      </c>
      <c r="H251" s="95"/>
      <c r="I251" s="95" t="s">
        <v>38427</v>
      </c>
      <c r="J251" s="95" t="s">
        <v>38976</v>
      </c>
      <c r="K251" s="95"/>
      <c r="L251" s="95"/>
      <c r="M251" s="95"/>
      <c r="N251" s="95" t="s">
        <v>39448</v>
      </c>
    </row>
    <row r="252" spans="1:14" x14ac:dyDescent="0.25">
      <c r="A252" s="22">
        <v>42983</v>
      </c>
      <c r="B252" s="94">
        <f t="shared" ca="1" si="3"/>
        <v>44444</v>
      </c>
      <c r="C252" s="21" t="s">
        <v>269</v>
      </c>
      <c r="D252" s="21" t="s">
        <v>36897</v>
      </c>
      <c r="E252" s="21" t="s">
        <v>37262</v>
      </c>
      <c r="F252" s="96" t="s">
        <v>37834</v>
      </c>
      <c r="G252" s="96" t="s">
        <v>38183</v>
      </c>
      <c r="H252" s="95"/>
      <c r="I252" s="95" t="s">
        <v>37873</v>
      </c>
      <c r="J252" s="95" t="s">
        <v>38977</v>
      </c>
      <c r="K252" s="95"/>
      <c r="L252" s="95"/>
      <c r="M252" s="95"/>
      <c r="N252" s="95" t="s">
        <v>39449</v>
      </c>
    </row>
    <row r="253" spans="1:14" x14ac:dyDescent="0.25">
      <c r="A253" s="22">
        <v>42984</v>
      </c>
      <c r="B253" s="94">
        <f t="shared" ca="1" si="3"/>
        <v>44445</v>
      </c>
      <c r="C253" s="21" t="s">
        <v>64</v>
      </c>
      <c r="D253" s="21" t="s">
        <v>36898</v>
      </c>
      <c r="E253" s="21" t="s">
        <v>37263</v>
      </c>
      <c r="F253" s="96" t="s">
        <v>37835</v>
      </c>
      <c r="G253" s="96" t="s">
        <v>38184</v>
      </c>
      <c r="H253" s="95"/>
      <c r="I253" s="95" t="s">
        <v>37665</v>
      </c>
      <c r="J253" s="95" t="s">
        <v>38978</v>
      </c>
      <c r="K253" s="95"/>
      <c r="L253" s="95"/>
      <c r="M253" s="95"/>
      <c r="N253" s="95" t="s">
        <v>39450</v>
      </c>
    </row>
    <row r="254" spans="1:14" x14ac:dyDescent="0.25">
      <c r="A254" s="22">
        <v>42985</v>
      </c>
      <c r="B254" s="94">
        <f t="shared" ca="1" si="3"/>
        <v>44446</v>
      </c>
      <c r="C254" s="21" t="s">
        <v>72</v>
      </c>
      <c r="D254" s="21" t="s">
        <v>36899</v>
      </c>
      <c r="E254" s="21" t="s">
        <v>37264</v>
      </c>
      <c r="F254" s="96" t="s">
        <v>37836</v>
      </c>
      <c r="G254" s="96" t="s">
        <v>38185</v>
      </c>
      <c r="H254" s="95"/>
      <c r="I254" s="95" t="s">
        <v>37834</v>
      </c>
      <c r="J254" s="95" t="s">
        <v>38979</v>
      </c>
      <c r="K254" s="95"/>
      <c r="L254" s="95"/>
      <c r="M254" s="95"/>
      <c r="N254" s="95" t="s">
        <v>39451</v>
      </c>
    </row>
    <row r="255" spans="1:14" x14ac:dyDescent="0.25">
      <c r="A255" s="22">
        <v>42986</v>
      </c>
      <c r="B255" s="94">
        <f t="shared" ca="1" si="3"/>
        <v>44447</v>
      </c>
      <c r="C255" s="21" t="s">
        <v>85</v>
      </c>
      <c r="D255" s="21" t="s">
        <v>36900</v>
      </c>
      <c r="E255" s="21" t="s">
        <v>37265</v>
      </c>
      <c r="F255" s="96" t="s">
        <v>37837</v>
      </c>
      <c r="G255" s="96" t="s">
        <v>38186</v>
      </c>
      <c r="H255" s="95"/>
      <c r="I255" s="95" t="s">
        <v>38428</v>
      </c>
      <c r="J255" s="95" t="s">
        <v>38980</v>
      </c>
      <c r="K255" s="95"/>
      <c r="L255" s="95"/>
      <c r="M255" s="95"/>
      <c r="N255" s="95" t="s">
        <v>39452</v>
      </c>
    </row>
    <row r="256" spans="1:14" x14ac:dyDescent="0.25">
      <c r="A256" s="22">
        <v>42987</v>
      </c>
      <c r="B256" s="94">
        <f t="shared" ca="1" si="3"/>
        <v>44448</v>
      </c>
      <c r="C256" s="21" t="s">
        <v>92</v>
      </c>
      <c r="D256" s="21" t="s">
        <v>36901</v>
      </c>
      <c r="E256" s="21" t="s">
        <v>37266</v>
      </c>
      <c r="F256" s="96" t="s">
        <v>37838</v>
      </c>
      <c r="G256" s="96" t="s">
        <v>38187</v>
      </c>
      <c r="H256" s="95"/>
      <c r="I256" s="95" t="s">
        <v>37594</v>
      </c>
      <c r="J256" s="95" t="s">
        <v>38981</v>
      </c>
      <c r="K256" s="95"/>
      <c r="L256" s="95"/>
      <c r="M256" s="95"/>
      <c r="N256" s="95" t="s">
        <v>39453</v>
      </c>
    </row>
    <row r="257" spans="1:14" x14ac:dyDescent="0.25">
      <c r="A257" s="22">
        <v>42988</v>
      </c>
      <c r="B257" s="94">
        <f t="shared" ca="1" si="3"/>
        <v>44449</v>
      </c>
      <c r="C257" s="21" t="s">
        <v>284</v>
      </c>
      <c r="D257" s="21" t="s">
        <v>36902</v>
      </c>
      <c r="E257" s="21" t="s">
        <v>37267</v>
      </c>
      <c r="F257" s="96" t="s">
        <v>37839</v>
      </c>
      <c r="G257" s="96" t="s">
        <v>38188</v>
      </c>
      <c r="H257" s="95"/>
      <c r="I257" s="95" t="s">
        <v>37903</v>
      </c>
      <c r="J257" s="95" t="s">
        <v>38982</v>
      </c>
      <c r="K257" s="95"/>
      <c r="L257" s="95"/>
      <c r="M257" s="95"/>
      <c r="N257" s="95" t="s">
        <v>39454</v>
      </c>
    </row>
    <row r="258" spans="1:14" x14ac:dyDescent="0.25">
      <c r="A258" s="22">
        <v>42989</v>
      </c>
      <c r="B258" s="94">
        <f t="shared" ca="1" si="3"/>
        <v>44450</v>
      </c>
      <c r="C258" s="21" t="s">
        <v>105</v>
      </c>
      <c r="D258" s="21" t="s">
        <v>36903</v>
      </c>
      <c r="E258" s="21" t="s">
        <v>37268</v>
      </c>
      <c r="F258" s="96" t="s">
        <v>37840</v>
      </c>
      <c r="G258" s="96" t="s">
        <v>38189</v>
      </c>
      <c r="H258" s="95"/>
      <c r="I258" s="95" t="s">
        <v>38429</v>
      </c>
      <c r="J258" s="95" t="s">
        <v>38983</v>
      </c>
      <c r="K258" s="95"/>
      <c r="L258" s="95"/>
      <c r="M258" s="95"/>
      <c r="N258" s="95" t="s">
        <v>39455</v>
      </c>
    </row>
    <row r="259" spans="1:14" x14ac:dyDescent="0.25">
      <c r="A259" s="22">
        <v>42990</v>
      </c>
      <c r="B259" s="94">
        <f t="shared" ca="1" si="3"/>
        <v>44451</v>
      </c>
      <c r="C259" s="21" t="s">
        <v>85</v>
      </c>
      <c r="D259" s="21" t="s">
        <v>36904</v>
      </c>
      <c r="E259" s="21" t="s">
        <v>37269</v>
      </c>
      <c r="F259" s="96" t="s">
        <v>37841</v>
      </c>
      <c r="G259" s="96" t="s">
        <v>38190</v>
      </c>
      <c r="H259" s="95"/>
      <c r="I259" s="95" t="s">
        <v>38430</v>
      </c>
      <c r="J259" s="95" t="s">
        <v>38984</v>
      </c>
      <c r="K259" s="95"/>
      <c r="L259" s="95"/>
      <c r="M259" s="95"/>
      <c r="N259" s="95" t="s">
        <v>39456</v>
      </c>
    </row>
    <row r="260" spans="1:14" x14ac:dyDescent="0.25">
      <c r="A260" s="22">
        <v>42991</v>
      </c>
      <c r="B260" s="94">
        <f t="shared" ca="1" si="3"/>
        <v>44452</v>
      </c>
      <c r="C260" s="21" t="s">
        <v>119</v>
      </c>
      <c r="D260" s="21" t="s">
        <v>36905</v>
      </c>
      <c r="E260" s="21" t="s">
        <v>37270</v>
      </c>
      <c r="F260" s="96" t="s">
        <v>37842</v>
      </c>
      <c r="G260" s="96" t="s">
        <v>38191</v>
      </c>
      <c r="H260" s="95"/>
      <c r="I260" s="95" t="s">
        <v>38431</v>
      </c>
      <c r="J260" s="95" t="s">
        <v>38985</v>
      </c>
      <c r="K260" s="95"/>
      <c r="L260" s="95"/>
      <c r="M260" s="95"/>
      <c r="N260" s="95" t="s">
        <v>39457</v>
      </c>
    </row>
    <row r="261" spans="1:14" x14ac:dyDescent="0.25">
      <c r="A261" s="22">
        <v>42992</v>
      </c>
      <c r="B261" s="94">
        <f t="shared" ca="1" si="3"/>
        <v>44453</v>
      </c>
      <c r="C261" s="21" t="s">
        <v>300</v>
      </c>
      <c r="D261" s="21" t="s">
        <v>36906</v>
      </c>
      <c r="E261" s="21" t="s">
        <v>37271</v>
      </c>
      <c r="F261" s="96" t="s">
        <v>37843</v>
      </c>
      <c r="G261" s="96">
        <v>0</v>
      </c>
      <c r="H261" s="95"/>
      <c r="I261" s="95" t="s">
        <v>38432</v>
      </c>
      <c r="J261" s="95" t="s">
        <v>38986</v>
      </c>
      <c r="K261" s="95"/>
      <c r="L261" s="95"/>
      <c r="M261" s="95"/>
      <c r="N261" s="95" t="s">
        <v>39458</v>
      </c>
    </row>
    <row r="262" spans="1:14" x14ac:dyDescent="0.25">
      <c r="A262" s="22">
        <v>42993</v>
      </c>
      <c r="B262" s="94">
        <f t="shared" ref="B262:B325" ca="1" si="4">CONCATENATE(YEAR(TODAY()),".",IF(MONTH(A262)&lt;10,CONCATENATE("0",MONTH(A262)),MONTH(A262)),".",IF(DAY(A262)&lt;10,CONCATENATE("0",DAY(A262)),DAY(A262)))+1-1</f>
        <v>44454</v>
      </c>
      <c r="C262" s="21" t="s">
        <v>307</v>
      </c>
      <c r="D262" s="21" t="s">
        <v>36907</v>
      </c>
      <c r="E262" s="21" t="s">
        <v>37272</v>
      </c>
      <c r="F262" s="96" t="s">
        <v>37844</v>
      </c>
      <c r="G262" s="96" t="s">
        <v>38192</v>
      </c>
      <c r="H262" s="95"/>
      <c r="I262" s="95" t="s">
        <v>37844</v>
      </c>
      <c r="J262" s="95" t="s">
        <v>38987</v>
      </c>
      <c r="K262" s="95"/>
      <c r="L262" s="95"/>
      <c r="M262" s="95"/>
      <c r="N262" s="95" t="s">
        <v>39459</v>
      </c>
    </row>
    <row r="263" spans="1:14" x14ac:dyDescent="0.25">
      <c r="A263" s="22">
        <v>42994</v>
      </c>
      <c r="B263" s="94">
        <f t="shared" ca="1" si="4"/>
        <v>44455</v>
      </c>
      <c r="C263" s="21" t="s">
        <v>135</v>
      </c>
      <c r="D263" s="21" t="s">
        <v>36908</v>
      </c>
      <c r="E263" s="21" t="s">
        <v>37273</v>
      </c>
      <c r="F263" s="96" t="s">
        <v>37845</v>
      </c>
      <c r="G263" s="96" t="s">
        <v>38193</v>
      </c>
      <c r="H263" s="95"/>
      <c r="I263" s="95" t="s">
        <v>38433</v>
      </c>
      <c r="J263" s="95" t="s">
        <v>38988</v>
      </c>
      <c r="K263" s="95"/>
      <c r="L263" s="95"/>
      <c r="M263" s="95"/>
      <c r="N263" s="95" t="s">
        <v>39460</v>
      </c>
    </row>
    <row r="264" spans="1:14" x14ac:dyDescent="0.25">
      <c r="A264" s="22">
        <v>42995</v>
      </c>
      <c r="B264" s="94">
        <f t="shared" ca="1" si="4"/>
        <v>44456</v>
      </c>
      <c r="C264" s="21" t="s">
        <v>142</v>
      </c>
      <c r="D264" s="21" t="s">
        <v>36909</v>
      </c>
      <c r="E264" s="21" t="s">
        <v>37274</v>
      </c>
      <c r="F264" s="96" t="s">
        <v>37846</v>
      </c>
      <c r="G264" s="96" t="s">
        <v>38194</v>
      </c>
      <c r="H264" s="95"/>
      <c r="I264" s="95" t="s">
        <v>38434</v>
      </c>
      <c r="J264" s="95" t="s">
        <v>38989</v>
      </c>
      <c r="K264" s="95"/>
      <c r="L264" s="95"/>
      <c r="M264" s="95"/>
      <c r="N264" s="95" t="s">
        <v>39461</v>
      </c>
    </row>
    <row r="265" spans="1:14" x14ac:dyDescent="0.25">
      <c r="A265" s="22">
        <v>42996</v>
      </c>
      <c r="B265" s="94">
        <f t="shared" ca="1" si="4"/>
        <v>44457</v>
      </c>
      <c r="C265" s="21" t="s">
        <v>148</v>
      </c>
      <c r="D265" s="21" t="s">
        <v>36910</v>
      </c>
      <c r="E265" s="21" t="s">
        <v>37275</v>
      </c>
      <c r="F265" s="96" t="s">
        <v>37847</v>
      </c>
      <c r="G265" s="96" t="s">
        <v>38195</v>
      </c>
      <c r="H265" s="95"/>
      <c r="I265" s="95" t="s">
        <v>38435</v>
      </c>
      <c r="J265" s="95" t="s">
        <v>38990</v>
      </c>
      <c r="K265" s="95"/>
      <c r="L265" s="95"/>
      <c r="M265" s="95"/>
      <c r="N265" s="95" t="s">
        <v>39462</v>
      </c>
    </row>
    <row r="266" spans="1:14" x14ac:dyDescent="0.25">
      <c r="A266" s="22">
        <v>42997</v>
      </c>
      <c r="B266" s="94">
        <f t="shared" ca="1" si="4"/>
        <v>44458</v>
      </c>
      <c r="C266" s="21" t="s">
        <v>156</v>
      </c>
      <c r="D266" s="21" t="s">
        <v>36911</v>
      </c>
      <c r="E266" s="21" t="s">
        <v>37276</v>
      </c>
      <c r="F266" s="96" t="s">
        <v>37848</v>
      </c>
      <c r="G266" s="96" t="s">
        <v>38196</v>
      </c>
      <c r="H266" s="95"/>
      <c r="I266" s="95" t="s">
        <v>37682</v>
      </c>
      <c r="J266" s="95" t="s">
        <v>38991</v>
      </c>
      <c r="K266" s="95"/>
      <c r="L266" s="95"/>
      <c r="M266" s="95"/>
      <c r="N266" s="95" t="s">
        <v>39463</v>
      </c>
    </row>
    <row r="267" spans="1:14" x14ac:dyDescent="0.25">
      <c r="A267" s="22">
        <v>42998</v>
      </c>
      <c r="B267" s="94">
        <f t="shared" ca="1" si="4"/>
        <v>44459</v>
      </c>
      <c r="C267" s="21" t="s">
        <v>163</v>
      </c>
      <c r="D267" s="21" t="s">
        <v>36912</v>
      </c>
      <c r="E267" s="21" t="s">
        <v>37277</v>
      </c>
      <c r="F267" s="96" t="s">
        <v>37849</v>
      </c>
      <c r="G267" s="96" t="s">
        <v>38197</v>
      </c>
      <c r="H267" s="95"/>
      <c r="I267" s="95" t="s">
        <v>37839</v>
      </c>
      <c r="J267" s="95" t="s">
        <v>38992</v>
      </c>
      <c r="K267" s="95"/>
      <c r="L267" s="95"/>
      <c r="M267" s="95"/>
      <c r="N267" s="95" t="s">
        <v>39464</v>
      </c>
    </row>
    <row r="268" spans="1:14" x14ac:dyDescent="0.25">
      <c r="A268" s="22">
        <v>42999</v>
      </c>
      <c r="B268" s="94">
        <f t="shared" ca="1" si="4"/>
        <v>44460</v>
      </c>
      <c r="C268" s="21" t="s">
        <v>332</v>
      </c>
      <c r="D268" s="21" t="s">
        <v>36913</v>
      </c>
      <c r="E268" s="21" t="s">
        <v>37278</v>
      </c>
      <c r="F268" s="96" t="s">
        <v>37850</v>
      </c>
      <c r="G268" s="96" t="s">
        <v>38198</v>
      </c>
      <c r="H268" s="95"/>
      <c r="I268" s="95" t="s">
        <v>38436</v>
      </c>
      <c r="J268" s="95" t="s">
        <v>38993</v>
      </c>
      <c r="K268" s="95"/>
      <c r="L268" s="95"/>
      <c r="M268" s="95"/>
      <c r="N268" s="95" t="s">
        <v>39465</v>
      </c>
    </row>
    <row r="269" spans="1:14" x14ac:dyDescent="0.25">
      <c r="A269" s="22">
        <v>43000</v>
      </c>
      <c r="B269" s="94">
        <f t="shared" ca="1" si="4"/>
        <v>44461</v>
      </c>
      <c r="C269" s="21" t="s">
        <v>177</v>
      </c>
      <c r="D269" s="21" t="s">
        <v>36914</v>
      </c>
      <c r="E269" s="21" t="s">
        <v>37279</v>
      </c>
      <c r="F269" s="96" t="s">
        <v>37851</v>
      </c>
      <c r="G269" s="96" t="s">
        <v>38199</v>
      </c>
      <c r="H269" s="95"/>
      <c r="I269" s="95" t="s">
        <v>37810</v>
      </c>
      <c r="J269" s="95" t="s">
        <v>38994</v>
      </c>
      <c r="K269" s="95"/>
      <c r="L269" s="95"/>
      <c r="M269" s="95"/>
      <c r="N269" s="95" t="s">
        <v>39466</v>
      </c>
    </row>
    <row r="270" spans="1:14" x14ac:dyDescent="0.25">
      <c r="A270" s="22">
        <v>43001</v>
      </c>
      <c r="B270" s="94">
        <f t="shared" ca="1" si="4"/>
        <v>44462</v>
      </c>
      <c r="C270" s="21" t="s">
        <v>187</v>
      </c>
      <c r="D270" s="21" t="s">
        <v>36915</v>
      </c>
      <c r="E270" s="21" t="s">
        <v>37280</v>
      </c>
      <c r="F270" s="96" t="s">
        <v>37852</v>
      </c>
      <c r="G270" s="96" t="s">
        <v>38200</v>
      </c>
      <c r="H270" s="95"/>
      <c r="I270" s="95" t="s">
        <v>37771</v>
      </c>
      <c r="J270" s="95" t="s">
        <v>38995</v>
      </c>
      <c r="K270" s="95"/>
      <c r="L270" s="95"/>
      <c r="M270" s="95"/>
      <c r="N270" s="95" t="s">
        <v>39467</v>
      </c>
    </row>
    <row r="271" spans="1:14" x14ac:dyDescent="0.25">
      <c r="A271" s="22">
        <v>43002</v>
      </c>
      <c r="B271" s="94">
        <f t="shared" ca="1" si="4"/>
        <v>44463</v>
      </c>
      <c r="C271" s="21" t="s">
        <v>345</v>
      </c>
      <c r="D271" s="21" t="s">
        <v>36916</v>
      </c>
      <c r="E271" s="21" t="s">
        <v>37281</v>
      </c>
      <c r="F271" s="96" t="s">
        <v>37853</v>
      </c>
      <c r="G271" s="96" t="s">
        <v>38201</v>
      </c>
      <c r="H271" s="95"/>
      <c r="I271" s="95" t="s">
        <v>37639</v>
      </c>
      <c r="J271" s="95" t="s">
        <v>38996</v>
      </c>
      <c r="K271" s="95"/>
      <c r="L271" s="95"/>
      <c r="M271" s="95"/>
      <c r="N271" s="95" t="s">
        <v>39468</v>
      </c>
    </row>
    <row r="272" spans="1:14" x14ac:dyDescent="0.25">
      <c r="A272" s="22">
        <v>43003</v>
      </c>
      <c r="B272" s="94">
        <f t="shared" ca="1" si="4"/>
        <v>44464</v>
      </c>
      <c r="C272" s="21" t="s">
        <v>348</v>
      </c>
      <c r="D272" s="21" t="s">
        <v>36917</v>
      </c>
      <c r="E272" s="21" t="s">
        <v>37282</v>
      </c>
      <c r="F272" s="96" t="s">
        <v>37854</v>
      </c>
      <c r="G272" s="96" t="s">
        <v>38202</v>
      </c>
      <c r="H272" s="95"/>
      <c r="I272" s="95" t="s">
        <v>38437</v>
      </c>
      <c r="J272" s="95" t="s">
        <v>38997</v>
      </c>
      <c r="K272" s="95"/>
      <c r="L272" s="95"/>
      <c r="M272" s="95"/>
      <c r="N272" s="95" t="s">
        <v>39469</v>
      </c>
    </row>
    <row r="273" spans="1:14" x14ac:dyDescent="0.25">
      <c r="A273" s="22">
        <v>43004</v>
      </c>
      <c r="B273" s="94">
        <f t="shared" ca="1" si="4"/>
        <v>44465</v>
      </c>
      <c r="C273" s="21" t="s">
        <v>204</v>
      </c>
      <c r="D273" s="21" t="s">
        <v>36918</v>
      </c>
      <c r="E273" s="21" t="s">
        <v>37283</v>
      </c>
      <c r="F273" s="96" t="s">
        <v>37855</v>
      </c>
      <c r="G273" s="96" t="s">
        <v>38203</v>
      </c>
      <c r="H273" s="95"/>
      <c r="I273" s="95" t="s">
        <v>37596</v>
      </c>
      <c r="J273" s="95" t="s">
        <v>38998</v>
      </c>
      <c r="K273" s="95"/>
      <c r="L273" s="95"/>
      <c r="M273" s="95"/>
      <c r="N273" s="95" t="s">
        <v>39470</v>
      </c>
    </row>
    <row r="274" spans="1:14" x14ac:dyDescent="0.25">
      <c r="A274" s="22">
        <v>43005</v>
      </c>
      <c r="B274" s="94">
        <f t="shared" ca="1" si="4"/>
        <v>44466</v>
      </c>
      <c r="C274" s="21" t="s">
        <v>211</v>
      </c>
      <c r="D274" s="21" t="s">
        <v>36919</v>
      </c>
      <c r="E274" s="21" t="s">
        <v>37284</v>
      </c>
      <c r="F274" s="96" t="s">
        <v>37856</v>
      </c>
      <c r="G274" s="96" t="s">
        <v>37612</v>
      </c>
      <c r="H274" s="95"/>
      <c r="I274" s="95" t="s">
        <v>38438</v>
      </c>
      <c r="J274" s="95" t="s">
        <v>38999</v>
      </c>
      <c r="K274" s="95"/>
      <c r="L274" s="95"/>
      <c r="M274" s="95"/>
      <c r="N274" s="95" t="s">
        <v>39471</v>
      </c>
    </row>
    <row r="275" spans="1:14" x14ac:dyDescent="0.25">
      <c r="A275" s="22">
        <v>43006</v>
      </c>
      <c r="B275" s="94">
        <f t="shared" ca="1" si="4"/>
        <v>44467</v>
      </c>
      <c r="C275" s="21" t="s">
        <v>219</v>
      </c>
      <c r="D275" s="21" t="s">
        <v>36920</v>
      </c>
      <c r="E275" s="21" t="s">
        <v>37285</v>
      </c>
      <c r="F275" s="96" t="s">
        <v>37857</v>
      </c>
      <c r="G275" s="96" t="s">
        <v>38204</v>
      </c>
      <c r="H275" s="95"/>
      <c r="I275" s="95" t="s">
        <v>37857</v>
      </c>
      <c r="J275" s="95" t="s">
        <v>39000</v>
      </c>
      <c r="K275" s="95"/>
      <c r="L275" s="95"/>
      <c r="M275" s="95"/>
      <c r="N275" s="95" t="s">
        <v>39472</v>
      </c>
    </row>
    <row r="276" spans="1:14" x14ac:dyDescent="0.25">
      <c r="A276" s="22">
        <v>43007</v>
      </c>
      <c r="B276" s="94">
        <f t="shared" ca="1" si="4"/>
        <v>44468</v>
      </c>
      <c r="C276" s="21" t="s">
        <v>79</v>
      </c>
      <c r="D276" s="21" t="s">
        <v>36921</v>
      </c>
      <c r="E276" s="21" t="s">
        <v>37286</v>
      </c>
      <c r="F276" s="96" t="s">
        <v>37858</v>
      </c>
      <c r="G276" s="96" t="s">
        <v>38205</v>
      </c>
      <c r="H276" s="95"/>
      <c r="I276" s="95" t="s">
        <v>38439</v>
      </c>
      <c r="J276" s="95" t="s">
        <v>39001</v>
      </c>
      <c r="K276" s="95"/>
      <c r="L276" s="95"/>
      <c r="M276" s="95"/>
      <c r="N276" s="95" t="s">
        <v>39473</v>
      </c>
    </row>
    <row r="277" spans="1:14" x14ac:dyDescent="0.25">
      <c r="A277" s="22">
        <v>43008</v>
      </c>
      <c r="B277" s="94">
        <f t="shared" ca="1" si="4"/>
        <v>44469</v>
      </c>
      <c r="C277" s="21" t="s">
        <v>228</v>
      </c>
      <c r="D277" s="21" t="s">
        <v>36922</v>
      </c>
      <c r="E277" s="21" t="s">
        <v>37287</v>
      </c>
      <c r="F277" s="96" t="s">
        <v>37859</v>
      </c>
      <c r="G277" s="96" t="s">
        <v>38206</v>
      </c>
      <c r="H277" s="95"/>
      <c r="I277" s="95" t="s">
        <v>38440</v>
      </c>
      <c r="J277" s="95" t="s">
        <v>39002</v>
      </c>
      <c r="K277" s="95"/>
      <c r="L277" s="95"/>
      <c r="M277" s="95"/>
      <c r="N277" s="95" t="s">
        <v>39474</v>
      </c>
    </row>
    <row r="278" spans="1:14" x14ac:dyDescent="0.25">
      <c r="A278" s="22">
        <v>43009</v>
      </c>
      <c r="B278" s="94">
        <f t="shared" ca="1" si="4"/>
        <v>44470</v>
      </c>
      <c r="C278" s="21" t="s">
        <v>29</v>
      </c>
      <c r="D278" s="21" t="s">
        <v>36923</v>
      </c>
      <c r="E278" s="21" t="s">
        <v>37288</v>
      </c>
      <c r="F278" s="96" t="s">
        <v>37860</v>
      </c>
      <c r="G278" s="96" t="s">
        <v>38207</v>
      </c>
      <c r="H278" s="95"/>
      <c r="I278" s="95" t="s">
        <v>37690</v>
      </c>
      <c r="J278" s="95" t="s">
        <v>39003</v>
      </c>
      <c r="K278" s="95"/>
      <c r="L278" s="95"/>
      <c r="M278" s="95"/>
      <c r="N278" s="95" t="s">
        <v>39475</v>
      </c>
    </row>
    <row r="279" spans="1:14" x14ac:dyDescent="0.25">
      <c r="A279" s="22">
        <v>43010</v>
      </c>
      <c r="B279" s="94">
        <f t="shared" ca="1" si="4"/>
        <v>44471</v>
      </c>
      <c r="C279" s="21" t="s">
        <v>38</v>
      </c>
      <c r="D279" s="21" t="s">
        <v>36924</v>
      </c>
      <c r="E279" s="21" t="s">
        <v>37289</v>
      </c>
      <c r="F279" s="96" t="s">
        <v>37861</v>
      </c>
      <c r="G279" s="96" t="s">
        <v>38208</v>
      </c>
      <c r="H279" s="95"/>
      <c r="I279" s="95" t="s">
        <v>38441</v>
      </c>
      <c r="J279" s="95" t="s">
        <v>39004</v>
      </c>
      <c r="K279" s="95"/>
      <c r="L279" s="95"/>
      <c r="M279" s="95"/>
      <c r="N279" s="95" t="s">
        <v>39476</v>
      </c>
    </row>
    <row r="280" spans="1:14" x14ac:dyDescent="0.25">
      <c r="A280" s="22">
        <v>43011</v>
      </c>
      <c r="B280" s="94">
        <f t="shared" ca="1" si="4"/>
        <v>44472</v>
      </c>
      <c r="C280" s="21" t="s">
        <v>45</v>
      </c>
      <c r="D280" s="21" t="s">
        <v>36925</v>
      </c>
      <c r="E280" s="21" t="s">
        <v>37290</v>
      </c>
      <c r="F280" s="96" t="s">
        <v>37862</v>
      </c>
      <c r="G280" s="96" t="s">
        <v>38209</v>
      </c>
      <c r="H280" s="95"/>
      <c r="I280" s="95" t="s">
        <v>38442</v>
      </c>
      <c r="J280" s="95" t="s">
        <v>39005</v>
      </c>
      <c r="K280" s="95"/>
      <c r="L280" s="95"/>
      <c r="M280" s="95"/>
      <c r="N280" s="95" t="s">
        <v>39477</v>
      </c>
    </row>
    <row r="281" spans="1:14" x14ac:dyDescent="0.25">
      <c r="A281" s="22">
        <v>43012</v>
      </c>
      <c r="B281" s="94">
        <f t="shared" ca="1" si="4"/>
        <v>44473</v>
      </c>
      <c r="C281" s="21" t="s">
        <v>52</v>
      </c>
      <c r="D281" s="21" t="s">
        <v>36926</v>
      </c>
      <c r="E281" s="21" t="s">
        <v>37291</v>
      </c>
      <c r="F281" s="96" t="s">
        <v>37863</v>
      </c>
      <c r="G281" s="96" t="s">
        <v>38210</v>
      </c>
      <c r="H281" s="95"/>
      <c r="I281" s="95" t="s">
        <v>37863</v>
      </c>
      <c r="J281" s="95" t="s">
        <v>39006</v>
      </c>
      <c r="K281" s="95"/>
      <c r="L281" s="95"/>
      <c r="M281" s="95"/>
      <c r="N281" s="95" t="s">
        <v>39478</v>
      </c>
    </row>
    <row r="282" spans="1:14" x14ac:dyDescent="0.25">
      <c r="A282" s="22">
        <v>43013</v>
      </c>
      <c r="B282" s="94">
        <f t="shared" ca="1" si="4"/>
        <v>44474</v>
      </c>
      <c r="C282" s="21" t="s">
        <v>59</v>
      </c>
      <c r="D282" s="21" t="s">
        <v>36927</v>
      </c>
      <c r="E282" s="21" t="s">
        <v>37292</v>
      </c>
      <c r="F282" s="96" t="s">
        <v>37864</v>
      </c>
      <c r="G282" s="96" t="s">
        <v>38211</v>
      </c>
      <c r="H282" s="95"/>
      <c r="I282" s="95" t="s">
        <v>37866</v>
      </c>
      <c r="J282" s="95" t="s">
        <v>39007</v>
      </c>
      <c r="K282" s="95"/>
      <c r="L282" s="95"/>
      <c r="M282" s="95"/>
      <c r="N282" s="95" t="s">
        <v>39479</v>
      </c>
    </row>
    <row r="283" spans="1:14" x14ac:dyDescent="0.25">
      <c r="A283" s="22">
        <v>43014</v>
      </c>
      <c r="B283" s="94">
        <f t="shared" ca="1" si="4"/>
        <v>44475</v>
      </c>
      <c r="C283" s="21" t="s">
        <v>275</v>
      </c>
      <c r="D283" s="21" t="s">
        <v>36928</v>
      </c>
      <c r="E283" s="21" t="s">
        <v>37293</v>
      </c>
      <c r="F283" s="96" t="s">
        <v>37865</v>
      </c>
      <c r="G283" s="96" t="s">
        <v>38212</v>
      </c>
      <c r="H283" s="95"/>
      <c r="I283" s="95" t="s">
        <v>38443</v>
      </c>
      <c r="J283" s="95" t="s">
        <v>39008</v>
      </c>
      <c r="K283" s="95"/>
      <c r="L283" s="95"/>
      <c r="M283" s="95"/>
      <c r="N283" s="95" t="s">
        <v>39480</v>
      </c>
    </row>
    <row r="284" spans="1:14" x14ac:dyDescent="0.25">
      <c r="A284" s="22">
        <v>43015</v>
      </c>
      <c r="B284" s="94">
        <f t="shared" ca="1" si="4"/>
        <v>44476</v>
      </c>
      <c r="C284" s="21" t="s">
        <v>73</v>
      </c>
      <c r="D284" s="21" t="s">
        <v>36929</v>
      </c>
      <c r="E284" s="21" t="s">
        <v>37294</v>
      </c>
      <c r="F284" s="96" t="s">
        <v>37866</v>
      </c>
      <c r="G284" s="96" t="s">
        <v>38213</v>
      </c>
      <c r="H284" s="95"/>
      <c r="I284" s="95" t="s">
        <v>38444</v>
      </c>
      <c r="J284" s="95" t="s">
        <v>39009</v>
      </c>
      <c r="K284" s="95"/>
      <c r="L284" s="95"/>
      <c r="M284" s="95"/>
      <c r="N284" s="95" t="s">
        <v>39481</v>
      </c>
    </row>
    <row r="285" spans="1:14" x14ac:dyDescent="0.25">
      <c r="A285" s="22">
        <v>43016</v>
      </c>
      <c r="B285" s="94">
        <f t="shared" ca="1" si="4"/>
        <v>44477</v>
      </c>
      <c r="C285" s="21" t="s">
        <v>83</v>
      </c>
      <c r="D285" s="21" t="s">
        <v>36930</v>
      </c>
      <c r="E285" s="21" t="s">
        <v>37295</v>
      </c>
      <c r="F285" s="96" t="s">
        <v>37867</v>
      </c>
      <c r="G285" s="96" t="s">
        <v>38214</v>
      </c>
      <c r="H285" s="95"/>
      <c r="I285" s="95" t="s">
        <v>38445</v>
      </c>
      <c r="J285" s="95" t="s">
        <v>39010</v>
      </c>
      <c r="K285" s="95"/>
      <c r="L285" s="95"/>
      <c r="M285" s="95"/>
      <c r="N285" s="95" t="s">
        <v>39482</v>
      </c>
    </row>
    <row r="286" spans="1:14" x14ac:dyDescent="0.25">
      <c r="A286" s="22">
        <v>43017</v>
      </c>
      <c r="B286" s="94">
        <f t="shared" ca="1" si="4"/>
        <v>44478</v>
      </c>
      <c r="C286" s="21" t="s">
        <v>78</v>
      </c>
      <c r="D286" s="21" t="s">
        <v>36931</v>
      </c>
      <c r="E286" s="21" t="s">
        <v>37296</v>
      </c>
      <c r="F286" s="96" t="s">
        <v>37868</v>
      </c>
      <c r="G286" s="96" t="s">
        <v>38215</v>
      </c>
      <c r="H286" s="95"/>
      <c r="I286" s="95" t="s">
        <v>38446</v>
      </c>
      <c r="J286" s="95" t="s">
        <v>39011</v>
      </c>
      <c r="K286" s="95"/>
      <c r="L286" s="95"/>
      <c r="M286" s="95"/>
      <c r="N286" s="95" t="s">
        <v>39483</v>
      </c>
    </row>
    <row r="287" spans="1:14" x14ac:dyDescent="0.25">
      <c r="A287" s="22">
        <v>43018</v>
      </c>
      <c r="B287" s="94">
        <f t="shared" ca="1" si="4"/>
        <v>44479</v>
      </c>
      <c r="C287" s="21" t="s">
        <v>99</v>
      </c>
      <c r="D287" s="21" t="s">
        <v>36932</v>
      </c>
      <c r="E287" s="21" t="s">
        <v>37297</v>
      </c>
      <c r="F287" s="96" t="s">
        <v>37869</v>
      </c>
      <c r="G287" s="96" t="s">
        <v>38216</v>
      </c>
      <c r="H287" s="95"/>
      <c r="I287" s="95" t="s">
        <v>38447</v>
      </c>
      <c r="J287" s="95" t="s">
        <v>39012</v>
      </c>
      <c r="K287" s="95"/>
      <c r="L287" s="95"/>
      <c r="M287" s="95"/>
      <c r="N287" s="95" t="s">
        <v>39484</v>
      </c>
    </row>
    <row r="288" spans="1:14" x14ac:dyDescent="0.25">
      <c r="A288" s="22">
        <v>43019</v>
      </c>
      <c r="B288" s="94">
        <f t="shared" ca="1" si="4"/>
        <v>44480</v>
      </c>
      <c r="C288" s="21" t="s">
        <v>106</v>
      </c>
      <c r="D288" s="21" t="s">
        <v>36933</v>
      </c>
      <c r="E288" s="21" t="s">
        <v>37298</v>
      </c>
      <c r="F288" s="96" t="s">
        <v>37870</v>
      </c>
      <c r="G288" s="96" t="s">
        <v>38217</v>
      </c>
      <c r="H288" s="95"/>
      <c r="I288" s="95" t="s">
        <v>38448</v>
      </c>
      <c r="J288" s="95" t="s">
        <v>39013</v>
      </c>
      <c r="K288" s="95"/>
      <c r="L288" s="95"/>
      <c r="M288" s="95"/>
      <c r="N288" s="95" t="s">
        <v>39485</v>
      </c>
    </row>
    <row r="289" spans="1:14" x14ac:dyDescent="0.25">
      <c r="A289" s="22">
        <v>43020</v>
      </c>
      <c r="B289" s="94">
        <f t="shared" ca="1" si="4"/>
        <v>44481</v>
      </c>
      <c r="C289" s="21" t="s">
        <v>113</v>
      </c>
      <c r="D289" s="21" t="s">
        <v>36934</v>
      </c>
      <c r="E289" s="21" t="s">
        <v>37299</v>
      </c>
      <c r="F289" s="96" t="s">
        <v>37871</v>
      </c>
      <c r="G289" s="96" t="s">
        <v>38218</v>
      </c>
      <c r="H289" s="95"/>
      <c r="I289" s="95" t="s">
        <v>37700</v>
      </c>
      <c r="J289" s="95" t="s">
        <v>39014</v>
      </c>
      <c r="K289" s="95"/>
      <c r="L289" s="95"/>
      <c r="M289" s="95"/>
      <c r="N289" s="95" t="s">
        <v>39486</v>
      </c>
    </row>
    <row r="290" spans="1:14" x14ac:dyDescent="0.25">
      <c r="A290" s="22">
        <v>43021</v>
      </c>
      <c r="B290" s="94">
        <f t="shared" ca="1" si="4"/>
        <v>44482</v>
      </c>
      <c r="C290" s="21" t="s">
        <v>296</v>
      </c>
      <c r="D290" s="21" t="s">
        <v>36935</v>
      </c>
      <c r="E290" s="21" t="s">
        <v>37300</v>
      </c>
      <c r="F290" s="96" t="s">
        <v>37872</v>
      </c>
      <c r="G290" s="96" t="s">
        <v>38219</v>
      </c>
      <c r="H290" s="95"/>
      <c r="I290" s="95" t="s">
        <v>37895</v>
      </c>
      <c r="J290" s="95" t="s">
        <v>39015</v>
      </c>
      <c r="K290" s="95"/>
      <c r="L290" s="95"/>
      <c r="M290" s="95"/>
      <c r="N290" s="95" t="s">
        <v>39487</v>
      </c>
    </row>
    <row r="291" spans="1:14" x14ac:dyDescent="0.25">
      <c r="A291" s="22">
        <v>43022</v>
      </c>
      <c r="B291" s="94">
        <f t="shared" ca="1" si="4"/>
        <v>44483</v>
      </c>
      <c r="C291" s="21" t="s">
        <v>126</v>
      </c>
      <c r="D291" s="21" t="s">
        <v>36936</v>
      </c>
      <c r="E291" s="21" t="s">
        <v>37301</v>
      </c>
      <c r="F291" s="96" t="s">
        <v>37873</v>
      </c>
      <c r="G291" s="96" t="s">
        <v>38220</v>
      </c>
      <c r="H291" s="95"/>
      <c r="I291" s="95" t="s">
        <v>37626</v>
      </c>
      <c r="J291" s="95" t="s">
        <v>39016</v>
      </c>
      <c r="K291" s="95"/>
      <c r="L291" s="95"/>
      <c r="M291" s="95"/>
      <c r="N291" s="95" t="s">
        <v>39488</v>
      </c>
    </row>
    <row r="292" spans="1:14" x14ac:dyDescent="0.25">
      <c r="A292" s="22">
        <v>43023</v>
      </c>
      <c r="B292" s="94">
        <f t="shared" ca="1" si="4"/>
        <v>44484</v>
      </c>
      <c r="C292" s="21" t="s">
        <v>128</v>
      </c>
      <c r="D292" s="21" t="s">
        <v>36937</v>
      </c>
      <c r="E292" s="21" t="s">
        <v>37302</v>
      </c>
      <c r="F292" s="96" t="s">
        <v>37874</v>
      </c>
      <c r="G292" s="96" t="s">
        <v>38221</v>
      </c>
      <c r="H292" s="95"/>
      <c r="I292" s="95" t="s">
        <v>38449</v>
      </c>
      <c r="J292" s="95" t="s">
        <v>39017</v>
      </c>
      <c r="K292" s="95"/>
      <c r="L292" s="95"/>
      <c r="M292" s="95"/>
      <c r="N292" s="95" t="s">
        <v>39489</v>
      </c>
    </row>
    <row r="293" spans="1:14" x14ac:dyDescent="0.25">
      <c r="A293" s="22">
        <v>43024</v>
      </c>
      <c r="B293" s="94">
        <f t="shared" ca="1" si="4"/>
        <v>44485</v>
      </c>
      <c r="C293" s="21" t="s">
        <v>136</v>
      </c>
      <c r="D293" s="21" t="s">
        <v>36938</v>
      </c>
      <c r="E293" s="21" t="s">
        <v>37303</v>
      </c>
      <c r="F293" s="96" t="s">
        <v>37875</v>
      </c>
      <c r="G293" s="96" t="s">
        <v>38222</v>
      </c>
      <c r="H293" s="95"/>
      <c r="I293" s="95" t="s">
        <v>38450</v>
      </c>
      <c r="J293" s="95" t="s">
        <v>39018</v>
      </c>
      <c r="K293" s="95"/>
      <c r="L293" s="95"/>
      <c r="M293" s="95"/>
      <c r="N293" s="95" t="s">
        <v>39490</v>
      </c>
    </row>
    <row r="294" spans="1:14" x14ac:dyDescent="0.25">
      <c r="A294" s="22">
        <v>43025</v>
      </c>
      <c r="B294" s="94">
        <f t="shared" ca="1" si="4"/>
        <v>44486</v>
      </c>
      <c r="C294" s="21" t="s">
        <v>143</v>
      </c>
      <c r="D294" s="21" t="s">
        <v>36939</v>
      </c>
      <c r="E294" s="21" t="s">
        <v>37304</v>
      </c>
      <c r="F294" s="96" t="s">
        <v>37876</v>
      </c>
      <c r="G294" s="96" t="s">
        <v>38223</v>
      </c>
      <c r="H294" s="95"/>
      <c r="I294" s="95" t="s">
        <v>38451</v>
      </c>
      <c r="J294" s="95" t="s">
        <v>39019</v>
      </c>
      <c r="K294" s="95"/>
      <c r="L294" s="95"/>
      <c r="M294" s="95"/>
      <c r="N294" s="95" t="s">
        <v>39491</v>
      </c>
    </row>
    <row r="295" spans="1:14" x14ac:dyDescent="0.25">
      <c r="A295" s="22">
        <v>43026</v>
      </c>
      <c r="B295" s="94">
        <f t="shared" ca="1" si="4"/>
        <v>44487</v>
      </c>
      <c r="C295" s="21" t="s">
        <v>149</v>
      </c>
      <c r="D295" s="21" t="s">
        <v>36940</v>
      </c>
      <c r="E295" s="21" t="s">
        <v>37305</v>
      </c>
      <c r="F295" s="96" t="s">
        <v>37877</v>
      </c>
      <c r="G295" s="96" t="s">
        <v>38224</v>
      </c>
      <c r="H295" s="95"/>
      <c r="I295" s="95" t="s">
        <v>37877</v>
      </c>
      <c r="J295" s="95" t="s">
        <v>39020</v>
      </c>
      <c r="K295" s="95"/>
      <c r="L295" s="95"/>
      <c r="M295" s="95"/>
      <c r="N295" s="95" t="s">
        <v>39492</v>
      </c>
    </row>
    <row r="296" spans="1:14" x14ac:dyDescent="0.25">
      <c r="A296" s="22">
        <v>43027</v>
      </c>
      <c r="B296" s="94">
        <f t="shared" ca="1" si="4"/>
        <v>44488</v>
      </c>
      <c r="C296" s="21" t="s">
        <v>157</v>
      </c>
      <c r="D296" s="21" t="s">
        <v>36941</v>
      </c>
      <c r="E296" s="21" t="s">
        <v>37306</v>
      </c>
      <c r="F296" s="96" t="s">
        <v>37878</v>
      </c>
      <c r="G296" s="96" t="s">
        <v>38225</v>
      </c>
      <c r="H296" s="95"/>
      <c r="I296" s="95" t="s">
        <v>38452</v>
      </c>
      <c r="J296" s="95" t="s">
        <v>39021</v>
      </c>
      <c r="K296" s="95"/>
      <c r="L296" s="95"/>
      <c r="M296" s="95"/>
      <c r="N296" s="95" t="s">
        <v>39493</v>
      </c>
    </row>
    <row r="297" spans="1:14" x14ac:dyDescent="0.25">
      <c r="A297" s="22">
        <v>43028</v>
      </c>
      <c r="B297" s="94">
        <f t="shared" ca="1" si="4"/>
        <v>44489</v>
      </c>
      <c r="C297" s="21" t="s">
        <v>164</v>
      </c>
      <c r="D297" s="21" t="s">
        <v>36942</v>
      </c>
      <c r="E297" s="21" t="s">
        <v>37307</v>
      </c>
      <c r="F297" s="96" t="s">
        <v>37879</v>
      </c>
      <c r="G297" s="96" t="s">
        <v>38226</v>
      </c>
      <c r="H297" s="95"/>
      <c r="I297" s="95" t="s">
        <v>37879</v>
      </c>
      <c r="J297" s="95" t="s">
        <v>39022</v>
      </c>
      <c r="K297" s="95"/>
      <c r="L297" s="95"/>
      <c r="M297" s="95"/>
      <c r="N297" s="95" t="s">
        <v>39494</v>
      </c>
    </row>
    <row r="298" spans="1:14" x14ac:dyDescent="0.25">
      <c r="A298" s="22">
        <v>43029</v>
      </c>
      <c r="B298" s="94">
        <f t="shared" ca="1" si="4"/>
        <v>44490</v>
      </c>
      <c r="C298" s="21" t="s">
        <v>172</v>
      </c>
      <c r="D298" s="21" t="s">
        <v>36943</v>
      </c>
      <c r="E298" s="21" t="s">
        <v>37308</v>
      </c>
      <c r="F298" s="96" t="s">
        <v>37880</v>
      </c>
      <c r="G298" s="96" t="s">
        <v>38227</v>
      </c>
      <c r="H298" s="95"/>
      <c r="I298" s="95" t="s">
        <v>37867</v>
      </c>
      <c r="J298" s="95" t="s">
        <v>39023</v>
      </c>
      <c r="K298" s="95"/>
      <c r="L298" s="95"/>
      <c r="M298" s="95"/>
      <c r="N298" s="95" t="s">
        <v>39495</v>
      </c>
    </row>
    <row r="299" spans="1:14" x14ac:dyDescent="0.25">
      <c r="A299" s="22">
        <v>43030</v>
      </c>
      <c r="B299" s="94">
        <f t="shared" ca="1" si="4"/>
        <v>44491</v>
      </c>
      <c r="C299" s="21" t="s">
        <v>178</v>
      </c>
      <c r="D299" s="21" t="s">
        <v>36944</v>
      </c>
      <c r="E299" s="21" t="s">
        <v>37309</v>
      </c>
      <c r="F299" s="96" t="s">
        <v>37881</v>
      </c>
      <c r="G299" s="96" t="s">
        <v>38228</v>
      </c>
      <c r="H299" s="95"/>
      <c r="I299" s="95" t="s">
        <v>38453</v>
      </c>
      <c r="J299" s="95" t="s">
        <v>39024</v>
      </c>
      <c r="K299" s="95"/>
      <c r="L299" s="95"/>
      <c r="M299" s="95"/>
      <c r="N299" s="95" t="s">
        <v>39496</v>
      </c>
    </row>
    <row r="300" spans="1:14" x14ac:dyDescent="0.25">
      <c r="A300" s="22">
        <v>43031</v>
      </c>
      <c r="B300" s="94">
        <f t="shared" ca="1" si="4"/>
        <v>44492</v>
      </c>
      <c r="C300" s="21" t="s">
        <v>339</v>
      </c>
      <c r="D300" s="21" t="s">
        <v>36945</v>
      </c>
      <c r="E300" s="21" t="s">
        <v>37310</v>
      </c>
      <c r="F300" s="96" t="s">
        <v>37882</v>
      </c>
      <c r="G300" s="96" t="s">
        <v>38229</v>
      </c>
      <c r="H300" s="95"/>
      <c r="I300" s="95" t="s">
        <v>37898</v>
      </c>
      <c r="J300" s="95" t="s">
        <v>39025</v>
      </c>
      <c r="K300" s="95"/>
      <c r="L300" s="95"/>
      <c r="M300" s="95"/>
      <c r="N300" s="95" t="s">
        <v>39497</v>
      </c>
    </row>
    <row r="301" spans="1:14" x14ac:dyDescent="0.25">
      <c r="A301" s="22">
        <v>43032</v>
      </c>
      <c r="B301" s="94">
        <f t="shared" ca="1" si="4"/>
        <v>44493</v>
      </c>
      <c r="C301" s="21" t="s">
        <v>193</v>
      </c>
      <c r="D301" s="21" t="s">
        <v>36946</v>
      </c>
      <c r="E301" s="21" t="s">
        <v>37311</v>
      </c>
      <c r="F301" s="96" t="s">
        <v>37883</v>
      </c>
      <c r="G301" s="96" t="s">
        <v>38230</v>
      </c>
      <c r="H301" s="95"/>
      <c r="I301" s="95" t="s">
        <v>37780</v>
      </c>
      <c r="J301" s="95" t="s">
        <v>39026</v>
      </c>
      <c r="K301" s="95"/>
      <c r="L301" s="95"/>
      <c r="M301" s="95"/>
      <c r="N301" s="95" t="s">
        <v>39498</v>
      </c>
    </row>
    <row r="302" spans="1:14" x14ac:dyDescent="0.25">
      <c r="A302" s="22">
        <v>43033</v>
      </c>
      <c r="B302" s="94">
        <f t="shared" ca="1" si="4"/>
        <v>44494</v>
      </c>
      <c r="C302" s="21" t="s">
        <v>349</v>
      </c>
      <c r="D302" s="21" t="s">
        <v>36947</v>
      </c>
      <c r="E302" s="21" t="s">
        <v>37312</v>
      </c>
      <c r="F302" s="96" t="s">
        <v>37884</v>
      </c>
      <c r="G302" s="96" t="s">
        <v>38231</v>
      </c>
      <c r="H302" s="95"/>
      <c r="I302" s="95" t="s">
        <v>37767</v>
      </c>
      <c r="J302" s="95" t="s">
        <v>39027</v>
      </c>
      <c r="K302" s="95"/>
      <c r="L302" s="95"/>
      <c r="M302" s="95"/>
      <c r="N302" s="95" t="s">
        <v>39499</v>
      </c>
    </row>
    <row r="303" spans="1:14" x14ac:dyDescent="0.25">
      <c r="A303" s="22">
        <v>43034</v>
      </c>
      <c r="B303" s="94">
        <f t="shared" ca="1" si="4"/>
        <v>44495</v>
      </c>
      <c r="C303" s="21" t="s">
        <v>205</v>
      </c>
      <c r="D303" s="21" t="s">
        <v>36948</v>
      </c>
      <c r="E303" s="21" t="s">
        <v>37313</v>
      </c>
      <c r="F303" s="96" t="s">
        <v>37885</v>
      </c>
      <c r="G303" s="96" t="s">
        <v>38232</v>
      </c>
      <c r="H303" s="95"/>
      <c r="I303" s="95" t="s">
        <v>38454</v>
      </c>
      <c r="J303" s="95" t="s">
        <v>39028</v>
      </c>
      <c r="K303" s="95"/>
      <c r="L303" s="95"/>
      <c r="M303" s="95"/>
      <c r="N303" s="95" t="s">
        <v>39500</v>
      </c>
    </row>
    <row r="304" spans="1:14" x14ac:dyDescent="0.25">
      <c r="A304" s="22">
        <v>43035</v>
      </c>
      <c r="B304" s="94">
        <f t="shared" ca="1" si="4"/>
        <v>44496</v>
      </c>
      <c r="C304" s="21" t="s">
        <v>212</v>
      </c>
      <c r="D304" s="21" t="s">
        <v>36949</v>
      </c>
      <c r="E304" s="21" t="s">
        <v>37314</v>
      </c>
      <c r="F304" s="96" t="s">
        <v>37886</v>
      </c>
      <c r="G304" s="96" t="s">
        <v>38233</v>
      </c>
      <c r="H304" s="95"/>
      <c r="I304" s="95" t="s">
        <v>38455</v>
      </c>
      <c r="J304" s="95" t="s">
        <v>39029</v>
      </c>
      <c r="K304" s="95"/>
      <c r="L304" s="95"/>
      <c r="M304" s="95"/>
      <c r="N304" s="95" t="s">
        <v>39501</v>
      </c>
    </row>
    <row r="305" spans="1:14" x14ac:dyDescent="0.25">
      <c r="A305" s="22">
        <v>43036</v>
      </c>
      <c r="B305" s="94">
        <f t="shared" ca="1" si="4"/>
        <v>44497</v>
      </c>
      <c r="C305" s="21" t="s">
        <v>54</v>
      </c>
      <c r="D305" s="21" t="s">
        <v>36950</v>
      </c>
      <c r="E305" s="21" t="s">
        <v>37315</v>
      </c>
      <c r="F305" s="96" t="s">
        <v>37887</v>
      </c>
      <c r="G305" s="96" t="s">
        <v>38234</v>
      </c>
      <c r="H305" s="95"/>
      <c r="I305" s="95" t="s">
        <v>37592</v>
      </c>
      <c r="J305" s="95" t="s">
        <v>39030</v>
      </c>
      <c r="K305" s="95"/>
      <c r="L305" s="95"/>
      <c r="M305" s="95"/>
      <c r="N305" s="95" t="s">
        <v>39502</v>
      </c>
    </row>
    <row r="306" spans="1:14" x14ac:dyDescent="0.25">
      <c r="A306" s="22">
        <v>43037</v>
      </c>
      <c r="B306" s="94">
        <f t="shared" ca="1" si="4"/>
        <v>44498</v>
      </c>
      <c r="C306" s="21" t="s">
        <v>224</v>
      </c>
      <c r="D306" s="21" t="s">
        <v>36951</v>
      </c>
      <c r="E306" s="21" t="s">
        <v>37316</v>
      </c>
      <c r="F306" s="96" t="s">
        <v>37888</v>
      </c>
      <c r="G306" s="96" t="s">
        <v>38235</v>
      </c>
      <c r="H306" s="95"/>
      <c r="I306" s="95" t="s">
        <v>38456</v>
      </c>
      <c r="J306" s="95" t="s">
        <v>39031</v>
      </c>
      <c r="K306" s="95"/>
      <c r="L306" s="95"/>
      <c r="M306" s="95"/>
      <c r="N306" s="95" t="s">
        <v>39503</v>
      </c>
    </row>
    <row r="307" spans="1:14" x14ac:dyDescent="0.25">
      <c r="A307" s="22">
        <v>43038</v>
      </c>
      <c r="B307" s="94">
        <f t="shared" ca="1" si="4"/>
        <v>44499</v>
      </c>
      <c r="C307" s="21" t="s">
        <v>229</v>
      </c>
      <c r="D307" s="21" t="s">
        <v>36952</v>
      </c>
      <c r="E307" s="21" t="s">
        <v>37317</v>
      </c>
      <c r="F307" s="96" t="s">
        <v>37889</v>
      </c>
      <c r="G307" s="96" t="s">
        <v>38236</v>
      </c>
      <c r="H307" s="95"/>
      <c r="I307" s="95" t="s">
        <v>37764</v>
      </c>
      <c r="J307" s="95" t="s">
        <v>39032</v>
      </c>
      <c r="K307" s="95"/>
      <c r="L307" s="95"/>
      <c r="M307" s="95"/>
      <c r="N307" s="95" t="s">
        <v>39504</v>
      </c>
    </row>
    <row r="308" spans="1:14" x14ac:dyDescent="0.25">
      <c r="A308" s="22">
        <v>43039</v>
      </c>
      <c r="B308" s="94">
        <f t="shared" ca="1" si="4"/>
        <v>44500</v>
      </c>
      <c r="C308" s="21" t="s">
        <v>233</v>
      </c>
      <c r="D308" s="21" t="s">
        <v>36953</v>
      </c>
      <c r="E308" s="21" t="s">
        <v>37318</v>
      </c>
      <c r="F308" s="96" t="s">
        <v>37890</v>
      </c>
      <c r="G308" s="96" t="s">
        <v>38237</v>
      </c>
      <c r="H308" s="95"/>
      <c r="I308" s="95" t="s">
        <v>38457</v>
      </c>
      <c r="J308" s="95" t="s">
        <v>39033</v>
      </c>
      <c r="K308" s="95"/>
      <c r="L308" s="95"/>
      <c r="M308" s="95"/>
      <c r="N308" s="95" t="s">
        <v>39505</v>
      </c>
    </row>
    <row r="309" spans="1:14" x14ac:dyDescent="0.25">
      <c r="A309" s="22">
        <v>43040</v>
      </c>
      <c r="B309" s="94">
        <f t="shared" ca="1" si="4"/>
        <v>44501</v>
      </c>
      <c r="C309" s="21" t="s">
        <v>30</v>
      </c>
      <c r="D309" s="21" t="s">
        <v>36954</v>
      </c>
      <c r="E309" s="21" t="s">
        <v>37319</v>
      </c>
      <c r="F309" s="96" t="s">
        <v>37891</v>
      </c>
      <c r="G309" s="96" t="s">
        <v>38238</v>
      </c>
      <c r="H309" s="95"/>
      <c r="I309" s="95" t="s">
        <v>38458</v>
      </c>
      <c r="J309" s="95" t="s">
        <v>39034</v>
      </c>
      <c r="K309" s="95"/>
      <c r="L309" s="95"/>
      <c r="M309" s="95"/>
      <c r="N309" s="95" t="s">
        <v>39506</v>
      </c>
    </row>
    <row r="310" spans="1:14" x14ac:dyDescent="0.25">
      <c r="A310" s="22">
        <v>43041</v>
      </c>
      <c r="B310" s="94">
        <f t="shared" ca="1" si="4"/>
        <v>44502</v>
      </c>
      <c r="C310" s="21" t="s">
        <v>39</v>
      </c>
      <c r="D310" s="21" t="s">
        <v>36955</v>
      </c>
      <c r="E310" s="21" t="s">
        <v>37320</v>
      </c>
      <c r="F310" s="96" t="s">
        <v>37592</v>
      </c>
      <c r="G310" s="96" t="s">
        <v>38239</v>
      </c>
      <c r="H310" s="95"/>
      <c r="I310" s="95" t="s">
        <v>37592</v>
      </c>
      <c r="J310" s="95" t="s">
        <v>39035</v>
      </c>
      <c r="K310" s="95"/>
      <c r="L310" s="95"/>
      <c r="M310" s="95"/>
      <c r="N310" s="95" t="s">
        <v>39507</v>
      </c>
    </row>
    <row r="311" spans="1:14" x14ac:dyDescent="0.25">
      <c r="A311" s="22">
        <v>43042</v>
      </c>
      <c r="B311" s="94">
        <f t="shared" ca="1" si="4"/>
        <v>44503</v>
      </c>
      <c r="C311" s="21" t="s">
        <v>46</v>
      </c>
      <c r="D311" s="21" t="s">
        <v>36956</v>
      </c>
      <c r="E311" s="21" t="s">
        <v>37321</v>
      </c>
      <c r="F311" s="96" t="s">
        <v>37892</v>
      </c>
      <c r="G311" s="96" t="s">
        <v>38240</v>
      </c>
      <c r="H311" s="95"/>
      <c r="I311" s="95" t="s">
        <v>37892</v>
      </c>
      <c r="J311" s="95" t="s">
        <v>39036</v>
      </c>
      <c r="K311" s="95"/>
      <c r="L311" s="95"/>
      <c r="M311" s="95"/>
      <c r="N311" s="95" t="s">
        <v>39508</v>
      </c>
    </row>
    <row r="312" spans="1:14" x14ac:dyDescent="0.25">
      <c r="A312" s="22">
        <v>43043</v>
      </c>
      <c r="B312" s="94">
        <f t="shared" ca="1" si="4"/>
        <v>44504</v>
      </c>
      <c r="C312" s="21" t="s">
        <v>53</v>
      </c>
      <c r="D312" s="21" t="s">
        <v>36957</v>
      </c>
      <c r="E312" s="21" t="s">
        <v>37322</v>
      </c>
      <c r="F312" s="96" t="s">
        <v>37893</v>
      </c>
      <c r="G312" s="96" t="s">
        <v>38241</v>
      </c>
      <c r="H312" s="95"/>
      <c r="I312" s="95" t="s">
        <v>38459</v>
      </c>
      <c r="J312" s="95" t="s">
        <v>39037</v>
      </c>
      <c r="K312" s="95"/>
      <c r="L312" s="95"/>
      <c r="M312" s="95"/>
      <c r="N312" s="95" t="s">
        <v>39509</v>
      </c>
    </row>
    <row r="313" spans="1:14" x14ac:dyDescent="0.25">
      <c r="A313" s="22">
        <v>43044</v>
      </c>
      <c r="B313" s="94">
        <f t="shared" ca="1" si="4"/>
        <v>44505</v>
      </c>
      <c r="C313" s="21" t="s">
        <v>60</v>
      </c>
      <c r="D313" s="21" t="s">
        <v>36958</v>
      </c>
      <c r="E313" s="21" t="s">
        <v>37323</v>
      </c>
      <c r="F313" s="96" t="s">
        <v>37894</v>
      </c>
      <c r="G313" s="96" t="s">
        <v>38242</v>
      </c>
      <c r="H313" s="95"/>
      <c r="I313" s="95" t="s">
        <v>38460</v>
      </c>
      <c r="J313" s="95" t="s">
        <v>39038</v>
      </c>
      <c r="K313" s="95"/>
      <c r="L313" s="95"/>
      <c r="M313" s="95"/>
      <c r="N313" s="95" t="s">
        <v>39510</v>
      </c>
    </row>
    <row r="314" spans="1:14" x14ac:dyDescent="0.25">
      <c r="A314" s="22">
        <v>43045</v>
      </c>
      <c r="B314" s="94">
        <f t="shared" ca="1" si="4"/>
        <v>44506</v>
      </c>
      <c r="C314" s="21" t="s">
        <v>65</v>
      </c>
      <c r="D314" s="21" t="s">
        <v>36959</v>
      </c>
      <c r="E314" s="21" t="s">
        <v>37324</v>
      </c>
      <c r="F314" s="96" t="s">
        <v>37895</v>
      </c>
      <c r="G314" s="96" t="s">
        <v>38243</v>
      </c>
      <c r="H314" s="95"/>
      <c r="I314" s="95" t="s">
        <v>38461</v>
      </c>
      <c r="J314" s="95" t="s">
        <v>39039</v>
      </c>
      <c r="K314" s="95"/>
      <c r="L314" s="95"/>
      <c r="M314" s="95"/>
      <c r="N314" s="95" t="s">
        <v>39511</v>
      </c>
    </row>
    <row r="315" spans="1:14" x14ac:dyDescent="0.25">
      <c r="A315" s="22">
        <v>43046</v>
      </c>
      <c r="B315" s="94">
        <f t="shared" ca="1" si="4"/>
        <v>44507</v>
      </c>
      <c r="C315" s="21" t="s">
        <v>74</v>
      </c>
      <c r="D315" s="21" t="s">
        <v>36960</v>
      </c>
      <c r="E315" s="21" t="s">
        <v>37325</v>
      </c>
      <c r="F315" s="96" t="s">
        <v>37896</v>
      </c>
      <c r="G315" s="96" t="s">
        <v>38244</v>
      </c>
      <c r="H315" s="95"/>
      <c r="I315" s="95" t="s">
        <v>38462</v>
      </c>
      <c r="J315" s="95" t="s">
        <v>39040</v>
      </c>
      <c r="K315" s="95"/>
      <c r="L315" s="95"/>
      <c r="M315" s="95"/>
      <c r="N315" s="95" t="s">
        <v>39512</v>
      </c>
    </row>
    <row r="316" spans="1:14" x14ac:dyDescent="0.25">
      <c r="A316" s="22">
        <v>43047</v>
      </c>
      <c r="B316" s="94">
        <f t="shared" ca="1" si="4"/>
        <v>44508</v>
      </c>
      <c r="C316" s="21" t="s">
        <v>84</v>
      </c>
      <c r="D316" s="21" t="s">
        <v>36961</v>
      </c>
      <c r="E316" s="21" t="s">
        <v>37326</v>
      </c>
      <c r="F316" s="96" t="s">
        <v>37897</v>
      </c>
      <c r="G316" s="96" t="s">
        <v>38245</v>
      </c>
      <c r="H316" s="95"/>
      <c r="I316" s="95" t="s">
        <v>37897</v>
      </c>
      <c r="J316" s="95" t="s">
        <v>39041</v>
      </c>
      <c r="K316" s="95"/>
      <c r="L316" s="95"/>
      <c r="M316" s="95"/>
      <c r="N316" s="95" t="s">
        <v>39513</v>
      </c>
    </row>
    <row r="317" spans="1:14" x14ac:dyDescent="0.25">
      <c r="A317" s="22">
        <v>43048</v>
      </c>
      <c r="B317" s="94">
        <f t="shared" ca="1" si="4"/>
        <v>44509</v>
      </c>
      <c r="C317" s="21" t="s">
        <v>93</v>
      </c>
      <c r="D317" s="21" t="s">
        <v>36962</v>
      </c>
      <c r="E317" s="21" t="s">
        <v>37327</v>
      </c>
      <c r="F317" s="96" t="s">
        <v>37898</v>
      </c>
      <c r="G317" s="96" t="s">
        <v>38246</v>
      </c>
      <c r="H317" s="95"/>
      <c r="I317" s="95" t="s">
        <v>37940</v>
      </c>
      <c r="J317" s="95" t="s">
        <v>39042</v>
      </c>
      <c r="K317" s="95"/>
      <c r="L317" s="95"/>
      <c r="M317" s="95"/>
      <c r="N317" s="95" t="s">
        <v>39514</v>
      </c>
    </row>
    <row r="318" spans="1:14" x14ac:dyDescent="0.25">
      <c r="A318" s="22">
        <v>43049</v>
      </c>
      <c r="B318" s="94">
        <f t="shared" ca="1" si="4"/>
        <v>44510</v>
      </c>
      <c r="C318" s="21" t="s">
        <v>100</v>
      </c>
      <c r="D318" s="21" t="s">
        <v>36963</v>
      </c>
      <c r="E318" s="21" t="s">
        <v>37328</v>
      </c>
      <c r="F318" s="96" t="s">
        <v>37899</v>
      </c>
      <c r="G318" s="96" t="s">
        <v>38247</v>
      </c>
      <c r="H318" s="95"/>
      <c r="I318" s="95" t="s">
        <v>38463</v>
      </c>
      <c r="J318" s="95" t="s">
        <v>39043</v>
      </c>
      <c r="K318" s="95"/>
      <c r="L318" s="95"/>
      <c r="M318" s="95"/>
      <c r="N318" s="95" t="s">
        <v>39515</v>
      </c>
    </row>
    <row r="319" spans="1:14" x14ac:dyDescent="0.25">
      <c r="A319" s="22">
        <v>43050</v>
      </c>
      <c r="B319" s="94">
        <f t="shared" ca="1" si="4"/>
        <v>44511</v>
      </c>
      <c r="C319" s="21" t="s">
        <v>107</v>
      </c>
      <c r="D319" s="21" t="s">
        <v>36964</v>
      </c>
      <c r="E319" s="21" t="s">
        <v>37329</v>
      </c>
      <c r="F319" s="96" t="s">
        <v>37900</v>
      </c>
      <c r="G319" s="96" t="s">
        <v>38248</v>
      </c>
      <c r="H319" s="95"/>
      <c r="I319" s="95" t="s">
        <v>37900</v>
      </c>
      <c r="J319" s="95" t="s">
        <v>39044</v>
      </c>
      <c r="K319" s="95"/>
      <c r="L319" s="95"/>
      <c r="M319" s="95"/>
      <c r="N319" s="95" t="s">
        <v>39516</v>
      </c>
    </row>
    <row r="320" spans="1:14" x14ac:dyDescent="0.25">
      <c r="A320" s="22">
        <v>43051</v>
      </c>
      <c r="B320" s="94">
        <f t="shared" ca="1" si="4"/>
        <v>44512</v>
      </c>
      <c r="C320" s="21" t="s">
        <v>291</v>
      </c>
      <c r="D320" s="21" t="s">
        <v>36965</v>
      </c>
      <c r="E320" s="21" t="s">
        <v>37330</v>
      </c>
      <c r="F320" s="96" t="s">
        <v>37901</v>
      </c>
      <c r="G320" s="96" t="s">
        <v>38249</v>
      </c>
      <c r="H320" s="95"/>
      <c r="I320" s="95" t="s">
        <v>38464</v>
      </c>
      <c r="J320" s="95" t="s">
        <v>39045</v>
      </c>
      <c r="K320" s="95"/>
      <c r="L320" s="95"/>
      <c r="M320" s="95"/>
      <c r="N320" s="95" t="s">
        <v>39517</v>
      </c>
    </row>
    <row r="321" spans="1:14" x14ac:dyDescent="0.25">
      <c r="A321" s="22">
        <v>43052</v>
      </c>
      <c r="B321" s="94">
        <f t="shared" ca="1" si="4"/>
        <v>44513</v>
      </c>
      <c r="C321" s="21" t="s">
        <v>120</v>
      </c>
      <c r="D321" s="21" t="s">
        <v>36966</v>
      </c>
      <c r="E321" s="21" t="s">
        <v>37331</v>
      </c>
      <c r="F321" s="96" t="s">
        <v>37902</v>
      </c>
      <c r="G321" s="96" t="s">
        <v>38250</v>
      </c>
      <c r="H321" s="95"/>
      <c r="I321" s="95" t="s">
        <v>37899</v>
      </c>
      <c r="J321" s="95" t="s">
        <v>39046</v>
      </c>
      <c r="K321" s="95"/>
      <c r="L321" s="95"/>
      <c r="M321" s="95"/>
      <c r="N321" s="95" t="s">
        <v>39518</v>
      </c>
    </row>
    <row r="322" spans="1:14" x14ac:dyDescent="0.25">
      <c r="A322" s="22">
        <v>43053</v>
      </c>
      <c r="B322" s="94">
        <f t="shared" ca="1" si="4"/>
        <v>44514</v>
      </c>
      <c r="C322" s="21" t="s">
        <v>301</v>
      </c>
      <c r="D322" s="21" t="s">
        <v>36967</v>
      </c>
      <c r="E322" s="21" t="s">
        <v>37332</v>
      </c>
      <c r="F322" s="96" t="s">
        <v>37903</v>
      </c>
      <c r="G322" s="96" t="s">
        <v>38251</v>
      </c>
      <c r="H322" s="95"/>
      <c r="I322" s="95" t="s">
        <v>38465</v>
      </c>
      <c r="J322" s="95" t="s">
        <v>39047</v>
      </c>
      <c r="K322" s="95"/>
      <c r="L322" s="95"/>
      <c r="M322" s="95"/>
      <c r="N322" s="95" t="s">
        <v>39519</v>
      </c>
    </row>
    <row r="323" spans="1:14" x14ac:dyDescent="0.25">
      <c r="A323" s="22">
        <v>43054</v>
      </c>
      <c r="B323" s="94">
        <f t="shared" ca="1" si="4"/>
        <v>44515</v>
      </c>
      <c r="C323" s="21" t="s">
        <v>308</v>
      </c>
      <c r="D323" s="21" t="s">
        <v>36968</v>
      </c>
      <c r="E323" s="21" t="s">
        <v>37333</v>
      </c>
      <c r="F323" s="96" t="s">
        <v>37904</v>
      </c>
      <c r="G323" s="96" t="s">
        <v>38252</v>
      </c>
      <c r="H323" s="95"/>
      <c r="I323" s="95" t="s">
        <v>37904</v>
      </c>
      <c r="J323" s="95" t="s">
        <v>39048</v>
      </c>
      <c r="K323" s="95"/>
      <c r="L323" s="95"/>
      <c r="M323" s="95"/>
      <c r="N323" s="95" t="s">
        <v>39520</v>
      </c>
    </row>
    <row r="324" spans="1:14" x14ac:dyDescent="0.25">
      <c r="A324" s="22">
        <v>43055</v>
      </c>
      <c r="B324" s="94">
        <f t="shared" ca="1" si="4"/>
        <v>44516</v>
      </c>
      <c r="C324" s="21" t="s">
        <v>137</v>
      </c>
      <c r="D324" s="21" t="s">
        <v>36969</v>
      </c>
      <c r="E324" s="21" t="s">
        <v>37334</v>
      </c>
      <c r="F324" s="96" t="s">
        <v>37905</v>
      </c>
      <c r="G324" s="96" t="s">
        <v>38253</v>
      </c>
      <c r="H324" s="95"/>
      <c r="I324" s="95" t="s">
        <v>38466</v>
      </c>
      <c r="J324" s="95" t="s">
        <v>39049</v>
      </c>
      <c r="K324" s="95"/>
      <c r="L324" s="95"/>
      <c r="M324" s="95"/>
      <c r="N324" s="95" t="s">
        <v>39521</v>
      </c>
    </row>
    <row r="325" spans="1:14" x14ac:dyDescent="0.25">
      <c r="A325" s="22">
        <v>43056</v>
      </c>
      <c r="B325" s="94">
        <f t="shared" ca="1" si="4"/>
        <v>44517</v>
      </c>
      <c r="C325" s="21" t="s">
        <v>316</v>
      </c>
      <c r="D325" s="21" t="s">
        <v>36970</v>
      </c>
      <c r="E325" s="21" t="s">
        <v>37335</v>
      </c>
      <c r="F325" s="96" t="s">
        <v>37906</v>
      </c>
      <c r="G325" s="96" t="s">
        <v>38254</v>
      </c>
      <c r="H325" s="95"/>
      <c r="I325" s="95" t="s">
        <v>38467</v>
      </c>
      <c r="J325" s="95" t="s">
        <v>39050</v>
      </c>
      <c r="K325" s="95"/>
      <c r="L325" s="95"/>
      <c r="M325" s="95"/>
      <c r="N325" s="95" t="s">
        <v>39522</v>
      </c>
    </row>
    <row r="326" spans="1:14" x14ac:dyDescent="0.25">
      <c r="A326" s="22">
        <v>43057</v>
      </c>
      <c r="B326" s="94">
        <f t="shared" ref="B326:B369" ca="1" si="5">CONCATENATE(YEAR(TODAY()),".",IF(MONTH(A326)&lt;10,CONCATENATE("0",MONTH(A326)),MONTH(A326)),".",IF(DAY(A326)&lt;10,CONCATENATE("0",DAY(A326)),DAY(A326)))+1-1</f>
        <v>44518</v>
      </c>
      <c r="C326" s="21" t="s">
        <v>117</v>
      </c>
      <c r="D326" s="21" t="s">
        <v>36971</v>
      </c>
      <c r="E326" s="21" t="s">
        <v>37336</v>
      </c>
      <c r="F326" s="96" t="s">
        <v>37907</v>
      </c>
      <c r="G326" s="96" t="s">
        <v>38255</v>
      </c>
      <c r="H326" s="95"/>
      <c r="I326" s="95" t="s">
        <v>38468</v>
      </c>
      <c r="J326" s="95" t="s">
        <v>39051</v>
      </c>
      <c r="K326" s="95"/>
      <c r="L326" s="95"/>
      <c r="M326" s="95"/>
      <c r="N326" s="95" t="s">
        <v>39523</v>
      </c>
    </row>
    <row r="327" spans="1:14" x14ac:dyDescent="0.25">
      <c r="A327" s="22">
        <v>43058</v>
      </c>
      <c r="B327" s="94">
        <f t="shared" ca="1" si="5"/>
        <v>44519</v>
      </c>
      <c r="C327" s="21" t="s">
        <v>158</v>
      </c>
      <c r="D327" s="21" t="s">
        <v>36972</v>
      </c>
      <c r="E327" s="21" t="s">
        <v>37337</v>
      </c>
      <c r="F327" s="96" t="s">
        <v>37908</v>
      </c>
      <c r="G327" s="96" t="s">
        <v>38256</v>
      </c>
      <c r="H327" s="95"/>
      <c r="I327" s="95" t="s">
        <v>38469</v>
      </c>
      <c r="J327" s="95" t="s">
        <v>39052</v>
      </c>
      <c r="K327" s="95"/>
      <c r="L327" s="95"/>
      <c r="M327" s="95"/>
      <c r="N327" s="95" t="s">
        <v>39524</v>
      </c>
    </row>
    <row r="328" spans="1:14" x14ac:dyDescent="0.25">
      <c r="A328" s="22">
        <v>43059</v>
      </c>
      <c r="B328" s="94">
        <f t="shared" ca="1" si="5"/>
        <v>44520</v>
      </c>
      <c r="C328" s="21" t="s">
        <v>165</v>
      </c>
      <c r="D328" s="21" t="s">
        <v>36973</v>
      </c>
      <c r="E328" s="21" t="s">
        <v>37338</v>
      </c>
      <c r="F328" s="96" t="s">
        <v>37909</v>
      </c>
      <c r="G328" s="96" t="s">
        <v>38257</v>
      </c>
      <c r="H328" s="95"/>
      <c r="I328" s="95" t="s">
        <v>38470</v>
      </c>
      <c r="J328" s="95" t="s">
        <v>39053</v>
      </c>
      <c r="K328" s="95"/>
      <c r="L328" s="95"/>
      <c r="M328" s="95"/>
      <c r="N328" s="95" t="s">
        <v>39525</v>
      </c>
    </row>
    <row r="329" spans="1:14" x14ac:dyDescent="0.25">
      <c r="A329" s="22">
        <v>43060</v>
      </c>
      <c r="B329" s="94">
        <f t="shared" ca="1" si="5"/>
        <v>44521</v>
      </c>
      <c r="C329" s="21" t="s">
        <v>173</v>
      </c>
      <c r="D329" s="21" t="s">
        <v>36974</v>
      </c>
      <c r="E329" s="21" t="s">
        <v>37339</v>
      </c>
      <c r="F329" s="96" t="s">
        <v>37910</v>
      </c>
      <c r="G329" s="96" t="s">
        <v>37592</v>
      </c>
      <c r="H329" s="95"/>
      <c r="I329" s="95" t="s">
        <v>37688</v>
      </c>
      <c r="J329" s="95" t="s">
        <v>39054</v>
      </c>
      <c r="K329" s="95"/>
      <c r="L329" s="95"/>
      <c r="M329" s="95"/>
      <c r="N329" s="95" t="s">
        <v>39526</v>
      </c>
    </row>
    <row r="330" spans="1:14" x14ac:dyDescent="0.25">
      <c r="A330" s="22">
        <v>43061</v>
      </c>
      <c r="B330" s="94">
        <f t="shared" ca="1" si="5"/>
        <v>44522</v>
      </c>
      <c r="C330" s="21" t="s">
        <v>179</v>
      </c>
      <c r="D330" s="21" t="s">
        <v>36975</v>
      </c>
      <c r="E330" s="21" t="s">
        <v>37340</v>
      </c>
      <c r="F330" s="96" t="s">
        <v>37911</v>
      </c>
      <c r="G330" s="96" t="s">
        <v>38293</v>
      </c>
      <c r="H330" s="95"/>
      <c r="I330" s="95" t="s">
        <v>38471</v>
      </c>
      <c r="J330" s="95" t="s">
        <v>39055</v>
      </c>
      <c r="K330" s="95"/>
      <c r="L330" s="95"/>
      <c r="M330" s="95"/>
      <c r="N330" s="95" t="s">
        <v>39527</v>
      </c>
    </row>
    <row r="331" spans="1:14" x14ac:dyDescent="0.25">
      <c r="A331" s="22">
        <v>43062</v>
      </c>
      <c r="B331" s="94">
        <f t="shared" ca="1" si="5"/>
        <v>44523</v>
      </c>
      <c r="C331" s="21" t="s">
        <v>340</v>
      </c>
      <c r="D331" s="21" t="s">
        <v>36976</v>
      </c>
      <c r="E331" s="21" t="s">
        <v>37341</v>
      </c>
      <c r="F331" s="96" t="s">
        <v>37912</v>
      </c>
      <c r="G331" s="96" t="s">
        <v>38258</v>
      </c>
      <c r="H331" s="95"/>
      <c r="I331" s="95" t="s">
        <v>37912</v>
      </c>
      <c r="J331" s="95" t="s">
        <v>39056</v>
      </c>
      <c r="K331" s="95"/>
      <c r="L331" s="95"/>
      <c r="M331" s="95"/>
      <c r="N331" s="95" t="s">
        <v>39528</v>
      </c>
    </row>
    <row r="332" spans="1:14" x14ac:dyDescent="0.25">
      <c r="A332" s="22">
        <v>43063</v>
      </c>
      <c r="B332" s="94">
        <f t="shared" ca="1" si="5"/>
        <v>44524</v>
      </c>
      <c r="C332" s="21" t="s">
        <v>152</v>
      </c>
      <c r="D332" s="21" t="s">
        <v>36977</v>
      </c>
      <c r="E332" s="21" t="s">
        <v>37342</v>
      </c>
      <c r="F332" s="96" t="s">
        <v>37913</v>
      </c>
      <c r="G332" s="96" t="s">
        <v>38259</v>
      </c>
      <c r="H332" s="95"/>
      <c r="I332" s="95" t="s">
        <v>38472</v>
      </c>
      <c r="J332" s="95" t="s">
        <v>39057</v>
      </c>
      <c r="K332" s="95"/>
      <c r="L332" s="95"/>
      <c r="M332" s="95"/>
      <c r="N332" s="95" t="s">
        <v>39529</v>
      </c>
    </row>
    <row r="333" spans="1:14" x14ac:dyDescent="0.25">
      <c r="A333" s="22">
        <v>43064</v>
      </c>
      <c r="B333" s="94">
        <f t="shared" ca="1" si="5"/>
        <v>44525</v>
      </c>
      <c r="C333" s="21" t="s">
        <v>199</v>
      </c>
      <c r="D333" s="21" t="s">
        <v>36978</v>
      </c>
      <c r="E333" s="21" t="s">
        <v>37343</v>
      </c>
      <c r="F333" s="96" t="s">
        <v>37914</v>
      </c>
      <c r="G333" s="96" t="s">
        <v>38060</v>
      </c>
      <c r="H333" s="95"/>
      <c r="I333" s="95" t="s">
        <v>38473</v>
      </c>
      <c r="J333" s="95" t="s">
        <v>39058</v>
      </c>
      <c r="K333" s="95"/>
      <c r="L333" s="95"/>
      <c r="M333" s="95"/>
      <c r="N333" s="95" t="s">
        <v>39530</v>
      </c>
    </row>
    <row r="334" spans="1:14" x14ac:dyDescent="0.25">
      <c r="A334" s="22">
        <v>43065</v>
      </c>
      <c r="B334" s="94">
        <f t="shared" ca="1" si="5"/>
        <v>44526</v>
      </c>
      <c r="C334" s="21" t="s">
        <v>206</v>
      </c>
      <c r="D334" s="21" t="s">
        <v>36979</v>
      </c>
      <c r="E334" s="21" t="s">
        <v>37344</v>
      </c>
      <c r="F334" s="96" t="s">
        <v>37915</v>
      </c>
      <c r="G334" s="96" t="s">
        <v>38260</v>
      </c>
      <c r="H334" s="95"/>
      <c r="I334" s="95" t="s">
        <v>38474</v>
      </c>
      <c r="J334" s="95" t="s">
        <v>39059</v>
      </c>
      <c r="K334" s="95"/>
      <c r="L334" s="95"/>
      <c r="M334" s="95"/>
      <c r="N334" s="95" t="s">
        <v>39531</v>
      </c>
    </row>
    <row r="335" spans="1:14" x14ac:dyDescent="0.25">
      <c r="A335" s="22">
        <v>43066</v>
      </c>
      <c r="B335" s="94">
        <f t="shared" ca="1" si="5"/>
        <v>44527</v>
      </c>
      <c r="C335" s="21" t="s">
        <v>213</v>
      </c>
      <c r="D335" s="21" t="s">
        <v>36980</v>
      </c>
      <c r="E335" s="21" t="s">
        <v>37345</v>
      </c>
      <c r="F335" s="96" t="s">
        <v>37916</v>
      </c>
      <c r="G335" s="96" t="s">
        <v>38261</v>
      </c>
      <c r="H335" s="95"/>
      <c r="I335" s="95" t="s">
        <v>38475</v>
      </c>
      <c r="J335" s="95" t="s">
        <v>39060</v>
      </c>
      <c r="K335" s="95"/>
      <c r="L335" s="95"/>
      <c r="M335" s="95"/>
      <c r="N335" s="95" t="s">
        <v>39532</v>
      </c>
    </row>
    <row r="336" spans="1:14" x14ac:dyDescent="0.25">
      <c r="A336" s="22">
        <v>43067</v>
      </c>
      <c r="B336" s="94">
        <f t="shared" ca="1" si="5"/>
        <v>44528</v>
      </c>
      <c r="C336" s="21" t="s">
        <v>220</v>
      </c>
      <c r="D336" s="21" t="s">
        <v>36981</v>
      </c>
      <c r="E336" s="21" t="s">
        <v>37346</v>
      </c>
      <c r="F336" s="96" t="s">
        <v>37917</v>
      </c>
      <c r="G336" s="96" t="s">
        <v>38262</v>
      </c>
      <c r="H336" s="95"/>
      <c r="I336" s="95" t="s">
        <v>37896</v>
      </c>
      <c r="J336" s="95" t="s">
        <v>39061</v>
      </c>
      <c r="K336" s="95"/>
      <c r="L336" s="95"/>
      <c r="M336" s="95"/>
      <c r="N336" s="95" t="s">
        <v>39533</v>
      </c>
    </row>
    <row r="337" spans="1:14" x14ac:dyDescent="0.25">
      <c r="A337" s="22">
        <v>43068</v>
      </c>
      <c r="B337" s="94">
        <f t="shared" ca="1" si="5"/>
        <v>44529</v>
      </c>
      <c r="C337" s="21" t="s">
        <v>225</v>
      </c>
      <c r="D337" s="21" t="s">
        <v>36982</v>
      </c>
      <c r="E337" s="21" t="s">
        <v>37347</v>
      </c>
      <c r="F337" s="96" t="s">
        <v>37918</v>
      </c>
      <c r="G337" s="96" t="s">
        <v>38263</v>
      </c>
      <c r="H337" s="95"/>
      <c r="I337" s="95" t="s">
        <v>38476</v>
      </c>
      <c r="J337" s="95" t="s">
        <v>39062</v>
      </c>
      <c r="K337" s="95"/>
      <c r="L337" s="95"/>
      <c r="M337" s="95"/>
      <c r="N337" s="95" t="s">
        <v>39534</v>
      </c>
    </row>
    <row r="338" spans="1:14" x14ac:dyDescent="0.25">
      <c r="A338" s="22">
        <v>43069</v>
      </c>
      <c r="B338" s="94">
        <f t="shared" ca="1" si="5"/>
        <v>44530</v>
      </c>
      <c r="C338" s="21" t="s">
        <v>362</v>
      </c>
      <c r="D338" s="21" t="s">
        <v>36983</v>
      </c>
      <c r="E338" s="21" t="s">
        <v>37348</v>
      </c>
      <c r="F338" s="96" t="s">
        <v>37919</v>
      </c>
      <c r="G338" s="96" t="s">
        <v>38264</v>
      </c>
      <c r="H338" s="95"/>
      <c r="I338" s="95" t="s">
        <v>38477</v>
      </c>
      <c r="J338" s="95" t="s">
        <v>39063</v>
      </c>
      <c r="K338" s="95"/>
      <c r="L338" s="95"/>
      <c r="M338" s="95"/>
      <c r="N338" s="95" t="s">
        <v>39535</v>
      </c>
    </row>
    <row r="339" spans="1:14" x14ac:dyDescent="0.25">
      <c r="A339" s="22">
        <v>43070</v>
      </c>
      <c r="B339" s="94">
        <f t="shared" ca="1" si="5"/>
        <v>44531</v>
      </c>
      <c r="C339" s="21" t="s">
        <v>31</v>
      </c>
      <c r="D339" s="21" t="s">
        <v>36984</v>
      </c>
      <c r="E339" s="21" t="s">
        <v>37349</v>
      </c>
      <c r="F339" s="96" t="s">
        <v>37920</v>
      </c>
      <c r="G339" s="96" t="s">
        <v>38265</v>
      </c>
      <c r="H339" s="95"/>
      <c r="I339" s="95" t="s">
        <v>38478</v>
      </c>
      <c r="J339" s="95" t="s">
        <v>39064</v>
      </c>
      <c r="K339" s="95"/>
      <c r="L339" s="95"/>
      <c r="M339" s="95"/>
      <c r="N339" s="95" t="s">
        <v>39536</v>
      </c>
    </row>
    <row r="340" spans="1:14" x14ac:dyDescent="0.25">
      <c r="A340" s="22">
        <v>43071</v>
      </c>
      <c r="B340" s="94">
        <f t="shared" ca="1" si="5"/>
        <v>44532</v>
      </c>
      <c r="C340" s="21" t="s">
        <v>258</v>
      </c>
      <c r="D340" s="21" t="s">
        <v>36985</v>
      </c>
      <c r="E340" s="21" t="s">
        <v>37350</v>
      </c>
      <c r="F340" s="96" t="s">
        <v>37921</v>
      </c>
      <c r="G340" s="96" t="s">
        <v>38266</v>
      </c>
      <c r="H340" s="95"/>
      <c r="I340" s="95" t="s">
        <v>37755</v>
      </c>
      <c r="J340" s="95" t="s">
        <v>39065</v>
      </c>
      <c r="K340" s="95"/>
      <c r="L340" s="95"/>
      <c r="M340" s="95"/>
      <c r="N340" s="95" t="s">
        <v>39537</v>
      </c>
    </row>
    <row r="341" spans="1:14" x14ac:dyDescent="0.25">
      <c r="A341" s="22">
        <v>43072</v>
      </c>
      <c r="B341" s="94">
        <f t="shared" ca="1" si="5"/>
        <v>44533</v>
      </c>
      <c r="C341" s="21" t="s">
        <v>52</v>
      </c>
      <c r="D341" s="21" t="s">
        <v>36986</v>
      </c>
      <c r="E341" s="21" t="s">
        <v>37351</v>
      </c>
      <c r="F341" s="96" t="s">
        <v>37922</v>
      </c>
      <c r="G341" s="96" t="s">
        <v>38267</v>
      </c>
      <c r="H341" s="95"/>
      <c r="I341" s="95" t="s">
        <v>38479</v>
      </c>
      <c r="J341" s="95" t="s">
        <v>39066</v>
      </c>
      <c r="K341" s="95"/>
      <c r="L341" s="95"/>
      <c r="M341" s="95"/>
      <c r="N341" s="95" t="s">
        <v>39538</v>
      </c>
    </row>
    <row r="342" spans="1:14" x14ac:dyDescent="0.25">
      <c r="A342" s="22">
        <v>43073</v>
      </c>
      <c r="B342" s="94">
        <f t="shared" ca="1" si="5"/>
        <v>44534</v>
      </c>
      <c r="C342" s="21" t="s">
        <v>266</v>
      </c>
      <c r="D342" s="21" t="s">
        <v>36987</v>
      </c>
      <c r="E342" s="21" t="s">
        <v>37352</v>
      </c>
      <c r="F342" s="96" t="s">
        <v>37923</v>
      </c>
      <c r="G342" s="96" t="s">
        <v>38268</v>
      </c>
      <c r="H342" s="95"/>
      <c r="I342" s="95" t="s">
        <v>37923</v>
      </c>
      <c r="J342" s="95" t="s">
        <v>39067</v>
      </c>
      <c r="K342" s="95"/>
      <c r="L342" s="95"/>
      <c r="M342" s="95"/>
      <c r="N342" s="95" t="s">
        <v>39539</v>
      </c>
    </row>
    <row r="343" spans="1:14" x14ac:dyDescent="0.25">
      <c r="A343" s="22">
        <v>43074</v>
      </c>
      <c r="B343" s="94">
        <f t="shared" ca="1" si="5"/>
        <v>44535</v>
      </c>
      <c r="C343" s="21" t="s">
        <v>61</v>
      </c>
      <c r="D343" s="21" t="s">
        <v>36988</v>
      </c>
      <c r="E343" s="21" t="s">
        <v>37353</v>
      </c>
      <c r="F343" s="96" t="s">
        <v>37924</v>
      </c>
      <c r="G343" s="96" t="s">
        <v>38269</v>
      </c>
      <c r="H343" s="95"/>
      <c r="I343" s="95" t="s">
        <v>38480</v>
      </c>
      <c r="J343" s="95" t="s">
        <v>39068</v>
      </c>
      <c r="K343" s="95"/>
      <c r="L343" s="95"/>
      <c r="M343" s="95"/>
      <c r="N343" s="95" t="s">
        <v>39540</v>
      </c>
    </row>
    <row r="344" spans="1:14" x14ac:dyDescent="0.25">
      <c r="A344" s="22">
        <v>43075</v>
      </c>
      <c r="B344" s="94">
        <f t="shared" ca="1" si="5"/>
        <v>44536</v>
      </c>
      <c r="C344" s="21" t="s">
        <v>66</v>
      </c>
      <c r="D344" s="21" t="s">
        <v>36989</v>
      </c>
      <c r="E344" s="21" t="s">
        <v>37354</v>
      </c>
      <c r="F344" s="96" t="s">
        <v>37925</v>
      </c>
      <c r="G344" s="96" t="s">
        <v>38270</v>
      </c>
      <c r="H344" s="95"/>
      <c r="I344" s="95" t="s">
        <v>37925</v>
      </c>
      <c r="J344" s="95" t="s">
        <v>39069</v>
      </c>
      <c r="K344" s="95"/>
      <c r="L344" s="95"/>
      <c r="M344" s="95"/>
      <c r="N344" s="95" t="s">
        <v>39541</v>
      </c>
    </row>
    <row r="345" spans="1:14" x14ac:dyDescent="0.25">
      <c r="A345" s="22">
        <v>43076</v>
      </c>
      <c r="B345" s="94">
        <f t="shared" ca="1" si="5"/>
        <v>44537</v>
      </c>
      <c r="C345" s="21" t="s">
        <v>75</v>
      </c>
      <c r="D345" s="21" t="s">
        <v>36990</v>
      </c>
      <c r="E345" s="21" t="s">
        <v>37355</v>
      </c>
      <c r="F345" s="96" t="s">
        <v>37926</v>
      </c>
      <c r="G345" s="96" t="s">
        <v>38271</v>
      </c>
      <c r="H345" s="95"/>
      <c r="I345" s="95" t="s">
        <v>38481</v>
      </c>
      <c r="J345" s="95" t="s">
        <v>39070</v>
      </c>
      <c r="K345" s="95"/>
      <c r="L345" s="95"/>
      <c r="M345" s="95"/>
      <c r="N345" s="95" t="s">
        <v>39542</v>
      </c>
    </row>
    <row r="346" spans="1:14" x14ac:dyDescent="0.25">
      <c r="A346" s="22">
        <v>43077</v>
      </c>
      <c r="B346" s="94">
        <f t="shared" ca="1" si="5"/>
        <v>44538</v>
      </c>
      <c r="C346" s="21" t="s">
        <v>85</v>
      </c>
      <c r="D346" s="21" t="s">
        <v>36991</v>
      </c>
      <c r="E346" s="21" t="s">
        <v>37356</v>
      </c>
      <c r="F346" s="96" t="s">
        <v>37927</v>
      </c>
      <c r="G346" s="96" t="s">
        <v>37592</v>
      </c>
      <c r="H346" s="95"/>
      <c r="I346" s="95" t="s">
        <v>38482</v>
      </c>
      <c r="J346" s="95" t="s">
        <v>39071</v>
      </c>
      <c r="K346" s="95"/>
      <c r="L346" s="95"/>
      <c r="M346" s="95"/>
      <c r="N346" s="95" t="s">
        <v>39543</v>
      </c>
    </row>
    <row r="347" spans="1:14" x14ac:dyDescent="0.25">
      <c r="A347" s="22">
        <v>43078</v>
      </c>
      <c r="B347" s="94">
        <f t="shared" ca="1" si="5"/>
        <v>44539</v>
      </c>
      <c r="C347" s="21" t="s">
        <v>94</v>
      </c>
      <c r="D347" s="21" t="s">
        <v>36992</v>
      </c>
      <c r="E347" s="21" t="s">
        <v>37357</v>
      </c>
      <c r="F347" s="96" t="s">
        <v>37928</v>
      </c>
      <c r="G347" s="96" t="s">
        <v>38272</v>
      </c>
      <c r="H347" s="95"/>
      <c r="I347" s="95" t="s">
        <v>38483</v>
      </c>
      <c r="J347" s="95" t="s">
        <v>39072</v>
      </c>
      <c r="K347" s="95"/>
      <c r="L347" s="95"/>
      <c r="M347" s="95"/>
      <c r="N347" s="95" t="s">
        <v>39544</v>
      </c>
    </row>
    <row r="348" spans="1:14" x14ac:dyDescent="0.25">
      <c r="A348" s="22">
        <v>43079</v>
      </c>
      <c r="B348" s="94">
        <f t="shared" ca="1" si="5"/>
        <v>44540</v>
      </c>
      <c r="C348" s="21" t="s">
        <v>101</v>
      </c>
      <c r="D348" s="21" t="s">
        <v>36993</v>
      </c>
      <c r="E348" s="21" t="s">
        <v>37358</v>
      </c>
      <c r="F348" s="96" t="s">
        <v>37929</v>
      </c>
      <c r="G348" s="96" t="s">
        <v>38273</v>
      </c>
      <c r="H348" s="95"/>
      <c r="I348" s="95" t="s">
        <v>38040</v>
      </c>
      <c r="J348" s="95" t="s">
        <v>39073</v>
      </c>
      <c r="K348" s="95"/>
      <c r="L348" s="95"/>
      <c r="M348" s="95"/>
      <c r="N348" s="95" t="s">
        <v>39545</v>
      </c>
    </row>
    <row r="349" spans="1:14" x14ac:dyDescent="0.25">
      <c r="A349" s="22">
        <v>43080</v>
      </c>
      <c r="B349" s="94">
        <f t="shared" ca="1" si="5"/>
        <v>44541</v>
      </c>
      <c r="C349" s="21" t="s">
        <v>108</v>
      </c>
      <c r="D349" s="21" t="s">
        <v>36994</v>
      </c>
      <c r="E349" s="21" t="s">
        <v>37359</v>
      </c>
      <c r="F349" s="96" t="s">
        <v>37930</v>
      </c>
      <c r="G349" s="96" t="s">
        <v>37789</v>
      </c>
      <c r="H349" s="95"/>
      <c r="I349" s="95" t="s">
        <v>38484</v>
      </c>
      <c r="J349" s="95" t="s">
        <v>39074</v>
      </c>
      <c r="K349" s="95"/>
      <c r="L349" s="95"/>
      <c r="M349" s="95"/>
      <c r="N349" s="95" t="s">
        <v>39546</v>
      </c>
    </row>
    <row r="350" spans="1:14" x14ac:dyDescent="0.25">
      <c r="A350" s="22">
        <v>43081</v>
      </c>
      <c r="B350" s="94">
        <f t="shared" ca="1" si="5"/>
        <v>44542</v>
      </c>
      <c r="C350" s="21" t="s">
        <v>114</v>
      </c>
      <c r="D350" s="21" t="s">
        <v>36995</v>
      </c>
      <c r="E350" s="21" t="s">
        <v>37360</v>
      </c>
      <c r="F350" s="96" t="s">
        <v>37931</v>
      </c>
      <c r="G350" s="96" t="s">
        <v>38274</v>
      </c>
      <c r="H350" s="95"/>
      <c r="I350" s="95" t="s">
        <v>38485</v>
      </c>
      <c r="J350" s="95" t="s">
        <v>39075</v>
      </c>
      <c r="K350" s="95"/>
      <c r="L350" s="95"/>
      <c r="M350" s="95"/>
      <c r="N350" s="95" t="s">
        <v>39547</v>
      </c>
    </row>
    <row r="351" spans="1:14" x14ac:dyDescent="0.25">
      <c r="A351" s="22">
        <v>43082</v>
      </c>
      <c r="B351" s="94">
        <f t="shared" ca="1" si="5"/>
        <v>44543</v>
      </c>
      <c r="C351" s="21" t="s">
        <v>297</v>
      </c>
      <c r="D351" s="21" t="s">
        <v>36996</v>
      </c>
      <c r="E351" s="21" t="s">
        <v>37361</v>
      </c>
      <c r="F351" s="96" t="s">
        <v>37932</v>
      </c>
      <c r="G351" s="96" t="s">
        <v>38275</v>
      </c>
      <c r="H351" s="95"/>
      <c r="I351" s="95" t="s">
        <v>38486</v>
      </c>
      <c r="J351" s="95" t="s">
        <v>39076</v>
      </c>
      <c r="K351" s="95"/>
      <c r="L351" s="95"/>
      <c r="M351" s="95"/>
      <c r="N351" s="95" t="s">
        <v>39548</v>
      </c>
    </row>
    <row r="352" spans="1:14" x14ac:dyDescent="0.25">
      <c r="A352" s="22">
        <v>43083</v>
      </c>
      <c r="B352" s="94">
        <f t="shared" ca="1" si="5"/>
        <v>44544</v>
      </c>
      <c r="C352" s="21" t="s">
        <v>127</v>
      </c>
      <c r="D352" s="21" t="s">
        <v>36997</v>
      </c>
      <c r="E352" s="21" t="s">
        <v>37362</v>
      </c>
      <c r="F352" s="96" t="s">
        <v>37933</v>
      </c>
      <c r="G352" s="96" t="s">
        <v>38276</v>
      </c>
      <c r="H352" s="95"/>
      <c r="I352" s="95" t="s">
        <v>38487</v>
      </c>
      <c r="J352" s="95" t="s">
        <v>39077</v>
      </c>
      <c r="K352" s="95"/>
      <c r="L352" s="95"/>
      <c r="M352" s="95"/>
      <c r="N352" s="95" t="s">
        <v>39549</v>
      </c>
    </row>
    <row r="353" spans="1:14" x14ac:dyDescent="0.25">
      <c r="A353" s="22">
        <v>43084</v>
      </c>
      <c r="B353" s="94">
        <f t="shared" ca="1" si="5"/>
        <v>44545</v>
      </c>
      <c r="C353" s="21" t="s">
        <v>129</v>
      </c>
      <c r="D353" s="21" t="s">
        <v>36998</v>
      </c>
      <c r="E353" s="21" t="s">
        <v>37363</v>
      </c>
      <c r="F353" s="96" t="s">
        <v>37934</v>
      </c>
      <c r="G353" s="96" t="s">
        <v>38277</v>
      </c>
      <c r="H353" s="95"/>
      <c r="I353" s="95" t="s">
        <v>38488</v>
      </c>
      <c r="J353" s="95" t="s">
        <v>39078</v>
      </c>
      <c r="K353" s="95"/>
      <c r="L353" s="95"/>
      <c r="M353" s="95"/>
      <c r="N353" s="95" t="s">
        <v>39550</v>
      </c>
    </row>
    <row r="354" spans="1:14" x14ac:dyDescent="0.25">
      <c r="A354" s="22">
        <v>43085</v>
      </c>
      <c r="B354" s="94">
        <f t="shared" ca="1" si="5"/>
        <v>44546</v>
      </c>
      <c r="C354" s="21" t="s">
        <v>311</v>
      </c>
      <c r="D354" s="21" t="s">
        <v>36999</v>
      </c>
      <c r="E354" s="21" t="s">
        <v>37364</v>
      </c>
      <c r="F354" s="96" t="s">
        <v>37935</v>
      </c>
      <c r="G354" s="96" t="s">
        <v>38278</v>
      </c>
      <c r="H354" s="95"/>
      <c r="I354" s="95" t="s">
        <v>37935</v>
      </c>
      <c r="J354" s="95" t="s">
        <v>39079</v>
      </c>
      <c r="K354" s="95"/>
      <c r="L354" s="95"/>
      <c r="M354" s="95"/>
      <c r="N354" s="95" t="s">
        <v>39551</v>
      </c>
    </row>
    <row r="355" spans="1:14" x14ac:dyDescent="0.25">
      <c r="A355" s="22">
        <v>43086</v>
      </c>
      <c r="B355" s="94">
        <f t="shared" ca="1" si="5"/>
        <v>44547</v>
      </c>
      <c r="C355" s="21" t="s">
        <v>317</v>
      </c>
      <c r="D355" s="21" t="s">
        <v>37000</v>
      </c>
      <c r="E355" s="21" t="s">
        <v>37365</v>
      </c>
      <c r="F355" s="96" t="s">
        <v>37936</v>
      </c>
      <c r="G355" s="96" t="s">
        <v>38279</v>
      </c>
      <c r="H355" s="95"/>
      <c r="I355" s="95" t="s">
        <v>37789</v>
      </c>
      <c r="J355" s="95" t="s">
        <v>39080</v>
      </c>
      <c r="K355" s="95"/>
      <c r="L355" s="95"/>
      <c r="M355" s="95"/>
      <c r="N355" s="95" t="s">
        <v>39552</v>
      </c>
    </row>
    <row r="356" spans="1:14" x14ac:dyDescent="0.25">
      <c r="A356" s="22">
        <v>43087</v>
      </c>
      <c r="B356" s="94">
        <f t="shared" ca="1" si="5"/>
        <v>44548</v>
      </c>
      <c r="C356" s="21" t="s">
        <v>150</v>
      </c>
      <c r="D356" s="21" t="s">
        <v>37001</v>
      </c>
      <c r="E356" s="21" t="s">
        <v>37366</v>
      </c>
      <c r="F356" s="96" t="s">
        <v>37937</v>
      </c>
      <c r="G356" s="96" t="s">
        <v>38280</v>
      </c>
      <c r="H356" s="95"/>
      <c r="I356" s="95" t="s">
        <v>38489</v>
      </c>
      <c r="J356" s="95" t="s">
        <v>39081</v>
      </c>
      <c r="K356" s="95"/>
      <c r="L356" s="95"/>
      <c r="M356" s="95"/>
      <c r="N356" s="95" t="s">
        <v>39553</v>
      </c>
    </row>
    <row r="357" spans="1:14" x14ac:dyDescent="0.25">
      <c r="A357" s="22">
        <v>43088</v>
      </c>
      <c r="B357" s="94">
        <f t="shared" ca="1" si="5"/>
        <v>44549</v>
      </c>
      <c r="C357" s="21" t="s">
        <v>159</v>
      </c>
      <c r="D357" s="21" t="s">
        <v>37002</v>
      </c>
      <c r="E357" s="21" t="s">
        <v>37367</v>
      </c>
      <c r="F357" s="96" t="s">
        <v>37938</v>
      </c>
      <c r="G357" s="96" t="s">
        <v>38281</v>
      </c>
      <c r="H357" s="95"/>
      <c r="I357" s="95" t="s">
        <v>38490</v>
      </c>
      <c r="J357" s="95" t="s">
        <v>39082</v>
      </c>
      <c r="K357" s="95"/>
      <c r="L357" s="95"/>
      <c r="M357" s="95"/>
      <c r="N357" s="95" t="s">
        <v>39554</v>
      </c>
    </row>
    <row r="358" spans="1:14" x14ac:dyDescent="0.25">
      <c r="A358" s="22">
        <v>43089</v>
      </c>
      <c r="B358" s="94">
        <f t="shared" ca="1" si="5"/>
        <v>44550</v>
      </c>
      <c r="C358" s="21" t="s">
        <v>166</v>
      </c>
      <c r="D358" s="21" t="s">
        <v>37003</v>
      </c>
      <c r="E358" s="21" t="s">
        <v>37368</v>
      </c>
      <c r="F358" s="96" t="s">
        <v>37939</v>
      </c>
      <c r="G358" s="96" t="s">
        <v>38282</v>
      </c>
      <c r="H358" s="95"/>
      <c r="I358" s="95" t="s">
        <v>38491</v>
      </c>
      <c r="J358" s="95" t="s">
        <v>39083</v>
      </c>
      <c r="K358" s="95"/>
      <c r="L358" s="95"/>
      <c r="M358" s="95"/>
      <c r="N358" s="95" t="s">
        <v>39555</v>
      </c>
    </row>
    <row r="359" spans="1:14" x14ac:dyDescent="0.25">
      <c r="A359" s="22">
        <v>43090</v>
      </c>
      <c r="B359" s="94">
        <f t="shared" ca="1" si="5"/>
        <v>44551</v>
      </c>
      <c r="C359" s="21" t="s">
        <v>67</v>
      </c>
      <c r="D359" s="21" t="s">
        <v>37004</v>
      </c>
      <c r="E359" s="21" t="s">
        <v>37369</v>
      </c>
      <c r="F359" s="96" t="s">
        <v>37940</v>
      </c>
      <c r="G359" s="96" t="s">
        <v>38272</v>
      </c>
      <c r="H359" s="95"/>
      <c r="I359" s="95" t="s">
        <v>38492</v>
      </c>
      <c r="J359" s="95" t="s">
        <v>39084</v>
      </c>
      <c r="K359" s="95"/>
      <c r="L359" s="95"/>
      <c r="M359" s="95"/>
      <c r="N359" s="95" t="s">
        <v>39556</v>
      </c>
    </row>
    <row r="360" spans="1:14" x14ac:dyDescent="0.25">
      <c r="A360" s="22">
        <v>43091</v>
      </c>
      <c r="B360" s="94">
        <f t="shared" ca="1" si="5"/>
        <v>44552</v>
      </c>
      <c r="C360" s="21" t="s">
        <v>337</v>
      </c>
      <c r="D360" s="21" t="s">
        <v>37005</v>
      </c>
      <c r="E360" s="21" t="s">
        <v>37370</v>
      </c>
      <c r="F360" s="96" t="s">
        <v>37941</v>
      </c>
      <c r="G360" s="96" t="s">
        <v>38283</v>
      </c>
      <c r="H360" s="95"/>
      <c r="I360" s="95" t="s">
        <v>38493</v>
      </c>
      <c r="J360" s="95" t="s">
        <v>39085</v>
      </c>
      <c r="K360" s="95"/>
      <c r="L360" s="95"/>
      <c r="M360" s="95"/>
      <c r="N360" s="95" t="s">
        <v>39557</v>
      </c>
    </row>
    <row r="361" spans="1:14" x14ac:dyDescent="0.25">
      <c r="A361" s="22">
        <v>43092</v>
      </c>
      <c r="B361" s="94">
        <f t="shared" ca="1" si="5"/>
        <v>44553</v>
      </c>
      <c r="C361" s="21" t="s">
        <v>341</v>
      </c>
      <c r="D361" s="21" t="s">
        <v>37006</v>
      </c>
      <c r="E361" s="21" t="s">
        <v>37371</v>
      </c>
      <c r="F361" s="96" t="s">
        <v>37942</v>
      </c>
      <c r="G361" s="96" t="s">
        <v>38284</v>
      </c>
      <c r="H361" s="95"/>
      <c r="I361" s="95" t="s">
        <v>37640</v>
      </c>
      <c r="J361" s="95" t="s">
        <v>39086</v>
      </c>
      <c r="K361" s="95"/>
      <c r="L361" s="95"/>
      <c r="M361" s="95"/>
      <c r="N361" s="95" t="s">
        <v>39558</v>
      </c>
    </row>
    <row r="362" spans="1:14" x14ac:dyDescent="0.25">
      <c r="A362" s="22">
        <v>43093</v>
      </c>
      <c r="B362" s="94">
        <f t="shared" ca="1" si="5"/>
        <v>44554</v>
      </c>
      <c r="C362" s="21" t="s">
        <v>92</v>
      </c>
      <c r="D362" s="21" t="s">
        <v>37007</v>
      </c>
      <c r="E362" s="21" t="s">
        <v>37372</v>
      </c>
      <c r="F362" s="96" t="s">
        <v>37943</v>
      </c>
      <c r="G362" s="96" t="s">
        <v>38285</v>
      </c>
      <c r="H362" s="95"/>
      <c r="I362" s="95" t="s">
        <v>37943</v>
      </c>
      <c r="J362" s="95" t="s">
        <v>39087</v>
      </c>
      <c r="K362" s="95"/>
      <c r="L362" s="95"/>
      <c r="M362" s="95"/>
      <c r="N362" s="95" t="s">
        <v>39559</v>
      </c>
    </row>
    <row r="363" spans="1:14" x14ac:dyDescent="0.25">
      <c r="A363" s="22">
        <v>43094</v>
      </c>
      <c r="B363" s="94">
        <f t="shared" ca="1" si="5"/>
        <v>44555</v>
      </c>
      <c r="C363" s="21" t="s">
        <v>350</v>
      </c>
      <c r="D363" s="21" t="s">
        <v>37008</v>
      </c>
      <c r="E363" s="21" t="s">
        <v>37373</v>
      </c>
      <c r="F363" s="96" t="s">
        <v>37944</v>
      </c>
      <c r="G363" s="96" t="s">
        <v>38286</v>
      </c>
      <c r="H363" s="95"/>
      <c r="I363" s="95" t="s">
        <v>37592</v>
      </c>
      <c r="J363" s="95" t="s">
        <v>39088</v>
      </c>
      <c r="K363" s="95"/>
      <c r="L363" s="95"/>
      <c r="M363" s="95"/>
      <c r="N363" s="95" t="s">
        <v>39560</v>
      </c>
    </row>
    <row r="364" spans="1:14" x14ac:dyDescent="0.25">
      <c r="A364" s="22">
        <v>43095</v>
      </c>
      <c r="B364" s="94">
        <f t="shared" ca="1" si="5"/>
        <v>44556</v>
      </c>
      <c r="C364" s="21" t="s">
        <v>328</v>
      </c>
      <c r="D364" s="21" t="s">
        <v>37009</v>
      </c>
      <c r="E364" s="21" t="s">
        <v>37374</v>
      </c>
      <c r="F364" s="96" t="s">
        <v>37945</v>
      </c>
      <c r="G364" s="96" t="s">
        <v>38287</v>
      </c>
      <c r="H364" s="95"/>
      <c r="I364" s="95" t="s">
        <v>38494</v>
      </c>
      <c r="J364" s="95" t="s">
        <v>39089</v>
      </c>
      <c r="K364" s="95"/>
      <c r="L364" s="95"/>
      <c r="M364" s="95"/>
      <c r="N364" s="95" t="s">
        <v>39561</v>
      </c>
    </row>
    <row r="365" spans="1:14" x14ac:dyDescent="0.25">
      <c r="A365" s="22">
        <v>43096</v>
      </c>
      <c r="B365" s="94">
        <f t="shared" ca="1" si="5"/>
        <v>44557</v>
      </c>
      <c r="C365" s="21" t="s">
        <v>214</v>
      </c>
      <c r="D365" s="21" t="s">
        <v>37010</v>
      </c>
      <c r="E365" s="21" t="s">
        <v>37375</v>
      </c>
      <c r="F365" s="96" t="s">
        <v>37946</v>
      </c>
      <c r="G365" s="96" t="s">
        <v>38288</v>
      </c>
      <c r="H365" s="95"/>
      <c r="I365" s="95" t="s">
        <v>37740</v>
      </c>
      <c r="J365" s="95" t="s">
        <v>39090</v>
      </c>
      <c r="K365" s="95"/>
      <c r="L365" s="95"/>
      <c r="M365" s="95"/>
      <c r="N365" s="95" t="s">
        <v>39562</v>
      </c>
    </row>
    <row r="366" spans="1:14" x14ac:dyDescent="0.25">
      <c r="A366" s="22">
        <v>43097</v>
      </c>
      <c r="B366" s="94">
        <f t="shared" ca="1" si="5"/>
        <v>44558</v>
      </c>
      <c r="C366" s="21" t="s">
        <v>221</v>
      </c>
      <c r="D366" s="21" t="s">
        <v>37011</v>
      </c>
      <c r="E366" s="21" t="s">
        <v>37376</v>
      </c>
      <c r="F366" s="96" t="s">
        <v>37947</v>
      </c>
      <c r="G366" s="96" t="s">
        <v>38289</v>
      </c>
      <c r="H366" s="95"/>
      <c r="I366" s="95" t="s">
        <v>38495</v>
      </c>
      <c r="J366" s="95" t="s">
        <v>39091</v>
      </c>
      <c r="K366" s="95"/>
      <c r="L366" s="95"/>
      <c r="M366" s="95"/>
      <c r="N366" s="95" t="s">
        <v>39563</v>
      </c>
    </row>
    <row r="367" spans="1:14" x14ac:dyDescent="0.25">
      <c r="A367" s="22">
        <v>43098</v>
      </c>
      <c r="B367" s="94">
        <f t="shared" ca="1" si="5"/>
        <v>44559</v>
      </c>
      <c r="C367" s="21" t="s">
        <v>67</v>
      </c>
      <c r="D367" s="21" t="s">
        <v>37012</v>
      </c>
      <c r="E367" s="21" t="s">
        <v>37377</v>
      </c>
      <c r="F367" s="96" t="s">
        <v>37948</v>
      </c>
      <c r="G367" s="96" t="s">
        <v>38290</v>
      </c>
      <c r="H367" s="95"/>
      <c r="I367" s="95" t="s">
        <v>37938</v>
      </c>
      <c r="J367" s="95" t="s">
        <v>39092</v>
      </c>
      <c r="K367" s="95"/>
      <c r="L367" s="95"/>
      <c r="M367" s="95"/>
      <c r="N367" s="95" t="s">
        <v>39564</v>
      </c>
    </row>
    <row r="368" spans="1:14" x14ac:dyDescent="0.25">
      <c r="A368" s="22">
        <v>43099</v>
      </c>
      <c r="B368" s="94">
        <f t="shared" ca="1" si="5"/>
        <v>44560</v>
      </c>
      <c r="C368" s="21" t="s">
        <v>230</v>
      </c>
      <c r="D368" s="21" t="s">
        <v>37013</v>
      </c>
      <c r="E368" s="21" t="s">
        <v>37378</v>
      </c>
      <c r="F368" s="96" t="s">
        <v>37949</v>
      </c>
      <c r="G368" s="96" t="s">
        <v>38291</v>
      </c>
      <c r="H368" s="95"/>
      <c r="I368" s="95" t="s">
        <v>38290</v>
      </c>
      <c r="J368" s="95" t="s">
        <v>39093</v>
      </c>
      <c r="K368" s="95"/>
      <c r="L368" s="95"/>
      <c r="M368" s="95"/>
      <c r="N368" s="95" t="s">
        <v>39565</v>
      </c>
    </row>
    <row r="369" spans="1:14" x14ac:dyDescent="0.25">
      <c r="A369" s="22">
        <v>43100</v>
      </c>
      <c r="B369" s="94">
        <f t="shared" ca="1" si="5"/>
        <v>44561</v>
      </c>
      <c r="C369" s="21" t="s">
        <v>234</v>
      </c>
      <c r="D369" s="21" t="s">
        <v>37014</v>
      </c>
      <c r="E369" s="21" t="s">
        <v>37379</v>
      </c>
      <c r="F369" s="96" t="s">
        <v>37950</v>
      </c>
      <c r="G369" s="96" t="s">
        <v>38292</v>
      </c>
      <c r="H369" s="95"/>
      <c r="I369" s="95" t="s">
        <v>38496</v>
      </c>
      <c r="J369" s="95" t="s">
        <v>39094</v>
      </c>
      <c r="K369" s="95"/>
      <c r="L369" s="95"/>
      <c r="M369" s="95"/>
      <c r="N369" s="95" t="s">
        <v>37592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1"/>
  <dimension ref="A1:I381"/>
  <sheetViews>
    <sheetView showGridLines="0" workbookViewId="0">
      <pane ySplit="2" topLeftCell="A36" activePane="bottomLeft" state="frozen"/>
      <selection pane="bottomLeft" activeCell="I50" sqref="I50"/>
    </sheetView>
  </sheetViews>
  <sheetFormatPr defaultRowHeight="15" x14ac:dyDescent="0.25"/>
  <cols>
    <col min="1" max="1" width="14.28515625" style="16" hidden="1" customWidth="1"/>
    <col min="2" max="2" width="14.5703125" style="16" hidden="1" customWidth="1"/>
    <col min="3" max="6" width="9.140625" style="16" hidden="1" customWidth="1"/>
    <col min="7" max="7" width="10.42578125" style="16" bestFit="1" customWidth="1"/>
    <col min="8" max="8" width="27.140625" style="16" customWidth="1"/>
    <col min="9" max="9" width="22.85546875" style="16" customWidth="1"/>
    <col min="10" max="10" width="9.140625" style="16"/>
    <col min="11" max="12" width="10.28515625" style="16" bestFit="1" customWidth="1"/>
    <col min="13" max="16384" width="9.140625" style="16"/>
  </cols>
  <sheetData>
    <row r="1" spans="1:9" ht="15.75" thickBot="1" x14ac:dyDescent="0.3">
      <c r="A1" s="59" t="s">
        <v>36593</v>
      </c>
      <c r="B1" s="25"/>
      <c r="C1" s="93">
        <f ca="1">COUNTIF($D$3:$D$200,Naptár!$I$1)</f>
        <v>1</v>
      </c>
      <c r="D1" s="16" t="str">
        <f>IF(Naptár!F3="","",Naptár!F3)</f>
        <v>HU</v>
      </c>
      <c r="E1" s="16" t="str">
        <f>IF(Naptár!BB2="","",Naptár!BB2)</f>
        <v>HU</v>
      </c>
      <c r="H1" s="183" t="str">
        <f>IF(Naptár!F4="","Munkanap áthelyezések",VLOOKUP("Munkanap áthelyezések",Trans!$A$2:$N$34,VLOOKUP(Naptár!F4,Naptár!$BB$2:'Naptár'!$BC$25,2,FALSE)+2,FALSE))</f>
        <v>Munkanap áthelyezések</v>
      </c>
      <c r="I1" s="134"/>
    </row>
    <row r="2" spans="1:9" ht="15.75" thickBot="1" x14ac:dyDescent="0.3">
      <c r="A2" s="87" t="s">
        <v>36594</v>
      </c>
      <c r="B2" s="87" t="s">
        <v>36595</v>
      </c>
      <c r="E2" s="16" t="str">
        <f>IF(Naptár!BB3="","",Naptár!BB3)</f>
        <v>AT</v>
      </c>
      <c r="G2" s="89" t="str">
        <f>IF(Naptár!F4="","Ország",VLOOKUP("Ország",Trans!$A$2:$N$34,VLOOKUP(Naptár!$F$4,Naptár!$BB$2:'Naptár'!$BC$25,2,FALSE)+2,FALSE))</f>
        <v>Ország</v>
      </c>
      <c r="H2" s="90" t="str">
        <f>IF(Naptár!F4="","Munkanap lesz",VLOOKUP("Munkanap lesz",Trans!$A$2:$N$108,VLOOKUP(Naptár!$F$4,Naptár!$BB$2:'Naptár'!$BC$25,2,FALSE)+2,FALSE))</f>
        <v>Munkanap lesz</v>
      </c>
      <c r="I2" s="65" t="str">
        <f>IF(Naptár!F4="","Pihenőnap lesz",VLOOKUP("Pihenőnap lesz",Trans!$A$2:$N$108,VLOOKUP(Naptár!$F$4,Naptár!$BB$2:'Naptár'!$BC$25,2,FALSE)+2,FALSE))</f>
        <v>Pihenőnap lesz</v>
      </c>
    </row>
    <row r="3" spans="1:9" x14ac:dyDescent="0.25">
      <c r="A3" s="91">
        <f>IF(H3="","",IF(G3=$D$1,H3,""))</f>
        <v>37996</v>
      </c>
      <c r="B3" s="91">
        <f>IF(I3="","",IF(G3=$D$1,I3,""))</f>
        <v>37988</v>
      </c>
      <c r="C3" s="68">
        <f>IF(H3="","",YEAR(H3))</f>
        <v>2004</v>
      </c>
      <c r="D3" s="16" t="str">
        <f ca="1">IF(AND(Naptár!$I$1=C3,G3=$D$1),C3,"")</f>
        <v/>
      </c>
      <c r="E3" s="16" t="str">
        <f>IF(Naptár!BB4="","",Naptár!BB4)</f>
        <v>DE</v>
      </c>
      <c r="G3" s="92" t="s">
        <v>36601</v>
      </c>
      <c r="H3" s="88">
        <v>37996</v>
      </c>
      <c r="I3" s="88">
        <v>37988</v>
      </c>
    </row>
    <row r="4" spans="1:9" x14ac:dyDescent="0.25">
      <c r="A4" s="91">
        <f t="shared" ref="A4:A29" si="0">IF(H4="","",IF(G4=$D$1,H4,""))</f>
        <v>38339</v>
      </c>
      <c r="B4" s="91">
        <f t="shared" ref="B4:B29" si="1">IF(I4="","",IF(G4=$D$1,I4,""))</f>
        <v>38345</v>
      </c>
      <c r="C4" s="68">
        <f t="shared" ref="C4:C67" si="2">IF(H4="","",YEAR(H4))</f>
        <v>2004</v>
      </c>
      <c r="D4" s="16" t="str">
        <f ca="1">IF(AND(Naptár!$I$1=C4,G4=$D$1),C4,"")</f>
        <v/>
      </c>
      <c r="E4" s="16" t="str">
        <f>IF(Naptár!BB5="","",Naptár!BB5)</f>
        <v>SK</v>
      </c>
      <c r="G4" s="63" t="s">
        <v>36601</v>
      </c>
      <c r="H4" s="62">
        <v>38339</v>
      </c>
      <c r="I4" s="62">
        <v>38345</v>
      </c>
    </row>
    <row r="5" spans="1:9" x14ac:dyDescent="0.25">
      <c r="A5" s="91">
        <f t="shared" si="0"/>
        <v>38430</v>
      </c>
      <c r="B5" s="91">
        <f t="shared" si="1"/>
        <v>38425</v>
      </c>
      <c r="C5" s="68">
        <f t="shared" si="2"/>
        <v>2005</v>
      </c>
      <c r="D5" s="16" t="str">
        <f ca="1">IF(AND(Naptár!$I$1=C5,G5=$D$1),C5,"")</f>
        <v/>
      </c>
      <c r="E5" s="16" t="str">
        <f>IF(Naptár!BB6="","",Naptár!BB6)</f>
        <v>FR</v>
      </c>
      <c r="G5" s="63" t="s">
        <v>36601</v>
      </c>
      <c r="H5" s="62">
        <v>38430</v>
      </c>
      <c r="I5" s="62">
        <v>38425</v>
      </c>
    </row>
    <row r="6" spans="1:9" x14ac:dyDescent="0.25">
      <c r="A6" s="91">
        <f t="shared" si="0"/>
        <v>38661</v>
      </c>
      <c r="B6" s="91">
        <f t="shared" si="1"/>
        <v>38656</v>
      </c>
      <c r="C6" s="68">
        <f t="shared" si="2"/>
        <v>2005</v>
      </c>
      <c r="D6" s="16" t="str">
        <f ca="1">IF(AND(Naptár!$I$1=C6,G6=$D$1),C6,"")</f>
        <v/>
      </c>
      <c r="E6" s="16" t="str">
        <f>IF(Naptár!BB7="","",Naptár!BB7)</f>
        <v>UK (unitary)</v>
      </c>
      <c r="G6" s="63" t="s">
        <v>36601</v>
      </c>
      <c r="H6" s="62">
        <v>38661</v>
      </c>
      <c r="I6" s="62">
        <v>38656</v>
      </c>
    </row>
    <row r="7" spans="1:9" x14ac:dyDescent="0.25">
      <c r="A7" s="91">
        <f t="shared" si="0"/>
        <v>39151</v>
      </c>
      <c r="B7" s="91">
        <f t="shared" si="1"/>
        <v>39157</v>
      </c>
      <c r="C7" s="68">
        <f t="shared" si="2"/>
        <v>2007</v>
      </c>
      <c r="D7" s="16" t="str">
        <f ca="1">IF(AND(Naptár!$I$1=C7,G7=$D$1),C7,"")</f>
        <v/>
      </c>
      <c r="E7" s="16" t="str">
        <f>IF(Naptár!BB8="","",Naptár!BB8)</f>
        <v>CZ</v>
      </c>
      <c r="G7" s="63" t="s">
        <v>36601</v>
      </c>
      <c r="H7" s="62">
        <v>39151</v>
      </c>
      <c r="I7" s="62">
        <v>39157</v>
      </c>
    </row>
    <row r="8" spans="1:9" x14ac:dyDescent="0.25">
      <c r="A8" s="91">
        <f t="shared" si="0"/>
        <v>39193</v>
      </c>
      <c r="B8" s="91">
        <f t="shared" si="1"/>
        <v>39202</v>
      </c>
      <c r="C8" s="68">
        <f t="shared" si="2"/>
        <v>2007</v>
      </c>
      <c r="D8" s="16" t="str">
        <f ca="1">IF(AND(Naptár!$I$1=C8,G8=$D$1),C8,"")</f>
        <v/>
      </c>
      <c r="E8" s="16" t="str">
        <f>IF(Naptár!BB9="","",Naptár!BB9)</f>
        <v>PL</v>
      </c>
      <c r="G8" s="63" t="s">
        <v>36601</v>
      </c>
      <c r="H8" s="62">
        <v>39193</v>
      </c>
      <c r="I8" s="62">
        <v>39202</v>
      </c>
    </row>
    <row r="9" spans="1:9" x14ac:dyDescent="0.25">
      <c r="A9" s="91">
        <f t="shared" si="0"/>
        <v>39375</v>
      </c>
      <c r="B9" s="91">
        <f t="shared" si="1"/>
        <v>39377</v>
      </c>
      <c r="C9" s="68">
        <f t="shared" si="2"/>
        <v>2007</v>
      </c>
      <c r="D9" s="16" t="str">
        <f ca="1">IF(AND(Naptár!$I$1=C9,G9=$D$1),C9,"")</f>
        <v/>
      </c>
      <c r="E9" s="16" t="str">
        <f>IF(Naptár!BB10="","",Naptár!BB10)</f>
        <v>BE</v>
      </c>
      <c r="G9" s="63" t="s">
        <v>36601</v>
      </c>
      <c r="H9" s="62">
        <v>39375</v>
      </c>
      <c r="I9" s="62">
        <v>39377</v>
      </c>
    </row>
    <row r="10" spans="1:9" x14ac:dyDescent="0.25">
      <c r="A10" s="91">
        <f t="shared" si="0"/>
        <v>39382</v>
      </c>
      <c r="B10" s="91">
        <f t="shared" si="1"/>
        <v>39388</v>
      </c>
      <c r="C10" s="68">
        <f t="shared" si="2"/>
        <v>2007</v>
      </c>
      <c r="D10" s="16" t="str">
        <f ca="1">IF(AND(Naptár!$I$1=C10,G10=$D$1),C10,"")</f>
        <v/>
      </c>
      <c r="E10" s="16" t="str">
        <f>IF(Naptár!BB11="","",Naptár!BB11)</f>
        <v>PT</v>
      </c>
      <c r="G10" s="63" t="s">
        <v>36601</v>
      </c>
      <c r="H10" s="62">
        <v>39382</v>
      </c>
      <c r="I10" s="62">
        <v>39388</v>
      </c>
    </row>
    <row r="11" spans="1:9" x14ac:dyDescent="0.25">
      <c r="A11" s="91">
        <f t="shared" si="0"/>
        <v>39438</v>
      </c>
      <c r="B11" s="91">
        <f t="shared" si="1"/>
        <v>39440</v>
      </c>
      <c r="C11" s="68">
        <f t="shared" si="2"/>
        <v>2007</v>
      </c>
      <c r="D11" s="16" t="str">
        <f ca="1">IF(AND(Naptár!$I$1=C11,G11=$D$1),C11,"")</f>
        <v/>
      </c>
      <c r="E11" s="16" t="str">
        <f>IF(Naptár!BB12="","",Naptár!BB12)</f>
        <v>NL</v>
      </c>
      <c r="G11" s="63" t="s">
        <v>36601</v>
      </c>
      <c r="H11" s="62">
        <v>39438</v>
      </c>
      <c r="I11" s="62">
        <v>39440</v>
      </c>
    </row>
    <row r="12" spans="1:9" x14ac:dyDescent="0.25">
      <c r="A12" s="91">
        <f t="shared" si="0"/>
        <v>39445</v>
      </c>
      <c r="B12" s="91">
        <f t="shared" si="1"/>
        <v>39447</v>
      </c>
      <c r="C12" s="68">
        <f t="shared" si="2"/>
        <v>2007</v>
      </c>
      <c r="D12" s="16" t="str">
        <f ca="1">IF(AND(Naptár!$I$1=C12,G12=$D$1),C12,"")</f>
        <v/>
      </c>
      <c r="E12" s="16" t="str">
        <f>IF(Naptár!BB13="","",Naptár!BB13)</f>
        <v>HR</v>
      </c>
      <c r="G12" s="63" t="s">
        <v>36601</v>
      </c>
      <c r="H12" s="62">
        <v>39445</v>
      </c>
      <c r="I12" s="62">
        <v>39447</v>
      </c>
    </row>
    <row r="13" spans="1:9" x14ac:dyDescent="0.25">
      <c r="A13" s="91">
        <f t="shared" si="0"/>
        <v>39564</v>
      </c>
      <c r="B13" s="91">
        <f t="shared" si="1"/>
        <v>39570</v>
      </c>
      <c r="C13" s="68">
        <f t="shared" si="2"/>
        <v>2008</v>
      </c>
      <c r="D13" s="16" t="str">
        <f ca="1">IF(AND(Naptár!$I$1=C13,G13=$D$1),C13,"")</f>
        <v/>
      </c>
      <c r="E13" s="16" t="str">
        <f>IF(Naptár!BB14="","",Naptár!BB14)</f>
        <v/>
      </c>
      <c r="G13" s="63" t="s">
        <v>36601</v>
      </c>
      <c r="H13" s="62">
        <v>39564</v>
      </c>
      <c r="I13" s="62">
        <v>39570</v>
      </c>
    </row>
    <row r="14" spans="1:9" x14ac:dyDescent="0.25">
      <c r="A14" s="91">
        <f t="shared" si="0"/>
        <v>39739</v>
      </c>
      <c r="B14" s="91">
        <f t="shared" si="1"/>
        <v>39745</v>
      </c>
      <c r="C14" s="68">
        <f t="shared" si="2"/>
        <v>2008</v>
      </c>
      <c r="D14" s="16" t="str">
        <f ca="1">IF(AND(Naptár!$I$1=C14,G14=$D$1),C14,"")</f>
        <v/>
      </c>
      <c r="E14" s="16" t="str">
        <f>IF(Naptár!BB15="","",Naptár!BB15)</f>
        <v/>
      </c>
      <c r="G14" s="63" t="s">
        <v>36601</v>
      </c>
      <c r="H14" s="62">
        <v>39739</v>
      </c>
      <c r="I14" s="62">
        <v>39745</v>
      </c>
    </row>
    <row r="15" spans="1:9" x14ac:dyDescent="0.25">
      <c r="A15" s="91">
        <f t="shared" si="0"/>
        <v>39802</v>
      </c>
      <c r="B15" s="91">
        <f t="shared" si="1"/>
        <v>39806</v>
      </c>
      <c r="C15" s="68">
        <f t="shared" si="2"/>
        <v>2008</v>
      </c>
      <c r="D15" s="16" t="str">
        <f ca="1">IF(AND(Naptár!$I$1=C15,G15=$D$1),C15,"")</f>
        <v/>
      </c>
      <c r="E15" s="16" t="str">
        <f>IF(Naptár!BB16="","",Naptár!BB16)</f>
        <v/>
      </c>
      <c r="G15" s="63" t="s">
        <v>36601</v>
      </c>
      <c r="H15" s="62">
        <v>39802</v>
      </c>
      <c r="I15" s="62">
        <v>39806</v>
      </c>
    </row>
    <row r="16" spans="1:9" x14ac:dyDescent="0.25">
      <c r="A16" s="91">
        <f t="shared" si="0"/>
        <v>39900</v>
      </c>
      <c r="B16" s="91">
        <f t="shared" si="1"/>
        <v>39815</v>
      </c>
      <c r="C16" s="68">
        <f t="shared" si="2"/>
        <v>2009</v>
      </c>
      <c r="D16" s="16" t="str">
        <f ca="1">IF(AND(Naptár!$I$1=C16,G16=$D$1),C16,"")</f>
        <v/>
      </c>
      <c r="E16" s="16" t="str">
        <f>IF(Naptár!BB17="","",Naptár!BB17)</f>
        <v/>
      </c>
      <c r="G16" s="63" t="s">
        <v>36601</v>
      </c>
      <c r="H16" s="62">
        <v>39900</v>
      </c>
      <c r="I16" s="62">
        <v>39815</v>
      </c>
    </row>
    <row r="17" spans="1:9" x14ac:dyDescent="0.25">
      <c r="A17" s="91">
        <f t="shared" si="0"/>
        <v>40054</v>
      </c>
      <c r="B17" s="91">
        <f t="shared" si="1"/>
        <v>40046</v>
      </c>
      <c r="C17" s="68">
        <f t="shared" si="2"/>
        <v>2009</v>
      </c>
      <c r="D17" s="16" t="str">
        <f ca="1">IF(AND(Naptár!$I$1=C17,G17=$D$1),C17,"")</f>
        <v/>
      </c>
      <c r="E17" s="16" t="str">
        <f>IF(Naptár!BB18="","",Naptár!BB18)</f>
        <v/>
      </c>
      <c r="G17" s="63" t="s">
        <v>36601</v>
      </c>
      <c r="H17" s="62">
        <v>40054</v>
      </c>
      <c r="I17" s="62">
        <v>40046</v>
      </c>
    </row>
    <row r="18" spans="1:9" x14ac:dyDescent="0.25">
      <c r="A18" s="91">
        <f t="shared" si="0"/>
        <v>40166</v>
      </c>
      <c r="B18" s="91">
        <f t="shared" si="1"/>
        <v>40171</v>
      </c>
      <c r="C18" s="68">
        <f t="shared" si="2"/>
        <v>2009</v>
      </c>
      <c r="D18" s="16" t="str">
        <f ca="1">IF(AND(Naptár!$I$1=C18,G18=$D$1),C18,"")</f>
        <v/>
      </c>
      <c r="E18" s="16" t="str">
        <f>IF(Naptár!BB19="","",Naptár!BB19)</f>
        <v/>
      </c>
      <c r="G18" s="63" t="s">
        <v>36601</v>
      </c>
      <c r="H18" s="62">
        <v>40166</v>
      </c>
      <c r="I18" s="62">
        <v>40171</v>
      </c>
    </row>
    <row r="19" spans="1:9" x14ac:dyDescent="0.25">
      <c r="A19" s="91">
        <f t="shared" si="0"/>
        <v>40523</v>
      </c>
      <c r="B19" s="91">
        <f t="shared" si="1"/>
        <v>40536</v>
      </c>
      <c r="C19" s="68">
        <f t="shared" si="2"/>
        <v>2010</v>
      </c>
      <c r="D19" s="16" t="str">
        <f ca="1">IF(AND(Naptár!$I$1=C19,G19=$D$1),C19,"")</f>
        <v/>
      </c>
      <c r="E19" s="16" t="str">
        <f>IF(Naptár!BB20="","",Naptár!BB20)</f>
        <v/>
      </c>
      <c r="G19" s="63" t="s">
        <v>36601</v>
      </c>
      <c r="H19" s="62">
        <v>40523</v>
      </c>
      <c r="I19" s="62">
        <v>40536</v>
      </c>
    </row>
    <row r="20" spans="1:9" x14ac:dyDescent="0.25">
      <c r="A20" s="91">
        <f t="shared" si="0"/>
        <v>40621</v>
      </c>
      <c r="B20" s="91">
        <f t="shared" si="1"/>
        <v>40616</v>
      </c>
      <c r="C20" s="68">
        <f t="shared" si="2"/>
        <v>2011</v>
      </c>
      <c r="D20" s="16" t="str">
        <f ca="1">IF(AND(Naptár!$I$1=C20,G20=$D$1),C20,"")</f>
        <v/>
      </c>
      <c r="E20" s="16" t="str">
        <f>IF(Naptár!BB21="","",Naptár!BB21)</f>
        <v/>
      </c>
      <c r="G20" s="63" t="s">
        <v>36601</v>
      </c>
      <c r="H20" s="62">
        <v>40621</v>
      </c>
      <c r="I20" s="62">
        <v>40616</v>
      </c>
    </row>
    <row r="21" spans="1:9" x14ac:dyDescent="0.25">
      <c r="A21" s="91">
        <f t="shared" si="0"/>
        <v>40852</v>
      </c>
      <c r="B21" s="91">
        <f t="shared" si="1"/>
        <v>40847</v>
      </c>
      <c r="C21" s="68">
        <f t="shared" si="2"/>
        <v>2011</v>
      </c>
      <c r="D21" s="16" t="str">
        <f ca="1">IF(AND(Naptár!$I$1=C21,G21=$D$1),C21,"")</f>
        <v/>
      </c>
      <c r="G21" s="63" t="s">
        <v>36601</v>
      </c>
      <c r="H21" s="62">
        <v>40852</v>
      </c>
      <c r="I21" s="62">
        <v>40847</v>
      </c>
    </row>
    <row r="22" spans="1:9" x14ac:dyDescent="0.25">
      <c r="A22" s="91">
        <f t="shared" si="0"/>
        <v>41209</v>
      </c>
      <c r="B22" s="91">
        <f t="shared" si="1"/>
        <v>41204</v>
      </c>
      <c r="C22" s="68">
        <f t="shared" si="2"/>
        <v>2012</v>
      </c>
      <c r="D22" s="16" t="str">
        <f ca="1">IF(AND(Naptár!$I$1=C22,G22=$D$1),C22,"")</f>
        <v/>
      </c>
      <c r="G22" s="63" t="s">
        <v>36601</v>
      </c>
      <c r="H22" s="62">
        <v>41209</v>
      </c>
      <c r="I22" s="62">
        <v>41204</v>
      </c>
    </row>
    <row r="23" spans="1:9" x14ac:dyDescent="0.25">
      <c r="A23" s="91">
        <f t="shared" si="0"/>
        <v>41223</v>
      </c>
      <c r="B23" s="91">
        <f t="shared" si="1"/>
        <v>41215</v>
      </c>
      <c r="C23" s="68">
        <f t="shared" si="2"/>
        <v>2012</v>
      </c>
      <c r="D23" s="16" t="str">
        <f ca="1">IF(AND(Naptár!$I$1=C23,G23=$D$1),C23,"")</f>
        <v/>
      </c>
      <c r="G23" s="63" t="s">
        <v>36601</v>
      </c>
      <c r="H23" s="62">
        <v>41223</v>
      </c>
      <c r="I23" s="62">
        <v>41215</v>
      </c>
    </row>
    <row r="24" spans="1:9" x14ac:dyDescent="0.25">
      <c r="A24" s="91">
        <f t="shared" si="0"/>
        <v>41244</v>
      </c>
      <c r="B24" s="91">
        <f t="shared" si="1"/>
        <v>41274</v>
      </c>
      <c r="C24" s="68">
        <f t="shared" si="2"/>
        <v>2012</v>
      </c>
      <c r="D24" s="16" t="str">
        <f ca="1">IF(AND(Naptár!$I$1=C24,G24=$D$1),C24,"")</f>
        <v/>
      </c>
      <c r="G24" s="63" t="s">
        <v>36601</v>
      </c>
      <c r="H24" s="62">
        <v>41244</v>
      </c>
      <c r="I24" s="62">
        <v>41274</v>
      </c>
    </row>
    <row r="25" spans="1:9" x14ac:dyDescent="0.25">
      <c r="A25" s="91">
        <f t="shared" si="0"/>
        <v>41258</v>
      </c>
      <c r="B25" s="91">
        <f t="shared" si="1"/>
        <v>41267</v>
      </c>
      <c r="C25" s="68">
        <f t="shared" si="2"/>
        <v>2012</v>
      </c>
      <c r="D25" s="16" t="str">
        <f ca="1">IF(AND(Naptár!$I$1=C25,G25=$D$1),C25,"")</f>
        <v/>
      </c>
      <c r="G25" s="63" t="s">
        <v>36601</v>
      </c>
      <c r="H25" s="62">
        <v>41258</v>
      </c>
      <c r="I25" s="62">
        <v>41267</v>
      </c>
    </row>
    <row r="26" spans="1:9" x14ac:dyDescent="0.25">
      <c r="A26" s="91">
        <f t="shared" si="0"/>
        <v>41510</v>
      </c>
      <c r="B26" s="91">
        <f t="shared" si="1"/>
        <v>41505</v>
      </c>
      <c r="C26" s="68">
        <f t="shared" si="2"/>
        <v>2013</v>
      </c>
      <c r="D26" s="16" t="str">
        <f ca="1">IF(AND(Naptár!$I$1=C26,G26=$D$1),C26,"")</f>
        <v/>
      </c>
      <c r="G26" s="63" t="s">
        <v>36601</v>
      </c>
      <c r="H26" s="62">
        <v>41510</v>
      </c>
      <c r="I26" s="62">
        <v>41505</v>
      </c>
    </row>
    <row r="27" spans="1:9" x14ac:dyDescent="0.25">
      <c r="A27" s="91">
        <f t="shared" si="0"/>
        <v>41615</v>
      </c>
      <c r="B27" s="91">
        <f t="shared" si="1"/>
        <v>41632</v>
      </c>
      <c r="C27" s="68">
        <f t="shared" si="2"/>
        <v>2013</v>
      </c>
      <c r="D27" s="16" t="str">
        <f ca="1">IF(AND(Naptár!$I$1=C27,G27=$D$1),C27,"")</f>
        <v/>
      </c>
      <c r="G27" s="63" t="s">
        <v>36601</v>
      </c>
      <c r="H27" s="62">
        <v>41615</v>
      </c>
      <c r="I27" s="62">
        <v>41632</v>
      </c>
    </row>
    <row r="28" spans="1:9" x14ac:dyDescent="0.25">
      <c r="A28" s="91">
        <f t="shared" si="0"/>
        <v>41629</v>
      </c>
      <c r="B28" s="91">
        <f t="shared" si="1"/>
        <v>41635</v>
      </c>
      <c r="C28" s="68">
        <f t="shared" si="2"/>
        <v>2013</v>
      </c>
      <c r="D28" s="16" t="str">
        <f ca="1">IF(AND(Naptár!$I$1=C28,G28=$D$1),C28,"")</f>
        <v/>
      </c>
      <c r="G28" s="63" t="s">
        <v>36601</v>
      </c>
      <c r="H28" s="62">
        <v>41629</v>
      </c>
      <c r="I28" s="62">
        <v>41635</v>
      </c>
    </row>
    <row r="29" spans="1:9" x14ac:dyDescent="0.25">
      <c r="A29" s="91">
        <f t="shared" si="0"/>
        <v>41930</v>
      </c>
      <c r="B29" s="91">
        <f t="shared" si="1"/>
        <v>41936</v>
      </c>
      <c r="C29" s="68">
        <f t="shared" si="2"/>
        <v>2014</v>
      </c>
      <c r="D29" s="16" t="str">
        <f ca="1">IF(AND(Naptár!$I$1=C29,G29=$D$1),C29,"")</f>
        <v/>
      </c>
      <c r="G29" s="63" t="s">
        <v>36601</v>
      </c>
      <c r="H29" s="62">
        <v>41930</v>
      </c>
      <c r="I29" s="62">
        <v>41936</v>
      </c>
    </row>
    <row r="30" spans="1:9" x14ac:dyDescent="0.25">
      <c r="A30" s="91">
        <f>IF(H30="","",IF(G30=$D$1,H30,""))</f>
        <v>41986</v>
      </c>
      <c r="B30" s="91">
        <f>IF(I30="","",IF(G30=$D$1,I30,""))</f>
        <v>41997</v>
      </c>
      <c r="C30" s="68">
        <f t="shared" si="2"/>
        <v>2014</v>
      </c>
      <c r="D30" s="16" t="str">
        <f ca="1">IF(AND(Naptár!$I$1=C30,G30=$D$1),C30,"")</f>
        <v/>
      </c>
      <c r="G30" s="63" t="s">
        <v>36601</v>
      </c>
      <c r="H30" s="62">
        <v>41986</v>
      </c>
      <c r="I30" s="62">
        <v>41997</v>
      </c>
    </row>
    <row r="31" spans="1:9" x14ac:dyDescent="0.25">
      <c r="A31" s="91">
        <f t="shared" ref="A31:A74" si="3">IF(H31="","",IF(G31=$D$1,H31,""))</f>
        <v>42021</v>
      </c>
      <c r="B31" s="91">
        <f t="shared" ref="B31:B74" si="4">IF(I31="","",IF(G31=$D$1,I31,""))</f>
        <v>42006</v>
      </c>
      <c r="C31" s="68">
        <f t="shared" si="2"/>
        <v>2015</v>
      </c>
      <c r="D31" s="16" t="str">
        <f ca="1">IF(AND(Naptár!$I$1=C31,G31=$D$1),C31,"")</f>
        <v/>
      </c>
      <c r="G31" s="63" t="s">
        <v>36601</v>
      </c>
      <c r="H31" s="62">
        <v>42021</v>
      </c>
      <c r="I31" s="62">
        <v>42006</v>
      </c>
    </row>
    <row r="32" spans="1:9" x14ac:dyDescent="0.25">
      <c r="A32" s="91">
        <f t="shared" si="3"/>
        <v>42224</v>
      </c>
      <c r="B32" s="91">
        <f t="shared" si="4"/>
        <v>42237</v>
      </c>
      <c r="C32" s="68">
        <f t="shared" si="2"/>
        <v>2015</v>
      </c>
      <c r="D32" s="16" t="str">
        <f ca="1">IF(AND(Naptár!$I$1=C32,G32=$D$1),C32,"")</f>
        <v/>
      </c>
      <c r="G32" s="63" t="s">
        <v>36601</v>
      </c>
      <c r="H32" s="62">
        <v>42224</v>
      </c>
      <c r="I32" s="62">
        <v>42237</v>
      </c>
    </row>
    <row r="33" spans="1:9" x14ac:dyDescent="0.25">
      <c r="A33" s="91">
        <f t="shared" si="3"/>
        <v>42350</v>
      </c>
      <c r="B33" s="91">
        <f t="shared" si="4"/>
        <v>42362</v>
      </c>
      <c r="C33" s="68">
        <f t="shared" si="2"/>
        <v>2015</v>
      </c>
      <c r="D33" s="16" t="str">
        <f ca="1">IF(AND(Naptár!$I$1=C33,G33=$D$1),C33,"")</f>
        <v/>
      </c>
      <c r="G33" s="63" t="s">
        <v>36601</v>
      </c>
      <c r="H33" s="62">
        <v>42350</v>
      </c>
      <c r="I33" s="62">
        <v>42362</v>
      </c>
    </row>
    <row r="34" spans="1:9" x14ac:dyDescent="0.25">
      <c r="A34" s="91">
        <f t="shared" si="3"/>
        <v>42434</v>
      </c>
      <c r="B34" s="91">
        <f t="shared" si="4"/>
        <v>42443</v>
      </c>
      <c r="C34" s="68">
        <f t="shared" si="2"/>
        <v>2016</v>
      </c>
      <c r="D34" s="16" t="str">
        <f ca="1">IF(AND(Naptár!$I$1=C34,G34=$D$1),C34,"")</f>
        <v/>
      </c>
      <c r="G34" s="63" t="s">
        <v>36601</v>
      </c>
      <c r="H34" s="62">
        <v>42434</v>
      </c>
      <c r="I34" s="62">
        <v>42443</v>
      </c>
    </row>
    <row r="35" spans="1:9" x14ac:dyDescent="0.25">
      <c r="A35" s="91">
        <f t="shared" si="3"/>
        <v>42658</v>
      </c>
      <c r="B35" s="91">
        <f t="shared" si="4"/>
        <v>42674</v>
      </c>
      <c r="C35" s="68">
        <f t="shared" si="2"/>
        <v>2016</v>
      </c>
      <c r="D35" s="16" t="str">
        <f ca="1">IF(AND(Naptár!$I$1=C35,G35=$D$1),C35,"")</f>
        <v/>
      </c>
      <c r="G35" s="63" t="s">
        <v>36601</v>
      </c>
      <c r="H35" s="62">
        <v>42658</v>
      </c>
      <c r="I35" s="62">
        <v>42674</v>
      </c>
    </row>
    <row r="36" spans="1:9" x14ac:dyDescent="0.25">
      <c r="A36" s="91">
        <f t="shared" si="3"/>
        <v>43169</v>
      </c>
      <c r="B36" s="91">
        <f t="shared" si="4"/>
        <v>43175</v>
      </c>
      <c r="C36" s="68">
        <f t="shared" si="2"/>
        <v>2018</v>
      </c>
      <c r="D36" s="16" t="str">
        <f ca="1">IF(AND(Naptár!$I$1=C36,G36=$D$1),C36,"")</f>
        <v/>
      </c>
      <c r="G36" s="63" t="s">
        <v>36601</v>
      </c>
      <c r="H36" s="62">
        <v>43169</v>
      </c>
      <c r="I36" s="62">
        <v>43175</v>
      </c>
    </row>
    <row r="37" spans="1:9" x14ac:dyDescent="0.25">
      <c r="A37" s="91">
        <f t="shared" si="3"/>
        <v>43211</v>
      </c>
      <c r="B37" s="91">
        <f t="shared" si="4"/>
        <v>43220</v>
      </c>
      <c r="C37" s="68">
        <f t="shared" si="2"/>
        <v>2018</v>
      </c>
      <c r="D37" s="16" t="str">
        <f ca="1">IF(AND(Naptár!$I$1=C37,G37=$D$1),C37,"")</f>
        <v/>
      </c>
      <c r="G37" s="63" t="s">
        <v>36601</v>
      </c>
      <c r="H37" s="62">
        <v>43211</v>
      </c>
      <c r="I37" s="62">
        <v>43220</v>
      </c>
    </row>
    <row r="38" spans="1:9" x14ac:dyDescent="0.25">
      <c r="A38" s="91">
        <f t="shared" si="3"/>
        <v>43386</v>
      </c>
      <c r="B38" s="91">
        <f t="shared" si="4"/>
        <v>43395</v>
      </c>
      <c r="C38" s="68">
        <f t="shared" si="2"/>
        <v>2018</v>
      </c>
      <c r="D38" s="16" t="str">
        <f ca="1">IF(AND(Naptár!$I$1=C38,G38=$D$1),C38,"")</f>
        <v/>
      </c>
      <c r="G38" s="63" t="s">
        <v>36601</v>
      </c>
      <c r="H38" s="62">
        <v>43386</v>
      </c>
      <c r="I38" s="62">
        <v>43395</v>
      </c>
    </row>
    <row r="39" spans="1:9" x14ac:dyDescent="0.25">
      <c r="A39" s="91">
        <f t="shared" si="3"/>
        <v>43414</v>
      </c>
      <c r="B39" s="91">
        <f t="shared" si="4"/>
        <v>43406</v>
      </c>
      <c r="C39" s="68">
        <f t="shared" si="2"/>
        <v>2018</v>
      </c>
      <c r="D39" s="16" t="str">
        <f ca="1">IF(AND(Naptár!$I$1=C39,G39=$D$1),C39,"")</f>
        <v/>
      </c>
      <c r="G39" s="63" t="s">
        <v>36601</v>
      </c>
      <c r="H39" s="62">
        <v>43414</v>
      </c>
      <c r="I39" s="62">
        <v>43406</v>
      </c>
    </row>
    <row r="40" spans="1:9" x14ac:dyDescent="0.25">
      <c r="A40" s="91">
        <f t="shared" si="3"/>
        <v>43435</v>
      </c>
      <c r="B40" s="91">
        <f t="shared" si="4"/>
        <v>43458</v>
      </c>
      <c r="C40" s="68">
        <f t="shared" si="2"/>
        <v>2018</v>
      </c>
      <c r="D40" s="16" t="str">
        <f ca="1">IF(AND(Naptár!$I$1=C40,G40=$D$1),C40,"")</f>
        <v/>
      </c>
      <c r="G40" s="63" t="s">
        <v>36601</v>
      </c>
      <c r="H40" s="62">
        <v>43435</v>
      </c>
      <c r="I40" s="62">
        <v>43458</v>
      </c>
    </row>
    <row r="41" spans="1:9" x14ac:dyDescent="0.25">
      <c r="A41" s="91">
        <f t="shared" si="3"/>
        <v>43449</v>
      </c>
      <c r="B41" s="91">
        <f t="shared" si="4"/>
        <v>43465</v>
      </c>
      <c r="C41" s="68">
        <f t="shared" si="2"/>
        <v>2018</v>
      </c>
      <c r="D41" s="16" t="str">
        <f ca="1">IF(AND(Naptár!$I$1=C41,G41=$D$1),C41,"")</f>
        <v/>
      </c>
      <c r="G41" s="63" t="s">
        <v>36601</v>
      </c>
      <c r="H41" s="62">
        <v>43449</v>
      </c>
      <c r="I41" s="62">
        <v>43465</v>
      </c>
    </row>
    <row r="42" spans="1:9" x14ac:dyDescent="0.25">
      <c r="A42" s="91">
        <f t="shared" si="3"/>
        <v>43687</v>
      </c>
      <c r="B42" s="91">
        <f t="shared" si="4"/>
        <v>43696</v>
      </c>
      <c r="C42" s="68">
        <f t="shared" si="2"/>
        <v>2019</v>
      </c>
      <c r="D42" s="16" t="str">
        <f ca="1">IF(AND(Naptár!$I$1=C42,G42=$D$1),C42,"")</f>
        <v/>
      </c>
      <c r="G42" s="63" t="s">
        <v>36601</v>
      </c>
      <c r="H42" s="62">
        <v>43687</v>
      </c>
      <c r="I42" s="62">
        <v>43696</v>
      </c>
    </row>
    <row r="43" spans="1:9" x14ac:dyDescent="0.25">
      <c r="A43" s="91">
        <f t="shared" si="3"/>
        <v>43806</v>
      </c>
      <c r="B43" s="91">
        <f t="shared" si="4"/>
        <v>43823</v>
      </c>
      <c r="C43" s="68">
        <f t="shared" si="2"/>
        <v>2019</v>
      </c>
      <c r="D43" s="16" t="str">
        <f ca="1">IF(AND(Naptár!$I$1=C43,G43=$D$1),C43,"")</f>
        <v/>
      </c>
      <c r="G43" s="63" t="s">
        <v>36601</v>
      </c>
      <c r="H43" s="62">
        <v>43806</v>
      </c>
      <c r="I43" s="62">
        <v>43823</v>
      </c>
    </row>
    <row r="44" spans="1:9" x14ac:dyDescent="0.25">
      <c r="A44" s="91">
        <f t="shared" si="3"/>
        <v>43813</v>
      </c>
      <c r="B44" s="91">
        <f t="shared" si="4"/>
        <v>43826</v>
      </c>
      <c r="C44" s="68">
        <f t="shared" si="2"/>
        <v>2019</v>
      </c>
      <c r="D44" s="16" t="str">
        <f ca="1">IF(AND(Naptár!$I$1=C44,G44=$D$1),C44,"")</f>
        <v/>
      </c>
      <c r="G44" s="63" t="s">
        <v>36601</v>
      </c>
      <c r="H44" s="62">
        <v>43813</v>
      </c>
      <c r="I44" s="62">
        <v>43826</v>
      </c>
    </row>
    <row r="45" spans="1:9" x14ac:dyDescent="0.25">
      <c r="A45" s="91">
        <f t="shared" si="3"/>
        <v>44072</v>
      </c>
      <c r="B45" s="91">
        <f t="shared" si="4"/>
        <v>44064</v>
      </c>
      <c r="C45" s="68">
        <f t="shared" si="2"/>
        <v>2020</v>
      </c>
      <c r="D45" s="16" t="str">
        <f ca="1">IF(AND(Naptár!$I$1=C45,G45=$D$1),C45,"")</f>
        <v/>
      </c>
      <c r="G45" s="63" t="s">
        <v>36601</v>
      </c>
      <c r="H45" s="62">
        <v>44072</v>
      </c>
      <c r="I45" s="62">
        <v>44064</v>
      </c>
    </row>
    <row r="46" spans="1:9" x14ac:dyDescent="0.25">
      <c r="A46" s="91">
        <f t="shared" si="3"/>
        <v>44177</v>
      </c>
      <c r="B46" s="91">
        <f t="shared" si="4"/>
        <v>44189</v>
      </c>
      <c r="C46" s="68">
        <f t="shared" si="2"/>
        <v>2020</v>
      </c>
      <c r="D46" s="16" t="str">
        <f ca="1">IF(AND(Naptár!$I$1=C46,G46=$D$1),C46,"")</f>
        <v/>
      </c>
      <c r="G46" s="63" t="s">
        <v>36601</v>
      </c>
      <c r="H46" s="62">
        <v>44177</v>
      </c>
      <c r="I46" s="62">
        <v>44189</v>
      </c>
    </row>
    <row r="47" spans="1:9" x14ac:dyDescent="0.25">
      <c r="A47" s="91">
        <f t="shared" si="3"/>
        <v>44541</v>
      </c>
      <c r="B47" s="91">
        <f t="shared" si="4"/>
        <v>44554</v>
      </c>
      <c r="C47" s="68">
        <f t="shared" si="2"/>
        <v>2021</v>
      </c>
      <c r="D47" s="16">
        <f ca="1">IF(AND(Naptár!$I$1=C47,G47=$D$1),C47,"")</f>
        <v>2021</v>
      </c>
      <c r="G47" s="63" t="s">
        <v>36601</v>
      </c>
      <c r="H47" s="62">
        <v>44541</v>
      </c>
      <c r="I47" s="62">
        <v>44554</v>
      </c>
    </row>
    <row r="48" spans="1:9" x14ac:dyDescent="0.25">
      <c r="A48" s="91">
        <f t="shared" si="3"/>
        <v>44646</v>
      </c>
      <c r="B48" s="91">
        <f t="shared" si="4"/>
        <v>44634</v>
      </c>
      <c r="C48" s="68">
        <f t="shared" si="2"/>
        <v>2022</v>
      </c>
      <c r="D48" s="16" t="str">
        <f ca="1">IF(AND(Naptár!$I$1=C48,G48=$D$1),C48,"")</f>
        <v/>
      </c>
      <c r="G48" s="63" t="s">
        <v>36601</v>
      </c>
      <c r="H48" s="62">
        <v>44646</v>
      </c>
      <c r="I48" s="62">
        <v>44634</v>
      </c>
    </row>
    <row r="49" spans="1:9" x14ac:dyDescent="0.25">
      <c r="A49" s="91">
        <f t="shared" si="3"/>
        <v>44849</v>
      </c>
      <c r="B49" s="91">
        <f t="shared" si="4"/>
        <v>44865</v>
      </c>
      <c r="C49" s="68">
        <f t="shared" si="2"/>
        <v>2022</v>
      </c>
      <c r="D49" s="16" t="str">
        <f ca="1">IF(AND(Naptár!$I$1=C49,G49=$D$1),C49,"")</f>
        <v/>
      </c>
      <c r="G49" s="63" t="s">
        <v>36601</v>
      </c>
      <c r="H49" s="62">
        <v>44849</v>
      </c>
      <c r="I49" s="62">
        <v>44865</v>
      </c>
    </row>
    <row r="50" spans="1:9" x14ac:dyDescent="0.25">
      <c r="A50" s="91" t="str">
        <f t="shared" si="3"/>
        <v/>
      </c>
      <c r="B50" s="91" t="str">
        <f t="shared" si="4"/>
        <v/>
      </c>
      <c r="C50" s="68" t="str">
        <f t="shared" si="2"/>
        <v/>
      </c>
      <c r="D50" s="16" t="str">
        <f ca="1">IF(AND(Naptár!$I$1=C50,G50=$D$1),C50,"")</f>
        <v/>
      </c>
      <c r="G50" s="63"/>
      <c r="H50" s="63"/>
      <c r="I50" s="63"/>
    </row>
    <row r="51" spans="1:9" x14ac:dyDescent="0.25">
      <c r="A51" s="91" t="str">
        <f t="shared" si="3"/>
        <v/>
      </c>
      <c r="B51" s="91" t="str">
        <f t="shared" si="4"/>
        <v/>
      </c>
      <c r="C51" s="68" t="str">
        <f t="shared" si="2"/>
        <v/>
      </c>
      <c r="D51" s="16" t="str">
        <f ca="1">IF(AND(Naptár!$I$1=C51,G51=$D$1),C51,"")</f>
        <v/>
      </c>
      <c r="G51" s="63"/>
      <c r="H51" s="63"/>
      <c r="I51" s="63"/>
    </row>
    <row r="52" spans="1:9" x14ac:dyDescent="0.25">
      <c r="A52" s="91" t="str">
        <f t="shared" si="3"/>
        <v/>
      </c>
      <c r="B52" s="91" t="str">
        <f t="shared" si="4"/>
        <v/>
      </c>
      <c r="C52" s="68" t="str">
        <f t="shared" si="2"/>
        <v/>
      </c>
      <c r="D52" s="16" t="str">
        <f ca="1">IF(AND(Naptár!$I$1=C52,G52=$D$1),C52,"")</f>
        <v/>
      </c>
      <c r="G52" s="63"/>
      <c r="H52" s="63"/>
      <c r="I52" s="63"/>
    </row>
    <row r="53" spans="1:9" x14ac:dyDescent="0.25">
      <c r="A53" s="91" t="str">
        <f t="shared" si="3"/>
        <v/>
      </c>
      <c r="B53" s="91" t="str">
        <f t="shared" si="4"/>
        <v/>
      </c>
      <c r="C53" s="68" t="str">
        <f t="shared" si="2"/>
        <v/>
      </c>
      <c r="D53" s="16" t="str">
        <f ca="1">IF(AND(Naptár!$I$1=C53,G53=$D$1),C53,"")</f>
        <v/>
      </c>
      <c r="G53" s="63"/>
      <c r="H53" s="63"/>
      <c r="I53" s="63"/>
    </row>
    <row r="54" spans="1:9" x14ac:dyDescent="0.25">
      <c r="A54" s="91" t="str">
        <f t="shared" si="3"/>
        <v/>
      </c>
      <c r="B54" s="91" t="str">
        <f t="shared" si="4"/>
        <v/>
      </c>
      <c r="C54" s="68" t="str">
        <f t="shared" si="2"/>
        <v/>
      </c>
      <c r="D54" s="16" t="str">
        <f ca="1">IF(AND(Naptár!$I$1=C54,G54=$D$1),C54,"")</f>
        <v/>
      </c>
      <c r="G54" s="63"/>
      <c r="H54" s="63"/>
      <c r="I54" s="63"/>
    </row>
    <row r="55" spans="1:9" x14ac:dyDescent="0.25">
      <c r="A55" s="91" t="str">
        <f t="shared" si="3"/>
        <v/>
      </c>
      <c r="B55" s="91" t="str">
        <f t="shared" si="4"/>
        <v/>
      </c>
      <c r="C55" s="68" t="str">
        <f t="shared" si="2"/>
        <v/>
      </c>
      <c r="D55" s="16" t="str">
        <f ca="1">IF(AND(Naptár!$I$1=C55,G55=$D$1),C55,"")</f>
        <v/>
      </c>
      <c r="G55" s="63"/>
      <c r="H55" s="63"/>
      <c r="I55" s="63"/>
    </row>
    <row r="56" spans="1:9" x14ac:dyDescent="0.25">
      <c r="A56" s="91" t="str">
        <f t="shared" si="3"/>
        <v/>
      </c>
      <c r="B56" s="91" t="str">
        <f t="shared" si="4"/>
        <v/>
      </c>
      <c r="C56" s="68" t="str">
        <f t="shared" si="2"/>
        <v/>
      </c>
      <c r="D56" s="16" t="str">
        <f ca="1">IF(AND(Naptár!$I$1=C56,G56=$D$1),C56,"")</f>
        <v/>
      </c>
      <c r="G56" s="63"/>
      <c r="H56" s="63"/>
      <c r="I56" s="63"/>
    </row>
    <row r="57" spans="1:9" x14ac:dyDescent="0.25">
      <c r="A57" s="91" t="str">
        <f t="shared" si="3"/>
        <v/>
      </c>
      <c r="B57" s="91" t="str">
        <f t="shared" si="4"/>
        <v/>
      </c>
      <c r="C57" s="68" t="str">
        <f t="shared" si="2"/>
        <v/>
      </c>
      <c r="D57" s="16" t="str">
        <f ca="1">IF(AND(Naptár!$I$1=C57,G57=$D$1),C57,"")</f>
        <v/>
      </c>
      <c r="G57" s="63"/>
      <c r="H57" s="63"/>
      <c r="I57" s="63"/>
    </row>
    <row r="58" spans="1:9" x14ac:dyDescent="0.25">
      <c r="A58" s="91" t="str">
        <f t="shared" si="3"/>
        <v/>
      </c>
      <c r="B58" s="91" t="str">
        <f t="shared" si="4"/>
        <v/>
      </c>
      <c r="C58" s="68" t="str">
        <f t="shared" si="2"/>
        <v/>
      </c>
      <c r="D58" s="16" t="str">
        <f ca="1">IF(AND(Naptár!$I$1=C58,G58=$D$1),C58,"")</f>
        <v/>
      </c>
      <c r="G58" s="63"/>
      <c r="H58" s="63"/>
      <c r="I58" s="63"/>
    </row>
    <row r="59" spans="1:9" x14ac:dyDescent="0.25">
      <c r="A59" s="91" t="str">
        <f t="shared" si="3"/>
        <v/>
      </c>
      <c r="B59" s="91" t="str">
        <f t="shared" si="4"/>
        <v/>
      </c>
      <c r="C59" s="68" t="str">
        <f t="shared" si="2"/>
        <v/>
      </c>
      <c r="D59" s="16" t="str">
        <f ca="1">IF(AND(Naptár!$I$1=C59,G59=$D$1),C59,"")</f>
        <v/>
      </c>
      <c r="G59" s="63"/>
      <c r="H59" s="63"/>
      <c r="I59" s="63"/>
    </row>
    <row r="60" spans="1:9" x14ac:dyDescent="0.25">
      <c r="A60" s="91" t="str">
        <f t="shared" si="3"/>
        <v/>
      </c>
      <c r="B60" s="91" t="str">
        <f t="shared" si="4"/>
        <v/>
      </c>
      <c r="C60" s="68" t="str">
        <f t="shared" si="2"/>
        <v/>
      </c>
      <c r="D60" s="16" t="str">
        <f ca="1">IF(AND(Naptár!$I$1=C60,G60=$D$1),C60,"")</f>
        <v/>
      </c>
      <c r="G60" s="63"/>
      <c r="H60" s="63"/>
      <c r="I60" s="63"/>
    </row>
    <row r="61" spans="1:9" x14ac:dyDescent="0.25">
      <c r="A61" s="91" t="str">
        <f t="shared" si="3"/>
        <v/>
      </c>
      <c r="B61" s="91" t="str">
        <f t="shared" si="4"/>
        <v/>
      </c>
      <c r="C61" s="68" t="str">
        <f t="shared" si="2"/>
        <v/>
      </c>
      <c r="D61" s="16" t="str">
        <f ca="1">IF(AND(Naptár!$I$1=C61,G61=$D$1),C61,"")</f>
        <v/>
      </c>
      <c r="G61" s="63"/>
      <c r="H61" s="63"/>
      <c r="I61" s="63"/>
    </row>
    <row r="62" spans="1:9" x14ac:dyDescent="0.25">
      <c r="A62" s="91" t="str">
        <f t="shared" si="3"/>
        <v/>
      </c>
      <c r="B62" s="91" t="str">
        <f t="shared" si="4"/>
        <v/>
      </c>
      <c r="C62" s="68" t="str">
        <f t="shared" si="2"/>
        <v/>
      </c>
      <c r="D62" s="16" t="str">
        <f ca="1">IF(AND(Naptár!$I$1=C62,G62=$D$1),C62,"")</f>
        <v/>
      </c>
      <c r="G62" s="63"/>
      <c r="H62" s="63"/>
      <c r="I62" s="63"/>
    </row>
    <row r="63" spans="1:9" x14ac:dyDescent="0.25">
      <c r="A63" s="91" t="str">
        <f t="shared" si="3"/>
        <v/>
      </c>
      <c r="B63" s="91" t="str">
        <f t="shared" si="4"/>
        <v/>
      </c>
      <c r="C63" s="68" t="str">
        <f t="shared" si="2"/>
        <v/>
      </c>
      <c r="D63" s="16" t="str">
        <f ca="1">IF(AND(Naptár!$I$1=C63,G63=$D$1),C63,"")</f>
        <v/>
      </c>
      <c r="G63" s="63"/>
      <c r="H63" s="63"/>
      <c r="I63" s="63"/>
    </row>
    <row r="64" spans="1:9" x14ac:dyDescent="0.25">
      <c r="A64" s="91" t="str">
        <f t="shared" si="3"/>
        <v/>
      </c>
      <c r="B64" s="91" t="str">
        <f t="shared" si="4"/>
        <v/>
      </c>
      <c r="C64" s="68" t="str">
        <f t="shared" si="2"/>
        <v/>
      </c>
      <c r="D64" s="16" t="str">
        <f ca="1">IF(AND(Naptár!$I$1=C64,G64=$D$1),C64,"")</f>
        <v/>
      </c>
      <c r="G64" s="63"/>
      <c r="H64" s="63"/>
      <c r="I64" s="63"/>
    </row>
    <row r="65" spans="1:9" x14ac:dyDescent="0.25">
      <c r="A65" s="91" t="str">
        <f t="shared" si="3"/>
        <v/>
      </c>
      <c r="B65" s="91" t="str">
        <f t="shared" si="4"/>
        <v/>
      </c>
      <c r="C65" s="68" t="str">
        <f t="shared" si="2"/>
        <v/>
      </c>
      <c r="D65" s="16" t="str">
        <f ca="1">IF(AND(Naptár!$I$1=C65,G65=$D$1),C65,"")</f>
        <v/>
      </c>
      <c r="G65" s="63"/>
      <c r="H65" s="63"/>
      <c r="I65" s="63"/>
    </row>
    <row r="66" spans="1:9" x14ac:dyDescent="0.25">
      <c r="A66" s="91" t="str">
        <f t="shared" si="3"/>
        <v/>
      </c>
      <c r="B66" s="91" t="str">
        <f t="shared" si="4"/>
        <v/>
      </c>
      <c r="C66" s="68" t="str">
        <f t="shared" si="2"/>
        <v/>
      </c>
      <c r="D66" s="16" t="str">
        <f ca="1">IF(AND(Naptár!$I$1=C66,G66=$D$1),C66,"")</f>
        <v/>
      </c>
      <c r="G66" s="63"/>
      <c r="H66" s="63"/>
      <c r="I66" s="63"/>
    </row>
    <row r="67" spans="1:9" x14ac:dyDescent="0.25">
      <c r="A67" s="91" t="str">
        <f t="shared" si="3"/>
        <v/>
      </c>
      <c r="B67" s="91" t="str">
        <f t="shared" si="4"/>
        <v/>
      </c>
      <c r="C67" s="68" t="str">
        <f t="shared" si="2"/>
        <v/>
      </c>
      <c r="D67" s="16" t="str">
        <f ca="1">IF(AND(Naptár!$I$1=C67,G67=$D$1),C67,"")</f>
        <v/>
      </c>
      <c r="G67" s="63"/>
      <c r="H67" s="63"/>
      <c r="I67" s="63"/>
    </row>
    <row r="68" spans="1:9" x14ac:dyDescent="0.25">
      <c r="A68" s="91" t="str">
        <f t="shared" si="3"/>
        <v/>
      </c>
      <c r="B68" s="91" t="str">
        <f t="shared" si="4"/>
        <v/>
      </c>
      <c r="C68" s="68" t="str">
        <f t="shared" ref="C68:C131" si="5">IF(H68="","",YEAR(H68))</f>
        <v/>
      </c>
      <c r="D68" s="16" t="str">
        <f ca="1">IF(AND(Naptár!$I$1=C68,G68=$D$1),C68,"")</f>
        <v/>
      </c>
      <c r="G68" s="63"/>
      <c r="H68" s="63"/>
      <c r="I68" s="63"/>
    </row>
    <row r="69" spans="1:9" x14ac:dyDescent="0.25">
      <c r="A69" s="91" t="str">
        <f t="shared" si="3"/>
        <v/>
      </c>
      <c r="B69" s="91" t="str">
        <f t="shared" si="4"/>
        <v/>
      </c>
      <c r="C69" s="68" t="str">
        <f t="shared" si="5"/>
        <v/>
      </c>
      <c r="D69" s="16" t="str">
        <f ca="1">IF(AND(Naptár!$I$1=C69,G69=$D$1),C69,"")</f>
        <v/>
      </c>
      <c r="G69" s="63"/>
      <c r="H69" s="63"/>
      <c r="I69" s="63"/>
    </row>
    <row r="70" spans="1:9" x14ac:dyDescent="0.25">
      <c r="A70" s="91" t="str">
        <f t="shared" si="3"/>
        <v/>
      </c>
      <c r="B70" s="91" t="str">
        <f t="shared" si="4"/>
        <v/>
      </c>
      <c r="C70" s="68" t="str">
        <f t="shared" si="5"/>
        <v/>
      </c>
      <c r="D70" s="16" t="str">
        <f ca="1">IF(AND(Naptár!$I$1=C70,G70=$D$1),C70,"")</f>
        <v/>
      </c>
      <c r="G70" s="63"/>
      <c r="H70" s="63"/>
      <c r="I70" s="63"/>
    </row>
    <row r="71" spans="1:9" x14ac:dyDescent="0.25">
      <c r="A71" s="91" t="str">
        <f t="shared" si="3"/>
        <v/>
      </c>
      <c r="B71" s="91" t="str">
        <f t="shared" si="4"/>
        <v/>
      </c>
      <c r="C71" s="68" t="str">
        <f t="shared" si="5"/>
        <v/>
      </c>
      <c r="D71" s="16" t="str">
        <f ca="1">IF(AND(Naptár!$I$1=C71,G71=$D$1),C71,"")</f>
        <v/>
      </c>
      <c r="G71" s="63"/>
      <c r="H71" s="63"/>
      <c r="I71" s="63"/>
    </row>
    <row r="72" spans="1:9" x14ac:dyDescent="0.25">
      <c r="A72" s="91" t="str">
        <f t="shared" si="3"/>
        <v/>
      </c>
      <c r="B72" s="91" t="str">
        <f t="shared" si="4"/>
        <v/>
      </c>
      <c r="C72" s="68" t="str">
        <f t="shared" si="5"/>
        <v/>
      </c>
      <c r="D72" s="16" t="str">
        <f ca="1">IF(AND(Naptár!$I$1=C72,G72=$D$1),C72,"")</f>
        <v/>
      </c>
      <c r="G72" s="63"/>
      <c r="H72" s="63"/>
      <c r="I72" s="63"/>
    </row>
    <row r="73" spans="1:9" x14ac:dyDescent="0.25">
      <c r="A73" s="91" t="str">
        <f t="shared" si="3"/>
        <v/>
      </c>
      <c r="B73" s="91" t="str">
        <f t="shared" si="4"/>
        <v/>
      </c>
      <c r="C73" s="68" t="str">
        <f t="shared" si="5"/>
        <v/>
      </c>
      <c r="D73" s="16" t="str">
        <f ca="1">IF(AND(Naptár!$I$1=C73,G73=$D$1),C73,"")</f>
        <v/>
      </c>
      <c r="G73" s="63"/>
      <c r="H73" s="63"/>
      <c r="I73" s="63"/>
    </row>
    <row r="74" spans="1:9" x14ac:dyDescent="0.25">
      <c r="A74" s="91" t="str">
        <f t="shared" si="3"/>
        <v/>
      </c>
      <c r="B74" s="91" t="str">
        <f t="shared" si="4"/>
        <v/>
      </c>
      <c r="C74" s="68" t="str">
        <f t="shared" si="5"/>
        <v/>
      </c>
      <c r="D74" s="16" t="str">
        <f ca="1">IF(AND(Naptár!$I$1=C74,G74=$D$1),C74,"")</f>
        <v/>
      </c>
      <c r="G74" s="63"/>
      <c r="H74" s="63"/>
      <c r="I74" s="63"/>
    </row>
    <row r="75" spans="1:9" x14ac:dyDescent="0.25">
      <c r="A75" s="91" t="str">
        <f t="shared" ref="A75:A138" si="6">IF(H75="","",IF(G75=$D$1,H75,""))</f>
        <v/>
      </c>
      <c r="B75" s="91" t="str">
        <f t="shared" ref="B75:B138" si="7">IF(I75="","",IF(G75=$D$1,I75,""))</f>
        <v/>
      </c>
      <c r="C75" s="68" t="str">
        <f t="shared" si="5"/>
        <v/>
      </c>
      <c r="D75" s="16" t="str">
        <f ca="1">IF(AND(Naptár!$I$1=C75,G75=$D$1),C75,"")</f>
        <v/>
      </c>
      <c r="G75" s="63"/>
      <c r="H75" s="63"/>
      <c r="I75" s="63"/>
    </row>
    <row r="76" spans="1:9" x14ac:dyDescent="0.25">
      <c r="A76" s="91" t="str">
        <f t="shared" si="6"/>
        <v/>
      </c>
      <c r="B76" s="91" t="str">
        <f t="shared" si="7"/>
        <v/>
      </c>
      <c r="C76" s="68" t="str">
        <f t="shared" si="5"/>
        <v/>
      </c>
      <c r="D76" s="16" t="str">
        <f ca="1">IF(AND(Naptár!$I$1=C76,G76=$D$1),C76,"")</f>
        <v/>
      </c>
      <c r="G76" s="63"/>
      <c r="H76" s="63"/>
      <c r="I76" s="63"/>
    </row>
    <row r="77" spans="1:9" x14ac:dyDescent="0.25">
      <c r="A77" s="91" t="str">
        <f t="shared" si="6"/>
        <v/>
      </c>
      <c r="B77" s="91" t="str">
        <f t="shared" si="7"/>
        <v/>
      </c>
      <c r="C77" s="68" t="str">
        <f t="shared" si="5"/>
        <v/>
      </c>
      <c r="D77" s="16" t="str">
        <f ca="1">IF(AND(Naptár!$I$1=C77,G77=$D$1),C77,"")</f>
        <v/>
      </c>
      <c r="G77" s="63"/>
      <c r="H77" s="63"/>
      <c r="I77" s="63"/>
    </row>
    <row r="78" spans="1:9" x14ac:dyDescent="0.25">
      <c r="A78" s="91" t="str">
        <f t="shared" si="6"/>
        <v/>
      </c>
      <c r="B78" s="91" t="str">
        <f t="shared" si="7"/>
        <v/>
      </c>
      <c r="C78" s="68" t="str">
        <f t="shared" si="5"/>
        <v/>
      </c>
      <c r="D78" s="16" t="str">
        <f ca="1">IF(AND(Naptár!$I$1=C78,G78=$D$1),C78,"")</f>
        <v/>
      </c>
      <c r="G78" s="63"/>
      <c r="H78" s="63"/>
      <c r="I78" s="63"/>
    </row>
    <row r="79" spans="1:9" x14ac:dyDescent="0.25">
      <c r="A79" s="91" t="str">
        <f t="shared" si="6"/>
        <v/>
      </c>
      <c r="B79" s="91" t="str">
        <f t="shared" si="7"/>
        <v/>
      </c>
      <c r="C79" s="68" t="str">
        <f t="shared" si="5"/>
        <v/>
      </c>
      <c r="D79" s="16" t="str">
        <f ca="1">IF(AND(Naptár!$I$1=C79,G79=$D$1),C79,"")</f>
        <v/>
      </c>
      <c r="G79" s="63"/>
      <c r="H79" s="63"/>
      <c r="I79" s="63"/>
    </row>
    <row r="80" spans="1:9" x14ac:dyDescent="0.25">
      <c r="A80" s="91" t="str">
        <f t="shared" si="6"/>
        <v/>
      </c>
      <c r="B80" s="91" t="str">
        <f t="shared" si="7"/>
        <v/>
      </c>
      <c r="C80" s="68" t="str">
        <f t="shared" si="5"/>
        <v/>
      </c>
      <c r="D80" s="16" t="str">
        <f ca="1">IF(AND(Naptár!$I$1=C80,G80=$D$1),C80,"")</f>
        <v/>
      </c>
      <c r="G80" s="63"/>
      <c r="H80" s="63"/>
      <c r="I80" s="63"/>
    </row>
    <row r="81" spans="1:9" x14ac:dyDescent="0.25">
      <c r="A81" s="91" t="str">
        <f t="shared" si="6"/>
        <v/>
      </c>
      <c r="B81" s="91" t="str">
        <f t="shared" si="7"/>
        <v/>
      </c>
      <c r="C81" s="68" t="str">
        <f t="shared" si="5"/>
        <v/>
      </c>
      <c r="D81" s="16" t="str">
        <f ca="1">IF(AND(Naptár!$I$1=C81,G81=$D$1),C81,"")</f>
        <v/>
      </c>
      <c r="G81" s="63"/>
      <c r="H81" s="63"/>
      <c r="I81" s="63"/>
    </row>
    <row r="82" spans="1:9" x14ac:dyDescent="0.25">
      <c r="A82" s="91" t="str">
        <f t="shared" si="6"/>
        <v/>
      </c>
      <c r="B82" s="91" t="str">
        <f t="shared" si="7"/>
        <v/>
      </c>
      <c r="C82" s="68" t="str">
        <f t="shared" si="5"/>
        <v/>
      </c>
      <c r="D82" s="16" t="str">
        <f ca="1">IF(AND(Naptár!$I$1=C82,G82=$D$1),C82,"")</f>
        <v/>
      </c>
      <c r="G82" s="63"/>
      <c r="H82" s="63"/>
      <c r="I82" s="63"/>
    </row>
    <row r="83" spans="1:9" x14ac:dyDescent="0.25">
      <c r="A83" s="91" t="str">
        <f t="shared" si="6"/>
        <v/>
      </c>
      <c r="B83" s="91" t="str">
        <f t="shared" si="7"/>
        <v/>
      </c>
      <c r="C83" s="68" t="str">
        <f t="shared" si="5"/>
        <v/>
      </c>
      <c r="D83" s="16" t="str">
        <f ca="1">IF(AND(Naptár!$I$1=C83,G83=$D$1),C83,"")</f>
        <v/>
      </c>
      <c r="G83" s="63"/>
      <c r="H83" s="63"/>
      <c r="I83" s="63"/>
    </row>
    <row r="84" spans="1:9" x14ac:dyDescent="0.25">
      <c r="A84" s="91" t="str">
        <f t="shared" si="6"/>
        <v/>
      </c>
      <c r="B84" s="91" t="str">
        <f t="shared" si="7"/>
        <v/>
      </c>
      <c r="C84" s="68" t="str">
        <f t="shared" si="5"/>
        <v/>
      </c>
      <c r="D84" s="16" t="str">
        <f ca="1">IF(AND(Naptár!$I$1=C84,G84=$D$1),C84,"")</f>
        <v/>
      </c>
      <c r="G84" s="63"/>
      <c r="H84" s="63"/>
      <c r="I84" s="63"/>
    </row>
    <row r="85" spans="1:9" x14ac:dyDescent="0.25">
      <c r="A85" s="91" t="str">
        <f t="shared" si="6"/>
        <v/>
      </c>
      <c r="B85" s="91" t="str">
        <f t="shared" si="7"/>
        <v/>
      </c>
      <c r="C85" s="68" t="str">
        <f t="shared" si="5"/>
        <v/>
      </c>
      <c r="D85" s="16" t="str">
        <f ca="1">IF(AND(Naptár!$I$1=C85,G85=$D$1),C85,"")</f>
        <v/>
      </c>
      <c r="G85" s="63"/>
      <c r="H85" s="63"/>
      <c r="I85" s="63"/>
    </row>
    <row r="86" spans="1:9" x14ac:dyDescent="0.25">
      <c r="A86" s="91" t="str">
        <f t="shared" si="6"/>
        <v/>
      </c>
      <c r="B86" s="91" t="str">
        <f t="shared" si="7"/>
        <v/>
      </c>
      <c r="C86" s="68" t="str">
        <f t="shared" si="5"/>
        <v/>
      </c>
      <c r="D86" s="16" t="str">
        <f ca="1">IF(AND(Naptár!$I$1=C86,G86=$D$1),C86,"")</f>
        <v/>
      </c>
      <c r="G86" s="63"/>
      <c r="H86" s="63"/>
      <c r="I86" s="63"/>
    </row>
    <row r="87" spans="1:9" x14ac:dyDescent="0.25">
      <c r="A87" s="91" t="str">
        <f t="shared" si="6"/>
        <v/>
      </c>
      <c r="B87" s="91" t="str">
        <f t="shared" si="7"/>
        <v/>
      </c>
      <c r="C87" s="68" t="str">
        <f t="shared" si="5"/>
        <v/>
      </c>
      <c r="D87" s="16" t="str">
        <f ca="1">IF(AND(Naptár!$I$1=C87,G87=$D$1),C87,"")</f>
        <v/>
      </c>
      <c r="G87" s="63"/>
      <c r="H87" s="63"/>
      <c r="I87" s="63"/>
    </row>
    <row r="88" spans="1:9" x14ac:dyDescent="0.25">
      <c r="A88" s="91" t="str">
        <f t="shared" si="6"/>
        <v/>
      </c>
      <c r="B88" s="91" t="str">
        <f t="shared" si="7"/>
        <v/>
      </c>
      <c r="C88" s="68" t="str">
        <f t="shared" si="5"/>
        <v/>
      </c>
      <c r="D88" s="16" t="str">
        <f ca="1">IF(AND(Naptár!$I$1=C88,G88=$D$1),C88,"")</f>
        <v/>
      </c>
      <c r="G88" s="63"/>
      <c r="H88" s="63"/>
      <c r="I88" s="63"/>
    </row>
    <row r="89" spans="1:9" x14ac:dyDescent="0.25">
      <c r="A89" s="91" t="str">
        <f t="shared" si="6"/>
        <v/>
      </c>
      <c r="B89" s="91" t="str">
        <f t="shared" si="7"/>
        <v/>
      </c>
      <c r="C89" s="68" t="str">
        <f t="shared" si="5"/>
        <v/>
      </c>
      <c r="D89" s="16" t="str">
        <f ca="1">IF(AND(Naptár!$I$1=C89,G89=$D$1),C89,"")</f>
        <v/>
      </c>
      <c r="G89" s="63"/>
      <c r="H89" s="63"/>
      <c r="I89" s="63"/>
    </row>
    <row r="90" spans="1:9" x14ac:dyDescent="0.25">
      <c r="A90" s="91" t="str">
        <f t="shared" si="6"/>
        <v/>
      </c>
      <c r="B90" s="91" t="str">
        <f t="shared" si="7"/>
        <v/>
      </c>
      <c r="C90" s="68" t="str">
        <f t="shared" si="5"/>
        <v/>
      </c>
      <c r="D90" s="16" t="str">
        <f ca="1">IF(AND(Naptár!$I$1=C90,G90=$D$1),C90,"")</f>
        <v/>
      </c>
      <c r="G90" s="63"/>
      <c r="H90" s="63"/>
      <c r="I90" s="63"/>
    </row>
    <row r="91" spans="1:9" x14ac:dyDescent="0.25">
      <c r="A91" s="91" t="str">
        <f t="shared" si="6"/>
        <v/>
      </c>
      <c r="B91" s="91" t="str">
        <f t="shared" si="7"/>
        <v/>
      </c>
      <c r="C91" s="68" t="str">
        <f t="shared" si="5"/>
        <v/>
      </c>
      <c r="D91" s="16" t="str">
        <f ca="1">IF(AND(Naptár!$I$1=C91,G91=$D$1),C91,"")</f>
        <v/>
      </c>
      <c r="G91" s="63"/>
      <c r="H91" s="63"/>
      <c r="I91" s="63"/>
    </row>
    <row r="92" spans="1:9" x14ac:dyDescent="0.25">
      <c r="A92" s="91" t="str">
        <f t="shared" si="6"/>
        <v/>
      </c>
      <c r="B92" s="91" t="str">
        <f t="shared" si="7"/>
        <v/>
      </c>
      <c r="C92" s="68" t="str">
        <f t="shared" si="5"/>
        <v/>
      </c>
      <c r="D92" s="16" t="str">
        <f ca="1">IF(AND(Naptár!$I$1=C92,G92=$D$1),C92,"")</f>
        <v/>
      </c>
      <c r="G92" s="63"/>
      <c r="H92" s="63"/>
      <c r="I92" s="63"/>
    </row>
    <row r="93" spans="1:9" x14ac:dyDescent="0.25">
      <c r="A93" s="91" t="str">
        <f t="shared" si="6"/>
        <v/>
      </c>
      <c r="B93" s="91" t="str">
        <f t="shared" si="7"/>
        <v/>
      </c>
      <c r="C93" s="68" t="str">
        <f t="shared" si="5"/>
        <v/>
      </c>
      <c r="D93" s="16" t="str">
        <f ca="1">IF(AND(Naptár!$I$1=C93,G93=$D$1),C93,"")</f>
        <v/>
      </c>
      <c r="G93" s="63"/>
      <c r="H93" s="63"/>
      <c r="I93" s="63"/>
    </row>
    <row r="94" spans="1:9" x14ac:dyDescent="0.25">
      <c r="A94" s="91" t="str">
        <f t="shared" si="6"/>
        <v/>
      </c>
      <c r="B94" s="91" t="str">
        <f t="shared" si="7"/>
        <v/>
      </c>
      <c r="C94" s="68" t="str">
        <f t="shared" si="5"/>
        <v/>
      </c>
      <c r="D94" s="16" t="str">
        <f ca="1">IF(AND(Naptár!$I$1=C94,G94=$D$1),C94,"")</f>
        <v/>
      </c>
      <c r="G94" s="63"/>
      <c r="H94" s="63"/>
      <c r="I94" s="63"/>
    </row>
    <row r="95" spans="1:9" x14ac:dyDescent="0.25">
      <c r="A95" s="91" t="str">
        <f t="shared" si="6"/>
        <v/>
      </c>
      <c r="B95" s="91" t="str">
        <f t="shared" si="7"/>
        <v/>
      </c>
      <c r="C95" s="68" t="str">
        <f t="shared" si="5"/>
        <v/>
      </c>
      <c r="D95" s="16" t="str">
        <f ca="1">IF(AND(Naptár!$I$1=C95,G95=$D$1),C95,"")</f>
        <v/>
      </c>
      <c r="G95" s="63"/>
      <c r="H95" s="63"/>
      <c r="I95" s="63"/>
    </row>
    <row r="96" spans="1:9" x14ac:dyDescent="0.25">
      <c r="A96" s="91" t="str">
        <f t="shared" si="6"/>
        <v/>
      </c>
      <c r="B96" s="91" t="str">
        <f t="shared" si="7"/>
        <v/>
      </c>
      <c r="C96" s="68" t="str">
        <f t="shared" si="5"/>
        <v/>
      </c>
      <c r="D96" s="16" t="str">
        <f ca="1">IF(AND(Naptár!$I$1=C96,G96=$D$1),C96,"")</f>
        <v/>
      </c>
      <c r="G96" s="63"/>
      <c r="H96" s="63"/>
      <c r="I96" s="63"/>
    </row>
    <row r="97" spans="1:9" x14ac:dyDescent="0.25">
      <c r="A97" s="91" t="str">
        <f t="shared" si="6"/>
        <v/>
      </c>
      <c r="B97" s="91" t="str">
        <f t="shared" si="7"/>
        <v/>
      </c>
      <c r="C97" s="68" t="str">
        <f t="shared" si="5"/>
        <v/>
      </c>
      <c r="D97" s="16" t="str">
        <f ca="1">IF(AND(Naptár!$I$1=C97,G97=$D$1),C97,"")</f>
        <v/>
      </c>
      <c r="G97" s="63"/>
      <c r="H97" s="63"/>
      <c r="I97" s="63"/>
    </row>
    <row r="98" spans="1:9" x14ac:dyDescent="0.25">
      <c r="A98" s="91" t="str">
        <f t="shared" si="6"/>
        <v/>
      </c>
      <c r="B98" s="91" t="str">
        <f t="shared" si="7"/>
        <v/>
      </c>
      <c r="C98" s="68" t="str">
        <f t="shared" si="5"/>
        <v/>
      </c>
      <c r="D98" s="16" t="str">
        <f ca="1">IF(AND(Naptár!$I$1=C98,G98=$D$1),C98,"")</f>
        <v/>
      </c>
      <c r="G98" s="63"/>
      <c r="H98" s="63"/>
      <c r="I98" s="63"/>
    </row>
    <row r="99" spans="1:9" x14ac:dyDescent="0.25">
      <c r="A99" s="91" t="str">
        <f t="shared" si="6"/>
        <v/>
      </c>
      <c r="B99" s="91" t="str">
        <f t="shared" si="7"/>
        <v/>
      </c>
      <c r="C99" s="68" t="str">
        <f t="shared" si="5"/>
        <v/>
      </c>
      <c r="D99" s="16" t="str">
        <f ca="1">IF(AND(Naptár!$I$1=C99,G99=$D$1),C99,"")</f>
        <v/>
      </c>
      <c r="G99" s="63"/>
      <c r="H99" s="63"/>
      <c r="I99" s="63"/>
    </row>
    <row r="100" spans="1:9" x14ac:dyDescent="0.25">
      <c r="A100" s="91" t="str">
        <f t="shared" si="6"/>
        <v/>
      </c>
      <c r="B100" s="91" t="str">
        <f t="shared" si="7"/>
        <v/>
      </c>
      <c r="C100" s="68" t="str">
        <f t="shared" si="5"/>
        <v/>
      </c>
      <c r="D100" s="16" t="str">
        <f ca="1">IF(AND(Naptár!$I$1=C100,G100=$D$1),C100,"")</f>
        <v/>
      </c>
      <c r="G100" s="63"/>
      <c r="H100" s="63"/>
      <c r="I100" s="63"/>
    </row>
    <row r="101" spans="1:9" x14ac:dyDescent="0.25">
      <c r="A101" s="91" t="str">
        <f t="shared" si="6"/>
        <v/>
      </c>
      <c r="B101" s="91" t="str">
        <f t="shared" si="7"/>
        <v/>
      </c>
      <c r="C101" s="68" t="str">
        <f t="shared" si="5"/>
        <v/>
      </c>
      <c r="D101" s="16" t="str">
        <f ca="1">IF(AND(Naptár!$I$1=C101,G101=$D$1),C101,"")</f>
        <v/>
      </c>
      <c r="G101" s="63"/>
      <c r="H101" s="63"/>
      <c r="I101" s="63"/>
    </row>
    <row r="102" spans="1:9" x14ac:dyDescent="0.25">
      <c r="A102" s="91" t="str">
        <f t="shared" si="6"/>
        <v/>
      </c>
      <c r="B102" s="91" t="str">
        <f t="shared" si="7"/>
        <v/>
      </c>
      <c r="C102" s="68" t="str">
        <f t="shared" si="5"/>
        <v/>
      </c>
      <c r="D102" s="16" t="str">
        <f ca="1">IF(AND(Naptár!$I$1=C102,G102=$D$1),C102,"")</f>
        <v/>
      </c>
      <c r="G102" s="63"/>
      <c r="H102" s="63"/>
      <c r="I102" s="63"/>
    </row>
    <row r="103" spans="1:9" x14ac:dyDescent="0.25">
      <c r="A103" s="91" t="str">
        <f t="shared" si="6"/>
        <v/>
      </c>
      <c r="B103" s="91" t="str">
        <f t="shared" si="7"/>
        <v/>
      </c>
      <c r="C103" s="68" t="str">
        <f t="shared" si="5"/>
        <v/>
      </c>
      <c r="D103" s="16" t="str">
        <f ca="1">IF(AND(Naptár!$I$1=C103,G103=$D$1),C103,"")</f>
        <v/>
      </c>
      <c r="G103" s="63"/>
      <c r="H103" s="63"/>
      <c r="I103" s="63"/>
    </row>
    <row r="104" spans="1:9" x14ac:dyDescent="0.25">
      <c r="A104" s="91" t="str">
        <f t="shared" si="6"/>
        <v/>
      </c>
      <c r="B104" s="91" t="str">
        <f t="shared" si="7"/>
        <v/>
      </c>
      <c r="C104" s="68" t="str">
        <f t="shared" si="5"/>
        <v/>
      </c>
      <c r="D104" s="16" t="str">
        <f ca="1">IF(AND(Naptár!$I$1=C104,G104=$D$1),C104,"")</f>
        <v/>
      </c>
      <c r="G104" s="63"/>
      <c r="H104" s="63"/>
      <c r="I104" s="63"/>
    </row>
    <row r="105" spans="1:9" x14ac:dyDescent="0.25">
      <c r="A105" s="91" t="str">
        <f t="shared" si="6"/>
        <v/>
      </c>
      <c r="B105" s="91" t="str">
        <f t="shared" si="7"/>
        <v/>
      </c>
      <c r="C105" s="68" t="str">
        <f t="shared" si="5"/>
        <v/>
      </c>
      <c r="D105" s="16" t="str">
        <f ca="1">IF(AND(Naptár!$I$1=C105,G105=$D$1),C105,"")</f>
        <v/>
      </c>
      <c r="G105" s="63"/>
      <c r="H105" s="63"/>
      <c r="I105" s="63"/>
    </row>
    <row r="106" spans="1:9" x14ac:dyDescent="0.25">
      <c r="A106" s="91" t="str">
        <f t="shared" si="6"/>
        <v/>
      </c>
      <c r="B106" s="91" t="str">
        <f t="shared" si="7"/>
        <v/>
      </c>
      <c r="C106" s="68" t="str">
        <f t="shared" si="5"/>
        <v/>
      </c>
      <c r="D106" s="16" t="str">
        <f ca="1">IF(AND(Naptár!$I$1=C106,G106=$D$1),C106,"")</f>
        <v/>
      </c>
      <c r="G106" s="63"/>
      <c r="H106" s="63"/>
      <c r="I106" s="63"/>
    </row>
    <row r="107" spans="1:9" x14ac:dyDescent="0.25">
      <c r="A107" s="91" t="str">
        <f t="shared" si="6"/>
        <v/>
      </c>
      <c r="B107" s="91" t="str">
        <f t="shared" si="7"/>
        <v/>
      </c>
      <c r="C107" s="68" t="str">
        <f t="shared" si="5"/>
        <v/>
      </c>
      <c r="D107" s="16" t="str">
        <f ca="1">IF(AND(Naptár!$I$1=C107,G107=$D$1),C107,"")</f>
        <v/>
      </c>
      <c r="G107" s="63"/>
      <c r="H107" s="63"/>
      <c r="I107" s="63"/>
    </row>
    <row r="108" spans="1:9" x14ac:dyDescent="0.25">
      <c r="A108" s="91" t="str">
        <f t="shared" si="6"/>
        <v/>
      </c>
      <c r="B108" s="91" t="str">
        <f t="shared" si="7"/>
        <v/>
      </c>
      <c r="C108" s="68" t="str">
        <f t="shared" si="5"/>
        <v/>
      </c>
      <c r="D108" s="16" t="str">
        <f ca="1">IF(AND(Naptár!$I$1=C108,G108=$D$1),C108,"")</f>
        <v/>
      </c>
      <c r="G108" s="63"/>
      <c r="H108" s="63"/>
      <c r="I108" s="63"/>
    </row>
    <row r="109" spans="1:9" x14ac:dyDescent="0.25">
      <c r="A109" s="91" t="str">
        <f t="shared" si="6"/>
        <v/>
      </c>
      <c r="B109" s="91" t="str">
        <f t="shared" si="7"/>
        <v/>
      </c>
      <c r="C109" s="68" t="str">
        <f t="shared" si="5"/>
        <v/>
      </c>
      <c r="D109" s="16" t="str">
        <f ca="1">IF(AND(Naptár!$I$1=C109,G109=$D$1),C109,"")</f>
        <v/>
      </c>
      <c r="G109" s="63"/>
      <c r="H109" s="63"/>
      <c r="I109" s="63"/>
    </row>
    <row r="110" spans="1:9" x14ac:dyDescent="0.25">
      <c r="A110" s="91" t="str">
        <f t="shared" si="6"/>
        <v/>
      </c>
      <c r="B110" s="91" t="str">
        <f t="shared" si="7"/>
        <v/>
      </c>
      <c r="C110" s="68" t="str">
        <f t="shared" si="5"/>
        <v/>
      </c>
      <c r="D110" s="16" t="str">
        <f ca="1">IF(AND(Naptár!$I$1=C110,G110=$D$1),C110,"")</f>
        <v/>
      </c>
      <c r="G110" s="63"/>
      <c r="H110" s="63"/>
      <c r="I110" s="63"/>
    </row>
    <row r="111" spans="1:9" x14ac:dyDescent="0.25">
      <c r="A111" s="91" t="str">
        <f t="shared" si="6"/>
        <v/>
      </c>
      <c r="B111" s="91" t="str">
        <f t="shared" si="7"/>
        <v/>
      </c>
      <c r="C111" s="68" t="str">
        <f t="shared" si="5"/>
        <v/>
      </c>
      <c r="D111" s="16" t="str">
        <f ca="1">IF(AND(Naptár!$I$1=C111,G111=$D$1),C111,"")</f>
        <v/>
      </c>
      <c r="G111" s="63"/>
      <c r="H111" s="63"/>
      <c r="I111" s="63"/>
    </row>
    <row r="112" spans="1:9" x14ac:dyDescent="0.25">
      <c r="A112" s="91" t="str">
        <f t="shared" si="6"/>
        <v/>
      </c>
      <c r="B112" s="91" t="str">
        <f t="shared" si="7"/>
        <v/>
      </c>
      <c r="C112" s="68" t="str">
        <f t="shared" si="5"/>
        <v/>
      </c>
      <c r="D112" s="16" t="str">
        <f ca="1">IF(AND(Naptár!$I$1=C112,G112=$D$1),C112,"")</f>
        <v/>
      </c>
      <c r="G112" s="63"/>
      <c r="H112" s="63"/>
      <c r="I112" s="63"/>
    </row>
    <row r="113" spans="1:9" x14ac:dyDescent="0.25">
      <c r="A113" s="91" t="str">
        <f t="shared" si="6"/>
        <v/>
      </c>
      <c r="B113" s="91" t="str">
        <f t="shared" si="7"/>
        <v/>
      </c>
      <c r="C113" s="68" t="str">
        <f t="shared" si="5"/>
        <v/>
      </c>
      <c r="D113" s="16" t="str">
        <f ca="1">IF(AND(Naptár!$I$1=C113,G113=$D$1),C113,"")</f>
        <v/>
      </c>
      <c r="G113" s="63"/>
      <c r="H113" s="63"/>
      <c r="I113" s="63"/>
    </row>
    <row r="114" spans="1:9" x14ac:dyDescent="0.25">
      <c r="A114" s="91" t="str">
        <f t="shared" si="6"/>
        <v/>
      </c>
      <c r="B114" s="91" t="str">
        <f t="shared" si="7"/>
        <v/>
      </c>
      <c r="C114" s="68" t="str">
        <f t="shared" si="5"/>
        <v/>
      </c>
      <c r="D114" s="16" t="str">
        <f ca="1">IF(AND(Naptár!$I$1=C114,G114=$D$1),C114,"")</f>
        <v/>
      </c>
      <c r="G114" s="63"/>
      <c r="H114" s="63"/>
      <c r="I114" s="63"/>
    </row>
    <row r="115" spans="1:9" x14ac:dyDescent="0.25">
      <c r="A115" s="91" t="str">
        <f t="shared" si="6"/>
        <v/>
      </c>
      <c r="B115" s="91" t="str">
        <f t="shared" si="7"/>
        <v/>
      </c>
      <c r="C115" s="68" t="str">
        <f t="shared" si="5"/>
        <v/>
      </c>
      <c r="D115" s="16" t="str">
        <f ca="1">IF(AND(Naptár!$I$1=C115,G115=$D$1),C115,"")</f>
        <v/>
      </c>
      <c r="G115" s="63"/>
      <c r="H115" s="63"/>
      <c r="I115" s="63"/>
    </row>
    <row r="116" spans="1:9" x14ac:dyDescent="0.25">
      <c r="A116" s="91" t="str">
        <f t="shared" si="6"/>
        <v/>
      </c>
      <c r="B116" s="91" t="str">
        <f t="shared" si="7"/>
        <v/>
      </c>
      <c r="C116" s="68" t="str">
        <f t="shared" si="5"/>
        <v/>
      </c>
      <c r="D116" s="16" t="str">
        <f ca="1">IF(AND(Naptár!$I$1=C116,G116=$D$1),C116,"")</f>
        <v/>
      </c>
      <c r="G116" s="63"/>
      <c r="H116" s="63"/>
      <c r="I116" s="63"/>
    </row>
    <row r="117" spans="1:9" x14ac:dyDescent="0.25">
      <c r="A117" s="91" t="str">
        <f t="shared" si="6"/>
        <v/>
      </c>
      <c r="B117" s="91" t="str">
        <f t="shared" si="7"/>
        <v/>
      </c>
      <c r="C117" s="68" t="str">
        <f t="shared" si="5"/>
        <v/>
      </c>
      <c r="D117" s="16" t="str">
        <f ca="1">IF(AND(Naptár!$I$1=C117,G117=$D$1),C117,"")</f>
        <v/>
      </c>
      <c r="G117" s="63"/>
      <c r="H117" s="63"/>
      <c r="I117" s="63"/>
    </row>
    <row r="118" spans="1:9" x14ac:dyDescent="0.25">
      <c r="A118" s="91" t="str">
        <f t="shared" si="6"/>
        <v/>
      </c>
      <c r="B118" s="91" t="str">
        <f t="shared" si="7"/>
        <v/>
      </c>
      <c r="C118" s="68" t="str">
        <f t="shared" si="5"/>
        <v/>
      </c>
      <c r="D118" s="16" t="str">
        <f ca="1">IF(AND(Naptár!$I$1=C118,G118=$D$1),C118,"")</f>
        <v/>
      </c>
      <c r="G118" s="63"/>
      <c r="H118" s="63"/>
      <c r="I118" s="63"/>
    </row>
    <row r="119" spans="1:9" x14ac:dyDescent="0.25">
      <c r="A119" s="91" t="str">
        <f t="shared" si="6"/>
        <v/>
      </c>
      <c r="B119" s="91" t="str">
        <f t="shared" si="7"/>
        <v/>
      </c>
      <c r="C119" s="68" t="str">
        <f t="shared" si="5"/>
        <v/>
      </c>
      <c r="D119" s="16" t="str">
        <f ca="1">IF(AND(Naptár!$I$1=C119,G119=$D$1),C119,"")</f>
        <v/>
      </c>
      <c r="G119" s="63"/>
      <c r="H119" s="63"/>
      <c r="I119" s="63"/>
    </row>
    <row r="120" spans="1:9" x14ac:dyDescent="0.25">
      <c r="A120" s="91" t="str">
        <f t="shared" si="6"/>
        <v/>
      </c>
      <c r="B120" s="91" t="str">
        <f t="shared" si="7"/>
        <v/>
      </c>
      <c r="C120" s="68" t="str">
        <f t="shared" si="5"/>
        <v/>
      </c>
      <c r="D120" s="16" t="str">
        <f ca="1">IF(AND(Naptár!$I$1=C120,G120=$D$1),C120,"")</f>
        <v/>
      </c>
      <c r="G120" s="63"/>
      <c r="H120" s="63"/>
      <c r="I120" s="63"/>
    </row>
    <row r="121" spans="1:9" x14ac:dyDescent="0.25">
      <c r="A121" s="91" t="str">
        <f t="shared" si="6"/>
        <v/>
      </c>
      <c r="B121" s="91" t="str">
        <f t="shared" si="7"/>
        <v/>
      </c>
      <c r="C121" s="68" t="str">
        <f t="shared" si="5"/>
        <v/>
      </c>
      <c r="D121" s="16" t="str">
        <f ca="1">IF(AND(Naptár!$I$1=C121,G121=$D$1),C121,"")</f>
        <v/>
      </c>
      <c r="G121" s="63"/>
      <c r="H121" s="63"/>
      <c r="I121" s="63"/>
    </row>
    <row r="122" spans="1:9" x14ac:dyDescent="0.25">
      <c r="A122" s="91" t="str">
        <f t="shared" si="6"/>
        <v/>
      </c>
      <c r="B122" s="91" t="str">
        <f t="shared" si="7"/>
        <v/>
      </c>
      <c r="C122" s="68" t="str">
        <f t="shared" si="5"/>
        <v/>
      </c>
      <c r="D122" s="16" t="str">
        <f ca="1">IF(AND(Naptár!$I$1=C122,G122=$D$1),C122,"")</f>
        <v/>
      </c>
      <c r="G122" s="63"/>
      <c r="H122" s="63"/>
      <c r="I122" s="63"/>
    </row>
    <row r="123" spans="1:9" x14ac:dyDescent="0.25">
      <c r="A123" s="91" t="str">
        <f t="shared" si="6"/>
        <v/>
      </c>
      <c r="B123" s="91" t="str">
        <f t="shared" si="7"/>
        <v/>
      </c>
      <c r="C123" s="68" t="str">
        <f t="shared" si="5"/>
        <v/>
      </c>
      <c r="D123" s="16" t="str">
        <f ca="1">IF(AND(Naptár!$I$1=C123,G123=$D$1),C123,"")</f>
        <v/>
      </c>
      <c r="G123" s="63"/>
      <c r="H123" s="63"/>
      <c r="I123" s="63"/>
    </row>
    <row r="124" spans="1:9" x14ac:dyDescent="0.25">
      <c r="A124" s="91" t="str">
        <f t="shared" si="6"/>
        <v/>
      </c>
      <c r="B124" s="91" t="str">
        <f t="shared" si="7"/>
        <v/>
      </c>
      <c r="C124" s="68" t="str">
        <f t="shared" si="5"/>
        <v/>
      </c>
      <c r="D124" s="16" t="str">
        <f ca="1">IF(AND(Naptár!$I$1=C124,G124=$D$1),C124,"")</f>
        <v/>
      </c>
      <c r="G124" s="63"/>
      <c r="H124" s="63"/>
      <c r="I124" s="63"/>
    </row>
    <row r="125" spans="1:9" x14ac:dyDescent="0.25">
      <c r="A125" s="91" t="str">
        <f t="shared" si="6"/>
        <v/>
      </c>
      <c r="B125" s="91" t="str">
        <f t="shared" si="7"/>
        <v/>
      </c>
      <c r="C125" s="68" t="str">
        <f t="shared" si="5"/>
        <v/>
      </c>
      <c r="D125" s="16" t="str">
        <f ca="1">IF(AND(Naptár!$I$1=C125,G125=$D$1),C125,"")</f>
        <v/>
      </c>
      <c r="G125" s="63"/>
      <c r="H125" s="63"/>
      <c r="I125" s="63"/>
    </row>
    <row r="126" spans="1:9" x14ac:dyDescent="0.25">
      <c r="A126" s="91" t="str">
        <f t="shared" si="6"/>
        <v/>
      </c>
      <c r="B126" s="91" t="str">
        <f t="shared" si="7"/>
        <v/>
      </c>
      <c r="C126" s="68" t="str">
        <f t="shared" si="5"/>
        <v/>
      </c>
      <c r="D126" s="16" t="str">
        <f ca="1">IF(AND(Naptár!$I$1=C126,G126=$D$1),C126,"")</f>
        <v/>
      </c>
      <c r="G126" s="63"/>
      <c r="H126" s="63"/>
      <c r="I126" s="63"/>
    </row>
    <row r="127" spans="1:9" x14ac:dyDescent="0.25">
      <c r="A127" s="91" t="str">
        <f t="shared" si="6"/>
        <v/>
      </c>
      <c r="B127" s="91" t="str">
        <f t="shared" si="7"/>
        <v/>
      </c>
      <c r="C127" s="68" t="str">
        <f t="shared" si="5"/>
        <v/>
      </c>
      <c r="D127" s="16" t="str">
        <f ca="1">IF(AND(Naptár!$I$1=C127,G127=$D$1),C127,"")</f>
        <v/>
      </c>
      <c r="G127" s="63"/>
      <c r="H127" s="63"/>
      <c r="I127" s="63"/>
    </row>
    <row r="128" spans="1:9" x14ac:dyDescent="0.25">
      <c r="A128" s="91" t="str">
        <f t="shared" si="6"/>
        <v/>
      </c>
      <c r="B128" s="91" t="str">
        <f t="shared" si="7"/>
        <v/>
      </c>
      <c r="C128" s="68" t="str">
        <f t="shared" si="5"/>
        <v/>
      </c>
      <c r="D128" s="16" t="str">
        <f ca="1">IF(AND(Naptár!$I$1=C128,G128=$D$1),C128,"")</f>
        <v/>
      </c>
      <c r="G128" s="63"/>
      <c r="H128" s="63"/>
      <c r="I128" s="63"/>
    </row>
    <row r="129" spans="1:9" x14ac:dyDescent="0.25">
      <c r="A129" s="91" t="str">
        <f t="shared" si="6"/>
        <v/>
      </c>
      <c r="B129" s="91" t="str">
        <f t="shared" si="7"/>
        <v/>
      </c>
      <c r="C129" s="68" t="str">
        <f t="shared" si="5"/>
        <v/>
      </c>
      <c r="D129" s="16" t="str">
        <f ca="1">IF(AND(Naptár!$I$1=C129,G129=$D$1),C129,"")</f>
        <v/>
      </c>
      <c r="G129" s="63"/>
      <c r="H129" s="63"/>
      <c r="I129" s="63"/>
    </row>
    <row r="130" spans="1:9" x14ac:dyDescent="0.25">
      <c r="A130" s="91" t="str">
        <f t="shared" si="6"/>
        <v/>
      </c>
      <c r="B130" s="91" t="str">
        <f t="shared" si="7"/>
        <v/>
      </c>
      <c r="C130" s="68" t="str">
        <f t="shared" si="5"/>
        <v/>
      </c>
      <c r="D130" s="16" t="str">
        <f ca="1">IF(AND(Naptár!$I$1=C130,G130=$D$1),C130,"")</f>
        <v/>
      </c>
      <c r="G130" s="63"/>
      <c r="H130" s="63"/>
      <c r="I130" s="63"/>
    </row>
    <row r="131" spans="1:9" x14ac:dyDescent="0.25">
      <c r="A131" s="91" t="str">
        <f t="shared" si="6"/>
        <v/>
      </c>
      <c r="B131" s="91" t="str">
        <f t="shared" si="7"/>
        <v/>
      </c>
      <c r="C131" s="68" t="str">
        <f t="shared" si="5"/>
        <v/>
      </c>
      <c r="D131" s="16" t="str">
        <f ca="1">IF(AND(Naptár!$I$1=C131,G131=$D$1),C131,"")</f>
        <v/>
      </c>
      <c r="G131" s="63"/>
      <c r="H131" s="63"/>
      <c r="I131" s="63"/>
    </row>
    <row r="132" spans="1:9" x14ac:dyDescent="0.25">
      <c r="A132" s="91" t="str">
        <f t="shared" si="6"/>
        <v/>
      </c>
      <c r="B132" s="91" t="str">
        <f t="shared" si="7"/>
        <v/>
      </c>
      <c r="C132" s="68" t="str">
        <f t="shared" ref="C132:C195" si="8">IF(H132="","",YEAR(H132))</f>
        <v/>
      </c>
      <c r="D132" s="16" t="str">
        <f ca="1">IF(AND(Naptár!$I$1=C132,G132=$D$1),C132,"")</f>
        <v/>
      </c>
      <c r="G132" s="63"/>
      <c r="H132" s="63"/>
      <c r="I132" s="63"/>
    </row>
    <row r="133" spans="1:9" x14ac:dyDescent="0.25">
      <c r="A133" s="91" t="str">
        <f t="shared" si="6"/>
        <v/>
      </c>
      <c r="B133" s="91" t="str">
        <f t="shared" si="7"/>
        <v/>
      </c>
      <c r="C133" s="68" t="str">
        <f t="shared" si="8"/>
        <v/>
      </c>
      <c r="D133" s="16" t="str">
        <f ca="1">IF(AND(Naptár!$I$1=C133,G133=$D$1),C133,"")</f>
        <v/>
      </c>
      <c r="G133" s="63"/>
      <c r="H133" s="63"/>
      <c r="I133" s="63"/>
    </row>
    <row r="134" spans="1:9" x14ac:dyDescent="0.25">
      <c r="A134" s="91" t="str">
        <f t="shared" si="6"/>
        <v/>
      </c>
      <c r="B134" s="91" t="str">
        <f t="shared" si="7"/>
        <v/>
      </c>
      <c r="C134" s="68" t="str">
        <f t="shared" si="8"/>
        <v/>
      </c>
      <c r="D134" s="16" t="str">
        <f ca="1">IF(AND(Naptár!$I$1=C134,G134=$D$1),C134,"")</f>
        <v/>
      </c>
      <c r="G134" s="63"/>
      <c r="H134" s="63"/>
      <c r="I134" s="63"/>
    </row>
    <row r="135" spans="1:9" x14ac:dyDescent="0.25">
      <c r="A135" s="91" t="str">
        <f t="shared" si="6"/>
        <v/>
      </c>
      <c r="B135" s="91" t="str">
        <f t="shared" si="7"/>
        <v/>
      </c>
      <c r="C135" s="68" t="str">
        <f t="shared" si="8"/>
        <v/>
      </c>
      <c r="D135" s="16" t="str">
        <f ca="1">IF(AND(Naptár!$I$1=C135,G135=$D$1),C135,"")</f>
        <v/>
      </c>
      <c r="G135" s="63"/>
      <c r="H135" s="63"/>
      <c r="I135" s="63"/>
    </row>
    <row r="136" spans="1:9" x14ac:dyDescent="0.25">
      <c r="A136" s="91" t="str">
        <f t="shared" si="6"/>
        <v/>
      </c>
      <c r="B136" s="91" t="str">
        <f t="shared" si="7"/>
        <v/>
      </c>
      <c r="C136" s="68" t="str">
        <f t="shared" si="8"/>
        <v/>
      </c>
      <c r="D136" s="16" t="str">
        <f ca="1">IF(AND(Naptár!$I$1=C136,G136=$D$1),C136,"")</f>
        <v/>
      </c>
      <c r="G136" s="63"/>
      <c r="H136" s="63"/>
      <c r="I136" s="63"/>
    </row>
    <row r="137" spans="1:9" x14ac:dyDescent="0.25">
      <c r="A137" s="91" t="str">
        <f t="shared" si="6"/>
        <v/>
      </c>
      <c r="B137" s="91" t="str">
        <f t="shared" si="7"/>
        <v/>
      </c>
      <c r="C137" s="68" t="str">
        <f t="shared" si="8"/>
        <v/>
      </c>
      <c r="D137" s="16" t="str">
        <f ca="1">IF(AND(Naptár!$I$1=C137,G137=$D$1),C137,"")</f>
        <v/>
      </c>
      <c r="G137" s="63"/>
      <c r="H137" s="63"/>
      <c r="I137" s="63"/>
    </row>
    <row r="138" spans="1:9" x14ac:dyDescent="0.25">
      <c r="A138" s="91" t="str">
        <f t="shared" si="6"/>
        <v/>
      </c>
      <c r="B138" s="91" t="str">
        <f t="shared" si="7"/>
        <v/>
      </c>
      <c r="C138" s="68" t="str">
        <f t="shared" si="8"/>
        <v/>
      </c>
      <c r="D138" s="16" t="str">
        <f ca="1">IF(AND(Naptár!$I$1=C138,G138=$D$1),C138,"")</f>
        <v/>
      </c>
      <c r="G138" s="63"/>
      <c r="H138" s="63"/>
      <c r="I138" s="63"/>
    </row>
    <row r="139" spans="1:9" x14ac:dyDescent="0.25">
      <c r="A139" s="91" t="str">
        <f t="shared" ref="A139:A200" si="9">IF(H139="","",IF(G139=$D$1,H139,""))</f>
        <v/>
      </c>
      <c r="B139" s="91" t="str">
        <f t="shared" ref="B139:B200" si="10">IF(I139="","",IF(G139=$D$1,I139,""))</f>
        <v/>
      </c>
      <c r="C139" s="68" t="str">
        <f t="shared" si="8"/>
        <v/>
      </c>
      <c r="D139" s="16" t="str">
        <f ca="1">IF(AND(Naptár!$I$1=C139,G139=$D$1),C139,"")</f>
        <v/>
      </c>
      <c r="G139" s="63"/>
      <c r="H139" s="63"/>
      <c r="I139" s="63"/>
    </row>
    <row r="140" spans="1:9" x14ac:dyDescent="0.25">
      <c r="A140" s="91" t="str">
        <f t="shared" si="9"/>
        <v/>
      </c>
      <c r="B140" s="91" t="str">
        <f t="shared" si="10"/>
        <v/>
      </c>
      <c r="C140" s="68" t="str">
        <f t="shared" si="8"/>
        <v/>
      </c>
      <c r="D140" s="16" t="str">
        <f ca="1">IF(AND(Naptár!$I$1=C140,G140=$D$1),C140,"")</f>
        <v/>
      </c>
      <c r="G140" s="63"/>
      <c r="H140" s="63"/>
      <c r="I140" s="63"/>
    </row>
    <row r="141" spans="1:9" x14ac:dyDescent="0.25">
      <c r="A141" s="91" t="str">
        <f t="shared" si="9"/>
        <v/>
      </c>
      <c r="B141" s="91" t="str">
        <f t="shared" si="10"/>
        <v/>
      </c>
      <c r="C141" s="68" t="str">
        <f t="shared" si="8"/>
        <v/>
      </c>
      <c r="D141" s="16" t="str">
        <f ca="1">IF(AND(Naptár!$I$1=C141,G141=$D$1),C141,"")</f>
        <v/>
      </c>
      <c r="G141" s="63"/>
      <c r="H141" s="63"/>
      <c r="I141" s="63"/>
    </row>
    <row r="142" spans="1:9" x14ac:dyDescent="0.25">
      <c r="A142" s="91" t="str">
        <f t="shared" si="9"/>
        <v/>
      </c>
      <c r="B142" s="91" t="str">
        <f t="shared" si="10"/>
        <v/>
      </c>
      <c r="C142" s="68" t="str">
        <f t="shared" si="8"/>
        <v/>
      </c>
      <c r="D142" s="16" t="str">
        <f ca="1">IF(AND(Naptár!$I$1=C142,G142=$D$1),C142,"")</f>
        <v/>
      </c>
      <c r="G142" s="63"/>
      <c r="H142" s="63"/>
      <c r="I142" s="63"/>
    </row>
    <row r="143" spans="1:9" x14ac:dyDescent="0.25">
      <c r="A143" s="91" t="str">
        <f t="shared" si="9"/>
        <v/>
      </c>
      <c r="B143" s="91" t="str">
        <f t="shared" si="10"/>
        <v/>
      </c>
      <c r="C143" s="68" t="str">
        <f t="shared" si="8"/>
        <v/>
      </c>
      <c r="D143" s="16" t="str">
        <f ca="1">IF(AND(Naptár!$I$1=C143,G143=$D$1),C143,"")</f>
        <v/>
      </c>
      <c r="G143" s="63"/>
      <c r="H143" s="63"/>
      <c r="I143" s="63"/>
    </row>
    <row r="144" spans="1:9" x14ac:dyDescent="0.25">
      <c r="A144" s="91" t="str">
        <f t="shared" si="9"/>
        <v/>
      </c>
      <c r="B144" s="91" t="str">
        <f t="shared" si="10"/>
        <v/>
      </c>
      <c r="C144" s="68" t="str">
        <f t="shared" si="8"/>
        <v/>
      </c>
      <c r="D144" s="16" t="str">
        <f ca="1">IF(AND(Naptár!$I$1=C144,G144=$D$1),C144,"")</f>
        <v/>
      </c>
      <c r="G144" s="63"/>
      <c r="H144" s="63"/>
      <c r="I144" s="63"/>
    </row>
    <row r="145" spans="1:9" x14ac:dyDescent="0.25">
      <c r="A145" s="91" t="str">
        <f t="shared" si="9"/>
        <v/>
      </c>
      <c r="B145" s="91" t="str">
        <f t="shared" si="10"/>
        <v/>
      </c>
      <c r="C145" s="68" t="str">
        <f t="shared" si="8"/>
        <v/>
      </c>
      <c r="D145" s="16" t="str">
        <f ca="1">IF(AND(Naptár!$I$1=C145,G145=$D$1),C145,"")</f>
        <v/>
      </c>
      <c r="G145" s="63"/>
      <c r="H145" s="63"/>
      <c r="I145" s="63"/>
    </row>
    <row r="146" spans="1:9" x14ac:dyDescent="0.25">
      <c r="A146" s="91" t="str">
        <f t="shared" si="9"/>
        <v/>
      </c>
      <c r="B146" s="91" t="str">
        <f t="shared" si="10"/>
        <v/>
      </c>
      <c r="C146" s="68" t="str">
        <f t="shared" si="8"/>
        <v/>
      </c>
      <c r="D146" s="16" t="str">
        <f ca="1">IF(AND(Naptár!$I$1=C146,G146=$D$1),C146,"")</f>
        <v/>
      </c>
      <c r="G146" s="63"/>
      <c r="H146" s="63"/>
      <c r="I146" s="63"/>
    </row>
    <row r="147" spans="1:9" x14ac:dyDescent="0.25">
      <c r="A147" s="91" t="str">
        <f t="shared" si="9"/>
        <v/>
      </c>
      <c r="B147" s="91" t="str">
        <f t="shared" si="10"/>
        <v/>
      </c>
      <c r="C147" s="68" t="str">
        <f t="shared" si="8"/>
        <v/>
      </c>
      <c r="D147" s="16" t="str">
        <f ca="1">IF(AND(Naptár!$I$1=C147,G147=$D$1),C147,"")</f>
        <v/>
      </c>
      <c r="G147" s="63"/>
      <c r="H147" s="63"/>
      <c r="I147" s="63"/>
    </row>
    <row r="148" spans="1:9" x14ac:dyDescent="0.25">
      <c r="A148" s="91" t="str">
        <f t="shared" si="9"/>
        <v/>
      </c>
      <c r="B148" s="91" t="str">
        <f t="shared" si="10"/>
        <v/>
      </c>
      <c r="C148" s="68" t="str">
        <f t="shared" si="8"/>
        <v/>
      </c>
      <c r="D148" s="16" t="str">
        <f ca="1">IF(AND(Naptár!$I$1=C148,G148=$D$1),C148,"")</f>
        <v/>
      </c>
      <c r="G148" s="63"/>
      <c r="H148" s="63"/>
      <c r="I148" s="63"/>
    </row>
    <row r="149" spans="1:9" x14ac:dyDescent="0.25">
      <c r="A149" s="91" t="str">
        <f t="shared" si="9"/>
        <v/>
      </c>
      <c r="B149" s="91" t="str">
        <f t="shared" si="10"/>
        <v/>
      </c>
      <c r="C149" s="68" t="str">
        <f t="shared" si="8"/>
        <v/>
      </c>
      <c r="D149" s="16" t="str">
        <f ca="1">IF(AND(Naptár!$I$1=C149,G149=$D$1),C149,"")</f>
        <v/>
      </c>
      <c r="G149" s="63"/>
      <c r="H149" s="63"/>
      <c r="I149" s="63"/>
    </row>
    <row r="150" spans="1:9" x14ac:dyDescent="0.25">
      <c r="A150" s="91" t="str">
        <f t="shared" si="9"/>
        <v/>
      </c>
      <c r="B150" s="91" t="str">
        <f t="shared" si="10"/>
        <v/>
      </c>
      <c r="C150" s="68" t="str">
        <f t="shared" si="8"/>
        <v/>
      </c>
      <c r="D150" s="16" t="str">
        <f ca="1">IF(AND(Naptár!$I$1=C150,G150=$D$1),C150,"")</f>
        <v/>
      </c>
      <c r="G150" s="63"/>
      <c r="H150" s="63"/>
      <c r="I150" s="63"/>
    </row>
    <row r="151" spans="1:9" x14ac:dyDescent="0.25">
      <c r="A151" s="91" t="str">
        <f t="shared" si="9"/>
        <v/>
      </c>
      <c r="B151" s="91" t="str">
        <f t="shared" si="10"/>
        <v/>
      </c>
      <c r="C151" s="68" t="str">
        <f t="shared" si="8"/>
        <v/>
      </c>
      <c r="D151" s="16" t="str">
        <f ca="1">IF(AND(Naptár!$I$1=C151,G151=$D$1),C151,"")</f>
        <v/>
      </c>
      <c r="G151" s="63"/>
      <c r="H151" s="63"/>
      <c r="I151" s="63"/>
    </row>
    <row r="152" spans="1:9" x14ac:dyDescent="0.25">
      <c r="A152" s="91" t="str">
        <f t="shared" si="9"/>
        <v/>
      </c>
      <c r="B152" s="91" t="str">
        <f t="shared" si="10"/>
        <v/>
      </c>
      <c r="C152" s="68" t="str">
        <f t="shared" si="8"/>
        <v/>
      </c>
      <c r="D152" s="16" t="str">
        <f ca="1">IF(AND(Naptár!$I$1=C152,G152=$D$1),C152,"")</f>
        <v/>
      </c>
      <c r="G152" s="63"/>
      <c r="H152" s="63"/>
      <c r="I152" s="63"/>
    </row>
    <row r="153" spans="1:9" x14ac:dyDescent="0.25">
      <c r="A153" s="91" t="str">
        <f t="shared" si="9"/>
        <v/>
      </c>
      <c r="B153" s="91" t="str">
        <f t="shared" si="10"/>
        <v/>
      </c>
      <c r="C153" s="68" t="str">
        <f t="shared" si="8"/>
        <v/>
      </c>
      <c r="D153" s="16" t="str">
        <f ca="1">IF(AND(Naptár!$I$1=C153,G153=$D$1),C153,"")</f>
        <v/>
      </c>
      <c r="G153" s="63"/>
      <c r="H153" s="63"/>
      <c r="I153" s="63"/>
    </row>
    <row r="154" spans="1:9" x14ac:dyDescent="0.25">
      <c r="A154" s="91" t="str">
        <f t="shared" si="9"/>
        <v/>
      </c>
      <c r="B154" s="91" t="str">
        <f t="shared" si="10"/>
        <v/>
      </c>
      <c r="C154" s="68" t="str">
        <f t="shared" si="8"/>
        <v/>
      </c>
      <c r="D154" s="16" t="str">
        <f ca="1">IF(AND(Naptár!$I$1=C154,G154=$D$1),C154,"")</f>
        <v/>
      </c>
      <c r="G154" s="63"/>
      <c r="H154" s="63"/>
      <c r="I154" s="63"/>
    </row>
    <row r="155" spans="1:9" x14ac:dyDescent="0.25">
      <c r="A155" s="91" t="str">
        <f t="shared" si="9"/>
        <v/>
      </c>
      <c r="B155" s="91" t="str">
        <f t="shared" si="10"/>
        <v/>
      </c>
      <c r="C155" s="68" t="str">
        <f t="shared" si="8"/>
        <v/>
      </c>
      <c r="D155" s="16" t="str">
        <f ca="1">IF(AND(Naptár!$I$1=C155,G155=$D$1),C155,"")</f>
        <v/>
      </c>
      <c r="G155" s="63"/>
      <c r="H155" s="63"/>
      <c r="I155" s="63"/>
    </row>
    <row r="156" spans="1:9" x14ac:dyDescent="0.25">
      <c r="A156" s="91" t="str">
        <f t="shared" si="9"/>
        <v/>
      </c>
      <c r="B156" s="91" t="str">
        <f t="shared" si="10"/>
        <v/>
      </c>
      <c r="C156" s="68" t="str">
        <f t="shared" si="8"/>
        <v/>
      </c>
      <c r="D156" s="16" t="str">
        <f ca="1">IF(AND(Naptár!$I$1=C156,G156=$D$1),C156,"")</f>
        <v/>
      </c>
      <c r="G156" s="63"/>
      <c r="H156" s="63"/>
      <c r="I156" s="63"/>
    </row>
    <row r="157" spans="1:9" x14ac:dyDescent="0.25">
      <c r="A157" s="91" t="str">
        <f t="shared" si="9"/>
        <v/>
      </c>
      <c r="B157" s="91" t="str">
        <f t="shared" si="10"/>
        <v/>
      </c>
      <c r="C157" s="68" t="str">
        <f t="shared" si="8"/>
        <v/>
      </c>
      <c r="D157" s="16" t="str">
        <f ca="1">IF(AND(Naptár!$I$1=C157,G157=$D$1),C157,"")</f>
        <v/>
      </c>
      <c r="G157" s="63"/>
      <c r="H157" s="63"/>
      <c r="I157" s="63"/>
    </row>
    <row r="158" spans="1:9" x14ac:dyDescent="0.25">
      <c r="A158" s="91" t="str">
        <f t="shared" si="9"/>
        <v/>
      </c>
      <c r="B158" s="91" t="str">
        <f t="shared" si="10"/>
        <v/>
      </c>
      <c r="C158" s="68" t="str">
        <f t="shared" si="8"/>
        <v/>
      </c>
      <c r="D158" s="16" t="str">
        <f ca="1">IF(AND(Naptár!$I$1=C158,G158=$D$1),C158,"")</f>
        <v/>
      </c>
      <c r="G158" s="63"/>
      <c r="H158" s="63"/>
      <c r="I158" s="63"/>
    </row>
    <row r="159" spans="1:9" x14ac:dyDescent="0.25">
      <c r="A159" s="91" t="str">
        <f t="shared" si="9"/>
        <v/>
      </c>
      <c r="B159" s="91" t="str">
        <f t="shared" si="10"/>
        <v/>
      </c>
      <c r="C159" s="68" t="str">
        <f t="shared" si="8"/>
        <v/>
      </c>
      <c r="D159" s="16" t="str">
        <f ca="1">IF(AND(Naptár!$I$1=C159,G159=$D$1),C159,"")</f>
        <v/>
      </c>
      <c r="G159" s="63"/>
      <c r="H159" s="63"/>
      <c r="I159" s="63"/>
    </row>
    <row r="160" spans="1:9" x14ac:dyDescent="0.25">
      <c r="A160" s="91" t="str">
        <f t="shared" si="9"/>
        <v/>
      </c>
      <c r="B160" s="91" t="str">
        <f t="shared" si="10"/>
        <v/>
      </c>
      <c r="C160" s="68" t="str">
        <f t="shared" si="8"/>
        <v/>
      </c>
      <c r="D160" s="16" t="str">
        <f ca="1">IF(AND(Naptár!$I$1=C160,G160=$D$1),C160,"")</f>
        <v/>
      </c>
      <c r="G160" s="63"/>
      <c r="H160" s="63"/>
      <c r="I160" s="63"/>
    </row>
    <row r="161" spans="1:9" x14ac:dyDescent="0.25">
      <c r="A161" s="91" t="str">
        <f t="shared" si="9"/>
        <v/>
      </c>
      <c r="B161" s="91" t="str">
        <f t="shared" si="10"/>
        <v/>
      </c>
      <c r="C161" s="68" t="str">
        <f t="shared" si="8"/>
        <v/>
      </c>
      <c r="D161" s="16" t="str">
        <f ca="1">IF(AND(Naptár!$I$1=C161,G161=$D$1),C161,"")</f>
        <v/>
      </c>
      <c r="G161" s="63"/>
      <c r="H161" s="63"/>
      <c r="I161" s="63"/>
    </row>
    <row r="162" spans="1:9" x14ac:dyDescent="0.25">
      <c r="A162" s="91" t="str">
        <f t="shared" si="9"/>
        <v/>
      </c>
      <c r="B162" s="91" t="str">
        <f t="shared" si="10"/>
        <v/>
      </c>
      <c r="C162" s="68" t="str">
        <f t="shared" si="8"/>
        <v/>
      </c>
      <c r="D162" s="16" t="str">
        <f ca="1">IF(AND(Naptár!$I$1=C162,G162=$D$1),C162,"")</f>
        <v/>
      </c>
      <c r="G162" s="63"/>
      <c r="H162" s="63"/>
      <c r="I162" s="63"/>
    </row>
    <row r="163" spans="1:9" x14ac:dyDescent="0.25">
      <c r="A163" s="91" t="str">
        <f t="shared" si="9"/>
        <v/>
      </c>
      <c r="B163" s="91" t="str">
        <f t="shared" si="10"/>
        <v/>
      </c>
      <c r="C163" s="68" t="str">
        <f t="shared" si="8"/>
        <v/>
      </c>
      <c r="D163" s="16" t="str">
        <f ca="1">IF(AND(Naptár!$I$1=C163,G163=$D$1),C163,"")</f>
        <v/>
      </c>
      <c r="G163" s="63"/>
      <c r="H163" s="63"/>
      <c r="I163" s="63"/>
    </row>
    <row r="164" spans="1:9" x14ac:dyDescent="0.25">
      <c r="A164" s="91" t="str">
        <f t="shared" si="9"/>
        <v/>
      </c>
      <c r="B164" s="91" t="str">
        <f t="shared" si="10"/>
        <v/>
      </c>
      <c r="C164" s="68" t="str">
        <f t="shared" si="8"/>
        <v/>
      </c>
      <c r="D164" s="16" t="str">
        <f ca="1">IF(AND(Naptár!$I$1=C164,G164=$D$1),C164,"")</f>
        <v/>
      </c>
      <c r="G164" s="63"/>
      <c r="H164" s="63"/>
      <c r="I164" s="63"/>
    </row>
    <row r="165" spans="1:9" x14ac:dyDescent="0.25">
      <c r="A165" s="91" t="str">
        <f t="shared" si="9"/>
        <v/>
      </c>
      <c r="B165" s="91" t="str">
        <f t="shared" si="10"/>
        <v/>
      </c>
      <c r="C165" s="68" t="str">
        <f t="shared" si="8"/>
        <v/>
      </c>
      <c r="D165" s="16" t="str">
        <f ca="1">IF(AND(Naptár!$I$1=C165,G165=$D$1),C165,"")</f>
        <v/>
      </c>
      <c r="G165" s="63"/>
      <c r="H165" s="63"/>
      <c r="I165" s="63"/>
    </row>
    <row r="166" spans="1:9" x14ac:dyDescent="0.25">
      <c r="A166" s="91" t="str">
        <f t="shared" si="9"/>
        <v/>
      </c>
      <c r="B166" s="91" t="str">
        <f t="shared" si="10"/>
        <v/>
      </c>
      <c r="C166" s="68" t="str">
        <f t="shared" si="8"/>
        <v/>
      </c>
      <c r="D166" s="16" t="str">
        <f ca="1">IF(AND(Naptár!$I$1=C166,G166=$D$1),C166,"")</f>
        <v/>
      </c>
      <c r="G166" s="63"/>
      <c r="H166" s="63"/>
      <c r="I166" s="63"/>
    </row>
    <row r="167" spans="1:9" x14ac:dyDescent="0.25">
      <c r="A167" s="91" t="str">
        <f t="shared" si="9"/>
        <v/>
      </c>
      <c r="B167" s="91" t="str">
        <f t="shared" si="10"/>
        <v/>
      </c>
      <c r="C167" s="68" t="str">
        <f t="shared" si="8"/>
        <v/>
      </c>
      <c r="D167" s="16" t="str">
        <f ca="1">IF(AND(Naptár!$I$1=C167,G167=$D$1),C167,"")</f>
        <v/>
      </c>
      <c r="G167" s="63"/>
      <c r="H167" s="63"/>
      <c r="I167" s="63"/>
    </row>
    <row r="168" spans="1:9" x14ac:dyDescent="0.25">
      <c r="A168" s="91" t="str">
        <f t="shared" si="9"/>
        <v/>
      </c>
      <c r="B168" s="91" t="str">
        <f t="shared" si="10"/>
        <v/>
      </c>
      <c r="C168" s="68" t="str">
        <f t="shared" si="8"/>
        <v/>
      </c>
      <c r="D168" s="16" t="str">
        <f ca="1">IF(AND(Naptár!$I$1=C168,G168=$D$1),C168,"")</f>
        <v/>
      </c>
      <c r="G168" s="63"/>
      <c r="H168" s="63"/>
      <c r="I168" s="63"/>
    </row>
    <row r="169" spans="1:9" x14ac:dyDescent="0.25">
      <c r="A169" s="91" t="str">
        <f t="shared" si="9"/>
        <v/>
      </c>
      <c r="B169" s="91" t="str">
        <f t="shared" si="10"/>
        <v/>
      </c>
      <c r="C169" s="68" t="str">
        <f t="shared" si="8"/>
        <v/>
      </c>
      <c r="D169" s="16" t="str">
        <f ca="1">IF(AND(Naptár!$I$1=C169,G169=$D$1),C169,"")</f>
        <v/>
      </c>
      <c r="G169" s="63"/>
      <c r="H169" s="63"/>
      <c r="I169" s="63"/>
    </row>
    <row r="170" spans="1:9" x14ac:dyDescent="0.25">
      <c r="A170" s="91" t="str">
        <f t="shared" si="9"/>
        <v/>
      </c>
      <c r="B170" s="91" t="str">
        <f t="shared" si="10"/>
        <v/>
      </c>
      <c r="C170" s="68" t="str">
        <f t="shared" si="8"/>
        <v/>
      </c>
      <c r="D170" s="16" t="str">
        <f ca="1">IF(AND(Naptár!$I$1=C170,G170=$D$1),C170,"")</f>
        <v/>
      </c>
      <c r="G170" s="63"/>
      <c r="H170" s="63"/>
      <c r="I170" s="63"/>
    </row>
    <row r="171" spans="1:9" x14ac:dyDescent="0.25">
      <c r="A171" s="91" t="str">
        <f t="shared" si="9"/>
        <v/>
      </c>
      <c r="B171" s="91" t="str">
        <f t="shared" si="10"/>
        <v/>
      </c>
      <c r="C171" s="68" t="str">
        <f t="shared" si="8"/>
        <v/>
      </c>
      <c r="D171" s="16" t="str">
        <f ca="1">IF(AND(Naptár!$I$1=C171,G171=$D$1),C171,"")</f>
        <v/>
      </c>
      <c r="G171" s="63"/>
      <c r="H171" s="63"/>
      <c r="I171" s="63"/>
    </row>
    <row r="172" spans="1:9" x14ac:dyDescent="0.25">
      <c r="A172" s="91" t="str">
        <f t="shared" si="9"/>
        <v/>
      </c>
      <c r="B172" s="91" t="str">
        <f t="shared" si="10"/>
        <v/>
      </c>
      <c r="C172" s="68" t="str">
        <f t="shared" si="8"/>
        <v/>
      </c>
      <c r="D172" s="16" t="str">
        <f ca="1">IF(AND(Naptár!$I$1=C172,G172=$D$1),C172,"")</f>
        <v/>
      </c>
      <c r="G172" s="63"/>
      <c r="H172" s="63"/>
      <c r="I172" s="63"/>
    </row>
    <row r="173" spans="1:9" x14ac:dyDescent="0.25">
      <c r="A173" s="91" t="str">
        <f t="shared" si="9"/>
        <v/>
      </c>
      <c r="B173" s="91" t="str">
        <f t="shared" si="10"/>
        <v/>
      </c>
      <c r="C173" s="68" t="str">
        <f t="shared" si="8"/>
        <v/>
      </c>
      <c r="D173" s="16" t="str">
        <f ca="1">IF(AND(Naptár!$I$1=C173,G173=$D$1),C173,"")</f>
        <v/>
      </c>
      <c r="G173" s="63"/>
      <c r="H173" s="63"/>
      <c r="I173" s="63"/>
    </row>
    <row r="174" spans="1:9" x14ac:dyDescent="0.25">
      <c r="A174" s="91" t="str">
        <f t="shared" si="9"/>
        <v/>
      </c>
      <c r="B174" s="91" t="str">
        <f t="shared" si="10"/>
        <v/>
      </c>
      <c r="C174" s="68" t="str">
        <f t="shared" si="8"/>
        <v/>
      </c>
      <c r="D174" s="16" t="str">
        <f ca="1">IF(AND(Naptár!$I$1=C174,G174=$D$1),C174,"")</f>
        <v/>
      </c>
      <c r="G174" s="63"/>
      <c r="H174" s="63"/>
      <c r="I174" s="63"/>
    </row>
    <row r="175" spans="1:9" x14ac:dyDescent="0.25">
      <c r="A175" s="91" t="str">
        <f t="shared" si="9"/>
        <v/>
      </c>
      <c r="B175" s="91" t="str">
        <f t="shared" si="10"/>
        <v/>
      </c>
      <c r="C175" s="68" t="str">
        <f t="shared" si="8"/>
        <v/>
      </c>
      <c r="D175" s="16" t="str">
        <f ca="1">IF(AND(Naptár!$I$1=C175,G175=$D$1),C175,"")</f>
        <v/>
      </c>
      <c r="G175" s="63"/>
      <c r="H175" s="63"/>
      <c r="I175" s="63"/>
    </row>
    <row r="176" spans="1:9" x14ac:dyDescent="0.25">
      <c r="A176" s="91" t="str">
        <f t="shared" si="9"/>
        <v/>
      </c>
      <c r="B176" s="91" t="str">
        <f t="shared" si="10"/>
        <v/>
      </c>
      <c r="C176" s="68" t="str">
        <f t="shared" si="8"/>
        <v/>
      </c>
      <c r="D176" s="16" t="str">
        <f ca="1">IF(AND(Naptár!$I$1=C176,G176=$D$1),C176,"")</f>
        <v/>
      </c>
      <c r="G176" s="63"/>
      <c r="H176" s="63"/>
      <c r="I176" s="63"/>
    </row>
    <row r="177" spans="1:9" x14ac:dyDescent="0.25">
      <c r="A177" s="91" t="str">
        <f t="shared" si="9"/>
        <v/>
      </c>
      <c r="B177" s="91" t="str">
        <f t="shared" si="10"/>
        <v/>
      </c>
      <c r="C177" s="68" t="str">
        <f t="shared" si="8"/>
        <v/>
      </c>
      <c r="D177" s="16" t="str">
        <f ca="1">IF(AND(Naptár!$I$1=C177,G177=$D$1),C177,"")</f>
        <v/>
      </c>
      <c r="G177" s="63"/>
      <c r="H177" s="63"/>
      <c r="I177" s="63"/>
    </row>
    <row r="178" spans="1:9" x14ac:dyDescent="0.25">
      <c r="A178" s="91" t="str">
        <f t="shared" si="9"/>
        <v/>
      </c>
      <c r="B178" s="91" t="str">
        <f t="shared" si="10"/>
        <v/>
      </c>
      <c r="C178" s="68" t="str">
        <f t="shared" si="8"/>
        <v/>
      </c>
      <c r="D178" s="16" t="str">
        <f ca="1">IF(AND(Naptár!$I$1=C178,G178=$D$1),C178,"")</f>
        <v/>
      </c>
      <c r="G178" s="63"/>
      <c r="H178" s="63"/>
      <c r="I178" s="63"/>
    </row>
    <row r="179" spans="1:9" x14ac:dyDescent="0.25">
      <c r="A179" s="91" t="str">
        <f t="shared" si="9"/>
        <v/>
      </c>
      <c r="B179" s="91" t="str">
        <f t="shared" si="10"/>
        <v/>
      </c>
      <c r="C179" s="68" t="str">
        <f t="shared" si="8"/>
        <v/>
      </c>
      <c r="D179" s="16" t="str">
        <f ca="1">IF(AND(Naptár!$I$1=C179,G179=$D$1),C179,"")</f>
        <v/>
      </c>
      <c r="G179" s="63"/>
      <c r="H179" s="63"/>
      <c r="I179" s="63"/>
    </row>
    <row r="180" spans="1:9" x14ac:dyDescent="0.25">
      <c r="A180" s="91" t="str">
        <f t="shared" si="9"/>
        <v/>
      </c>
      <c r="B180" s="91" t="str">
        <f t="shared" si="10"/>
        <v/>
      </c>
      <c r="C180" s="68" t="str">
        <f t="shared" si="8"/>
        <v/>
      </c>
      <c r="D180" s="16" t="str">
        <f ca="1">IF(AND(Naptár!$I$1=C180,G180=$D$1),C180,"")</f>
        <v/>
      </c>
      <c r="G180" s="63"/>
      <c r="H180" s="63"/>
      <c r="I180" s="63"/>
    </row>
    <row r="181" spans="1:9" x14ac:dyDescent="0.25">
      <c r="A181" s="91" t="str">
        <f t="shared" si="9"/>
        <v/>
      </c>
      <c r="B181" s="91" t="str">
        <f t="shared" si="10"/>
        <v/>
      </c>
      <c r="C181" s="68" t="str">
        <f t="shared" si="8"/>
        <v/>
      </c>
      <c r="D181" s="16" t="str">
        <f ca="1">IF(AND(Naptár!$I$1=C181,G181=$D$1),C181,"")</f>
        <v/>
      </c>
      <c r="G181" s="63"/>
      <c r="H181" s="63"/>
      <c r="I181" s="63"/>
    </row>
    <row r="182" spans="1:9" x14ac:dyDescent="0.25">
      <c r="A182" s="91" t="str">
        <f t="shared" si="9"/>
        <v/>
      </c>
      <c r="B182" s="91" t="str">
        <f t="shared" si="10"/>
        <v/>
      </c>
      <c r="C182" s="68" t="str">
        <f t="shared" si="8"/>
        <v/>
      </c>
      <c r="D182" s="16" t="str">
        <f ca="1">IF(AND(Naptár!$I$1=C182,G182=$D$1),C182,"")</f>
        <v/>
      </c>
      <c r="G182" s="63"/>
      <c r="H182" s="63"/>
      <c r="I182" s="63"/>
    </row>
    <row r="183" spans="1:9" x14ac:dyDescent="0.25">
      <c r="A183" s="91" t="str">
        <f t="shared" si="9"/>
        <v/>
      </c>
      <c r="B183" s="91" t="str">
        <f t="shared" si="10"/>
        <v/>
      </c>
      <c r="C183" s="68" t="str">
        <f t="shared" si="8"/>
        <v/>
      </c>
      <c r="D183" s="16" t="str">
        <f ca="1">IF(AND(Naptár!$I$1=C183,G183=$D$1),C183,"")</f>
        <v/>
      </c>
      <c r="G183" s="63"/>
      <c r="H183" s="63"/>
      <c r="I183" s="63"/>
    </row>
    <row r="184" spans="1:9" x14ac:dyDescent="0.25">
      <c r="A184" s="91" t="str">
        <f t="shared" si="9"/>
        <v/>
      </c>
      <c r="B184" s="91" t="str">
        <f t="shared" si="10"/>
        <v/>
      </c>
      <c r="C184" s="68" t="str">
        <f t="shared" si="8"/>
        <v/>
      </c>
      <c r="D184" s="16" t="str">
        <f ca="1">IF(AND(Naptár!$I$1=C184,G184=$D$1),C184,"")</f>
        <v/>
      </c>
      <c r="G184" s="63"/>
      <c r="H184" s="63"/>
      <c r="I184" s="63"/>
    </row>
    <row r="185" spans="1:9" x14ac:dyDescent="0.25">
      <c r="A185" s="91" t="str">
        <f t="shared" si="9"/>
        <v/>
      </c>
      <c r="B185" s="91" t="str">
        <f t="shared" si="10"/>
        <v/>
      </c>
      <c r="C185" s="68" t="str">
        <f t="shared" si="8"/>
        <v/>
      </c>
      <c r="D185" s="16" t="str">
        <f ca="1">IF(AND(Naptár!$I$1=C185,G185=$D$1),C185,"")</f>
        <v/>
      </c>
      <c r="G185" s="63"/>
      <c r="H185" s="63"/>
      <c r="I185" s="63"/>
    </row>
    <row r="186" spans="1:9" x14ac:dyDescent="0.25">
      <c r="A186" s="91" t="str">
        <f t="shared" si="9"/>
        <v/>
      </c>
      <c r="B186" s="91" t="str">
        <f t="shared" si="10"/>
        <v/>
      </c>
      <c r="C186" s="68" t="str">
        <f t="shared" si="8"/>
        <v/>
      </c>
      <c r="D186" s="16" t="str">
        <f ca="1">IF(AND(Naptár!$I$1=C186,G186=$D$1),C186,"")</f>
        <v/>
      </c>
      <c r="G186" s="63"/>
      <c r="H186" s="63"/>
      <c r="I186" s="63"/>
    </row>
    <row r="187" spans="1:9" x14ac:dyDescent="0.25">
      <c r="A187" s="91" t="str">
        <f t="shared" si="9"/>
        <v/>
      </c>
      <c r="B187" s="91" t="str">
        <f t="shared" si="10"/>
        <v/>
      </c>
      <c r="C187" s="68" t="str">
        <f t="shared" si="8"/>
        <v/>
      </c>
      <c r="D187" s="16" t="str">
        <f ca="1">IF(AND(Naptár!$I$1=C187,G187=$D$1),C187,"")</f>
        <v/>
      </c>
      <c r="G187" s="63"/>
      <c r="H187" s="63"/>
      <c r="I187" s="63"/>
    </row>
    <row r="188" spans="1:9" x14ac:dyDescent="0.25">
      <c r="A188" s="91" t="str">
        <f t="shared" si="9"/>
        <v/>
      </c>
      <c r="B188" s="91" t="str">
        <f t="shared" si="10"/>
        <v/>
      </c>
      <c r="C188" s="68" t="str">
        <f t="shared" si="8"/>
        <v/>
      </c>
      <c r="D188" s="16" t="str">
        <f ca="1">IF(AND(Naptár!$I$1=C188,G188=$D$1),C188,"")</f>
        <v/>
      </c>
      <c r="G188" s="63"/>
      <c r="H188" s="63"/>
      <c r="I188" s="63"/>
    </row>
    <row r="189" spans="1:9" x14ac:dyDescent="0.25">
      <c r="A189" s="91" t="str">
        <f t="shared" si="9"/>
        <v/>
      </c>
      <c r="B189" s="91" t="str">
        <f t="shared" si="10"/>
        <v/>
      </c>
      <c r="C189" s="68" t="str">
        <f t="shared" si="8"/>
        <v/>
      </c>
      <c r="D189" s="16" t="str">
        <f ca="1">IF(AND(Naptár!$I$1=C189,G189=$D$1),C189,"")</f>
        <v/>
      </c>
      <c r="G189" s="63"/>
      <c r="H189" s="63"/>
      <c r="I189" s="63"/>
    </row>
    <row r="190" spans="1:9" x14ac:dyDescent="0.25">
      <c r="A190" s="91" t="str">
        <f t="shared" si="9"/>
        <v/>
      </c>
      <c r="B190" s="91" t="str">
        <f t="shared" si="10"/>
        <v/>
      </c>
      <c r="C190" s="68" t="str">
        <f t="shared" si="8"/>
        <v/>
      </c>
      <c r="D190" s="16" t="str">
        <f ca="1">IF(AND(Naptár!$I$1=C190,G190=$D$1),C190,"")</f>
        <v/>
      </c>
      <c r="G190" s="63"/>
      <c r="H190" s="63"/>
      <c r="I190" s="63"/>
    </row>
    <row r="191" spans="1:9" x14ac:dyDescent="0.25">
      <c r="A191" s="91" t="str">
        <f t="shared" si="9"/>
        <v/>
      </c>
      <c r="B191" s="91" t="str">
        <f t="shared" si="10"/>
        <v/>
      </c>
      <c r="C191" s="68" t="str">
        <f t="shared" si="8"/>
        <v/>
      </c>
      <c r="D191" s="16" t="str">
        <f ca="1">IF(AND(Naptár!$I$1=C191,G191=$D$1),C191,"")</f>
        <v/>
      </c>
      <c r="G191" s="63"/>
      <c r="H191" s="63"/>
      <c r="I191" s="63"/>
    </row>
    <row r="192" spans="1:9" x14ac:dyDescent="0.25">
      <c r="A192" s="91" t="str">
        <f t="shared" si="9"/>
        <v/>
      </c>
      <c r="B192" s="91" t="str">
        <f t="shared" si="10"/>
        <v/>
      </c>
      <c r="C192" s="68" t="str">
        <f t="shared" si="8"/>
        <v/>
      </c>
      <c r="D192" s="16" t="str">
        <f ca="1">IF(AND(Naptár!$I$1=C192,G192=$D$1),C192,"")</f>
        <v/>
      </c>
      <c r="G192" s="63"/>
      <c r="H192" s="63"/>
      <c r="I192" s="63"/>
    </row>
    <row r="193" spans="1:9" x14ac:dyDescent="0.25">
      <c r="A193" s="91" t="str">
        <f t="shared" si="9"/>
        <v/>
      </c>
      <c r="B193" s="91" t="str">
        <f t="shared" si="10"/>
        <v/>
      </c>
      <c r="C193" s="68" t="str">
        <f t="shared" si="8"/>
        <v/>
      </c>
      <c r="D193" s="16" t="str">
        <f ca="1">IF(AND(Naptár!$I$1=C193,G193=$D$1),C193,"")</f>
        <v/>
      </c>
      <c r="G193" s="63"/>
      <c r="H193" s="63"/>
      <c r="I193" s="63"/>
    </row>
    <row r="194" spans="1:9" x14ac:dyDescent="0.25">
      <c r="A194" s="91" t="str">
        <f t="shared" si="9"/>
        <v/>
      </c>
      <c r="B194" s="91" t="str">
        <f t="shared" si="10"/>
        <v/>
      </c>
      <c r="C194" s="68" t="str">
        <f t="shared" si="8"/>
        <v/>
      </c>
      <c r="D194" s="16" t="str">
        <f ca="1">IF(AND(Naptár!$I$1=C194,G194=$D$1),C194,"")</f>
        <v/>
      </c>
      <c r="G194" s="63"/>
      <c r="H194" s="63"/>
      <c r="I194" s="63"/>
    </row>
    <row r="195" spans="1:9" x14ac:dyDescent="0.25">
      <c r="A195" s="91" t="str">
        <f t="shared" si="9"/>
        <v/>
      </c>
      <c r="B195" s="91" t="str">
        <f t="shared" si="10"/>
        <v/>
      </c>
      <c r="C195" s="68" t="str">
        <f t="shared" si="8"/>
        <v/>
      </c>
      <c r="D195" s="16" t="str">
        <f ca="1">IF(AND(Naptár!$I$1=C195,G195=$D$1),C195,"")</f>
        <v/>
      </c>
      <c r="G195" s="63"/>
      <c r="H195" s="63"/>
      <c r="I195" s="63"/>
    </row>
    <row r="196" spans="1:9" x14ac:dyDescent="0.25">
      <c r="A196" s="91" t="str">
        <f t="shared" si="9"/>
        <v/>
      </c>
      <c r="B196" s="91" t="str">
        <f t="shared" si="10"/>
        <v/>
      </c>
      <c r="C196" s="68" t="str">
        <f t="shared" ref="C196:C200" si="11">IF(H196="","",YEAR(H196))</f>
        <v/>
      </c>
      <c r="D196" s="16" t="str">
        <f ca="1">IF(AND(Naptár!$I$1=C196,G196=$D$1),C196,"")</f>
        <v/>
      </c>
      <c r="G196" s="63"/>
      <c r="H196" s="63"/>
      <c r="I196" s="63"/>
    </row>
    <row r="197" spans="1:9" x14ac:dyDescent="0.25">
      <c r="A197" s="91" t="str">
        <f t="shared" si="9"/>
        <v/>
      </c>
      <c r="B197" s="91" t="str">
        <f t="shared" si="10"/>
        <v/>
      </c>
      <c r="C197" s="68" t="str">
        <f t="shared" si="11"/>
        <v/>
      </c>
      <c r="D197" s="16" t="str">
        <f ca="1">IF(AND(Naptár!$I$1=C197,G197=$D$1),C197,"")</f>
        <v/>
      </c>
      <c r="G197" s="63"/>
      <c r="H197" s="63"/>
      <c r="I197" s="63"/>
    </row>
    <row r="198" spans="1:9" x14ac:dyDescent="0.25">
      <c r="A198" s="91" t="str">
        <f t="shared" si="9"/>
        <v/>
      </c>
      <c r="B198" s="91" t="str">
        <f t="shared" si="10"/>
        <v/>
      </c>
      <c r="C198" s="68" t="str">
        <f t="shared" si="11"/>
        <v/>
      </c>
      <c r="D198" s="16" t="str">
        <f ca="1">IF(AND(Naptár!$I$1=C198,G198=$D$1),C198,"")</f>
        <v/>
      </c>
      <c r="G198" s="63"/>
      <c r="H198" s="63"/>
      <c r="I198" s="63"/>
    </row>
    <row r="199" spans="1:9" x14ac:dyDescent="0.25">
      <c r="A199" s="91" t="str">
        <f t="shared" si="9"/>
        <v/>
      </c>
      <c r="B199" s="91" t="str">
        <f t="shared" si="10"/>
        <v/>
      </c>
      <c r="C199" s="68" t="str">
        <f t="shared" si="11"/>
        <v/>
      </c>
      <c r="D199" s="16" t="str">
        <f ca="1">IF(AND(Naptár!$I$1=C199,G199=$D$1),C199,"")</f>
        <v/>
      </c>
      <c r="G199" s="63"/>
      <c r="H199" s="63"/>
      <c r="I199" s="63"/>
    </row>
    <row r="200" spans="1:9" x14ac:dyDescent="0.25">
      <c r="A200" s="91" t="str">
        <f t="shared" si="9"/>
        <v/>
      </c>
      <c r="B200" s="91" t="str">
        <f t="shared" si="10"/>
        <v/>
      </c>
      <c r="C200" s="68" t="str">
        <f t="shared" si="11"/>
        <v/>
      </c>
      <c r="D200" s="16" t="str">
        <f ca="1">IF(AND(Naptár!$I$1=C200,G200=$D$1),C200,"")</f>
        <v/>
      </c>
      <c r="G200" s="63"/>
      <c r="H200" s="63"/>
      <c r="I200" s="63"/>
    </row>
    <row r="201" spans="1:9" x14ac:dyDescent="0.25">
      <c r="A201" s="61"/>
      <c r="B201" s="61"/>
    </row>
    <row r="202" spans="1:9" x14ac:dyDescent="0.25">
      <c r="A202" s="61"/>
      <c r="B202" s="61"/>
    </row>
    <row r="203" spans="1:9" x14ac:dyDescent="0.25">
      <c r="A203" s="61"/>
      <c r="B203" s="61"/>
    </row>
    <row r="204" spans="1:9" x14ac:dyDescent="0.25">
      <c r="A204" s="61"/>
      <c r="B204" s="61"/>
    </row>
    <row r="205" spans="1:9" x14ac:dyDescent="0.25">
      <c r="A205" s="61"/>
      <c r="B205" s="61"/>
    </row>
    <row r="206" spans="1:9" x14ac:dyDescent="0.25">
      <c r="A206" s="61"/>
      <c r="B206" s="61"/>
    </row>
    <row r="207" spans="1:9" x14ac:dyDescent="0.25">
      <c r="A207" s="61"/>
      <c r="B207" s="61"/>
    </row>
    <row r="208" spans="1:9" x14ac:dyDescent="0.25">
      <c r="A208" s="61"/>
      <c r="B208" s="61"/>
    </row>
    <row r="209" spans="1:2" x14ac:dyDescent="0.25">
      <c r="A209" s="61"/>
      <c r="B209" s="61"/>
    </row>
    <row r="210" spans="1:2" x14ac:dyDescent="0.25">
      <c r="A210" s="61"/>
      <c r="B210" s="61"/>
    </row>
    <row r="211" spans="1:2" x14ac:dyDescent="0.25">
      <c r="A211" s="61"/>
      <c r="B211" s="61"/>
    </row>
    <row r="212" spans="1:2" x14ac:dyDescent="0.25">
      <c r="A212" s="61"/>
      <c r="B212" s="61"/>
    </row>
    <row r="213" spans="1:2" x14ac:dyDescent="0.25">
      <c r="A213" s="61"/>
      <c r="B213" s="61"/>
    </row>
    <row r="214" spans="1:2" x14ac:dyDescent="0.25">
      <c r="A214" s="61"/>
      <c r="B214" s="61"/>
    </row>
    <row r="215" spans="1:2" x14ac:dyDescent="0.25">
      <c r="A215" s="61"/>
      <c r="B215" s="61"/>
    </row>
    <row r="216" spans="1:2" x14ac:dyDescent="0.25">
      <c r="A216" s="61"/>
      <c r="B216" s="61"/>
    </row>
    <row r="217" spans="1:2" x14ac:dyDescent="0.25">
      <c r="A217" s="61"/>
      <c r="B217" s="61"/>
    </row>
    <row r="218" spans="1:2" x14ac:dyDescent="0.25">
      <c r="A218" s="61"/>
      <c r="B218" s="61"/>
    </row>
    <row r="219" spans="1:2" x14ac:dyDescent="0.25">
      <c r="A219" s="61"/>
      <c r="B219" s="61"/>
    </row>
    <row r="220" spans="1:2" x14ac:dyDescent="0.25">
      <c r="A220" s="61"/>
      <c r="B220" s="61"/>
    </row>
    <row r="221" spans="1:2" x14ac:dyDescent="0.25">
      <c r="A221" s="61"/>
      <c r="B221" s="61"/>
    </row>
    <row r="222" spans="1:2" x14ac:dyDescent="0.25">
      <c r="A222" s="61"/>
      <c r="B222" s="61"/>
    </row>
    <row r="223" spans="1:2" x14ac:dyDescent="0.25">
      <c r="A223" s="61"/>
      <c r="B223" s="61"/>
    </row>
    <row r="224" spans="1:2" x14ac:dyDescent="0.25">
      <c r="A224" s="61"/>
      <c r="B224" s="61"/>
    </row>
    <row r="225" spans="1:2" x14ac:dyDescent="0.25">
      <c r="A225" s="61"/>
      <c r="B225" s="61"/>
    </row>
    <row r="226" spans="1:2" x14ac:dyDescent="0.25">
      <c r="A226" s="61"/>
      <c r="B226" s="61"/>
    </row>
    <row r="227" spans="1:2" x14ac:dyDescent="0.25">
      <c r="A227" s="61"/>
      <c r="B227" s="61"/>
    </row>
    <row r="228" spans="1:2" x14ac:dyDescent="0.25">
      <c r="A228" s="61"/>
      <c r="B228" s="61"/>
    </row>
    <row r="229" spans="1:2" x14ac:dyDescent="0.25">
      <c r="A229" s="61"/>
      <c r="B229" s="61"/>
    </row>
    <row r="230" spans="1:2" x14ac:dyDescent="0.25">
      <c r="A230" s="61"/>
      <c r="B230" s="61"/>
    </row>
    <row r="231" spans="1:2" x14ac:dyDescent="0.25">
      <c r="A231" s="61"/>
      <c r="B231" s="61"/>
    </row>
    <row r="232" spans="1:2" x14ac:dyDescent="0.25">
      <c r="A232" s="61"/>
      <c r="B232" s="61"/>
    </row>
    <row r="233" spans="1:2" x14ac:dyDescent="0.25">
      <c r="A233" s="61"/>
      <c r="B233" s="61"/>
    </row>
    <row r="234" spans="1:2" x14ac:dyDescent="0.25">
      <c r="A234" s="61"/>
      <c r="B234" s="61"/>
    </row>
    <row r="235" spans="1:2" x14ac:dyDescent="0.25">
      <c r="A235" s="61"/>
      <c r="B235" s="61"/>
    </row>
    <row r="236" spans="1:2" x14ac:dyDescent="0.25">
      <c r="A236" s="61"/>
      <c r="B236" s="61"/>
    </row>
    <row r="237" spans="1:2" x14ac:dyDescent="0.25">
      <c r="A237" s="61"/>
      <c r="B237" s="61"/>
    </row>
    <row r="238" spans="1:2" x14ac:dyDescent="0.25">
      <c r="A238" s="61"/>
      <c r="B238" s="61"/>
    </row>
    <row r="239" spans="1:2" x14ac:dyDescent="0.25">
      <c r="A239" s="61"/>
      <c r="B239" s="61"/>
    </row>
    <row r="240" spans="1:2" x14ac:dyDescent="0.25">
      <c r="A240" s="61"/>
      <c r="B240" s="61"/>
    </row>
    <row r="241" spans="1:2" x14ac:dyDescent="0.25">
      <c r="A241" s="61"/>
      <c r="B241" s="61"/>
    </row>
    <row r="242" spans="1:2" x14ac:dyDescent="0.25">
      <c r="A242" s="61"/>
      <c r="B242" s="61"/>
    </row>
    <row r="243" spans="1:2" x14ac:dyDescent="0.25">
      <c r="A243" s="61"/>
      <c r="B243" s="61"/>
    </row>
    <row r="244" spans="1:2" x14ac:dyDescent="0.25">
      <c r="A244" s="61"/>
      <c r="B244" s="61"/>
    </row>
    <row r="245" spans="1:2" x14ac:dyDescent="0.25">
      <c r="A245" s="61"/>
      <c r="B245" s="61"/>
    </row>
    <row r="246" spans="1:2" x14ac:dyDescent="0.25">
      <c r="A246" s="61"/>
      <c r="B246" s="61"/>
    </row>
    <row r="247" spans="1:2" x14ac:dyDescent="0.25">
      <c r="A247" s="61"/>
      <c r="B247" s="61"/>
    </row>
    <row r="248" spans="1:2" x14ac:dyDescent="0.25">
      <c r="A248" s="61"/>
      <c r="B248" s="61"/>
    </row>
    <row r="249" spans="1:2" x14ac:dyDescent="0.25">
      <c r="A249" s="61"/>
      <c r="B249" s="61"/>
    </row>
    <row r="250" spans="1:2" x14ac:dyDescent="0.25">
      <c r="A250" s="61"/>
      <c r="B250" s="61"/>
    </row>
    <row r="251" spans="1:2" x14ac:dyDescent="0.25">
      <c r="A251" s="61"/>
      <c r="B251" s="61"/>
    </row>
    <row r="252" spans="1:2" x14ac:dyDescent="0.25">
      <c r="A252" s="61"/>
      <c r="B252" s="61"/>
    </row>
    <row r="253" spans="1:2" x14ac:dyDescent="0.25">
      <c r="A253" s="61"/>
      <c r="B253" s="61"/>
    </row>
    <row r="254" spans="1:2" x14ac:dyDescent="0.25">
      <c r="A254" s="61"/>
      <c r="B254" s="61"/>
    </row>
    <row r="255" spans="1:2" x14ac:dyDescent="0.25">
      <c r="A255" s="61"/>
      <c r="B255" s="61"/>
    </row>
    <row r="256" spans="1:2" x14ac:dyDescent="0.25">
      <c r="A256" s="61"/>
      <c r="B256" s="61"/>
    </row>
    <row r="257" spans="1:2" x14ac:dyDescent="0.25">
      <c r="A257" s="61"/>
      <c r="B257" s="61"/>
    </row>
    <row r="258" spans="1:2" x14ac:dyDescent="0.25">
      <c r="A258" s="61"/>
      <c r="B258" s="61"/>
    </row>
    <row r="259" spans="1:2" x14ac:dyDescent="0.25">
      <c r="A259" s="61"/>
      <c r="B259" s="61"/>
    </row>
    <row r="260" spans="1:2" x14ac:dyDescent="0.25">
      <c r="A260" s="61"/>
      <c r="B260" s="61"/>
    </row>
    <row r="261" spans="1:2" x14ac:dyDescent="0.25">
      <c r="A261" s="61"/>
      <c r="B261" s="61"/>
    </row>
    <row r="262" spans="1:2" x14ac:dyDescent="0.25">
      <c r="A262" s="61"/>
      <c r="B262" s="61"/>
    </row>
    <row r="263" spans="1:2" x14ac:dyDescent="0.25">
      <c r="A263" s="61"/>
      <c r="B263" s="61"/>
    </row>
    <row r="264" spans="1:2" x14ac:dyDescent="0.25">
      <c r="A264" s="61"/>
      <c r="B264" s="61"/>
    </row>
    <row r="265" spans="1:2" x14ac:dyDescent="0.25">
      <c r="A265" s="61"/>
      <c r="B265" s="61"/>
    </row>
    <row r="266" spans="1:2" x14ac:dyDescent="0.25">
      <c r="A266" s="61"/>
      <c r="B266" s="61"/>
    </row>
    <row r="267" spans="1:2" x14ac:dyDescent="0.25">
      <c r="A267" s="61"/>
      <c r="B267" s="61"/>
    </row>
    <row r="268" spans="1:2" x14ac:dyDescent="0.25">
      <c r="A268" s="61"/>
      <c r="B268" s="61"/>
    </row>
    <row r="269" spans="1:2" x14ac:dyDescent="0.25">
      <c r="A269" s="61"/>
      <c r="B269" s="61"/>
    </row>
    <row r="270" spans="1:2" x14ac:dyDescent="0.25">
      <c r="A270" s="61"/>
      <c r="B270" s="61"/>
    </row>
    <row r="271" spans="1:2" x14ac:dyDescent="0.25">
      <c r="A271" s="61"/>
      <c r="B271" s="61"/>
    </row>
    <row r="272" spans="1:2" x14ac:dyDescent="0.25">
      <c r="A272" s="61"/>
      <c r="B272" s="61"/>
    </row>
    <row r="273" spans="1:2" x14ac:dyDescent="0.25">
      <c r="A273" s="61"/>
      <c r="B273" s="61"/>
    </row>
    <row r="274" spans="1:2" x14ac:dyDescent="0.25">
      <c r="A274" s="61"/>
      <c r="B274" s="61"/>
    </row>
    <row r="275" spans="1:2" x14ac:dyDescent="0.25">
      <c r="A275" s="61"/>
      <c r="B275" s="61"/>
    </row>
    <row r="276" spans="1:2" x14ac:dyDescent="0.25">
      <c r="A276" s="61"/>
      <c r="B276" s="61"/>
    </row>
    <row r="277" spans="1:2" x14ac:dyDescent="0.25">
      <c r="A277" s="61"/>
      <c r="B277" s="61"/>
    </row>
    <row r="278" spans="1:2" x14ac:dyDescent="0.25">
      <c r="A278" s="61"/>
      <c r="B278" s="61"/>
    </row>
    <row r="279" spans="1:2" x14ac:dyDescent="0.25">
      <c r="A279" s="61"/>
      <c r="B279" s="61"/>
    </row>
    <row r="280" spans="1:2" x14ac:dyDescent="0.25">
      <c r="A280" s="61"/>
      <c r="B280" s="61"/>
    </row>
    <row r="281" spans="1:2" x14ac:dyDescent="0.25">
      <c r="A281" s="61"/>
      <c r="B281" s="61"/>
    </row>
    <row r="282" spans="1:2" x14ac:dyDescent="0.25">
      <c r="A282" s="61"/>
      <c r="B282" s="61"/>
    </row>
    <row r="283" spans="1:2" x14ac:dyDescent="0.25">
      <c r="A283" s="61"/>
      <c r="B283" s="61"/>
    </row>
    <row r="284" spans="1:2" x14ac:dyDescent="0.25">
      <c r="A284" s="61"/>
      <c r="B284" s="61"/>
    </row>
    <row r="285" spans="1:2" x14ac:dyDescent="0.25">
      <c r="A285" s="61"/>
      <c r="B285" s="61"/>
    </row>
    <row r="286" spans="1:2" x14ac:dyDescent="0.25">
      <c r="A286" s="61"/>
      <c r="B286" s="61"/>
    </row>
    <row r="287" spans="1:2" x14ac:dyDescent="0.25">
      <c r="A287" s="61"/>
      <c r="B287" s="61"/>
    </row>
    <row r="288" spans="1:2" x14ac:dyDescent="0.25">
      <c r="A288" s="61"/>
      <c r="B288" s="61"/>
    </row>
    <row r="289" spans="1:2" x14ac:dyDescent="0.25">
      <c r="A289" s="61"/>
      <c r="B289" s="61"/>
    </row>
    <row r="290" spans="1:2" x14ac:dyDescent="0.25">
      <c r="A290" s="61"/>
      <c r="B290" s="61"/>
    </row>
    <row r="291" spans="1:2" x14ac:dyDescent="0.25">
      <c r="A291" s="61"/>
      <c r="B291" s="61"/>
    </row>
    <row r="292" spans="1:2" x14ac:dyDescent="0.25">
      <c r="A292" s="61"/>
      <c r="B292" s="61"/>
    </row>
    <row r="293" spans="1:2" x14ac:dyDescent="0.25">
      <c r="A293" s="61"/>
      <c r="B293" s="61"/>
    </row>
    <row r="294" spans="1:2" x14ac:dyDescent="0.25">
      <c r="A294" s="61"/>
      <c r="B294" s="61"/>
    </row>
    <row r="295" spans="1:2" x14ac:dyDescent="0.25">
      <c r="A295" s="61"/>
      <c r="B295" s="61"/>
    </row>
    <row r="296" spans="1:2" x14ac:dyDescent="0.25">
      <c r="A296" s="61"/>
      <c r="B296" s="61"/>
    </row>
    <row r="297" spans="1:2" x14ac:dyDescent="0.25">
      <c r="A297" s="61"/>
      <c r="B297" s="61"/>
    </row>
    <row r="298" spans="1:2" x14ac:dyDescent="0.25">
      <c r="A298" s="61"/>
      <c r="B298" s="61"/>
    </row>
    <row r="299" spans="1:2" x14ac:dyDescent="0.25">
      <c r="A299" s="61"/>
      <c r="B299" s="61"/>
    </row>
    <row r="300" spans="1:2" x14ac:dyDescent="0.25">
      <c r="A300" s="61"/>
      <c r="B300" s="61"/>
    </row>
    <row r="301" spans="1:2" x14ac:dyDescent="0.25">
      <c r="A301" s="61"/>
      <c r="B301" s="61"/>
    </row>
    <row r="302" spans="1:2" x14ac:dyDescent="0.25">
      <c r="A302" s="61"/>
      <c r="B302" s="61"/>
    </row>
    <row r="303" spans="1:2" x14ac:dyDescent="0.25">
      <c r="A303" s="61"/>
      <c r="B303" s="61"/>
    </row>
    <row r="304" spans="1:2" x14ac:dyDescent="0.25">
      <c r="A304" s="61"/>
      <c r="B304" s="61"/>
    </row>
    <row r="305" spans="1:2" x14ac:dyDescent="0.25">
      <c r="A305" s="61"/>
      <c r="B305" s="61"/>
    </row>
    <row r="306" spans="1:2" x14ac:dyDescent="0.25">
      <c r="A306" s="61"/>
      <c r="B306" s="61"/>
    </row>
    <row r="307" spans="1:2" x14ac:dyDescent="0.25">
      <c r="A307" s="61"/>
      <c r="B307" s="61"/>
    </row>
    <row r="308" spans="1:2" x14ac:dyDescent="0.25">
      <c r="A308" s="61"/>
      <c r="B308" s="61"/>
    </row>
    <row r="309" spans="1:2" x14ac:dyDescent="0.25">
      <c r="A309" s="61"/>
      <c r="B309" s="61"/>
    </row>
    <row r="310" spans="1:2" x14ac:dyDescent="0.25">
      <c r="A310" s="61"/>
      <c r="B310" s="61"/>
    </row>
    <row r="311" spans="1:2" x14ac:dyDescent="0.25">
      <c r="A311" s="61"/>
      <c r="B311" s="61"/>
    </row>
    <row r="312" spans="1:2" x14ac:dyDescent="0.25">
      <c r="A312" s="61"/>
      <c r="B312" s="61"/>
    </row>
    <row r="313" spans="1:2" x14ac:dyDescent="0.25">
      <c r="A313" s="61"/>
      <c r="B313" s="61"/>
    </row>
    <row r="314" spans="1:2" x14ac:dyDescent="0.25">
      <c r="A314" s="61"/>
      <c r="B314" s="61"/>
    </row>
    <row r="315" spans="1:2" x14ac:dyDescent="0.25">
      <c r="A315" s="61"/>
      <c r="B315" s="61"/>
    </row>
    <row r="316" spans="1:2" x14ac:dyDescent="0.25">
      <c r="A316" s="61"/>
      <c r="B316" s="61"/>
    </row>
    <row r="317" spans="1:2" x14ac:dyDescent="0.25">
      <c r="A317" s="61"/>
      <c r="B317" s="61"/>
    </row>
    <row r="318" spans="1:2" x14ac:dyDescent="0.25">
      <c r="A318" s="61"/>
      <c r="B318" s="61"/>
    </row>
    <row r="319" spans="1:2" x14ac:dyDescent="0.25">
      <c r="A319" s="61"/>
      <c r="B319" s="61"/>
    </row>
    <row r="320" spans="1:2" x14ac:dyDescent="0.25">
      <c r="A320" s="61"/>
      <c r="B320" s="61"/>
    </row>
    <row r="321" spans="1:2" x14ac:dyDescent="0.25">
      <c r="A321" s="61"/>
      <c r="B321" s="61"/>
    </row>
    <row r="322" spans="1:2" x14ac:dyDescent="0.25">
      <c r="A322" s="61"/>
      <c r="B322" s="61"/>
    </row>
    <row r="323" spans="1:2" x14ac:dyDescent="0.25">
      <c r="A323" s="61"/>
      <c r="B323" s="61"/>
    </row>
    <row r="324" spans="1:2" x14ac:dyDescent="0.25">
      <c r="A324" s="61"/>
      <c r="B324" s="61"/>
    </row>
    <row r="325" spans="1:2" x14ac:dyDescent="0.25">
      <c r="A325" s="61"/>
      <c r="B325" s="61"/>
    </row>
    <row r="326" spans="1:2" x14ac:dyDescent="0.25">
      <c r="A326" s="61"/>
      <c r="B326" s="61"/>
    </row>
    <row r="327" spans="1:2" x14ac:dyDescent="0.25">
      <c r="A327" s="61"/>
      <c r="B327" s="61"/>
    </row>
    <row r="328" spans="1:2" x14ac:dyDescent="0.25">
      <c r="A328" s="61"/>
      <c r="B328" s="61"/>
    </row>
    <row r="329" spans="1:2" x14ac:dyDescent="0.25">
      <c r="A329" s="61"/>
      <c r="B329" s="61"/>
    </row>
    <row r="330" spans="1:2" x14ac:dyDescent="0.25">
      <c r="A330" s="61"/>
      <c r="B330" s="61"/>
    </row>
    <row r="331" spans="1:2" x14ac:dyDescent="0.25">
      <c r="A331" s="61"/>
      <c r="B331" s="61"/>
    </row>
    <row r="332" spans="1:2" x14ac:dyDescent="0.25">
      <c r="A332" s="61"/>
      <c r="B332" s="61"/>
    </row>
    <row r="333" spans="1:2" x14ac:dyDescent="0.25">
      <c r="A333" s="61"/>
      <c r="B333" s="61"/>
    </row>
    <row r="334" spans="1:2" x14ac:dyDescent="0.25">
      <c r="A334" s="61"/>
      <c r="B334" s="61"/>
    </row>
    <row r="335" spans="1:2" x14ac:dyDescent="0.25">
      <c r="A335" s="61"/>
      <c r="B335" s="61"/>
    </row>
    <row r="336" spans="1:2" x14ac:dyDescent="0.25">
      <c r="A336" s="61"/>
      <c r="B336" s="61"/>
    </row>
    <row r="337" spans="1:2" x14ac:dyDescent="0.25">
      <c r="A337" s="61"/>
      <c r="B337" s="61"/>
    </row>
    <row r="338" spans="1:2" x14ac:dyDescent="0.25">
      <c r="A338" s="61"/>
      <c r="B338" s="61"/>
    </row>
    <row r="339" spans="1:2" x14ac:dyDescent="0.25">
      <c r="A339" s="61"/>
      <c r="B339" s="61"/>
    </row>
    <row r="340" spans="1:2" x14ac:dyDescent="0.25">
      <c r="A340" s="61"/>
      <c r="B340" s="61"/>
    </row>
    <row r="341" spans="1:2" x14ac:dyDescent="0.25">
      <c r="A341" s="61"/>
      <c r="B341" s="61"/>
    </row>
    <row r="342" spans="1:2" x14ac:dyDescent="0.25">
      <c r="A342" s="61"/>
      <c r="B342" s="61"/>
    </row>
    <row r="343" spans="1:2" x14ac:dyDescent="0.25">
      <c r="A343" s="61"/>
      <c r="B343" s="61"/>
    </row>
    <row r="344" spans="1:2" x14ac:dyDescent="0.25">
      <c r="A344" s="61"/>
      <c r="B344" s="61"/>
    </row>
    <row r="345" spans="1:2" x14ac:dyDescent="0.25">
      <c r="A345" s="61"/>
      <c r="B345" s="61"/>
    </row>
    <row r="346" spans="1:2" x14ac:dyDescent="0.25">
      <c r="A346" s="61"/>
      <c r="B346" s="61"/>
    </row>
    <row r="347" spans="1:2" x14ac:dyDescent="0.25">
      <c r="A347" s="61"/>
      <c r="B347" s="61"/>
    </row>
    <row r="348" spans="1:2" x14ac:dyDescent="0.25">
      <c r="A348" s="61"/>
      <c r="B348" s="61"/>
    </row>
    <row r="349" spans="1:2" x14ac:dyDescent="0.25">
      <c r="A349" s="61"/>
      <c r="B349" s="61"/>
    </row>
    <row r="350" spans="1:2" x14ac:dyDescent="0.25">
      <c r="A350" s="61"/>
      <c r="B350" s="61"/>
    </row>
    <row r="351" spans="1:2" x14ac:dyDescent="0.25">
      <c r="A351" s="61"/>
      <c r="B351" s="61"/>
    </row>
    <row r="352" spans="1:2" x14ac:dyDescent="0.25">
      <c r="A352" s="61"/>
      <c r="B352" s="61"/>
    </row>
    <row r="353" spans="1:2" x14ac:dyDescent="0.25">
      <c r="A353" s="61"/>
      <c r="B353" s="61"/>
    </row>
    <row r="354" spans="1:2" x14ac:dyDescent="0.25">
      <c r="A354" s="61"/>
      <c r="B354" s="61"/>
    </row>
    <row r="355" spans="1:2" x14ac:dyDescent="0.25">
      <c r="A355" s="61"/>
      <c r="B355" s="61"/>
    </row>
    <row r="356" spans="1:2" x14ac:dyDescent="0.25">
      <c r="A356" s="61"/>
      <c r="B356" s="61"/>
    </row>
    <row r="357" spans="1:2" x14ac:dyDescent="0.25">
      <c r="A357" s="61"/>
      <c r="B357" s="61"/>
    </row>
    <row r="358" spans="1:2" x14ac:dyDescent="0.25">
      <c r="A358" s="61"/>
      <c r="B358" s="61"/>
    </row>
    <row r="359" spans="1:2" x14ac:dyDescent="0.25">
      <c r="A359" s="61"/>
      <c r="B359" s="61"/>
    </row>
    <row r="360" spans="1:2" x14ac:dyDescent="0.25">
      <c r="A360" s="61"/>
      <c r="B360" s="61"/>
    </row>
    <row r="361" spans="1:2" x14ac:dyDescent="0.25">
      <c r="A361" s="61"/>
      <c r="B361" s="61"/>
    </row>
    <row r="362" spans="1:2" x14ac:dyDescent="0.25">
      <c r="A362" s="61"/>
      <c r="B362" s="61"/>
    </row>
    <row r="363" spans="1:2" x14ac:dyDescent="0.25">
      <c r="A363" s="61"/>
      <c r="B363" s="61"/>
    </row>
    <row r="364" spans="1:2" x14ac:dyDescent="0.25">
      <c r="A364" s="61"/>
      <c r="B364" s="61"/>
    </row>
    <row r="365" spans="1:2" x14ac:dyDescent="0.25">
      <c r="A365" s="61"/>
      <c r="B365" s="61"/>
    </row>
    <row r="366" spans="1:2" x14ac:dyDescent="0.25">
      <c r="A366" s="61"/>
      <c r="B366" s="61"/>
    </row>
    <row r="367" spans="1:2" x14ac:dyDescent="0.25">
      <c r="A367" s="61"/>
      <c r="B367" s="61"/>
    </row>
    <row r="368" spans="1:2" x14ac:dyDescent="0.25">
      <c r="A368" s="61"/>
      <c r="B368" s="61"/>
    </row>
    <row r="369" spans="1:2" x14ac:dyDescent="0.25">
      <c r="A369" s="61"/>
      <c r="B369" s="61"/>
    </row>
    <row r="370" spans="1:2" x14ac:dyDescent="0.25">
      <c r="A370" s="61"/>
      <c r="B370" s="61"/>
    </row>
    <row r="371" spans="1:2" x14ac:dyDescent="0.25">
      <c r="A371" s="61"/>
      <c r="B371" s="61"/>
    </row>
    <row r="372" spans="1:2" x14ac:dyDescent="0.25">
      <c r="A372" s="61"/>
      <c r="B372" s="61"/>
    </row>
    <row r="373" spans="1:2" x14ac:dyDescent="0.25">
      <c r="A373" s="61"/>
      <c r="B373" s="61"/>
    </row>
    <row r="374" spans="1:2" x14ac:dyDescent="0.25">
      <c r="A374" s="61"/>
      <c r="B374" s="61"/>
    </row>
    <row r="375" spans="1:2" x14ac:dyDescent="0.25">
      <c r="A375" s="61"/>
      <c r="B375" s="61"/>
    </row>
    <row r="376" spans="1:2" x14ac:dyDescent="0.25">
      <c r="A376" s="61"/>
      <c r="B376" s="61"/>
    </row>
    <row r="377" spans="1:2" x14ac:dyDescent="0.25">
      <c r="A377" s="61"/>
      <c r="B377" s="61"/>
    </row>
    <row r="378" spans="1:2" x14ac:dyDescent="0.25">
      <c r="A378" s="61"/>
      <c r="B378" s="61"/>
    </row>
    <row r="379" spans="1:2" x14ac:dyDescent="0.25">
      <c r="A379" s="61"/>
      <c r="B379" s="61"/>
    </row>
    <row r="380" spans="1:2" x14ac:dyDescent="0.25">
      <c r="A380" s="61"/>
      <c r="B380" s="61"/>
    </row>
    <row r="381" spans="1:2" x14ac:dyDescent="0.25">
      <c r="A381" s="61"/>
      <c r="B381" s="61"/>
    </row>
  </sheetData>
  <sortState xmlns:xlrd2="http://schemas.microsoft.com/office/spreadsheetml/2017/richdata2" ref="A3:B41">
    <sortCondition ref="A2"/>
  </sortState>
  <mergeCells count="1">
    <mergeCell ref="H1:I1"/>
  </mergeCells>
  <dataValidations count="2">
    <dataValidation type="date" allowBlank="1" showInputMessage="1" showErrorMessage="1" error="A megadott évszám 1901-2001 között lehet!" sqref="A3:B200 H3:I200" xr:uid="{00000000-0002-0000-0400-000000000000}">
      <formula1>367</formula1>
      <formula2>73415</formula2>
    </dataValidation>
    <dataValidation type="list" allowBlank="1" showInputMessage="1" showErrorMessage="1" sqref="G3:G200" xr:uid="{00000000-0002-0000-0400-000001000000}">
      <formula1>$E$1:$E$20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/>
  <dimension ref="A1:CV57"/>
  <sheetViews>
    <sheetView topLeftCell="A31" workbookViewId="0">
      <selection activeCell="A42" sqref="A42"/>
    </sheetView>
  </sheetViews>
  <sheetFormatPr defaultColWidth="4" defaultRowHeight="15" x14ac:dyDescent="0.25"/>
  <cols>
    <col min="1" max="16" width="4" customWidth="1"/>
    <col min="17" max="17" width="6.85546875" customWidth="1"/>
    <col min="18" max="18" width="4" customWidth="1"/>
    <col min="19" max="19" width="6.140625" customWidth="1"/>
    <col min="20" max="21" width="4" customWidth="1"/>
    <col min="22" max="22" width="4.5703125" style="1" customWidth="1"/>
    <col min="23" max="26" width="4" customWidth="1"/>
    <col min="28" max="28" width="5.85546875" bestFit="1" customWidth="1"/>
    <col min="29" max="29" width="8.42578125" bestFit="1" customWidth="1"/>
    <col min="257" max="272" width="4" customWidth="1"/>
    <col min="273" max="273" width="6.85546875" customWidth="1"/>
    <col min="274" max="274" width="4" customWidth="1"/>
    <col min="275" max="275" width="6.140625" customWidth="1"/>
    <col min="276" max="276" width="4" customWidth="1"/>
    <col min="277" max="282" width="0" hidden="1" customWidth="1"/>
    <col min="513" max="528" width="4" customWidth="1"/>
    <col min="529" max="529" width="6.85546875" customWidth="1"/>
    <col min="530" max="530" width="4" customWidth="1"/>
    <col min="531" max="531" width="6.140625" customWidth="1"/>
    <col min="532" max="532" width="4" customWidth="1"/>
    <col min="533" max="538" width="0" hidden="1" customWidth="1"/>
    <col min="769" max="784" width="4" customWidth="1"/>
    <col min="785" max="785" width="6.85546875" customWidth="1"/>
    <col min="786" max="786" width="4" customWidth="1"/>
    <col min="787" max="787" width="6.140625" customWidth="1"/>
    <col min="788" max="788" width="4" customWidth="1"/>
    <col min="789" max="794" width="0" hidden="1" customWidth="1"/>
    <col min="1025" max="1040" width="4" customWidth="1"/>
    <col min="1041" max="1041" width="6.85546875" customWidth="1"/>
    <col min="1042" max="1042" width="4" customWidth="1"/>
    <col min="1043" max="1043" width="6.140625" customWidth="1"/>
    <col min="1044" max="1044" width="4" customWidth="1"/>
    <col min="1045" max="1050" width="0" hidden="1" customWidth="1"/>
    <col min="1281" max="1296" width="4" customWidth="1"/>
    <col min="1297" max="1297" width="6.85546875" customWidth="1"/>
    <col min="1298" max="1298" width="4" customWidth="1"/>
    <col min="1299" max="1299" width="6.140625" customWidth="1"/>
    <col min="1300" max="1300" width="4" customWidth="1"/>
    <col min="1301" max="1306" width="0" hidden="1" customWidth="1"/>
    <col min="1537" max="1552" width="4" customWidth="1"/>
    <col min="1553" max="1553" width="6.85546875" customWidth="1"/>
    <col min="1554" max="1554" width="4" customWidth="1"/>
    <col min="1555" max="1555" width="6.140625" customWidth="1"/>
    <col min="1556" max="1556" width="4" customWidth="1"/>
    <col min="1557" max="1562" width="0" hidden="1" customWidth="1"/>
    <col min="1793" max="1808" width="4" customWidth="1"/>
    <col min="1809" max="1809" width="6.85546875" customWidth="1"/>
    <col min="1810" max="1810" width="4" customWidth="1"/>
    <col min="1811" max="1811" width="6.140625" customWidth="1"/>
    <col min="1812" max="1812" width="4" customWidth="1"/>
    <col min="1813" max="1818" width="0" hidden="1" customWidth="1"/>
    <col min="2049" max="2064" width="4" customWidth="1"/>
    <col min="2065" max="2065" width="6.85546875" customWidth="1"/>
    <col min="2066" max="2066" width="4" customWidth="1"/>
    <col min="2067" max="2067" width="6.140625" customWidth="1"/>
    <col min="2068" max="2068" width="4" customWidth="1"/>
    <col min="2069" max="2074" width="0" hidden="1" customWidth="1"/>
    <col min="2305" max="2320" width="4" customWidth="1"/>
    <col min="2321" max="2321" width="6.85546875" customWidth="1"/>
    <col min="2322" max="2322" width="4" customWidth="1"/>
    <col min="2323" max="2323" width="6.140625" customWidth="1"/>
    <col min="2324" max="2324" width="4" customWidth="1"/>
    <col min="2325" max="2330" width="0" hidden="1" customWidth="1"/>
    <col min="2561" max="2576" width="4" customWidth="1"/>
    <col min="2577" max="2577" width="6.85546875" customWidth="1"/>
    <col min="2578" max="2578" width="4" customWidth="1"/>
    <col min="2579" max="2579" width="6.140625" customWidth="1"/>
    <col min="2580" max="2580" width="4" customWidth="1"/>
    <col min="2581" max="2586" width="0" hidden="1" customWidth="1"/>
    <col min="2817" max="2832" width="4" customWidth="1"/>
    <col min="2833" max="2833" width="6.85546875" customWidth="1"/>
    <col min="2834" max="2834" width="4" customWidth="1"/>
    <col min="2835" max="2835" width="6.140625" customWidth="1"/>
    <col min="2836" max="2836" width="4" customWidth="1"/>
    <col min="2837" max="2842" width="0" hidden="1" customWidth="1"/>
    <col min="3073" max="3088" width="4" customWidth="1"/>
    <col min="3089" max="3089" width="6.85546875" customWidth="1"/>
    <col min="3090" max="3090" width="4" customWidth="1"/>
    <col min="3091" max="3091" width="6.140625" customWidth="1"/>
    <col min="3092" max="3092" width="4" customWidth="1"/>
    <col min="3093" max="3098" width="0" hidden="1" customWidth="1"/>
    <col min="3329" max="3344" width="4" customWidth="1"/>
    <col min="3345" max="3345" width="6.85546875" customWidth="1"/>
    <col min="3346" max="3346" width="4" customWidth="1"/>
    <col min="3347" max="3347" width="6.140625" customWidth="1"/>
    <col min="3348" max="3348" width="4" customWidth="1"/>
    <col min="3349" max="3354" width="0" hidden="1" customWidth="1"/>
    <col min="3585" max="3600" width="4" customWidth="1"/>
    <col min="3601" max="3601" width="6.85546875" customWidth="1"/>
    <col min="3602" max="3602" width="4" customWidth="1"/>
    <col min="3603" max="3603" width="6.140625" customWidth="1"/>
    <col min="3604" max="3604" width="4" customWidth="1"/>
    <col min="3605" max="3610" width="0" hidden="1" customWidth="1"/>
    <col min="3841" max="3856" width="4" customWidth="1"/>
    <col min="3857" max="3857" width="6.85546875" customWidth="1"/>
    <col min="3858" max="3858" width="4" customWidth="1"/>
    <col min="3859" max="3859" width="6.140625" customWidth="1"/>
    <col min="3860" max="3860" width="4" customWidth="1"/>
    <col min="3861" max="3866" width="0" hidden="1" customWidth="1"/>
    <col min="4097" max="4112" width="4" customWidth="1"/>
    <col min="4113" max="4113" width="6.85546875" customWidth="1"/>
    <col min="4114" max="4114" width="4" customWidth="1"/>
    <col min="4115" max="4115" width="6.140625" customWidth="1"/>
    <col min="4116" max="4116" width="4" customWidth="1"/>
    <col min="4117" max="4122" width="0" hidden="1" customWidth="1"/>
    <col min="4353" max="4368" width="4" customWidth="1"/>
    <col min="4369" max="4369" width="6.85546875" customWidth="1"/>
    <col min="4370" max="4370" width="4" customWidth="1"/>
    <col min="4371" max="4371" width="6.140625" customWidth="1"/>
    <col min="4372" max="4372" width="4" customWidth="1"/>
    <col min="4373" max="4378" width="0" hidden="1" customWidth="1"/>
    <col min="4609" max="4624" width="4" customWidth="1"/>
    <col min="4625" max="4625" width="6.85546875" customWidth="1"/>
    <col min="4626" max="4626" width="4" customWidth="1"/>
    <col min="4627" max="4627" width="6.140625" customWidth="1"/>
    <col min="4628" max="4628" width="4" customWidth="1"/>
    <col min="4629" max="4634" width="0" hidden="1" customWidth="1"/>
    <col min="4865" max="4880" width="4" customWidth="1"/>
    <col min="4881" max="4881" width="6.85546875" customWidth="1"/>
    <col min="4882" max="4882" width="4" customWidth="1"/>
    <col min="4883" max="4883" width="6.140625" customWidth="1"/>
    <col min="4884" max="4884" width="4" customWidth="1"/>
    <col min="4885" max="4890" width="0" hidden="1" customWidth="1"/>
    <col min="5121" max="5136" width="4" customWidth="1"/>
    <col min="5137" max="5137" width="6.85546875" customWidth="1"/>
    <col min="5138" max="5138" width="4" customWidth="1"/>
    <col min="5139" max="5139" width="6.140625" customWidth="1"/>
    <col min="5140" max="5140" width="4" customWidth="1"/>
    <col min="5141" max="5146" width="0" hidden="1" customWidth="1"/>
    <col min="5377" max="5392" width="4" customWidth="1"/>
    <col min="5393" max="5393" width="6.85546875" customWidth="1"/>
    <col min="5394" max="5394" width="4" customWidth="1"/>
    <col min="5395" max="5395" width="6.140625" customWidth="1"/>
    <col min="5396" max="5396" width="4" customWidth="1"/>
    <col min="5397" max="5402" width="0" hidden="1" customWidth="1"/>
    <col min="5633" max="5648" width="4" customWidth="1"/>
    <col min="5649" max="5649" width="6.85546875" customWidth="1"/>
    <col min="5650" max="5650" width="4" customWidth="1"/>
    <col min="5651" max="5651" width="6.140625" customWidth="1"/>
    <col min="5652" max="5652" width="4" customWidth="1"/>
    <col min="5653" max="5658" width="0" hidden="1" customWidth="1"/>
    <col min="5889" max="5904" width="4" customWidth="1"/>
    <col min="5905" max="5905" width="6.85546875" customWidth="1"/>
    <col min="5906" max="5906" width="4" customWidth="1"/>
    <col min="5907" max="5907" width="6.140625" customWidth="1"/>
    <col min="5908" max="5908" width="4" customWidth="1"/>
    <col min="5909" max="5914" width="0" hidden="1" customWidth="1"/>
    <col min="6145" max="6160" width="4" customWidth="1"/>
    <col min="6161" max="6161" width="6.85546875" customWidth="1"/>
    <col min="6162" max="6162" width="4" customWidth="1"/>
    <col min="6163" max="6163" width="6.140625" customWidth="1"/>
    <col min="6164" max="6164" width="4" customWidth="1"/>
    <col min="6165" max="6170" width="0" hidden="1" customWidth="1"/>
    <col min="6401" max="6416" width="4" customWidth="1"/>
    <col min="6417" max="6417" width="6.85546875" customWidth="1"/>
    <col min="6418" max="6418" width="4" customWidth="1"/>
    <col min="6419" max="6419" width="6.140625" customWidth="1"/>
    <col min="6420" max="6420" width="4" customWidth="1"/>
    <col min="6421" max="6426" width="0" hidden="1" customWidth="1"/>
    <col min="6657" max="6672" width="4" customWidth="1"/>
    <col min="6673" max="6673" width="6.85546875" customWidth="1"/>
    <col min="6674" max="6674" width="4" customWidth="1"/>
    <col min="6675" max="6675" width="6.140625" customWidth="1"/>
    <col min="6676" max="6676" width="4" customWidth="1"/>
    <col min="6677" max="6682" width="0" hidden="1" customWidth="1"/>
    <col min="6913" max="6928" width="4" customWidth="1"/>
    <col min="6929" max="6929" width="6.85546875" customWidth="1"/>
    <col min="6930" max="6930" width="4" customWidth="1"/>
    <col min="6931" max="6931" width="6.140625" customWidth="1"/>
    <col min="6932" max="6932" width="4" customWidth="1"/>
    <col min="6933" max="6938" width="0" hidden="1" customWidth="1"/>
    <col min="7169" max="7184" width="4" customWidth="1"/>
    <col min="7185" max="7185" width="6.85546875" customWidth="1"/>
    <col min="7186" max="7186" width="4" customWidth="1"/>
    <col min="7187" max="7187" width="6.140625" customWidth="1"/>
    <col min="7188" max="7188" width="4" customWidth="1"/>
    <col min="7189" max="7194" width="0" hidden="1" customWidth="1"/>
    <col min="7425" max="7440" width="4" customWidth="1"/>
    <col min="7441" max="7441" width="6.85546875" customWidth="1"/>
    <col min="7442" max="7442" width="4" customWidth="1"/>
    <col min="7443" max="7443" width="6.140625" customWidth="1"/>
    <col min="7444" max="7444" width="4" customWidth="1"/>
    <col min="7445" max="7450" width="0" hidden="1" customWidth="1"/>
    <col min="7681" max="7696" width="4" customWidth="1"/>
    <col min="7697" max="7697" width="6.85546875" customWidth="1"/>
    <col min="7698" max="7698" width="4" customWidth="1"/>
    <col min="7699" max="7699" width="6.140625" customWidth="1"/>
    <col min="7700" max="7700" width="4" customWidth="1"/>
    <col min="7701" max="7706" width="0" hidden="1" customWidth="1"/>
    <col min="7937" max="7952" width="4" customWidth="1"/>
    <col min="7953" max="7953" width="6.85546875" customWidth="1"/>
    <col min="7954" max="7954" width="4" customWidth="1"/>
    <col min="7955" max="7955" width="6.140625" customWidth="1"/>
    <col min="7956" max="7956" width="4" customWidth="1"/>
    <col min="7957" max="7962" width="0" hidden="1" customWidth="1"/>
    <col min="8193" max="8208" width="4" customWidth="1"/>
    <col min="8209" max="8209" width="6.85546875" customWidth="1"/>
    <col min="8210" max="8210" width="4" customWidth="1"/>
    <col min="8211" max="8211" width="6.140625" customWidth="1"/>
    <col min="8212" max="8212" width="4" customWidth="1"/>
    <col min="8213" max="8218" width="0" hidden="1" customWidth="1"/>
    <col min="8449" max="8464" width="4" customWidth="1"/>
    <col min="8465" max="8465" width="6.85546875" customWidth="1"/>
    <col min="8466" max="8466" width="4" customWidth="1"/>
    <col min="8467" max="8467" width="6.140625" customWidth="1"/>
    <col min="8468" max="8468" width="4" customWidth="1"/>
    <col min="8469" max="8474" width="0" hidden="1" customWidth="1"/>
    <col min="8705" max="8720" width="4" customWidth="1"/>
    <col min="8721" max="8721" width="6.85546875" customWidth="1"/>
    <col min="8722" max="8722" width="4" customWidth="1"/>
    <col min="8723" max="8723" width="6.140625" customWidth="1"/>
    <col min="8724" max="8724" width="4" customWidth="1"/>
    <col min="8725" max="8730" width="0" hidden="1" customWidth="1"/>
    <col min="8961" max="8976" width="4" customWidth="1"/>
    <col min="8977" max="8977" width="6.85546875" customWidth="1"/>
    <col min="8978" max="8978" width="4" customWidth="1"/>
    <col min="8979" max="8979" width="6.140625" customWidth="1"/>
    <col min="8980" max="8980" width="4" customWidth="1"/>
    <col min="8981" max="8986" width="0" hidden="1" customWidth="1"/>
    <col min="9217" max="9232" width="4" customWidth="1"/>
    <col min="9233" max="9233" width="6.85546875" customWidth="1"/>
    <col min="9234" max="9234" width="4" customWidth="1"/>
    <col min="9235" max="9235" width="6.140625" customWidth="1"/>
    <col min="9236" max="9236" width="4" customWidth="1"/>
    <col min="9237" max="9242" width="0" hidden="1" customWidth="1"/>
    <col min="9473" max="9488" width="4" customWidth="1"/>
    <col min="9489" max="9489" width="6.85546875" customWidth="1"/>
    <col min="9490" max="9490" width="4" customWidth="1"/>
    <col min="9491" max="9491" width="6.140625" customWidth="1"/>
    <col min="9492" max="9492" width="4" customWidth="1"/>
    <col min="9493" max="9498" width="0" hidden="1" customWidth="1"/>
    <col min="9729" max="9744" width="4" customWidth="1"/>
    <col min="9745" max="9745" width="6.85546875" customWidth="1"/>
    <col min="9746" max="9746" width="4" customWidth="1"/>
    <col min="9747" max="9747" width="6.140625" customWidth="1"/>
    <col min="9748" max="9748" width="4" customWidth="1"/>
    <col min="9749" max="9754" width="0" hidden="1" customWidth="1"/>
    <col min="9985" max="10000" width="4" customWidth="1"/>
    <col min="10001" max="10001" width="6.85546875" customWidth="1"/>
    <col min="10002" max="10002" width="4" customWidth="1"/>
    <col min="10003" max="10003" width="6.140625" customWidth="1"/>
    <col min="10004" max="10004" width="4" customWidth="1"/>
    <col min="10005" max="10010" width="0" hidden="1" customWidth="1"/>
    <col min="10241" max="10256" width="4" customWidth="1"/>
    <col min="10257" max="10257" width="6.85546875" customWidth="1"/>
    <col min="10258" max="10258" width="4" customWidth="1"/>
    <col min="10259" max="10259" width="6.140625" customWidth="1"/>
    <col min="10260" max="10260" width="4" customWidth="1"/>
    <col min="10261" max="10266" width="0" hidden="1" customWidth="1"/>
    <col min="10497" max="10512" width="4" customWidth="1"/>
    <col min="10513" max="10513" width="6.85546875" customWidth="1"/>
    <col min="10514" max="10514" width="4" customWidth="1"/>
    <col min="10515" max="10515" width="6.140625" customWidth="1"/>
    <col min="10516" max="10516" width="4" customWidth="1"/>
    <col min="10517" max="10522" width="0" hidden="1" customWidth="1"/>
    <col min="10753" max="10768" width="4" customWidth="1"/>
    <col min="10769" max="10769" width="6.85546875" customWidth="1"/>
    <col min="10770" max="10770" width="4" customWidth="1"/>
    <col min="10771" max="10771" width="6.140625" customWidth="1"/>
    <col min="10772" max="10772" width="4" customWidth="1"/>
    <col min="10773" max="10778" width="0" hidden="1" customWidth="1"/>
    <col min="11009" max="11024" width="4" customWidth="1"/>
    <col min="11025" max="11025" width="6.85546875" customWidth="1"/>
    <col min="11026" max="11026" width="4" customWidth="1"/>
    <col min="11027" max="11027" width="6.140625" customWidth="1"/>
    <col min="11028" max="11028" width="4" customWidth="1"/>
    <col min="11029" max="11034" width="0" hidden="1" customWidth="1"/>
    <col min="11265" max="11280" width="4" customWidth="1"/>
    <col min="11281" max="11281" width="6.85546875" customWidth="1"/>
    <col min="11282" max="11282" width="4" customWidth="1"/>
    <col min="11283" max="11283" width="6.140625" customWidth="1"/>
    <col min="11284" max="11284" width="4" customWidth="1"/>
    <col min="11285" max="11290" width="0" hidden="1" customWidth="1"/>
    <col min="11521" max="11536" width="4" customWidth="1"/>
    <col min="11537" max="11537" width="6.85546875" customWidth="1"/>
    <col min="11538" max="11538" width="4" customWidth="1"/>
    <col min="11539" max="11539" width="6.140625" customWidth="1"/>
    <col min="11540" max="11540" width="4" customWidth="1"/>
    <col min="11541" max="11546" width="0" hidden="1" customWidth="1"/>
    <col min="11777" max="11792" width="4" customWidth="1"/>
    <col min="11793" max="11793" width="6.85546875" customWidth="1"/>
    <col min="11794" max="11794" width="4" customWidth="1"/>
    <col min="11795" max="11795" width="6.140625" customWidth="1"/>
    <col min="11796" max="11796" width="4" customWidth="1"/>
    <col min="11797" max="11802" width="0" hidden="1" customWidth="1"/>
    <col min="12033" max="12048" width="4" customWidth="1"/>
    <col min="12049" max="12049" width="6.85546875" customWidth="1"/>
    <col min="12050" max="12050" width="4" customWidth="1"/>
    <col min="12051" max="12051" width="6.140625" customWidth="1"/>
    <col min="12052" max="12052" width="4" customWidth="1"/>
    <col min="12053" max="12058" width="0" hidden="1" customWidth="1"/>
    <col min="12289" max="12304" width="4" customWidth="1"/>
    <col min="12305" max="12305" width="6.85546875" customWidth="1"/>
    <col min="12306" max="12306" width="4" customWidth="1"/>
    <col min="12307" max="12307" width="6.140625" customWidth="1"/>
    <col min="12308" max="12308" width="4" customWidth="1"/>
    <col min="12309" max="12314" width="0" hidden="1" customWidth="1"/>
    <col min="12545" max="12560" width="4" customWidth="1"/>
    <col min="12561" max="12561" width="6.85546875" customWidth="1"/>
    <col min="12562" max="12562" width="4" customWidth="1"/>
    <col min="12563" max="12563" width="6.140625" customWidth="1"/>
    <col min="12564" max="12564" width="4" customWidth="1"/>
    <col min="12565" max="12570" width="0" hidden="1" customWidth="1"/>
    <col min="12801" max="12816" width="4" customWidth="1"/>
    <col min="12817" max="12817" width="6.85546875" customWidth="1"/>
    <col min="12818" max="12818" width="4" customWidth="1"/>
    <col min="12819" max="12819" width="6.140625" customWidth="1"/>
    <col min="12820" max="12820" width="4" customWidth="1"/>
    <col min="12821" max="12826" width="0" hidden="1" customWidth="1"/>
    <col min="13057" max="13072" width="4" customWidth="1"/>
    <col min="13073" max="13073" width="6.85546875" customWidth="1"/>
    <col min="13074" max="13074" width="4" customWidth="1"/>
    <col min="13075" max="13075" width="6.140625" customWidth="1"/>
    <col min="13076" max="13076" width="4" customWidth="1"/>
    <col min="13077" max="13082" width="0" hidden="1" customWidth="1"/>
    <col min="13313" max="13328" width="4" customWidth="1"/>
    <col min="13329" max="13329" width="6.85546875" customWidth="1"/>
    <col min="13330" max="13330" width="4" customWidth="1"/>
    <col min="13331" max="13331" width="6.140625" customWidth="1"/>
    <col min="13332" max="13332" width="4" customWidth="1"/>
    <col min="13333" max="13338" width="0" hidden="1" customWidth="1"/>
    <col min="13569" max="13584" width="4" customWidth="1"/>
    <col min="13585" max="13585" width="6.85546875" customWidth="1"/>
    <col min="13586" max="13586" width="4" customWidth="1"/>
    <col min="13587" max="13587" width="6.140625" customWidth="1"/>
    <col min="13588" max="13588" width="4" customWidth="1"/>
    <col min="13589" max="13594" width="0" hidden="1" customWidth="1"/>
    <col min="13825" max="13840" width="4" customWidth="1"/>
    <col min="13841" max="13841" width="6.85546875" customWidth="1"/>
    <col min="13842" max="13842" width="4" customWidth="1"/>
    <col min="13843" max="13843" width="6.140625" customWidth="1"/>
    <col min="13844" max="13844" width="4" customWidth="1"/>
    <col min="13845" max="13850" width="0" hidden="1" customWidth="1"/>
    <col min="14081" max="14096" width="4" customWidth="1"/>
    <col min="14097" max="14097" width="6.85546875" customWidth="1"/>
    <col min="14098" max="14098" width="4" customWidth="1"/>
    <col min="14099" max="14099" width="6.140625" customWidth="1"/>
    <col min="14100" max="14100" width="4" customWidth="1"/>
    <col min="14101" max="14106" width="0" hidden="1" customWidth="1"/>
    <col min="14337" max="14352" width="4" customWidth="1"/>
    <col min="14353" max="14353" width="6.85546875" customWidth="1"/>
    <col min="14354" max="14354" width="4" customWidth="1"/>
    <col min="14355" max="14355" width="6.140625" customWidth="1"/>
    <col min="14356" max="14356" width="4" customWidth="1"/>
    <col min="14357" max="14362" width="0" hidden="1" customWidth="1"/>
    <col min="14593" max="14608" width="4" customWidth="1"/>
    <col min="14609" max="14609" width="6.85546875" customWidth="1"/>
    <col min="14610" max="14610" width="4" customWidth="1"/>
    <col min="14611" max="14611" width="6.140625" customWidth="1"/>
    <col min="14612" max="14612" width="4" customWidth="1"/>
    <col min="14613" max="14618" width="0" hidden="1" customWidth="1"/>
    <col min="14849" max="14864" width="4" customWidth="1"/>
    <col min="14865" max="14865" width="6.85546875" customWidth="1"/>
    <col min="14866" max="14866" width="4" customWidth="1"/>
    <col min="14867" max="14867" width="6.140625" customWidth="1"/>
    <col min="14868" max="14868" width="4" customWidth="1"/>
    <col min="14869" max="14874" width="0" hidden="1" customWidth="1"/>
    <col min="15105" max="15120" width="4" customWidth="1"/>
    <col min="15121" max="15121" width="6.85546875" customWidth="1"/>
    <col min="15122" max="15122" width="4" customWidth="1"/>
    <col min="15123" max="15123" width="6.140625" customWidth="1"/>
    <col min="15124" max="15124" width="4" customWidth="1"/>
    <col min="15125" max="15130" width="0" hidden="1" customWidth="1"/>
    <col min="15361" max="15376" width="4" customWidth="1"/>
    <col min="15377" max="15377" width="6.85546875" customWidth="1"/>
    <col min="15378" max="15378" width="4" customWidth="1"/>
    <col min="15379" max="15379" width="6.140625" customWidth="1"/>
    <col min="15380" max="15380" width="4" customWidth="1"/>
    <col min="15381" max="15386" width="0" hidden="1" customWidth="1"/>
    <col min="15617" max="15632" width="4" customWidth="1"/>
    <col min="15633" max="15633" width="6.85546875" customWidth="1"/>
    <col min="15634" max="15634" width="4" customWidth="1"/>
    <col min="15635" max="15635" width="6.140625" customWidth="1"/>
    <col min="15636" max="15636" width="4" customWidth="1"/>
    <col min="15637" max="15642" width="0" hidden="1" customWidth="1"/>
    <col min="15873" max="15888" width="4" customWidth="1"/>
    <col min="15889" max="15889" width="6.85546875" customWidth="1"/>
    <col min="15890" max="15890" width="4" customWidth="1"/>
    <col min="15891" max="15891" width="6.140625" customWidth="1"/>
    <col min="15892" max="15892" width="4" customWidth="1"/>
    <col min="15893" max="15898" width="0" hidden="1" customWidth="1"/>
    <col min="16129" max="16144" width="4" customWidth="1"/>
    <col min="16145" max="16145" width="6.85546875" customWidth="1"/>
    <col min="16146" max="16146" width="4" customWidth="1"/>
    <col min="16147" max="16147" width="6.140625" customWidth="1"/>
    <col min="16148" max="16148" width="4" customWidth="1"/>
    <col min="16149" max="16154" width="0" hidden="1" customWidth="1"/>
  </cols>
  <sheetData>
    <row r="1" spans="1:43" ht="18" x14ac:dyDescent="0.25">
      <c r="A1" s="4"/>
      <c r="B1" s="4"/>
      <c r="C1" s="4"/>
      <c r="D1" s="5" t="s">
        <v>235</v>
      </c>
      <c r="E1" s="6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 t="s">
        <v>0</v>
      </c>
      <c r="R1" s="7" t="s">
        <v>236</v>
      </c>
      <c r="S1" s="7" t="s">
        <v>237</v>
      </c>
      <c r="T1" s="4"/>
      <c r="U1" s="4"/>
      <c r="V1" s="7"/>
      <c r="W1" s="4"/>
      <c r="X1" s="4">
        <v>1</v>
      </c>
      <c r="Y1" s="4">
        <v>3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8" x14ac:dyDescent="0.25">
      <c r="A2" s="4"/>
      <c r="B2" s="4"/>
      <c r="C2" s="4"/>
      <c r="D2" s="5"/>
      <c r="E2" s="6"/>
      <c r="F2" s="6"/>
      <c r="G2" s="6"/>
      <c r="H2" s="4"/>
      <c r="I2" s="8" t="s">
        <v>238</v>
      </c>
      <c r="J2" s="4"/>
      <c r="K2" s="4"/>
      <c r="L2" s="4"/>
      <c r="M2" s="4"/>
      <c r="N2" s="4"/>
      <c r="O2" s="4"/>
      <c r="P2" s="4"/>
      <c r="Q2" s="9">
        <v>1583</v>
      </c>
      <c r="R2" s="10">
        <v>1</v>
      </c>
      <c r="S2" s="10">
        <v>1</v>
      </c>
      <c r="T2" s="4"/>
      <c r="U2" s="4" t="str">
        <f>LEFT(Q2,2)</f>
        <v>15</v>
      </c>
      <c r="V2" s="11">
        <f>HLOOKUP(W2,A41:T42,2)</f>
        <v>1</v>
      </c>
      <c r="W2" s="4">
        <f>ABS(U2)</f>
        <v>15</v>
      </c>
      <c r="X2" s="4"/>
      <c r="Y2" s="4"/>
      <c r="Z2" s="4"/>
      <c r="AA2" s="4"/>
      <c r="AB2" s="4">
        <f ca="1">HLOOKUP(ABS(LEFT(('k1900'!$C$1),2)),$A$41:$T$42,2)</f>
        <v>0</v>
      </c>
      <c r="AC2" s="4">
        <f ca="1">ABS(LEFT(('k1900'!$C$1),2))</f>
        <v>20</v>
      </c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 t="str">
        <f>RIGHT(Q2,2)</f>
        <v>83</v>
      </c>
      <c r="V3" s="11">
        <f>HLOOKUP(X3,A44:CV45,2)</f>
        <v>1</v>
      </c>
      <c r="W3" s="4">
        <f>ABS(U3)</f>
        <v>83</v>
      </c>
      <c r="X3" s="4">
        <f>IF(R2&lt;Y1,W3-1,W3)</f>
        <v>82</v>
      </c>
      <c r="Y3" s="4"/>
      <c r="Z3" s="4">
        <f ca="1">ABS(RIGHT('k1900'!$C$1,2))</f>
        <v>21</v>
      </c>
      <c r="AA3" s="4"/>
      <c r="AB3" s="4">
        <f ca="1">HLOOKUP(IF(1&lt;3,ABS(RIGHT('k1900'!$C$1,2))-1,ABS(RIGHT('k1900'!$C$1,2))),$A$44:$CV$45,2)</f>
        <v>4</v>
      </c>
      <c r="AC3" s="4">
        <f ca="1">IF(1&lt;3,ABS(RIGHT('k1900'!$C$1,2))-1,ABS(RIGHT('k1900'!$C$1,2)))</f>
        <v>20</v>
      </c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3" x14ac:dyDescent="0.25">
      <c r="A4" s="12" t="s">
        <v>239</v>
      </c>
      <c r="B4" s="4"/>
      <c r="C4" s="4"/>
      <c r="D4" s="4"/>
      <c r="E4" s="4"/>
      <c r="F4" s="4"/>
      <c r="G4" s="4"/>
      <c r="H4" s="4"/>
      <c r="I4" s="4"/>
      <c r="J4" s="12" t="s">
        <v>240</v>
      </c>
      <c r="K4" s="4"/>
      <c r="L4" s="4"/>
      <c r="M4" s="4"/>
      <c r="N4" s="4"/>
      <c r="O4" s="184" t="s">
        <v>241</v>
      </c>
      <c r="P4" s="184"/>
      <c r="Q4" s="184"/>
      <c r="R4" s="185" t="str">
        <f>HLOOKUP(V6,A53:AE54,2)</f>
        <v>Szerda</v>
      </c>
      <c r="S4" s="185"/>
      <c r="T4" s="185"/>
      <c r="U4" s="4"/>
      <c r="V4" s="11">
        <f>HLOOKUP(R2,A47:L48,2)</f>
        <v>1</v>
      </c>
      <c r="W4" s="4"/>
      <c r="X4" s="4"/>
      <c r="Y4" s="4"/>
      <c r="Z4" s="4"/>
      <c r="AA4" s="4"/>
      <c r="AB4" s="4">
        <f>HLOOKUP(1,$A$47:$L$48,2)</f>
        <v>1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 x14ac:dyDescent="0.25">
      <c r="A5" s="4">
        <v>15</v>
      </c>
      <c r="B5" s="4">
        <v>19</v>
      </c>
      <c r="C5" s="4">
        <v>23</v>
      </c>
      <c r="D5" s="4">
        <v>27</v>
      </c>
      <c r="E5" s="4">
        <v>31</v>
      </c>
      <c r="F5" s="4"/>
      <c r="G5" s="13">
        <v>1</v>
      </c>
      <c r="H5" s="4"/>
      <c r="I5" s="4"/>
      <c r="J5" s="4" t="s">
        <v>12</v>
      </c>
      <c r="K5" s="4"/>
      <c r="L5" s="4"/>
      <c r="M5" s="13">
        <v>1</v>
      </c>
      <c r="N5" s="4"/>
      <c r="O5" s="4"/>
      <c r="P5" s="4"/>
      <c r="Q5" s="4"/>
      <c r="R5" s="4"/>
      <c r="S5" s="4"/>
      <c r="T5" s="4"/>
      <c r="U5" s="4"/>
      <c r="V5" s="14">
        <f>HLOOKUP(S2,A50:AE51,2)</f>
        <v>1</v>
      </c>
      <c r="W5" s="4"/>
      <c r="X5" s="4"/>
      <c r="Y5" s="4"/>
      <c r="Z5" s="4"/>
      <c r="AA5" s="4"/>
      <c r="AB5" s="4">
        <f>HLOOKUP(1,A50:AE51,2)</f>
        <v>1</v>
      </c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3" x14ac:dyDescent="0.25">
      <c r="A6" s="4">
        <v>16</v>
      </c>
      <c r="B6" s="4">
        <v>20</v>
      </c>
      <c r="C6" s="4">
        <v>24</v>
      </c>
      <c r="D6" s="4">
        <v>28</v>
      </c>
      <c r="E6" s="4">
        <v>32</v>
      </c>
      <c r="F6" s="4"/>
      <c r="G6" s="13">
        <v>0</v>
      </c>
      <c r="H6" s="4"/>
      <c r="I6" s="4"/>
      <c r="J6" s="4" t="s">
        <v>13</v>
      </c>
      <c r="K6" s="4"/>
      <c r="L6" s="4"/>
      <c r="M6" s="13">
        <v>4</v>
      </c>
      <c r="N6" s="4"/>
      <c r="O6" s="4"/>
      <c r="P6" s="4"/>
      <c r="Q6" s="4"/>
      <c r="R6" s="4"/>
      <c r="S6" s="4"/>
      <c r="T6" s="4"/>
      <c r="U6" s="4"/>
      <c r="V6" s="11">
        <f>SUM(V2:V5)</f>
        <v>4</v>
      </c>
      <c r="W6" s="4"/>
      <c r="X6" s="4"/>
      <c r="Y6" s="4"/>
      <c r="Z6" s="4"/>
      <c r="AA6" s="4"/>
      <c r="AB6" s="4">
        <f ca="1">SUM(HLOOKUP(ABS(LEFT(('k1900'!$C$1),2)),$A$41:$T$42,2),HLOOKUP(IF(1&lt;3,ABS(RIGHT('k1900'!$C$1,2))-1,ABS(RIGHT('k1900'!$C$1,2))),$A$44:$CV$45,2),HLOOKUP(1,$A$47:$L$48,2),HLOOKUP(1,A50:AE51,2))</f>
        <v>6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x14ac:dyDescent="0.25">
      <c r="A7" s="4">
        <v>17</v>
      </c>
      <c r="B7" s="4">
        <v>21</v>
      </c>
      <c r="C7" s="4">
        <v>25</v>
      </c>
      <c r="D7" s="4">
        <v>29</v>
      </c>
      <c r="E7" s="4">
        <v>33</v>
      </c>
      <c r="F7" s="4"/>
      <c r="G7" s="13">
        <v>5</v>
      </c>
      <c r="H7" s="4"/>
      <c r="I7" s="4"/>
      <c r="J7" s="4" t="s">
        <v>14</v>
      </c>
      <c r="K7" s="4"/>
      <c r="L7" s="4"/>
      <c r="M7" s="13">
        <v>3</v>
      </c>
      <c r="N7" s="4"/>
      <c r="O7" s="4"/>
      <c r="P7" s="4"/>
      <c r="Q7" s="4"/>
      <c r="R7" s="4"/>
      <c r="S7" s="4"/>
      <c r="T7" s="4"/>
      <c r="U7" s="4"/>
      <c r="V7" s="15"/>
      <c r="W7" s="4"/>
      <c r="X7" s="4"/>
      <c r="Y7" s="4"/>
      <c r="Z7" s="4"/>
      <c r="AA7" s="4">
        <v>1</v>
      </c>
      <c r="AB7" s="44" t="str">
        <f ca="1">HLOOKUP(SUM(HLOOKUP(ABS(LEFT(('k1900'!$C$1),2)),$A$41:$T$42,2),HLOOKUP(IF(1&lt;3,ABS(RIGHT('k1900'!$C$1,2))-1,ABS(RIGHT('k1900'!$C$1,2))),$A$44:$CV$45,2),HLOOKUP(1,$A$47:$L$48,2),HLOOKUP(1,$A$50:$AE$51,2)),$A$53:$AE$55,3)</f>
        <v>P</v>
      </c>
      <c r="AC7" s="4"/>
      <c r="AD7" s="4"/>
      <c r="AE7" s="4">
        <f ca="1">ABS(LEFT(('k1900'!$C$1),2))</f>
        <v>20</v>
      </c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x14ac:dyDescent="0.25">
      <c r="A8" s="4">
        <v>18</v>
      </c>
      <c r="B8" s="4">
        <v>22</v>
      </c>
      <c r="C8" s="4">
        <v>26</v>
      </c>
      <c r="D8" s="4">
        <v>30</v>
      </c>
      <c r="E8" s="4">
        <v>34</v>
      </c>
      <c r="F8" s="4"/>
      <c r="G8" s="13">
        <v>3</v>
      </c>
      <c r="H8" s="4"/>
      <c r="I8" s="4"/>
      <c r="J8" s="4" t="s">
        <v>15</v>
      </c>
      <c r="K8" s="4"/>
      <c r="L8" s="4"/>
      <c r="M8" s="13">
        <v>6</v>
      </c>
      <c r="N8" s="4"/>
      <c r="O8" s="4"/>
      <c r="P8" s="4"/>
      <c r="Q8" s="4"/>
      <c r="R8" s="4"/>
      <c r="S8" s="4"/>
      <c r="T8" s="4"/>
      <c r="U8" s="4"/>
      <c r="V8" s="7"/>
      <c r="W8" s="4"/>
      <c r="X8" s="4"/>
      <c r="Y8" s="4"/>
      <c r="Z8" s="4"/>
      <c r="AA8" s="4">
        <v>2</v>
      </c>
      <c r="AB8" s="1" t="str">
        <f ca="1">HLOOKUP(SUM(HLOOKUP(ABS(LEFT(('k1900'!$C$1),2)),$A$41:$T$42,2),HLOOKUP(IF(2&lt;3,ABS(RIGHT('k1900'!$C$1,2))-1,ABS(RIGHT('k1900'!$C$1,2))),$A$44:$CV$45,2),HLOOKUP(2,$A$47:$L$48,2),HLOOKUP(1,$A$50:$AE$51,2)),$A$53:$AE$55,3)</f>
        <v>H</v>
      </c>
      <c r="AC8" s="4"/>
      <c r="AD8" s="4"/>
      <c r="AE8" s="4">
        <f ca="1">ABS(RIGHT('k1900'!$C$1,2))</f>
        <v>21</v>
      </c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x14ac:dyDescent="0.25">
      <c r="A9" s="4"/>
      <c r="B9" s="4"/>
      <c r="C9" s="4"/>
      <c r="D9" s="4"/>
      <c r="E9" s="4"/>
      <c r="F9" s="4"/>
      <c r="G9" s="4"/>
      <c r="H9" s="4"/>
      <c r="I9" s="4"/>
      <c r="J9" s="4" t="s">
        <v>16</v>
      </c>
      <c r="K9" s="4"/>
      <c r="L9" s="4"/>
      <c r="M9" s="13">
        <v>1</v>
      </c>
      <c r="N9" s="4"/>
      <c r="O9" s="4"/>
      <c r="P9" s="4"/>
      <c r="Q9" s="4"/>
      <c r="R9" s="4"/>
      <c r="S9" s="4"/>
      <c r="T9" s="4"/>
      <c r="U9" s="4"/>
      <c r="V9" s="7"/>
      <c r="W9" s="4"/>
      <c r="X9" s="4"/>
      <c r="Y9" s="4"/>
      <c r="Z9" s="4"/>
      <c r="AA9" s="4">
        <v>3</v>
      </c>
      <c r="AB9" s="1" t="str">
        <f ca="1">HLOOKUP(SUM(HLOOKUP(ABS(LEFT(('k1900'!$C$1),2)),$A$41:$T$42,2),HLOOKUP(IF(3&lt;3,ABS(RIGHT('k1900'!$C$1,2))-1,ABS(RIGHT('k1900'!$C$1,2))),$A$44:$CV$45,2),HLOOKUP(3,$A$47:$L$48,2),HLOOKUP(1,$A$50:$AE$51,2)),$A$53:$AE$55,3)</f>
        <v>H</v>
      </c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x14ac:dyDescent="0.25">
      <c r="A10" s="12" t="s">
        <v>242</v>
      </c>
      <c r="B10" s="4"/>
      <c r="C10" s="4"/>
      <c r="D10" s="4"/>
      <c r="E10" s="4"/>
      <c r="F10" s="4"/>
      <c r="G10" s="4"/>
      <c r="H10" s="4"/>
      <c r="I10" s="4"/>
      <c r="J10" s="4" t="s">
        <v>17</v>
      </c>
      <c r="K10" s="4"/>
      <c r="L10" s="4"/>
      <c r="M10" s="13">
        <v>4</v>
      </c>
      <c r="N10" s="4"/>
      <c r="O10" s="4"/>
      <c r="P10" s="4"/>
      <c r="Q10" s="4"/>
      <c r="R10" s="4"/>
      <c r="S10" s="4"/>
      <c r="T10" s="4"/>
      <c r="U10" s="4"/>
      <c r="V10" s="7"/>
      <c r="W10" s="4"/>
      <c r="X10" s="4"/>
      <c r="Y10" s="4"/>
      <c r="Z10" s="4"/>
      <c r="AA10" s="4">
        <v>4</v>
      </c>
      <c r="AB10" s="1" t="str">
        <f ca="1">HLOOKUP(SUM(HLOOKUP(ABS(LEFT(('k1900'!$C$1),2)),$A$41:$T$42,2),HLOOKUP(IF(4&lt;3,ABS(RIGHT('k1900'!$C$1,2))-1,ABS(RIGHT('k1900'!$C$1,2))),$A$44:$CV$45,2),HLOOKUP(4,$A$47:$L$48,2),HLOOKUP(1,$A$50:$AE$51,2)),$A$53:$AE$55,3)</f>
        <v>Cs</v>
      </c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x14ac:dyDescent="0.25">
      <c r="A11" s="4">
        <v>0</v>
      </c>
      <c r="B11" s="4">
        <v>28</v>
      </c>
      <c r="C11" s="4">
        <v>56</v>
      </c>
      <c r="D11" s="4">
        <v>84</v>
      </c>
      <c r="E11" s="4"/>
      <c r="F11" s="4"/>
      <c r="G11" s="13">
        <v>0</v>
      </c>
      <c r="H11" s="4"/>
      <c r="I11" s="4"/>
      <c r="J11" s="4" t="s">
        <v>18</v>
      </c>
      <c r="K11" s="4"/>
      <c r="L11" s="4"/>
      <c r="M11" s="13">
        <v>6</v>
      </c>
      <c r="N11" s="4"/>
      <c r="O11" s="4"/>
      <c r="P11" s="4"/>
      <c r="Q11" s="4"/>
      <c r="R11" s="4"/>
      <c r="S11" s="4"/>
      <c r="T11" s="4"/>
      <c r="U11" s="4"/>
      <c r="V11" s="7"/>
      <c r="W11" s="4"/>
      <c r="X11" s="4"/>
      <c r="Y11" s="4"/>
      <c r="Z11" s="4"/>
      <c r="AA11" s="4">
        <v>5</v>
      </c>
      <c r="AB11" s="1" t="str">
        <f ca="1">HLOOKUP(SUM(HLOOKUP(ABS(LEFT(('k1900'!$C$1),2)),$A$41:$T$42,2),HLOOKUP(IF(5&lt;3,ABS(RIGHT('k1900'!$C$1,2))-1,ABS(RIGHT('k1900'!$C$1,2))),$A$44:$CV$45,2),HLOOKUP(5,$A$47:$L$48,2),HLOOKUP(1,$A$50:$AE$51,2)),$A$53:$AE$55,3)</f>
        <v>Szo</v>
      </c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x14ac:dyDescent="0.25">
      <c r="A12" s="4">
        <v>1</v>
      </c>
      <c r="B12" s="4">
        <v>29</v>
      </c>
      <c r="C12" s="4">
        <v>57</v>
      </c>
      <c r="D12" s="4">
        <v>85</v>
      </c>
      <c r="E12" s="4"/>
      <c r="F12" s="4"/>
      <c r="G12" s="13">
        <v>1</v>
      </c>
      <c r="H12" s="4"/>
      <c r="I12" s="4"/>
      <c r="J12" s="4" t="s">
        <v>19</v>
      </c>
      <c r="K12" s="4"/>
      <c r="L12" s="4"/>
      <c r="M12" s="13">
        <v>2</v>
      </c>
      <c r="N12" s="4"/>
      <c r="O12" s="4"/>
      <c r="P12" s="4"/>
      <c r="Q12" s="4"/>
      <c r="R12" s="4"/>
      <c r="S12" s="4"/>
      <c r="T12" s="4"/>
      <c r="U12" s="4"/>
      <c r="V12" s="7"/>
      <c r="W12" s="4"/>
      <c r="X12" s="4"/>
      <c r="Y12" s="4"/>
      <c r="Z12" s="4"/>
      <c r="AA12" s="4">
        <v>6</v>
      </c>
      <c r="AB12" s="1" t="str">
        <f ca="1">HLOOKUP(SUM(HLOOKUP(ABS(LEFT(('k1900'!$C$1),2)),$A$41:$T$42,2),HLOOKUP(IF(6&lt;3,ABS(RIGHT('k1900'!$C$1,2))-1,ABS(RIGHT('k1900'!$C$1,2))),$A$44:$CV$45,2),HLOOKUP(6,$A$47:$L$48,2),HLOOKUP(1,$A$50:$AE$51,2)),$A$53:$AE$55,3)</f>
        <v>K</v>
      </c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x14ac:dyDescent="0.25">
      <c r="A13" s="4">
        <v>2</v>
      </c>
      <c r="B13" s="4">
        <v>30</v>
      </c>
      <c r="C13" s="4">
        <v>58</v>
      </c>
      <c r="D13" s="4">
        <v>86</v>
      </c>
      <c r="E13" s="4"/>
      <c r="F13" s="4"/>
      <c r="G13" s="13">
        <v>2</v>
      </c>
      <c r="H13" s="4"/>
      <c r="I13" s="4"/>
      <c r="J13" s="4" t="s">
        <v>20</v>
      </c>
      <c r="K13" s="4"/>
      <c r="L13" s="4"/>
      <c r="M13" s="13">
        <v>5</v>
      </c>
      <c r="N13" s="4"/>
      <c r="O13" s="4"/>
      <c r="P13" s="4"/>
      <c r="Q13" s="4"/>
      <c r="R13" s="4"/>
      <c r="S13" s="4"/>
      <c r="T13" s="4"/>
      <c r="U13" s="4"/>
      <c r="V13" s="7"/>
      <c r="W13" s="4"/>
      <c r="X13" s="4"/>
      <c r="Y13" s="4"/>
      <c r="Z13" s="4"/>
      <c r="AA13" s="4">
        <v>7</v>
      </c>
      <c r="AB13" s="1" t="str">
        <f ca="1">HLOOKUP(SUM(HLOOKUP(ABS(LEFT(('k1900'!$C$1),2)),$A$41:$T$42,2),HLOOKUP(IF(7&lt;3,ABS(RIGHT('k1900'!$C$1,2))-1,ABS(RIGHT('k1900'!$C$1,2))),$A$44:$CV$45,2),HLOOKUP(7,$A$47:$L$48,2),HLOOKUP(1,$A$50:$AE$51,2)),$A$53:$AE$55,3)</f>
        <v>Cs</v>
      </c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x14ac:dyDescent="0.25">
      <c r="A14" s="4">
        <v>3</v>
      </c>
      <c r="B14" s="4">
        <v>31</v>
      </c>
      <c r="C14" s="4">
        <v>59</v>
      </c>
      <c r="D14" s="4">
        <v>87</v>
      </c>
      <c r="E14" s="4"/>
      <c r="F14" s="4"/>
      <c r="G14" s="13">
        <v>3</v>
      </c>
      <c r="H14" s="4"/>
      <c r="I14" s="4"/>
      <c r="J14" s="4" t="s">
        <v>21</v>
      </c>
      <c r="K14" s="4"/>
      <c r="L14" s="4"/>
      <c r="M14" s="13">
        <v>0</v>
      </c>
      <c r="N14" s="4"/>
      <c r="O14" s="4"/>
      <c r="P14" s="4"/>
      <c r="Q14" s="4"/>
      <c r="R14" s="4"/>
      <c r="S14" s="4"/>
      <c r="T14" s="4"/>
      <c r="U14" s="4"/>
      <c r="V14" s="7"/>
      <c r="W14" s="4"/>
      <c r="X14" s="4"/>
      <c r="Y14" s="4"/>
      <c r="Z14" s="4"/>
      <c r="AA14" s="4">
        <v>8</v>
      </c>
      <c r="AB14" s="1" t="str">
        <f ca="1">HLOOKUP(SUM(HLOOKUP(ABS(LEFT(('k1900'!$C$1),2)),$A$41:$T$42,2),HLOOKUP(IF(8&lt;3,ABS(RIGHT('k1900'!$C$1,2))-1,ABS(RIGHT('k1900'!$C$1,2))),$A$44:$CV$45,2),HLOOKUP(8,$A$47:$L$48,2),HLOOKUP(1,$A$50:$AE$51,2)),$A$53:$AE$55,3)</f>
        <v>V</v>
      </c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x14ac:dyDescent="0.25">
      <c r="A15" s="4">
        <v>4</v>
      </c>
      <c r="B15" s="4">
        <v>32</v>
      </c>
      <c r="C15" s="4">
        <v>60</v>
      </c>
      <c r="D15" s="4">
        <v>88</v>
      </c>
      <c r="E15" s="4"/>
      <c r="F15" s="4"/>
      <c r="G15" s="13">
        <v>5</v>
      </c>
      <c r="H15" s="4"/>
      <c r="I15" s="4"/>
      <c r="J15" s="4" t="s">
        <v>22</v>
      </c>
      <c r="K15" s="4"/>
      <c r="L15" s="4"/>
      <c r="M15" s="13">
        <v>3</v>
      </c>
      <c r="N15" s="4"/>
      <c r="O15" s="4"/>
      <c r="P15" s="4"/>
      <c r="Q15" s="4"/>
      <c r="R15" s="4"/>
      <c r="S15" s="4"/>
      <c r="T15" s="4"/>
      <c r="U15" s="4"/>
      <c r="V15" s="7"/>
      <c r="W15" s="4"/>
      <c r="X15" s="4"/>
      <c r="Y15" s="4"/>
      <c r="Z15" s="4"/>
      <c r="AA15" s="4">
        <v>9</v>
      </c>
      <c r="AB15" s="1" t="str">
        <f ca="1">HLOOKUP(SUM(HLOOKUP(ABS(LEFT(('k1900'!$C$1),2)),$A$41:$T$42,2),HLOOKUP(IF(9&lt;3,ABS(RIGHT('k1900'!$C$1,2))-1,ABS(RIGHT('k1900'!$C$1,2))),$A$44:$CV$45,2),HLOOKUP(9,$A$47:$L$48,2),HLOOKUP(1,$A$50:$AE$51,2)),$A$53:$AE$55,3)</f>
        <v>Sze</v>
      </c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3" x14ac:dyDescent="0.25">
      <c r="A16" s="4">
        <v>5</v>
      </c>
      <c r="B16" s="4">
        <v>33</v>
      </c>
      <c r="C16" s="4">
        <v>61</v>
      </c>
      <c r="D16" s="4">
        <v>89</v>
      </c>
      <c r="E16" s="4"/>
      <c r="F16" s="4"/>
      <c r="G16" s="13">
        <v>6</v>
      </c>
      <c r="H16" s="4"/>
      <c r="I16" s="4"/>
      <c r="J16" s="4" t="s">
        <v>23</v>
      </c>
      <c r="K16" s="4"/>
      <c r="L16" s="4"/>
      <c r="M16" s="13">
        <v>5</v>
      </c>
      <c r="N16" s="4"/>
      <c r="O16" s="4"/>
      <c r="P16" s="4"/>
      <c r="Q16" s="4"/>
      <c r="R16" s="4"/>
      <c r="S16" s="4"/>
      <c r="T16" s="4"/>
      <c r="U16" s="4"/>
      <c r="V16" s="7"/>
      <c r="W16" s="4"/>
      <c r="X16" s="4"/>
      <c r="Y16" s="4"/>
      <c r="Z16" s="4"/>
      <c r="AA16" s="4">
        <v>10</v>
      </c>
      <c r="AB16" s="1" t="str">
        <f ca="1">HLOOKUP(SUM(HLOOKUP(ABS(LEFT(('k1900'!$C$1),2)),$A$41:$T$42,2),HLOOKUP(IF(10&lt;3,ABS(RIGHT('k1900'!$C$1,2))-1,ABS(RIGHT('k1900'!$C$1,2))),$A$44:$CV$45,2),HLOOKUP(10,$A$47:$L$48,2),HLOOKUP(1,$A$50:$AE$51,2)),$A$53:$AE$55,3)</f>
        <v>P</v>
      </c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 x14ac:dyDescent="0.25">
      <c r="A17" s="4">
        <v>6</v>
      </c>
      <c r="B17" s="4">
        <v>34</v>
      </c>
      <c r="C17" s="4">
        <v>62</v>
      </c>
      <c r="D17" s="4">
        <v>90</v>
      </c>
      <c r="E17" s="4"/>
      <c r="F17" s="4"/>
      <c r="G17" s="13">
        <v>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7"/>
      <c r="W17" s="4"/>
      <c r="X17" s="4"/>
      <c r="Y17" s="4"/>
      <c r="Z17" s="4"/>
      <c r="AA17" s="4">
        <v>11</v>
      </c>
      <c r="AB17" s="1" t="str">
        <f ca="1">HLOOKUP(SUM(HLOOKUP(ABS(LEFT(('k1900'!$C$1),2)),$A$41:$T$42,2),HLOOKUP(IF(11&lt;3,ABS(RIGHT('k1900'!$C$1,2))-1,ABS(RIGHT('k1900'!$C$1,2))),$A$44:$CV$45,2),HLOOKUP(11,$A$47:$L$48,2),HLOOKUP(1,$A$50:$AE$51,2)),$A$53:$AE$55,3)</f>
        <v>H</v>
      </c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x14ac:dyDescent="0.25">
      <c r="A18" s="4">
        <v>7</v>
      </c>
      <c r="B18" s="4">
        <v>35</v>
      </c>
      <c r="C18" s="4">
        <v>63</v>
      </c>
      <c r="D18" s="4">
        <v>91</v>
      </c>
      <c r="E18" s="4"/>
      <c r="F18" s="4"/>
      <c r="G18" s="13">
        <v>1</v>
      </c>
      <c r="H18" s="4"/>
      <c r="I18" s="4"/>
      <c r="J18" s="12" t="s">
        <v>243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7"/>
      <c r="W18" s="4"/>
      <c r="X18" s="4"/>
      <c r="Y18" s="4"/>
      <c r="Z18" s="4"/>
      <c r="AA18" s="4">
        <v>12</v>
      </c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3" x14ac:dyDescent="0.25">
      <c r="A19" s="4">
        <v>8</v>
      </c>
      <c r="B19" s="4">
        <v>36</v>
      </c>
      <c r="C19" s="4">
        <v>64</v>
      </c>
      <c r="D19" s="4">
        <v>92</v>
      </c>
      <c r="E19" s="4"/>
      <c r="F19" s="4"/>
      <c r="G19" s="13">
        <v>3</v>
      </c>
      <c r="H19" s="4"/>
      <c r="I19" s="4"/>
      <c r="J19" s="4">
        <v>1</v>
      </c>
      <c r="K19" s="4">
        <v>8</v>
      </c>
      <c r="L19" s="4">
        <v>15</v>
      </c>
      <c r="M19" s="4">
        <v>22</v>
      </c>
      <c r="N19" s="4">
        <v>29</v>
      </c>
      <c r="O19" s="4"/>
      <c r="P19" s="13">
        <v>1</v>
      </c>
      <c r="Q19" s="4" t="s">
        <v>244</v>
      </c>
      <c r="R19" s="4"/>
      <c r="S19" s="4"/>
      <c r="T19" s="4"/>
      <c r="U19" s="4"/>
      <c r="V19" s="7"/>
      <c r="W19" s="4"/>
      <c r="X19" s="4"/>
      <c r="Y19" s="4"/>
      <c r="Z19" s="4"/>
      <c r="AA19" s="4"/>
      <c r="AB19" s="4" t="str">
        <f ca="1">HLOOKUP(SUM(HLOOKUP(ABS(LEFT(('k1900'!$C$1),2)),$A$41:$T$42,2),HLOOKUP(IF(12&lt;3,ABS(RIGHT('k1900'!$C$1,2))-1,ABS(RIGHT('k1900'!$C$1,2))),$A$44:$CV$45,2),HLOOKUP(12,$A$47:$L$48,2),HLOOKUP(1,$A$50:$AE$51,2)),$A$53:$AE$55,3)</f>
        <v>Sze</v>
      </c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x14ac:dyDescent="0.25">
      <c r="A20" s="4">
        <v>9</v>
      </c>
      <c r="B20" s="4">
        <v>37</v>
      </c>
      <c r="C20" s="4">
        <v>65</v>
      </c>
      <c r="D20" s="4">
        <v>93</v>
      </c>
      <c r="E20" s="4"/>
      <c r="F20" s="4"/>
      <c r="G20" s="13">
        <v>4</v>
      </c>
      <c r="H20" s="4"/>
      <c r="I20" s="4"/>
      <c r="J20" s="4">
        <v>2</v>
      </c>
      <c r="K20" s="4">
        <v>9</v>
      </c>
      <c r="L20" s="4">
        <v>16</v>
      </c>
      <c r="M20" s="4">
        <v>23</v>
      </c>
      <c r="N20" s="4">
        <v>30</v>
      </c>
      <c r="O20" s="4"/>
      <c r="P20" s="13">
        <v>2</v>
      </c>
      <c r="Q20" s="4" t="s">
        <v>245</v>
      </c>
      <c r="R20" s="4"/>
      <c r="S20" s="4"/>
      <c r="T20" s="4"/>
      <c r="U20" s="4"/>
      <c r="V20" s="7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x14ac:dyDescent="0.25">
      <c r="A21" s="4">
        <v>10</v>
      </c>
      <c r="B21" s="4">
        <v>38</v>
      </c>
      <c r="C21" s="4">
        <v>66</v>
      </c>
      <c r="D21" s="4">
        <v>94</v>
      </c>
      <c r="E21" s="4"/>
      <c r="F21" s="4"/>
      <c r="G21" s="13">
        <v>5</v>
      </c>
      <c r="H21" s="4"/>
      <c r="I21" s="4"/>
      <c r="J21" s="4">
        <v>3</v>
      </c>
      <c r="K21" s="4">
        <v>10</v>
      </c>
      <c r="L21" s="4">
        <v>17</v>
      </c>
      <c r="M21" s="4">
        <v>24</v>
      </c>
      <c r="N21" s="4">
        <v>31</v>
      </c>
      <c r="O21" s="4"/>
      <c r="P21" s="13">
        <v>3</v>
      </c>
      <c r="Q21" s="4" t="s">
        <v>246</v>
      </c>
      <c r="R21" s="4"/>
      <c r="S21" s="4"/>
      <c r="T21" s="4"/>
      <c r="U21" s="4"/>
      <c r="V21" s="7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x14ac:dyDescent="0.25">
      <c r="A22" s="4">
        <v>11</v>
      </c>
      <c r="B22" s="4">
        <v>39</v>
      </c>
      <c r="C22" s="4">
        <v>67</v>
      </c>
      <c r="D22" s="4">
        <v>95</v>
      </c>
      <c r="E22" s="4"/>
      <c r="F22" s="4"/>
      <c r="G22" s="13">
        <v>6</v>
      </c>
      <c r="H22" s="4"/>
      <c r="I22" s="4"/>
      <c r="J22" s="4">
        <v>4</v>
      </c>
      <c r="K22" s="4">
        <v>11</v>
      </c>
      <c r="L22" s="4">
        <v>18</v>
      </c>
      <c r="M22" s="4">
        <v>25</v>
      </c>
      <c r="N22" s="4"/>
      <c r="O22" s="4"/>
      <c r="P22" s="13">
        <v>4</v>
      </c>
      <c r="Q22" s="4" t="s">
        <v>247</v>
      </c>
      <c r="R22" s="4"/>
      <c r="S22" s="4"/>
      <c r="T22" s="4"/>
      <c r="U22" s="4"/>
      <c r="V22" s="7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x14ac:dyDescent="0.25">
      <c r="A23" s="4">
        <v>12</v>
      </c>
      <c r="B23" s="4">
        <v>40</v>
      </c>
      <c r="C23" s="4">
        <v>68</v>
      </c>
      <c r="D23" s="4">
        <v>96</v>
      </c>
      <c r="E23" s="4"/>
      <c r="F23" s="4"/>
      <c r="G23" s="13">
        <v>1</v>
      </c>
      <c r="H23" s="4"/>
      <c r="I23" s="4"/>
      <c r="J23" s="4">
        <v>5</v>
      </c>
      <c r="K23" s="4">
        <v>12</v>
      </c>
      <c r="L23" s="4">
        <v>19</v>
      </c>
      <c r="M23" s="4">
        <v>26</v>
      </c>
      <c r="N23" s="4"/>
      <c r="O23" s="4"/>
      <c r="P23" s="13">
        <v>5</v>
      </c>
      <c r="Q23" s="4" t="s">
        <v>248</v>
      </c>
      <c r="R23" s="4"/>
      <c r="S23" s="4"/>
      <c r="T23" s="4"/>
      <c r="U23" s="4"/>
      <c r="V23" s="7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 x14ac:dyDescent="0.25">
      <c r="A24" s="4">
        <v>13</v>
      </c>
      <c r="B24" s="4">
        <v>41</v>
      </c>
      <c r="C24" s="4">
        <v>69</v>
      </c>
      <c r="D24" s="4">
        <v>97</v>
      </c>
      <c r="E24" s="4"/>
      <c r="F24" s="4"/>
      <c r="G24" s="13">
        <v>2</v>
      </c>
      <c r="H24" s="4"/>
      <c r="I24" s="4"/>
      <c r="J24" s="4">
        <v>6</v>
      </c>
      <c r="K24" s="4">
        <v>13</v>
      </c>
      <c r="L24" s="4">
        <v>20</v>
      </c>
      <c r="M24" s="4">
        <v>27</v>
      </c>
      <c r="N24" s="4"/>
      <c r="O24" s="4"/>
      <c r="P24" s="13">
        <v>6</v>
      </c>
      <c r="Q24" s="4" t="s">
        <v>249</v>
      </c>
      <c r="R24" s="4"/>
      <c r="S24" s="4"/>
      <c r="T24" s="4"/>
      <c r="U24" s="4"/>
      <c r="V24" s="7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3" x14ac:dyDescent="0.25">
      <c r="A25" s="4">
        <v>14</v>
      </c>
      <c r="B25" s="4">
        <v>42</v>
      </c>
      <c r="C25" s="4">
        <v>70</v>
      </c>
      <c r="D25" s="4">
        <v>98</v>
      </c>
      <c r="E25" s="4"/>
      <c r="F25" s="4"/>
      <c r="G25" s="13">
        <v>3</v>
      </c>
      <c r="H25" s="4"/>
      <c r="I25" s="4"/>
      <c r="J25" s="4">
        <v>7</v>
      </c>
      <c r="K25" s="4">
        <v>14</v>
      </c>
      <c r="L25" s="4">
        <v>21</v>
      </c>
      <c r="M25" s="4">
        <v>28</v>
      </c>
      <c r="N25" s="4"/>
      <c r="O25" s="4"/>
      <c r="P25" s="13">
        <v>0</v>
      </c>
      <c r="Q25" s="4" t="s">
        <v>250</v>
      </c>
      <c r="R25" s="4"/>
      <c r="S25" s="4"/>
      <c r="T25" s="4"/>
      <c r="U25" s="4"/>
      <c r="V25" s="7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3" x14ac:dyDescent="0.25">
      <c r="A26" s="4">
        <v>15</v>
      </c>
      <c r="B26" s="4">
        <v>43</v>
      </c>
      <c r="C26" s="4">
        <v>71</v>
      </c>
      <c r="D26" s="4">
        <v>99</v>
      </c>
      <c r="E26" s="4"/>
      <c r="F26" s="4"/>
      <c r="G26" s="13">
        <v>4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7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43" x14ac:dyDescent="0.25">
      <c r="A27" s="4">
        <v>16</v>
      </c>
      <c r="B27" s="4">
        <v>44</v>
      </c>
      <c r="C27" s="4">
        <v>72</v>
      </c>
      <c r="D27" s="4"/>
      <c r="E27" s="4"/>
      <c r="F27" s="4"/>
      <c r="G27" s="13">
        <v>6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7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1:43" x14ac:dyDescent="0.25">
      <c r="A28" s="4">
        <v>17</v>
      </c>
      <c r="B28" s="4">
        <v>45</v>
      </c>
      <c r="C28" s="4">
        <v>73</v>
      </c>
      <c r="D28" s="4"/>
      <c r="E28" s="4"/>
      <c r="F28" s="4"/>
      <c r="G28" s="13">
        <v>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7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3" x14ac:dyDescent="0.25">
      <c r="A29" s="4">
        <v>18</v>
      </c>
      <c r="B29" s="4">
        <v>46</v>
      </c>
      <c r="C29" s="4">
        <v>74</v>
      </c>
      <c r="D29" s="4"/>
      <c r="E29" s="4"/>
      <c r="F29" s="4"/>
      <c r="G29" s="13">
        <v>1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7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3" x14ac:dyDescent="0.25">
      <c r="A30" s="4">
        <v>19</v>
      </c>
      <c r="B30" s="4">
        <v>47</v>
      </c>
      <c r="C30" s="4">
        <v>75</v>
      </c>
      <c r="D30" s="4"/>
      <c r="E30" s="4"/>
      <c r="F30" s="4"/>
      <c r="G30" s="13">
        <v>2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7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x14ac:dyDescent="0.25">
      <c r="A31" s="4">
        <v>20</v>
      </c>
      <c r="B31" s="4">
        <v>48</v>
      </c>
      <c r="C31" s="4">
        <v>76</v>
      </c>
      <c r="D31" s="4"/>
      <c r="E31" s="4"/>
      <c r="F31" s="4"/>
      <c r="G31" s="13">
        <v>4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7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 x14ac:dyDescent="0.25">
      <c r="A32" s="4">
        <v>21</v>
      </c>
      <c r="B32" s="4">
        <v>49</v>
      </c>
      <c r="C32" s="4">
        <v>77</v>
      </c>
      <c r="D32" s="4"/>
      <c r="E32" s="4"/>
      <c r="F32" s="4"/>
      <c r="G32" s="13">
        <v>5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7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100" x14ac:dyDescent="0.25">
      <c r="A33" s="4">
        <v>22</v>
      </c>
      <c r="B33" s="4">
        <v>50</v>
      </c>
      <c r="C33" s="4">
        <v>78</v>
      </c>
      <c r="D33" s="4"/>
      <c r="E33" s="4"/>
      <c r="F33" s="4"/>
      <c r="G33" s="13">
        <v>6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7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100" x14ac:dyDescent="0.25">
      <c r="A34" s="4">
        <v>23</v>
      </c>
      <c r="B34" s="4">
        <v>51</v>
      </c>
      <c r="C34" s="4">
        <v>79</v>
      </c>
      <c r="D34" s="4"/>
      <c r="E34" s="4"/>
      <c r="F34" s="4"/>
      <c r="G34" s="13">
        <v>0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7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100" x14ac:dyDescent="0.25">
      <c r="A35" s="4">
        <v>24</v>
      </c>
      <c r="B35" s="4">
        <v>52</v>
      </c>
      <c r="C35" s="4">
        <v>80</v>
      </c>
      <c r="D35" s="4"/>
      <c r="E35" s="4"/>
      <c r="F35" s="4"/>
      <c r="G35" s="13">
        <v>2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7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100" x14ac:dyDescent="0.25">
      <c r="A36" s="4">
        <v>25</v>
      </c>
      <c r="B36" s="4">
        <v>53</v>
      </c>
      <c r="C36" s="4">
        <v>81</v>
      </c>
      <c r="D36" s="4"/>
      <c r="E36" s="4"/>
      <c r="F36" s="4"/>
      <c r="G36" s="13">
        <v>3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7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100" x14ac:dyDescent="0.25">
      <c r="A37" s="4">
        <v>26</v>
      </c>
      <c r="B37" s="4">
        <v>54</v>
      </c>
      <c r="C37" s="4">
        <v>82</v>
      </c>
      <c r="D37" s="4"/>
      <c r="E37" s="4"/>
      <c r="F37" s="4"/>
      <c r="G37" s="13">
        <v>4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7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100" x14ac:dyDescent="0.25">
      <c r="A38" s="4">
        <v>27</v>
      </c>
      <c r="B38" s="4">
        <v>55</v>
      </c>
      <c r="C38" s="4">
        <v>83</v>
      </c>
      <c r="D38" s="4"/>
      <c r="E38" s="4"/>
      <c r="F38" s="4"/>
      <c r="G38" s="13">
        <v>5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7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100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7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1" spans="1:100" x14ac:dyDescent="0.25">
      <c r="A41">
        <v>15</v>
      </c>
      <c r="B41">
        <v>16</v>
      </c>
      <c r="C41">
        <v>17</v>
      </c>
      <c r="D41">
        <v>18</v>
      </c>
      <c r="E41">
        <v>19</v>
      </c>
      <c r="F41">
        <v>20</v>
      </c>
      <c r="G41">
        <v>21</v>
      </c>
      <c r="H41">
        <v>22</v>
      </c>
      <c r="I41">
        <v>23</v>
      </c>
      <c r="J41">
        <v>24</v>
      </c>
      <c r="K41">
        <v>25</v>
      </c>
      <c r="L41">
        <v>26</v>
      </c>
      <c r="M41">
        <v>27</v>
      </c>
      <c r="N41">
        <v>28</v>
      </c>
      <c r="O41">
        <v>29</v>
      </c>
      <c r="P41">
        <v>30</v>
      </c>
      <c r="Q41">
        <v>31</v>
      </c>
      <c r="R41">
        <v>32</v>
      </c>
      <c r="S41">
        <v>33</v>
      </c>
      <c r="T41">
        <v>34</v>
      </c>
    </row>
    <row r="42" spans="1:100" x14ac:dyDescent="0.25">
      <c r="A42">
        <v>1</v>
      </c>
      <c r="B42">
        <v>0</v>
      </c>
      <c r="C42">
        <v>5</v>
      </c>
      <c r="D42">
        <v>3</v>
      </c>
      <c r="E42">
        <v>1</v>
      </c>
      <c r="F42">
        <v>0</v>
      </c>
      <c r="G42">
        <v>5</v>
      </c>
      <c r="H42">
        <v>3</v>
      </c>
      <c r="I42">
        <v>1</v>
      </c>
      <c r="J42">
        <v>0</v>
      </c>
      <c r="K42">
        <v>5</v>
      </c>
      <c r="L42">
        <v>3</v>
      </c>
      <c r="M42">
        <v>1</v>
      </c>
      <c r="N42">
        <v>0</v>
      </c>
      <c r="O42">
        <v>5</v>
      </c>
      <c r="P42">
        <v>3</v>
      </c>
      <c r="Q42">
        <v>1</v>
      </c>
      <c r="R42">
        <v>0</v>
      </c>
      <c r="S42">
        <v>5</v>
      </c>
      <c r="T42">
        <v>3</v>
      </c>
    </row>
    <row r="44" spans="1:100" x14ac:dyDescent="0.25">
      <c r="A44">
        <v>0</v>
      </c>
      <c r="B44">
        <v>1</v>
      </c>
      <c r="C44">
        <v>2</v>
      </c>
      <c r="D44">
        <v>3</v>
      </c>
      <c r="E44">
        <v>4</v>
      </c>
      <c r="F44">
        <v>5</v>
      </c>
      <c r="G44">
        <v>6</v>
      </c>
      <c r="H44">
        <v>7</v>
      </c>
      <c r="I44">
        <v>8</v>
      </c>
      <c r="J44">
        <v>9</v>
      </c>
      <c r="K44">
        <v>10</v>
      </c>
      <c r="L44">
        <v>11</v>
      </c>
      <c r="M44">
        <v>12</v>
      </c>
      <c r="N44">
        <v>13</v>
      </c>
      <c r="O44">
        <v>14</v>
      </c>
      <c r="P44">
        <v>15</v>
      </c>
      <c r="Q44">
        <v>16</v>
      </c>
      <c r="R44">
        <v>17</v>
      </c>
      <c r="S44">
        <v>18</v>
      </c>
      <c r="T44">
        <v>19</v>
      </c>
      <c r="U44">
        <v>20</v>
      </c>
      <c r="V44" s="1">
        <v>21</v>
      </c>
      <c r="W44">
        <v>22</v>
      </c>
      <c r="X44">
        <v>23</v>
      </c>
      <c r="Y44">
        <v>24</v>
      </c>
      <c r="Z44">
        <v>25</v>
      </c>
      <c r="AA44">
        <v>26</v>
      </c>
      <c r="AB44">
        <v>27</v>
      </c>
      <c r="AC44">
        <v>28</v>
      </c>
      <c r="AD44">
        <v>29</v>
      </c>
      <c r="AE44">
        <v>30</v>
      </c>
      <c r="AF44">
        <v>31</v>
      </c>
      <c r="AG44">
        <v>32</v>
      </c>
      <c r="AH44">
        <v>33</v>
      </c>
      <c r="AI44">
        <v>34</v>
      </c>
      <c r="AJ44">
        <v>35</v>
      </c>
      <c r="AK44">
        <v>36</v>
      </c>
      <c r="AL44">
        <v>37</v>
      </c>
      <c r="AM44">
        <v>38</v>
      </c>
      <c r="AN44">
        <v>39</v>
      </c>
      <c r="AO44">
        <v>40</v>
      </c>
      <c r="AP44">
        <v>41</v>
      </c>
      <c r="AQ44">
        <v>42</v>
      </c>
      <c r="AR44">
        <v>43</v>
      </c>
      <c r="AS44">
        <v>44</v>
      </c>
      <c r="AT44">
        <v>45</v>
      </c>
      <c r="AU44">
        <v>46</v>
      </c>
      <c r="AV44">
        <v>47</v>
      </c>
      <c r="AW44">
        <v>48</v>
      </c>
      <c r="AX44">
        <v>49</v>
      </c>
      <c r="AY44">
        <v>50</v>
      </c>
      <c r="AZ44">
        <v>51</v>
      </c>
      <c r="BA44">
        <v>52</v>
      </c>
      <c r="BB44">
        <v>53</v>
      </c>
      <c r="BC44">
        <v>54</v>
      </c>
      <c r="BD44">
        <v>55</v>
      </c>
      <c r="BE44">
        <v>56</v>
      </c>
      <c r="BF44">
        <v>57</v>
      </c>
      <c r="BG44">
        <v>58</v>
      </c>
      <c r="BH44">
        <v>59</v>
      </c>
      <c r="BI44">
        <v>60</v>
      </c>
      <c r="BJ44">
        <v>61</v>
      </c>
      <c r="BK44">
        <v>62</v>
      </c>
      <c r="BL44">
        <v>63</v>
      </c>
      <c r="BM44">
        <v>64</v>
      </c>
      <c r="BN44">
        <v>65</v>
      </c>
      <c r="BO44">
        <v>66</v>
      </c>
      <c r="BP44">
        <v>67</v>
      </c>
      <c r="BQ44">
        <v>68</v>
      </c>
      <c r="BR44">
        <v>69</v>
      </c>
      <c r="BS44">
        <v>70</v>
      </c>
      <c r="BT44">
        <v>71</v>
      </c>
      <c r="BU44">
        <v>72</v>
      </c>
      <c r="BV44">
        <v>73</v>
      </c>
      <c r="BW44">
        <v>74</v>
      </c>
      <c r="BX44">
        <v>75</v>
      </c>
      <c r="BY44">
        <v>76</v>
      </c>
      <c r="BZ44">
        <v>77</v>
      </c>
      <c r="CA44">
        <v>78</v>
      </c>
      <c r="CB44">
        <v>79</v>
      </c>
      <c r="CC44">
        <v>80</v>
      </c>
      <c r="CD44">
        <v>81</v>
      </c>
      <c r="CE44">
        <v>82</v>
      </c>
      <c r="CF44">
        <v>83</v>
      </c>
      <c r="CG44">
        <v>84</v>
      </c>
      <c r="CH44">
        <v>85</v>
      </c>
      <c r="CI44">
        <v>86</v>
      </c>
      <c r="CJ44">
        <v>87</v>
      </c>
      <c r="CK44">
        <v>88</v>
      </c>
      <c r="CL44">
        <v>89</v>
      </c>
      <c r="CM44">
        <v>90</v>
      </c>
      <c r="CN44">
        <v>91</v>
      </c>
      <c r="CO44">
        <v>92</v>
      </c>
      <c r="CP44">
        <v>93</v>
      </c>
      <c r="CQ44">
        <v>94</v>
      </c>
      <c r="CR44">
        <v>95</v>
      </c>
      <c r="CS44">
        <v>96</v>
      </c>
      <c r="CT44">
        <v>97</v>
      </c>
      <c r="CU44">
        <v>98</v>
      </c>
      <c r="CV44">
        <v>99</v>
      </c>
    </row>
    <row r="45" spans="1:100" x14ac:dyDescent="0.25">
      <c r="A45">
        <v>0</v>
      </c>
      <c r="B45">
        <v>1</v>
      </c>
      <c r="C45">
        <v>2</v>
      </c>
      <c r="D45">
        <v>3</v>
      </c>
      <c r="E45">
        <v>5</v>
      </c>
      <c r="F45">
        <v>6</v>
      </c>
      <c r="G45">
        <v>0</v>
      </c>
      <c r="H45">
        <v>1</v>
      </c>
      <c r="I45">
        <v>3</v>
      </c>
      <c r="J45">
        <v>4</v>
      </c>
      <c r="K45">
        <v>5</v>
      </c>
      <c r="L45">
        <v>6</v>
      </c>
      <c r="M45">
        <v>1</v>
      </c>
      <c r="N45">
        <v>2</v>
      </c>
      <c r="O45">
        <v>3</v>
      </c>
      <c r="P45">
        <v>4</v>
      </c>
      <c r="Q45">
        <v>6</v>
      </c>
      <c r="R45">
        <v>0</v>
      </c>
      <c r="S45">
        <v>1</v>
      </c>
      <c r="T45">
        <v>2</v>
      </c>
      <c r="U45">
        <v>4</v>
      </c>
      <c r="V45" s="1">
        <v>5</v>
      </c>
      <c r="W45">
        <v>6</v>
      </c>
      <c r="X45">
        <v>0</v>
      </c>
      <c r="Y45">
        <v>2</v>
      </c>
      <c r="Z45">
        <v>3</v>
      </c>
      <c r="AA45">
        <v>1</v>
      </c>
      <c r="AB45">
        <v>5</v>
      </c>
      <c r="AC45">
        <v>0</v>
      </c>
      <c r="AD45">
        <v>1</v>
      </c>
      <c r="AE45">
        <v>2</v>
      </c>
      <c r="AF45">
        <v>3</v>
      </c>
      <c r="AG45">
        <v>5</v>
      </c>
      <c r="AH45">
        <v>6</v>
      </c>
      <c r="AI45">
        <v>0</v>
      </c>
      <c r="AJ45">
        <v>1</v>
      </c>
      <c r="AK45">
        <v>3</v>
      </c>
      <c r="AL45">
        <v>4</v>
      </c>
      <c r="AM45">
        <v>5</v>
      </c>
      <c r="AN45">
        <v>6</v>
      </c>
      <c r="AO45">
        <v>1</v>
      </c>
      <c r="AP45">
        <v>2</v>
      </c>
      <c r="AQ45">
        <v>3</v>
      </c>
      <c r="AR45">
        <v>4</v>
      </c>
      <c r="AS45">
        <v>6</v>
      </c>
      <c r="AT45">
        <v>0</v>
      </c>
      <c r="AU45">
        <v>1</v>
      </c>
      <c r="AV45">
        <v>2</v>
      </c>
      <c r="AW45">
        <v>4</v>
      </c>
      <c r="AX45">
        <v>5</v>
      </c>
      <c r="AY45">
        <v>6</v>
      </c>
      <c r="AZ45">
        <v>0</v>
      </c>
      <c r="BA45">
        <v>2</v>
      </c>
      <c r="BB45">
        <v>3</v>
      </c>
      <c r="BC45">
        <v>1</v>
      </c>
      <c r="BD45">
        <v>5</v>
      </c>
      <c r="BE45">
        <v>0</v>
      </c>
      <c r="BF45">
        <v>1</v>
      </c>
      <c r="BG45">
        <v>2</v>
      </c>
      <c r="BH45">
        <v>3</v>
      </c>
      <c r="BI45">
        <v>5</v>
      </c>
      <c r="BJ45">
        <v>6</v>
      </c>
      <c r="BK45">
        <v>0</v>
      </c>
      <c r="BL45">
        <v>1</v>
      </c>
      <c r="BM45">
        <v>3</v>
      </c>
      <c r="BN45">
        <v>4</v>
      </c>
      <c r="BO45">
        <v>5</v>
      </c>
      <c r="BP45">
        <v>6</v>
      </c>
      <c r="BQ45">
        <v>1</v>
      </c>
      <c r="BR45">
        <v>2</v>
      </c>
      <c r="BS45">
        <v>3</v>
      </c>
      <c r="BT45">
        <v>4</v>
      </c>
      <c r="BU45">
        <v>6</v>
      </c>
      <c r="BV45">
        <v>0</v>
      </c>
      <c r="BW45">
        <v>1</v>
      </c>
      <c r="BX45">
        <v>2</v>
      </c>
      <c r="BY45">
        <v>4</v>
      </c>
      <c r="BZ45">
        <v>5</v>
      </c>
      <c r="CA45">
        <v>6</v>
      </c>
      <c r="CB45">
        <v>0</v>
      </c>
      <c r="CC45">
        <v>2</v>
      </c>
      <c r="CD45">
        <v>3</v>
      </c>
      <c r="CE45">
        <v>1</v>
      </c>
      <c r="CF45">
        <v>5</v>
      </c>
      <c r="CG45">
        <v>0</v>
      </c>
      <c r="CH45">
        <v>1</v>
      </c>
      <c r="CI45">
        <v>2</v>
      </c>
      <c r="CJ45">
        <v>3</v>
      </c>
      <c r="CK45">
        <v>5</v>
      </c>
      <c r="CL45">
        <v>6</v>
      </c>
      <c r="CM45">
        <v>0</v>
      </c>
      <c r="CN45">
        <v>1</v>
      </c>
      <c r="CO45">
        <v>3</v>
      </c>
      <c r="CP45">
        <v>4</v>
      </c>
      <c r="CQ45">
        <v>5</v>
      </c>
      <c r="CR45">
        <v>6</v>
      </c>
      <c r="CS45">
        <v>1</v>
      </c>
      <c r="CT45">
        <v>2</v>
      </c>
      <c r="CU45">
        <v>3</v>
      </c>
      <c r="CV45">
        <v>4</v>
      </c>
    </row>
    <row r="47" spans="1:100" x14ac:dyDescent="0.25">
      <c r="A47">
        <v>1</v>
      </c>
      <c r="B47">
        <v>2</v>
      </c>
      <c r="C47">
        <v>3</v>
      </c>
      <c r="D47">
        <v>4</v>
      </c>
      <c r="E47">
        <v>5</v>
      </c>
      <c r="F47">
        <v>6</v>
      </c>
      <c r="G47">
        <v>7</v>
      </c>
      <c r="H47">
        <v>8</v>
      </c>
      <c r="I47">
        <v>9</v>
      </c>
      <c r="J47">
        <v>10</v>
      </c>
      <c r="K47">
        <v>11</v>
      </c>
      <c r="L47">
        <v>12</v>
      </c>
    </row>
    <row r="48" spans="1:100" x14ac:dyDescent="0.25">
      <c r="A48">
        <v>1</v>
      </c>
      <c r="B48">
        <v>4</v>
      </c>
      <c r="C48">
        <v>3</v>
      </c>
      <c r="D48">
        <v>6</v>
      </c>
      <c r="E48">
        <v>1</v>
      </c>
      <c r="F48">
        <v>4</v>
      </c>
      <c r="G48">
        <v>6</v>
      </c>
      <c r="H48">
        <v>2</v>
      </c>
      <c r="I48">
        <v>5</v>
      </c>
      <c r="J48">
        <v>0</v>
      </c>
      <c r="K48">
        <v>3</v>
      </c>
      <c r="L48">
        <v>5</v>
      </c>
    </row>
    <row r="50" spans="1:43" x14ac:dyDescent="0.25">
      <c r="A50">
        <v>1</v>
      </c>
      <c r="B50">
        <v>2</v>
      </c>
      <c r="C50">
        <v>3</v>
      </c>
      <c r="D50">
        <v>4</v>
      </c>
      <c r="E50">
        <v>5</v>
      </c>
      <c r="F50">
        <v>6</v>
      </c>
      <c r="G50">
        <v>7</v>
      </c>
      <c r="H50">
        <v>8</v>
      </c>
      <c r="I50">
        <v>9</v>
      </c>
      <c r="J50">
        <v>10</v>
      </c>
      <c r="K50">
        <v>11</v>
      </c>
      <c r="L50">
        <v>12</v>
      </c>
      <c r="M50">
        <v>13</v>
      </c>
      <c r="N50">
        <v>14</v>
      </c>
      <c r="O50">
        <v>15</v>
      </c>
      <c r="P50">
        <v>16</v>
      </c>
      <c r="Q50">
        <v>17</v>
      </c>
      <c r="R50">
        <v>18</v>
      </c>
      <c r="S50">
        <v>19</v>
      </c>
      <c r="T50">
        <v>20</v>
      </c>
      <c r="U50">
        <v>21</v>
      </c>
      <c r="V50">
        <v>22</v>
      </c>
      <c r="W50">
        <v>23</v>
      </c>
      <c r="X50">
        <v>24</v>
      </c>
      <c r="Y50">
        <v>25</v>
      </c>
      <c r="Z50">
        <v>26</v>
      </c>
      <c r="AA50">
        <v>27</v>
      </c>
      <c r="AB50">
        <v>28</v>
      </c>
      <c r="AC50">
        <v>29</v>
      </c>
      <c r="AD50">
        <v>30</v>
      </c>
      <c r="AE50">
        <v>31</v>
      </c>
    </row>
    <row r="51" spans="1:43" x14ac:dyDescent="0.25">
      <c r="A51">
        <v>1</v>
      </c>
      <c r="B51">
        <v>2</v>
      </c>
      <c r="C51">
        <v>3</v>
      </c>
      <c r="D51">
        <v>4</v>
      </c>
      <c r="E51">
        <v>5</v>
      </c>
      <c r="F51">
        <v>6</v>
      </c>
      <c r="G51">
        <v>0</v>
      </c>
      <c r="H51">
        <v>1</v>
      </c>
      <c r="I51">
        <v>2</v>
      </c>
      <c r="J51">
        <v>3</v>
      </c>
      <c r="K51">
        <v>4</v>
      </c>
      <c r="L51">
        <v>5</v>
      </c>
      <c r="M51">
        <v>6</v>
      </c>
      <c r="N51">
        <v>0</v>
      </c>
      <c r="O51">
        <v>1</v>
      </c>
      <c r="P51">
        <v>2</v>
      </c>
      <c r="Q51">
        <v>3</v>
      </c>
      <c r="R51">
        <v>4</v>
      </c>
      <c r="S51">
        <v>5</v>
      </c>
      <c r="T51">
        <v>6</v>
      </c>
      <c r="U51">
        <v>0</v>
      </c>
      <c r="V51">
        <v>1</v>
      </c>
      <c r="W51">
        <v>2</v>
      </c>
      <c r="X51">
        <v>3</v>
      </c>
      <c r="Y51">
        <v>4</v>
      </c>
      <c r="Z51">
        <v>5</v>
      </c>
      <c r="AA51">
        <v>6</v>
      </c>
      <c r="AB51">
        <v>0</v>
      </c>
      <c r="AC51">
        <v>1</v>
      </c>
      <c r="AD51">
        <v>2</v>
      </c>
      <c r="AE51">
        <v>3</v>
      </c>
    </row>
    <row r="53" spans="1:43" x14ac:dyDescent="0.25">
      <c r="A53">
        <v>1</v>
      </c>
      <c r="B53">
        <v>2</v>
      </c>
      <c r="C53">
        <v>3</v>
      </c>
      <c r="D53">
        <v>4</v>
      </c>
      <c r="E53">
        <v>5</v>
      </c>
      <c r="F53">
        <v>6</v>
      </c>
      <c r="G53">
        <v>7</v>
      </c>
      <c r="H53">
        <v>8</v>
      </c>
      <c r="I53">
        <v>9</v>
      </c>
      <c r="J53">
        <v>10</v>
      </c>
      <c r="K53">
        <v>11</v>
      </c>
      <c r="L53">
        <v>12</v>
      </c>
      <c r="M53">
        <v>13</v>
      </c>
      <c r="N53">
        <v>14</v>
      </c>
      <c r="O53">
        <v>15</v>
      </c>
      <c r="P53">
        <v>16</v>
      </c>
      <c r="Q53">
        <v>17</v>
      </c>
      <c r="R53">
        <v>18</v>
      </c>
      <c r="S53">
        <v>19</v>
      </c>
      <c r="T53">
        <v>20</v>
      </c>
      <c r="U53">
        <v>21</v>
      </c>
      <c r="V53">
        <v>22</v>
      </c>
      <c r="W53">
        <v>23</v>
      </c>
      <c r="X53">
        <v>24</v>
      </c>
      <c r="Y53">
        <v>25</v>
      </c>
      <c r="Z53">
        <v>26</v>
      </c>
      <c r="AA53">
        <v>27</v>
      </c>
      <c r="AB53">
        <v>28</v>
      </c>
      <c r="AC53">
        <v>29</v>
      </c>
      <c r="AD53">
        <v>30</v>
      </c>
      <c r="AE53">
        <v>31</v>
      </c>
    </row>
    <row r="54" spans="1:43" x14ac:dyDescent="0.25">
      <c r="A54" t="s">
        <v>244</v>
      </c>
      <c r="B54" t="s">
        <v>245</v>
      </c>
      <c r="C54" t="s">
        <v>246</v>
      </c>
      <c r="D54" t="s">
        <v>247</v>
      </c>
      <c r="E54" t="s">
        <v>248</v>
      </c>
      <c r="F54" t="s">
        <v>249</v>
      </c>
      <c r="G54" t="s">
        <v>250</v>
      </c>
      <c r="H54" t="s">
        <v>244</v>
      </c>
      <c r="I54" t="s">
        <v>245</v>
      </c>
      <c r="J54" t="s">
        <v>246</v>
      </c>
      <c r="K54" t="s">
        <v>247</v>
      </c>
      <c r="L54" t="s">
        <v>248</v>
      </c>
      <c r="M54" t="s">
        <v>249</v>
      </c>
      <c r="N54" t="s">
        <v>250</v>
      </c>
      <c r="O54" t="s">
        <v>244</v>
      </c>
      <c r="P54" t="s">
        <v>245</v>
      </c>
      <c r="Q54" t="s">
        <v>246</v>
      </c>
      <c r="R54" t="s">
        <v>247</v>
      </c>
      <c r="S54" t="s">
        <v>248</v>
      </c>
      <c r="T54" t="s">
        <v>249</v>
      </c>
      <c r="U54" t="s">
        <v>250</v>
      </c>
      <c r="V54" t="s">
        <v>244</v>
      </c>
      <c r="W54" t="s">
        <v>245</v>
      </c>
      <c r="X54" t="s">
        <v>246</v>
      </c>
      <c r="Y54" t="s">
        <v>247</v>
      </c>
      <c r="Z54" t="s">
        <v>248</v>
      </c>
      <c r="AA54" t="s">
        <v>249</v>
      </c>
      <c r="AB54" t="s">
        <v>250</v>
      </c>
      <c r="AC54" t="s">
        <v>244</v>
      </c>
      <c r="AD54" t="s">
        <v>245</v>
      </c>
      <c r="AE54" t="s">
        <v>246</v>
      </c>
    </row>
    <row r="55" spans="1:43" x14ac:dyDescent="0.25">
      <c r="A55" t="s">
        <v>7</v>
      </c>
      <c r="B55" t="s">
        <v>1</v>
      </c>
      <c r="C55" t="s">
        <v>2</v>
      </c>
      <c r="D55" t="s">
        <v>6</v>
      </c>
      <c r="E55" t="s">
        <v>3</v>
      </c>
      <c r="F55" t="s">
        <v>4</v>
      </c>
      <c r="G55" t="s">
        <v>5</v>
      </c>
      <c r="H55" t="s">
        <v>7</v>
      </c>
      <c r="I55" t="s">
        <v>1</v>
      </c>
      <c r="J55" t="s">
        <v>2</v>
      </c>
      <c r="K55" t="s">
        <v>6</v>
      </c>
      <c r="L55" t="s">
        <v>3</v>
      </c>
      <c r="M55" t="s">
        <v>4</v>
      </c>
      <c r="N55" t="s">
        <v>5</v>
      </c>
      <c r="O55" t="s">
        <v>7</v>
      </c>
      <c r="P55" t="s">
        <v>1</v>
      </c>
      <c r="Q55" t="s">
        <v>2</v>
      </c>
      <c r="R55" t="s">
        <v>6</v>
      </c>
      <c r="S55" t="s">
        <v>3</v>
      </c>
      <c r="T55" t="s">
        <v>4</v>
      </c>
      <c r="U55" t="s">
        <v>5</v>
      </c>
      <c r="V55" t="s">
        <v>7</v>
      </c>
      <c r="W55" t="s">
        <v>1</v>
      </c>
      <c r="X55" t="s">
        <v>2</v>
      </c>
      <c r="Y55" t="s">
        <v>6</v>
      </c>
      <c r="Z55" t="s">
        <v>3</v>
      </c>
      <c r="AA55" t="s">
        <v>4</v>
      </c>
      <c r="AB55" t="s">
        <v>5</v>
      </c>
      <c r="AC55" t="s">
        <v>7</v>
      </c>
      <c r="AD55" t="s">
        <v>1</v>
      </c>
      <c r="AE55" t="s">
        <v>2</v>
      </c>
    </row>
    <row r="57" spans="1:43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7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</sheetData>
  <mergeCells count="2">
    <mergeCell ref="O4:Q4"/>
    <mergeCell ref="R4:T4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AL519"/>
  <sheetViews>
    <sheetView showGridLines="0" topLeftCell="A22" zoomScale="91" zoomScaleNormal="91" workbookViewId="0">
      <selection activeCell="F40" sqref="F40"/>
    </sheetView>
  </sheetViews>
  <sheetFormatPr defaultRowHeight="15" x14ac:dyDescent="0.25"/>
  <cols>
    <col min="1" max="1" width="4.140625" style="16" customWidth="1"/>
    <col min="2" max="3" width="4" style="16" bestFit="1" customWidth="1"/>
    <col min="4" max="4" width="4.140625" style="16" bestFit="1" customWidth="1"/>
    <col min="5" max="6" width="4" style="16" bestFit="1" customWidth="1"/>
    <col min="7" max="7" width="4.140625" style="16" bestFit="1" customWidth="1"/>
    <col min="8" max="8" width="4" style="16" bestFit="1" customWidth="1"/>
    <col min="9" max="9" width="6" style="16" customWidth="1"/>
    <col min="10" max="12" width="4" style="16" bestFit="1" customWidth="1"/>
    <col min="13" max="13" width="4.140625" style="16" bestFit="1" customWidth="1"/>
    <col min="14" max="15" width="4" style="16" bestFit="1" customWidth="1"/>
    <col min="16" max="16" width="4.140625" style="16" bestFit="1" customWidth="1"/>
    <col min="17" max="17" width="4" style="16" bestFit="1" customWidth="1"/>
    <col min="18" max="18" width="6" style="16" customWidth="1"/>
    <col min="19" max="21" width="4" style="16" bestFit="1" customWidth="1"/>
    <col min="22" max="22" width="4.140625" style="16" bestFit="1" customWidth="1"/>
    <col min="23" max="24" width="4" style="16" bestFit="1" customWidth="1"/>
    <col min="25" max="25" width="4.140625" style="16" bestFit="1" customWidth="1"/>
    <col min="26" max="26" width="4" style="16" bestFit="1" customWidth="1"/>
    <col min="27" max="37" width="9.140625" style="16"/>
    <col min="38" max="38" width="0" style="16" hidden="1" customWidth="1"/>
    <col min="39" max="16384" width="9.140625" style="16"/>
  </cols>
  <sheetData>
    <row r="1" spans="1:38" ht="15.75" x14ac:dyDescent="0.25">
      <c r="A1" s="191" t="s">
        <v>0</v>
      </c>
      <c r="B1" s="192"/>
      <c r="C1" s="189">
        <f ca="1">Naptár!I1</f>
        <v>2021</v>
      </c>
      <c r="D1" s="190"/>
      <c r="J1" s="23" t="s">
        <v>408</v>
      </c>
      <c r="K1" s="24"/>
      <c r="L1" s="24"/>
      <c r="M1" s="25"/>
      <c r="N1" s="186">
        <f ca="1">N2-3</f>
        <v>44288</v>
      </c>
      <c r="O1" s="187"/>
      <c r="P1" s="187"/>
      <c r="Q1" s="188"/>
      <c r="AL1" s="1">
        <v>1582</v>
      </c>
    </row>
    <row r="2" spans="1:38" x14ac:dyDescent="0.25">
      <c r="J2" s="23" t="s">
        <v>410</v>
      </c>
      <c r="K2" s="24"/>
      <c r="L2" s="24"/>
      <c r="M2" s="25"/>
      <c r="N2" s="186">
        <f ca="1">'Húsvét1900&lt;'!Q6+1</f>
        <v>44291</v>
      </c>
      <c r="O2" s="178"/>
      <c r="P2" s="178"/>
      <c r="Q2" s="179"/>
      <c r="S2" s="23" t="s">
        <v>401</v>
      </c>
      <c r="T2" s="24"/>
      <c r="U2" s="24"/>
      <c r="V2" s="25"/>
      <c r="W2" s="196">
        <f ca="1">TODAY()</f>
        <v>44504</v>
      </c>
      <c r="X2" s="178"/>
      <c r="Y2" s="178"/>
      <c r="Z2" s="179"/>
      <c r="AL2" s="1">
        <v>1583</v>
      </c>
    </row>
    <row r="3" spans="1:38" x14ac:dyDescent="0.25">
      <c r="J3" s="23" t="s">
        <v>399</v>
      </c>
      <c r="K3" s="24"/>
      <c r="L3" s="24"/>
      <c r="M3" s="25"/>
      <c r="N3" s="186">
        <f ca="1">'Húsvét1900&lt;'!S6</f>
        <v>44340</v>
      </c>
      <c r="O3" s="178"/>
      <c r="P3" s="178"/>
      <c r="Q3" s="179"/>
      <c r="S3" s="23" t="s">
        <v>368</v>
      </c>
      <c r="T3" s="24"/>
      <c r="U3" s="24"/>
      <c r="V3" s="25"/>
      <c r="W3" s="197" t="str">
        <f ca="1">VLOOKUP(TODAY(),Névnap!B4:C369,2,FALSE)</f>
        <v>Károly</v>
      </c>
      <c r="X3" s="178"/>
      <c r="Y3" s="178"/>
      <c r="Z3" s="179"/>
      <c r="AL3" s="1">
        <v>1584</v>
      </c>
    </row>
    <row r="4" spans="1:38" x14ac:dyDescent="0.25">
      <c r="A4" s="39"/>
      <c r="B4" s="40"/>
      <c r="AL4" s="1">
        <v>1585</v>
      </c>
    </row>
    <row r="5" spans="1:38" x14ac:dyDescent="0.25">
      <c r="A5" s="39"/>
      <c r="B5" s="40"/>
      <c r="AL5" s="1">
        <v>1586</v>
      </c>
    </row>
    <row r="6" spans="1:38" x14ac:dyDescent="0.25">
      <c r="AL6" s="1">
        <v>1587</v>
      </c>
    </row>
    <row r="7" spans="1:38" x14ac:dyDescent="0.25">
      <c r="B7" s="193" t="s">
        <v>12</v>
      </c>
      <c r="C7" s="194"/>
      <c r="D7" s="194"/>
      <c r="E7" s="194"/>
      <c r="F7" s="194"/>
      <c r="G7" s="194"/>
      <c r="H7" s="195"/>
      <c r="J7" s="17"/>
      <c r="K7" s="193" t="s">
        <v>13</v>
      </c>
      <c r="L7" s="194"/>
      <c r="M7" s="194"/>
      <c r="N7" s="194"/>
      <c r="O7" s="194"/>
      <c r="P7" s="194"/>
      <c r="Q7" s="195"/>
      <c r="T7" s="193" t="s">
        <v>14</v>
      </c>
      <c r="U7" s="194"/>
      <c r="V7" s="194"/>
      <c r="W7" s="194"/>
      <c r="X7" s="194"/>
      <c r="Y7" s="194"/>
      <c r="Z7" s="195"/>
      <c r="AL7" s="1">
        <v>1588</v>
      </c>
    </row>
    <row r="8" spans="1:38" x14ac:dyDescent="0.25">
      <c r="A8" s="43" t="s">
        <v>416</v>
      </c>
      <c r="B8" s="43" t="s">
        <v>1</v>
      </c>
      <c r="C8" s="43" t="s">
        <v>2</v>
      </c>
      <c r="D8" s="43" t="s">
        <v>6</v>
      </c>
      <c r="E8" s="43" t="s">
        <v>3</v>
      </c>
      <c r="F8" s="43" t="s">
        <v>4</v>
      </c>
      <c r="G8" s="43" t="s">
        <v>5</v>
      </c>
      <c r="H8" s="43" t="s">
        <v>7</v>
      </c>
      <c r="J8" s="43" t="s">
        <v>416</v>
      </c>
      <c r="K8" s="43" t="s">
        <v>1</v>
      </c>
      <c r="L8" s="43" t="s">
        <v>2</v>
      </c>
      <c r="M8" s="43" t="s">
        <v>6</v>
      </c>
      <c r="N8" s="43" t="s">
        <v>3</v>
      </c>
      <c r="O8" s="43" t="s">
        <v>4</v>
      </c>
      <c r="P8" s="43" t="s">
        <v>5</v>
      </c>
      <c r="Q8" s="43" t="s">
        <v>7</v>
      </c>
      <c r="S8" s="43" t="s">
        <v>416</v>
      </c>
      <c r="T8" s="43" t="s">
        <v>1</v>
      </c>
      <c r="U8" s="43" t="s">
        <v>2</v>
      </c>
      <c r="V8" s="43" t="s">
        <v>6</v>
      </c>
      <c r="W8" s="43" t="s">
        <v>3</v>
      </c>
      <c r="X8" s="43" t="s">
        <v>4</v>
      </c>
      <c r="Y8" s="43" t="s">
        <v>5</v>
      </c>
      <c r="Z8" s="43" t="s">
        <v>7</v>
      </c>
      <c r="AL8" s="1">
        <v>1589</v>
      </c>
    </row>
    <row r="9" spans="1:38" x14ac:dyDescent="0.25">
      <c r="A9" s="43">
        <f ca="1">INT((Napok!$B$1-DATE(YEAR(Napok!$B$1),1,1)-1+WEEKDAY(DATE(YEAR(Napok!$B$1),1,0)))/7)+1-INT(WEEKDAY(DATE(YEAR(Napok!$B$1),1,0))/5)+IF(INT((Napok!$B$1-DATE(YEAR(Napok!$B$1),1,1)-1+WEEKDAY(DATE(YEAR(Napok!$B$1),1,0)))/7)+1-INT(WEEKDAY(DATE(YEAR(Napok!$B$1),1,0))/5)=0,IF(OR(WEEKDAY(DATE(YEAR(Napok!$B$1-4),1,0))=5,WEEKDAY(DATE(YEAR(Napok!$B$1-4),1,0))=6,WEEKDAY(DATE(YEAR(Napok!$B$1-4),1,0))=7),52,53),IF(AND(INT((Napok!$B$1-DATE(YEAR(Napok!$B$1),1,1)-1+WEEKDAY(DATE(YEAR(Napok!$B$1),1,0)))/7)+1-INT(WEEKDAY(DATE(YEAR(Napok!$B$1),1,0))/5)=53,OR(WEEKDAY(DATE(YEAR(Napok!$B$1+5),1,0))=1,WEEKDAY(DATE(YEAR(Napok!$B$1+5),1,0))=2,WEEKDAY(DATE(YEAR(Napok!$B$1+5),1,0))=3,WEEKDAY(DATE(YEAR(Napok!$B$1+5),1,0))=4)),-52,0))</f>
        <v>53</v>
      </c>
      <c r="B9" s="18" t="str">
        <f ca="1">IF((VLOOKUP(VLOOKUP(Napok!$B$1,Napok!$B$2:$C$203,2,FALSE),Napok!$N$1:$O$7,2,FALSE))=B8,1,"")</f>
        <v/>
      </c>
      <c r="C9" s="18" t="str">
        <f ca="1">IF(B9=1,(B9+1),IF((VLOOKUP(VLOOKUP(Napok!$B$1,Napok!$B$2:$C$203,2,FALSE),Napok!$N$1:$O$7,2,FALSE))=C8,1,""))</f>
        <v/>
      </c>
      <c r="D9" s="18" t="str">
        <f ca="1">IF(C9&lt;&gt;"",(C9+1),IF((VLOOKUP(VLOOKUP(Napok!$B$1,Napok!$B$2:$C$203,2,FALSE),Napok!$N$1:$O$7,2,FALSE))=D8,1,""))</f>
        <v/>
      </c>
      <c r="E9" s="18" t="str">
        <f ca="1">IF(D9&lt;&gt;"",(D9+1),IF((VLOOKUP(VLOOKUP(Napok!$B$1,Napok!$B$2:$C$203,2,FALSE),Napok!$N$1:$O$7,2,FALSE))=E8,1,""))</f>
        <v/>
      </c>
      <c r="F9" s="18">
        <f ca="1">IF(E9&lt;&gt;"",(E9+1),IF((VLOOKUP(VLOOKUP(Napok!$B$1,Napok!$B$2:$C$203,2,FALSE),Napok!$N$1:$O$7,2,FALSE))=F8,1,""))</f>
        <v>1</v>
      </c>
      <c r="G9" s="18">
        <f ca="1">IF(F9&lt;&gt;"",(F9+1),IF((VLOOKUP(VLOOKUP(Napok!$B$1,Napok!$B$2:$C$203,2,FALSE),Napok!$N$1:$O$7,2,FALSE))=G8,1,""))</f>
        <v>2</v>
      </c>
      <c r="H9" s="18">
        <f ca="1">IF(G9&lt;&gt;"",(G9+1),IF((VLOOKUP(VLOOKUP(Napok!$B$1,Napok!$B$2:$C$203,2,FALSE),Napok!$N$1:$O$7,2,FALSE))=H8,1,""))</f>
        <v>3</v>
      </c>
      <c r="J9" s="43">
        <f ca="1">INT(((CONCATENATE($C$1,".","02",".","0",MAX(K9:Q9))+1-1)-DATE(YEAR((CONCATENATE($C$1,".","02",".","0",MAX(K9:Q9))+1-1)),1,1)-1+WEEKDAY(DATE(YEAR((CONCATENATE($C$1,".","02",".","0",MAX(K9:Q9))+1-1)),1,0)))/7)+1-INT(WEEKDAY(DATE(YEAR((CONCATENATE($C$1,".","02",".","0",MAX(K9:Q9))+1-1)),1,0))/5)+IF(INT(((CONCATENATE($C$1,".","02",".","0",MAX(K9:Q9))+1-1)-DATE(YEAR((CONCATENATE($C$1,".","02",".","0",MAX(K9:Q9))+1-1)),1,1)-1+WEEKDAY(DATE(YEAR((CONCATENATE($C$1,".","02",".","0",MAX(K9:Q9))+1-1)),1,0)))/7)+1-INT(WEEKDAY(DATE(YEAR((CONCATENATE($C$1,".","02",".","0",MAX(K9:Q9))+1-1)),1,0))/5)=0,IF(OR(WEEKDAY(DATE(YEAR((CONCATENATE($C$1,".","02",".","0",MAX(K9:Q9))+1-1)-4),1,0))=5,WEEKDAY(DATE(YEAR((CONCATENATE($C$1,".","02",".","0",MAX(K9:Q9))+1-1)-4),1,0))=6,WEEKDAY(DATE(YEAR((CONCATENATE($C$1,".","02",".","0",MAX(K9:Q9))+1-1)-4),1,0))=7),52,53),IF(AND(INT(((CONCATENATE($C$1,".","02",".","0",MAX(K9:Q9))+1-1)-DATE(YEAR((CONCATENATE($C$1,".","02",".","0",MAX(K9:Q9))+1-1)),1,1)-1+WEEKDAY(DATE(YEAR((CONCATENATE($C$1,".","02",".","0",MAX(K9:Q9))+1-1)),1,0)))/7)+1-INT(WEEKDAY(DATE(YEAR((CONCATENATE($C$1,".","02",".","0",MAX(K9:Q9))+1-1)),1,0))/5)=53,OR(WEEKDAY(DATE(YEAR((CONCATENATE($C$1,".","02",".","0",MAX(K9:Q9))+1-1)+5),1,0))=1,WEEKDAY(DATE(YEAR((CONCATENATE($C$1,".","02",".","0",MAX(K9:Q9))+1-1)+5),1,0))=2,WEEKDAY(DATE(YEAR((CONCATENATE($C$1,".","02",".","0",MAX(K9:Q9))+1-1)+5),1,0))=3,WEEKDAY(DATE(YEAR((CONCATENATE($C$1,".","02",".","0",MAX(K9:Q9))+1-1)+5),1,0))=4)),-52,0))</f>
        <v>5</v>
      </c>
      <c r="K9" s="18">
        <f ca="1">IF((VLOOKUP((WEEKDAY(((CONCATENATE($C$1,".","02",".","01"))+1-1),2)),Napok!$N$1:$O$7,2,FALSE))=K8,1,"")</f>
        <v>1</v>
      </c>
      <c r="L9" s="18">
        <f ca="1">IF(K9=1,(K9+1),IF((VLOOKUP((WEEKDAY(((CONCATENATE($C$1,".","02",".","01"))+1-1),2)),Napok!$N$1:$O$7,2,FALSE))=L8,1,""))</f>
        <v>2</v>
      </c>
      <c r="M9" s="18">
        <f ca="1">IF(L9&lt;&gt;"",(L9+1),IF((VLOOKUP((WEEKDAY(((CONCATENATE($C$1,".","02",".","01"))+1-1),2)),Napok!$N$1:$O$7,2,FALSE))=M8,1,""))</f>
        <v>3</v>
      </c>
      <c r="N9" s="18">
        <f ca="1">IF(M9&lt;&gt;"",(M9+1),IF((VLOOKUP((WEEKDAY(((CONCATENATE($C$1,".","02",".","01"))+1-1),2)),Napok!$N$1:$O$7,2,FALSE))=N8,1,""))</f>
        <v>4</v>
      </c>
      <c r="O9" s="18">
        <f ca="1">IF(N9&lt;&gt;"",(N9+1),IF((VLOOKUP((WEEKDAY(((CONCATENATE($C$1,".","02",".","01"))+1-1),2)),Napok!$N$1:$O$7,2,FALSE))=O8,1,""))</f>
        <v>5</v>
      </c>
      <c r="P9" s="18">
        <f ca="1">IF(O9&lt;&gt;"",(O9+1),IF((VLOOKUP((WEEKDAY(((CONCATENATE($C$1,".","02",".","01"))+1-1),2)),Napok!$N$1:$O$7,2,FALSE))=P8,1,""))</f>
        <v>6</v>
      </c>
      <c r="Q9" s="18">
        <f ca="1">IF(P9&lt;&gt;"",(P9+1),IF((VLOOKUP((WEEKDAY(((CONCATENATE($C$1,".","02",".","01"))+1-1),2)),Napok!$N$1:$O$7,2,FALSE))=Q8,1,""))</f>
        <v>7</v>
      </c>
      <c r="S9" s="43">
        <f ca="1">INT(((CONCATENATE($C$1,".","03",".","0",MAX(T9:Z9))+1-1)-DATE(YEAR((CONCATENATE($C$1,".","03",".","0",MAX(T9:Z9))+1-1)),1,1)-1+WEEKDAY(DATE(YEAR((CONCATENATE($C$1,".","03",".","0",MAX(T9:Z9))+1-1)),1,0)))/7)+1-INT(WEEKDAY(DATE(YEAR((CONCATENATE($C$1,".","03",".","0",MAX(T9:Z9))+1-1)),1,0))/5)+IF(INT(((CONCATENATE($C$1,".","03",".","0",MAX(T9:Z9))+1-1)-DATE(YEAR((CONCATENATE($C$1,".","03",".","0",MAX(T9:Z9))+1-1)),1,1)-1+WEEKDAY(DATE(YEAR((CONCATENATE($C$1,".","03",".","0",MAX(T9:Z9))+1-1)),1,0)))/7)+1-INT(WEEKDAY(DATE(YEAR((CONCATENATE($C$1,".","03",".","0",MAX(T9:Z9))+1-1)),1,0))/5)=0,IF(OR(WEEKDAY(DATE(YEAR((CONCATENATE($C$1,".","03",".","0",MAX(T9:Z9))+1-1)-4),1,0))=5,WEEKDAY(DATE(YEAR((CONCATENATE($C$1,".","03",".","0",MAX(T9:Z9))+1-1)-4),1,0))=6,WEEKDAY(DATE(YEAR((CONCATENATE($C$1,".","03",".","0",MAX(T9:Z9))+1-1)-4),1,0))=7),52,53),IF(AND(INT(((CONCATENATE($C$1,".","03",".","0",MAX(T9:Z9))+1-1)-DATE(YEAR((CONCATENATE($C$1,".","03",".","0",MAX(T9:Z9))+1-1)),1,1)-1+WEEKDAY(DATE(YEAR((CONCATENATE($C$1,".","03",".","0",MAX(T9:Z9))+1-1)),1,0)))/7)+1-INT(WEEKDAY(DATE(YEAR((CONCATENATE($C$1,".","03",".","0",MAX(T9:Z9))+1-1)),1,0))/5)=53,OR(WEEKDAY(DATE(YEAR((CONCATENATE($C$1,".","03",".","0",MAX(T9:Z9))+1-1)+5),1,0))=1,WEEKDAY(DATE(YEAR((CONCATENATE($C$1,".","03",".","0",MAX(T9:Z9))+1-1)+5),1,0))=2,WEEKDAY(DATE(YEAR((CONCATENATE($C$1,".","03",".","0",MAX(T9:Z9))+1-1)+5),1,0))=3,WEEKDAY(DATE(YEAR((CONCATENATE($C$1,".","03",".","0",MAX(T9:Z9))+1-1)+5),1,0))=4)),-52,0))</f>
        <v>9</v>
      </c>
      <c r="T9" s="18">
        <f ca="1">IF((VLOOKUP((WEEKDAY(((CONCATENATE($C$1,".","03",".","01"))+1-1),2)),Napok!$N$1:$O$7,2,FALSE))=T8,1,"")</f>
        <v>1</v>
      </c>
      <c r="U9" s="18">
        <f ca="1">IF(T9=1,(T9+1),IF((VLOOKUP((WEEKDAY(((CONCATENATE($C$1,".","03",".","01"))+1-1),2)),Napok!$N$1:$O$7,2,FALSE))=U8,1,""))</f>
        <v>2</v>
      </c>
      <c r="V9" s="18">
        <f ca="1">IF(U9&lt;&gt;"",(U9+1),IF((VLOOKUP((WEEKDAY(((CONCATENATE($C$1,".","03",".","01"))+1-1),2)),Napok!$N$1:$O$7,2,FALSE))=V8,1,""))</f>
        <v>3</v>
      </c>
      <c r="W9" s="18">
        <f ca="1">IF(V9&lt;&gt;"",(V9+1),IF((VLOOKUP((WEEKDAY(((CONCATENATE($C$1,".","03",".","01"))+1-1),2)),Napok!$N$1:$O$7,2,FALSE))=W8,1,""))</f>
        <v>4</v>
      </c>
      <c r="X9" s="18">
        <f ca="1">IF(W9&lt;&gt;"",(W9+1),IF((VLOOKUP((WEEKDAY(((CONCATENATE($C$1,".","03",".","01"))+1-1),2)),Napok!$N$1:$O$7,2,FALSE))=X8,1,""))</f>
        <v>5</v>
      </c>
      <c r="Y9" s="18">
        <f ca="1">IF(X9&lt;&gt;"",(X9+1),IF((VLOOKUP((WEEKDAY(((CONCATENATE($C$1,".","03",".","01"))+1-1),2)),Napok!$N$1:$O$7,2,FALSE))=Y8,1,""))</f>
        <v>6</v>
      </c>
      <c r="Z9" s="18">
        <f ca="1">IF(Y9&lt;&gt;"",(Y9+1),IF((VLOOKUP((WEEKDAY(((CONCATENATE($C$1,".","03",".","01"))+1-1),2)),Napok!$N$1:$O$7,2,FALSE))=Z8,1,""))</f>
        <v>7</v>
      </c>
      <c r="AL9" s="1">
        <v>1590</v>
      </c>
    </row>
    <row r="10" spans="1:38" x14ac:dyDescent="0.25">
      <c r="A10" s="43">
        <f ca="1">IF(A9&gt;50,1,2)</f>
        <v>1</v>
      </c>
      <c r="B10" s="18">
        <f ca="1">H9+1</f>
        <v>4</v>
      </c>
      <c r="C10" s="18">
        <f ca="1">B10+1</f>
        <v>5</v>
      </c>
      <c r="D10" s="18">
        <f t="shared" ref="D10:H11" ca="1" si="0">C10+1</f>
        <v>6</v>
      </c>
      <c r="E10" s="18">
        <f t="shared" ca="1" si="0"/>
        <v>7</v>
      </c>
      <c r="F10" s="18">
        <f t="shared" ca="1" si="0"/>
        <v>8</v>
      </c>
      <c r="G10" s="18">
        <f t="shared" ca="1" si="0"/>
        <v>9</v>
      </c>
      <c r="H10" s="18">
        <f t="shared" ca="1" si="0"/>
        <v>10</v>
      </c>
      <c r="J10" s="43">
        <f ca="1">J9+1</f>
        <v>6</v>
      </c>
      <c r="K10" s="18">
        <f ca="1">Q9+1</f>
        <v>8</v>
      </c>
      <c r="L10" s="18">
        <f ca="1">K10+1</f>
        <v>9</v>
      </c>
      <c r="M10" s="18">
        <f t="shared" ref="M10:M12" ca="1" si="1">L10+1</f>
        <v>10</v>
      </c>
      <c r="N10" s="18">
        <f t="shared" ref="N10:N12" ca="1" si="2">M10+1</f>
        <v>11</v>
      </c>
      <c r="O10" s="18">
        <f t="shared" ref="O10:O12" ca="1" si="3">N10+1</f>
        <v>12</v>
      </c>
      <c r="P10" s="18">
        <f t="shared" ref="P10:P12" ca="1" si="4">O10+1</f>
        <v>13</v>
      </c>
      <c r="Q10" s="18">
        <f t="shared" ref="Q10:Q12" ca="1" si="5">P10+1</f>
        <v>14</v>
      </c>
      <c r="S10" s="43">
        <f ca="1">S9+1</f>
        <v>10</v>
      </c>
      <c r="T10" s="18">
        <f ca="1">Z9+1</f>
        <v>8</v>
      </c>
      <c r="U10" s="18">
        <f ca="1">T10+1</f>
        <v>9</v>
      </c>
      <c r="V10" s="18">
        <f t="shared" ref="V10:V13" ca="1" si="6">U10+1</f>
        <v>10</v>
      </c>
      <c r="W10" s="18">
        <f t="shared" ref="W10:W12" ca="1" si="7">V10+1</f>
        <v>11</v>
      </c>
      <c r="X10" s="18">
        <f t="shared" ref="X10:X12" ca="1" si="8">W10+1</f>
        <v>12</v>
      </c>
      <c r="Y10" s="18">
        <f t="shared" ref="Y10:Y12" ca="1" si="9">X10+1</f>
        <v>13</v>
      </c>
      <c r="Z10" s="18">
        <f t="shared" ref="Z10:Z12" ca="1" si="10">Y10+1</f>
        <v>14</v>
      </c>
      <c r="AL10" s="1">
        <v>1591</v>
      </c>
    </row>
    <row r="11" spans="1:38" x14ac:dyDescent="0.25">
      <c r="A11" s="43">
        <f ca="1">A10+1</f>
        <v>2</v>
      </c>
      <c r="B11" s="18">
        <f t="shared" ref="B11:B13" ca="1" si="11">H10+1</f>
        <v>11</v>
      </c>
      <c r="C11" s="18">
        <f ca="1">B11+1</f>
        <v>12</v>
      </c>
      <c r="D11" s="18">
        <f t="shared" ca="1" si="0"/>
        <v>13</v>
      </c>
      <c r="E11" s="18">
        <f t="shared" ca="1" si="0"/>
        <v>14</v>
      </c>
      <c r="F11" s="18">
        <f t="shared" ca="1" si="0"/>
        <v>15</v>
      </c>
      <c r="G11" s="18">
        <f t="shared" ca="1" si="0"/>
        <v>16</v>
      </c>
      <c r="H11" s="18">
        <f t="shared" ca="1" si="0"/>
        <v>17</v>
      </c>
      <c r="J11" s="43">
        <f t="shared" ref="J11:J12" ca="1" si="12">J10+1</f>
        <v>7</v>
      </c>
      <c r="K11" s="18">
        <f t="shared" ref="K11:K12" ca="1" si="13">Q10+1</f>
        <v>15</v>
      </c>
      <c r="L11" s="18">
        <f ca="1">K11+1</f>
        <v>16</v>
      </c>
      <c r="M11" s="18">
        <f t="shared" ca="1" si="1"/>
        <v>17</v>
      </c>
      <c r="N11" s="18">
        <f t="shared" ca="1" si="2"/>
        <v>18</v>
      </c>
      <c r="O11" s="18">
        <f t="shared" ca="1" si="3"/>
        <v>19</v>
      </c>
      <c r="P11" s="18">
        <f t="shared" ca="1" si="4"/>
        <v>20</v>
      </c>
      <c r="Q11" s="18">
        <f t="shared" ca="1" si="5"/>
        <v>21</v>
      </c>
      <c r="S11" s="43">
        <f ca="1">S10+1</f>
        <v>11</v>
      </c>
      <c r="T11" s="18">
        <f t="shared" ref="T11:T13" ca="1" si="14">Z10+1</f>
        <v>15</v>
      </c>
      <c r="U11" s="18">
        <f ca="1">T11+1</f>
        <v>16</v>
      </c>
      <c r="V11" s="18">
        <f t="shared" ca="1" si="6"/>
        <v>17</v>
      </c>
      <c r="W11" s="18">
        <f t="shared" ca="1" si="7"/>
        <v>18</v>
      </c>
      <c r="X11" s="18">
        <f t="shared" ca="1" si="8"/>
        <v>19</v>
      </c>
      <c r="Y11" s="18">
        <f t="shared" ca="1" si="9"/>
        <v>20</v>
      </c>
      <c r="Z11" s="18">
        <f t="shared" ca="1" si="10"/>
        <v>21</v>
      </c>
      <c r="AL11" s="1">
        <v>1592</v>
      </c>
    </row>
    <row r="12" spans="1:38" x14ac:dyDescent="0.25">
      <c r="A12" s="43">
        <f t="shared" ref="A12:A13" ca="1" si="15">A11+1</f>
        <v>3</v>
      </c>
      <c r="B12" s="18">
        <f t="shared" ca="1" si="11"/>
        <v>18</v>
      </c>
      <c r="C12" s="18">
        <f t="shared" ref="C12:H12" ca="1" si="16">B12+1</f>
        <v>19</v>
      </c>
      <c r="D12" s="18">
        <f t="shared" ca="1" si="16"/>
        <v>20</v>
      </c>
      <c r="E12" s="18">
        <f t="shared" ca="1" si="16"/>
        <v>21</v>
      </c>
      <c r="F12" s="18">
        <f t="shared" ca="1" si="16"/>
        <v>22</v>
      </c>
      <c r="G12" s="18">
        <f t="shared" ca="1" si="16"/>
        <v>23</v>
      </c>
      <c r="H12" s="18">
        <f t="shared" ca="1" si="16"/>
        <v>24</v>
      </c>
      <c r="J12" s="43">
        <f t="shared" ca="1" si="12"/>
        <v>8</v>
      </c>
      <c r="K12" s="18">
        <f t="shared" ca="1" si="13"/>
        <v>22</v>
      </c>
      <c r="L12" s="18">
        <f t="shared" ref="L12" ca="1" si="17">K12+1</f>
        <v>23</v>
      </c>
      <c r="M12" s="18">
        <f t="shared" ca="1" si="1"/>
        <v>24</v>
      </c>
      <c r="N12" s="18">
        <f t="shared" ca="1" si="2"/>
        <v>25</v>
      </c>
      <c r="O12" s="18">
        <f t="shared" ca="1" si="3"/>
        <v>26</v>
      </c>
      <c r="P12" s="18">
        <f t="shared" ca="1" si="4"/>
        <v>27</v>
      </c>
      <c r="Q12" s="18">
        <f t="shared" ca="1" si="5"/>
        <v>28</v>
      </c>
      <c r="S12" s="43">
        <f t="shared" ref="S12:S13" ca="1" si="18">S11+1</f>
        <v>12</v>
      </c>
      <c r="T12" s="18">
        <f t="shared" ca="1" si="14"/>
        <v>22</v>
      </c>
      <c r="U12" s="18">
        <f t="shared" ref="U12:U13" ca="1" si="19">T12+1</f>
        <v>23</v>
      </c>
      <c r="V12" s="18">
        <f t="shared" ca="1" si="6"/>
        <v>24</v>
      </c>
      <c r="W12" s="18">
        <f t="shared" ca="1" si="7"/>
        <v>25</v>
      </c>
      <c r="X12" s="18">
        <f t="shared" ca="1" si="8"/>
        <v>26</v>
      </c>
      <c r="Y12" s="18">
        <f t="shared" ca="1" si="9"/>
        <v>27</v>
      </c>
      <c r="Z12" s="18">
        <f t="shared" ca="1" si="10"/>
        <v>28</v>
      </c>
      <c r="AL12" s="1">
        <v>1593</v>
      </c>
    </row>
    <row r="13" spans="1:38" x14ac:dyDescent="0.25">
      <c r="A13" s="43">
        <f t="shared" ca="1" si="15"/>
        <v>4</v>
      </c>
      <c r="B13" s="18">
        <f t="shared" ca="1" si="11"/>
        <v>25</v>
      </c>
      <c r="C13" s="18">
        <f t="shared" ref="C13:D13" ca="1" si="20">B13+1</f>
        <v>26</v>
      </c>
      <c r="D13" s="18">
        <f t="shared" ca="1" si="20"/>
        <v>27</v>
      </c>
      <c r="E13" s="18">
        <f ca="1">IF(D13&gt;=VLOOKUP(B7,Napok!$H$1:$I$12,2,FALSE),"",(D13+1))</f>
        <v>28</v>
      </c>
      <c r="F13" s="18">
        <f ca="1">IF(E13&gt;=VLOOKUP(B7,Napok!$H$1:$I$12,2,FALSE),"",(E13+1))</f>
        <v>29</v>
      </c>
      <c r="G13" s="18">
        <f ca="1">IF(F13&gt;=VLOOKUP(B7,Napok!$H$1:$I$12,2,FALSE),"",(F13+1))</f>
        <v>30</v>
      </c>
      <c r="H13" s="18">
        <f ca="1">IF(G13&gt;=VLOOKUP(B7,Napok!$H$1:$I$12,2,FALSE),"",(G13+1))</f>
        <v>31</v>
      </c>
      <c r="J13" s="43" t="str">
        <f ca="1">IF(K13="","",J12+1)</f>
        <v/>
      </c>
      <c r="K13" s="18" t="str">
        <f ca="1">IF(AND((IF(ISERROR(VLOOKUP($C$1,Napok!$Q$1:$R$127,2,FALSE)),0,1))=1,Q12=28),29,IF(Q12&lt;=27,Q12+1,""))</f>
        <v/>
      </c>
      <c r="L13" s="18" t="str">
        <f ca="1">IF(K13=29,"",(IF(AND((IF(ISERROR(VLOOKUP($C$1,Napok!$Q$1:$R$127,2,FALSE)),0,1))=1,K13=28),29,IF(K13=28,"",(IF(K13="","",K13+1))))))</f>
        <v/>
      </c>
      <c r="M13" s="19" t="str">
        <f ca="1">IF(OR(L13=24,L13=25,L13=26,L13=27),L13+1,(IF(L13=29,"",(IF(AND((IF(ISERROR(VLOOKUP($C$1,Napok!$Q$1:$R$127,2,FALSE)),0,1))=1,L13=28),29,IF(L13="","",(IF(((IF(ISERROR(VLOOKUP($C$1,Napok!$Q$1:$R$127,2,FALSE)),0,1))=1),L13+1,""))))))))</f>
        <v/>
      </c>
      <c r="N13" s="18" t="str">
        <f ca="1">IF(AND((IF(ISERROR(VLOOKUP($C$1,Napok!$Q$1:$R$127,2,FALSE)),0,1))=1,M13=28),29,IF(M13&gt;=VLOOKUP(K7,Napok!$H$1:$I$12,2,FALSE),"",(M13+1)))</f>
        <v/>
      </c>
      <c r="O13" s="18" t="str">
        <f ca="1">IF(AND((IF(ISERROR(VLOOKUP($C$1,Napok!$Q$1:$R$127,2,FALSE)),0,1))=1,N13=28),29,IF(N13&gt;=VLOOKUP(K7,Napok!$H$1:$I$12,2,FALSE),"",(N13+1)))</f>
        <v/>
      </c>
      <c r="P13" s="18" t="str">
        <f ca="1">IF(AND((IF(ISERROR(VLOOKUP($C$1,Napok!$Q$1:$R$127,2,FALSE)),0,1))=1,O13=28),29,IF(O13&gt;=VLOOKUP(K7,Napok!$H$1:$I$12,2,FALSE),"",(O13+1)))</f>
        <v/>
      </c>
      <c r="Q13" s="18" t="str">
        <f ca="1">IF(AND((IF(ISERROR(VLOOKUP($C$1,Napok!$Q$1:$R$127,2,FALSE)),0,1))=1,P13=28),29,IF(P13&gt;=VLOOKUP(K7,Napok!$H$1:$I$12,2,FALSE),"",(P13+1)))</f>
        <v/>
      </c>
      <c r="S13" s="43">
        <f t="shared" ca="1" si="18"/>
        <v>13</v>
      </c>
      <c r="T13" s="18">
        <f t="shared" ca="1" si="14"/>
        <v>29</v>
      </c>
      <c r="U13" s="18">
        <f t="shared" ca="1" si="19"/>
        <v>30</v>
      </c>
      <c r="V13" s="18">
        <f t="shared" ca="1" si="6"/>
        <v>31</v>
      </c>
      <c r="W13" s="18" t="str">
        <f ca="1">IF(V13&gt;=VLOOKUP(T7,Napok!$H$1:$I$12,2,FALSE),"",(V13+1))</f>
        <v/>
      </c>
      <c r="X13" s="18" t="str">
        <f ca="1">IF(W13&gt;=VLOOKUP(T7,Napok!$H$1:$I$12,2,FALSE),"",(W13+1))</f>
        <v/>
      </c>
      <c r="Y13" s="18" t="str">
        <f ca="1">IF(X13&gt;=VLOOKUP(T7,Napok!$H$1:$I$12,2,FALSE),"",(X13+1))</f>
        <v/>
      </c>
      <c r="Z13" s="18" t="str">
        <f ca="1">IF(Y13&gt;=VLOOKUP(T7,Napok!$H$1:$I$12,2,FALSE),"",(Y13+1))</f>
        <v/>
      </c>
      <c r="AL13" s="1">
        <v>1594</v>
      </c>
    </row>
    <row r="14" spans="1:38" x14ac:dyDescent="0.25">
      <c r="A14" s="43" t="str">
        <f ca="1">IF(H13="","",(IF(B14&gt;VLOOKUP(B7,Napok!H1:I12,2,FALSE),"",(A13+1))))</f>
        <v/>
      </c>
      <c r="B14" s="18" t="str">
        <f ca="1">IF(H13=30,31,(IF(H13="","",(IF((H13)=VLOOKUP(B7,Napok!$H$1:$I$12,2,FALSE),"",VLOOKUP(B7,Napok!$H$1:$I$12,2,FALSE)-1)))))</f>
        <v/>
      </c>
      <c r="C14" s="18" t="str">
        <f ca="1">IF($B$14&gt;=VLOOKUP($B$7,Napok!$H$1:$I$12,2,FALSE),"",VLOOKUP($B$7,Napok!$H$1:$I$12,2,FALSE))</f>
        <v/>
      </c>
      <c r="D14" s="18" t="str">
        <f ca="1">IF(C14=VLOOKUP($B$7,Napok!$H$1:$I$12,2,FALSE),"",(IF($B$14&gt;=VLOOKUP($B$7,Napok!$H$1:$I$12,2,FALSE),"",VLOOKUP($B$7,Napok!$H$1:$I$12,2,FALSE)+1)))</f>
        <v/>
      </c>
      <c r="E14" s="18" t="str">
        <f ca="1">IF($C$14&gt;=VLOOKUP($B$7,Napok!$H$1:$I$12,2,FALSE),"",VLOOKUP($B$7,Napok!$H$1:$I$12,2,FALSE)+1)</f>
        <v/>
      </c>
      <c r="F14" s="18" t="str">
        <f ca="1">IF($C$14&gt;=VLOOKUP($B$7,Napok!$H$1:$I$12,2,FALSE),"",VLOOKUP($B$7,Napok!$H$1:$I$12,2,FALSE)+1)</f>
        <v/>
      </c>
      <c r="G14" s="18" t="str">
        <f ca="1">IF($C$14&gt;=VLOOKUP($B$7,Napok!$H$1:$I$12,2,FALSE),"",VLOOKUP($B$7,Napok!$H$1:$I$12,2,FALSE)+1)</f>
        <v/>
      </c>
      <c r="H14" s="18" t="str">
        <f ca="1">IF($C$14&gt;=VLOOKUP($B$7,Napok!$H$1:$I$12,2,FALSE),"",VLOOKUP($B$7,Napok!$H$1:$I$12,2,FALSE)+1)</f>
        <v/>
      </c>
      <c r="J14" s="43" t="str">
        <f ca="1">IF(K14="","",(IF(Q13="","",(IF(K14&gt;VLOOKUP(K7,Napok!Q1:R12,2,FALSE),"",(J13+1))))))</f>
        <v/>
      </c>
      <c r="K14" s="18" t="str">
        <f ca="1">IF(Q13=29,"",(IF(Q13="","",(IF((Q13)=VLOOKUP(K7,Napok!$H$1:$I$12,2,FALSE),"",VLOOKUP(K7,Napok!$H$1:$I$12,2,FALSE)-1)))))</f>
        <v/>
      </c>
      <c r="L14" s="18" t="str">
        <f ca="1">IF(K14="","",(IF($B$14&gt;=VLOOKUP($B$7,Napok!$H$1:$I$12,2,FALSE),"",VLOOKUP($B$7,Napok!$H$1:$I$12,2,FALSE))))</f>
        <v/>
      </c>
      <c r="M14" s="18" t="str">
        <f ca="1">IF(L14="","",(IF(L14=VLOOKUP($B$7,Napok!$H$1:$I$12,2,FALSE),"",(IF($B$14&gt;=VLOOKUP($B$7,Napok!$H$1:$I$12,2,FALSE),"",VLOOKUP($B$7,Napok!$H$1:$I$12,2,FALSE)+1)))))</f>
        <v/>
      </c>
      <c r="N14" s="18" t="str">
        <f ca="1">IF($C$14&gt;=VLOOKUP($B$7,Napok!$H$1:$I$12,2,FALSE),"",VLOOKUP($B$7,Napok!$H$1:$I$12,2,FALSE)+1)</f>
        <v/>
      </c>
      <c r="O14" s="18" t="str">
        <f ca="1">IF($C$14&gt;=VLOOKUP($B$7,Napok!$H$1:$I$12,2,FALSE),"",VLOOKUP($B$7,Napok!$H$1:$I$12,2,FALSE)+1)</f>
        <v/>
      </c>
      <c r="P14" s="18" t="str">
        <f ca="1">IF($C$14&gt;=VLOOKUP($B$7,Napok!$H$1:$I$12,2,FALSE),"",VLOOKUP($B$7,Napok!$H$1:$I$12,2,FALSE)+1)</f>
        <v/>
      </c>
      <c r="Q14" s="18" t="str">
        <f ca="1">IF($C$14&gt;=VLOOKUP($B$7,Napok!$H$1:$I$12,2,FALSE),"",VLOOKUP($B$7,Napok!$H$1:$I$12,2,FALSE)+1)</f>
        <v/>
      </c>
      <c r="S14" s="43" t="str">
        <f ca="1">IF(T14="","",S13+1)</f>
        <v/>
      </c>
      <c r="T14" s="19" t="str">
        <f ca="1">IF(Z13=29,30,(IF(Z13=31,"",(IF(Z13="","",(IF((Z13)=VLOOKUP(T7,Napok!$H$1:$I$12,2,FALSE),"",VLOOKUP(T7,Napok!$H$1:$I$12,2,FALSE)-1)+1))))))</f>
        <v/>
      </c>
      <c r="U14" s="18" t="str">
        <f ca="1">IF(T$14&gt;=VLOOKUP($B$7,Napok!$H$1:$I$12,2,FALSE),"",VLOOKUP(T$7,Napok!$H$1:$I$12,2,FALSE))</f>
        <v/>
      </c>
      <c r="V14" s="18" t="str">
        <f ca="1">IF(U14="","",(IF(U14=VLOOKUP($B$7,Napok!$H$1:$I$12,2,FALSE),"",(IF($B$14&gt;=VLOOKUP($B$7,Napok!$H$1:$I$12,2,FALSE),"",VLOOKUP($B$7,Napok!$H$1:$I$12,2,FALSE)+1)))))</f>
        <v/>
      </c>
      <c r="W14" s="18" t="str">
        <f ca="1">IF($C$14&gt;=VLOOKUP($B$7,Napok!$H$1:$I$12,2,FALSE),"",VLOOKUP($B$7,Napok!$H$1:$I$12,2,FALSE)+1)</f>
        <v/>
      </c>
      <c r="X14" s="18" t="str">
        <f ca="1">IF($C$14&gt;=VLOOKUP($B$7,Napok!$H$1:$I$12,2,FALSE),"",VLOOKUP($B$7,Napok!$H$1:$I$12,2,FALSE)+1)</f>
        <v/>
      </c>
      <c r="Y14" s="18" t="str">
        <f ca="1">IF($C$14&gt;=VLOOKUP($B$7,Napok!$H$1:$I$12,2,FALSE),"",VLOOKUP($B$7,Napok!$H$1:$I$12,2,FALSE)+1)</f>
        <v/>
      </c>
      <c r="Z14" s="18" t="str">
        <f ca="1">IF($C$14&gt;=VLOOKUP($B$7,Napok!$H$1:$I$12,2,FALSE),"",VLOOKUP($B$7,Napok!$H$1:$I$12,2,FALSE)+1)</f>
        <v/>
      </c>
      <c r="AL14" s="1">
        <v>1595</v>
      </c>
    </row>
    <row r="15" spans="1:38" x14ac:dyDescent="0.25">
      <c r="AL15" s="1">
        <v>1596</v>
      </c>
    </row>
    <row r="16" spans="1:38" x14ac:dyDescent="0.25">
      <c r="B16" s="193" t="s">
        <v>15</v>
      </c>
      <c r="C16" s="194"/>
      <c r="D16" s="194"/>
      <c r="E16" s="194"/>
      <c r="F16" s="194"/>
      <c r="G16" s="194"/>
      <c r="H16" s="195"/>
      <c r="K16" s="193" t="s">
        <v>16</v>
      </c>
      <c r="L16" s="194"/>
      <c r="M16" s="194"/>
      <c r="N16" s="194"/>
      <c r="O16" s="194"/>
      <c r="P16" s="194"/>
      <c r="Q16" s="195"/>
      <c r="T16" s="193" t="s">
        <v>17</v>
      </c>
      <c r="U16" s="194"/>
      <c r="V16" s="194"/>
      <c r="W16" s="194"/>
      <c r="X16" s="194"/>
      <c r="Y16" s="194"/>
      <c r="Z16" s="195"/>
      <c r="AL16" s="1">
        <v>1597</v>
      </c>
    </row>
    <row r="17" spans="1:38" x14ac:dyDescent="0.25">
      <c r="A17" s="43" t="s">
        <v>416</v>
      </c>
      <c r="B17" s="43" t="s">
        <v>1</v>
      </c>
      <c r="C17" s="43" t="s">
        <v>2</v>
      </c>
      <c r="D17" s="43" t="s">
        <v>6</v>
      </c>
      <c r="E17" s="43" t="s">
        <v>3</v>
      </c>
      <c r="F17" s="43" t="s">
        <v>4</v>
      </c>
      <c r="G17" s="43" t="s">
        <v>5</v>
      </c>
      <c r="H17" s="43" t="s">
        <v>7</v>
      </c>
      <c r="J17" s="43" t="s">
        <v>416</v>
      </c>
      <c r="K17" s="43" t="s">
        <v>1</v>
      </c>
      <c r="L17" s="43" t="s">
        <v>2</v>
      </c>
      <c r="M17" s="43" t="s">
        <v>6</v>
      </c>
      <c r="N17" s="43" t="s">
        <v>3</v>
      </c>
      <c r="O17" s="43" t="s">
        <v>4</v>
      </c>
      <c r="P17" s="43" t="s">
        <v>5</v>
      </c>
      <c r="Q17" s="43" t="s">
        <v>7</v>
      </c>
      <c r="S17" s="43" t="s">
        <v>416</v>
      </c>
      <c r="T17" s="43" t="s">
        <v>1</v>
      </c>
      <c r="U17" s="43" t="s">
        <v>2</v>
      </c>
      <c r="V17" s="43" t="s">
        <v>6</v>
      </c>
      <c r="W17" s="43" t="s">
        <v>3</v>
      </c>
      <c r="X17" s="43" t="s">
        <v>4</v>
      </c>
      <c r="Y17" s="43" t="s">
        <v>5</v>
      </c>
      <c r="Z17" s="43" t="s">
        <v>7</v>
      </c>
      <c r="AL17" s="1">
        <v>1598</v>
      </c>
    </row>
    <row r="18" spans="1:38" x14ac:dyDescent="0.25">
      <c r="A18" s="43">
        <f ca="1">INT(((CONCATENATE($C$1,".","04",".","0",MAX(B18:H18))+1-1)-DATE(YEAR((CONCATENATE($C$1,".","04",".","0",MAX(B18:H18))+1-1)),1,1)-1+WEEKDAY(DATE(YEAR((CONCATENATE($C$1,".","04",".","0",MAX(B18:H18))+1-1)),1,0)))/7)+1-INT(WEEKDAY(DATE(YEAR((CONCATENATE($C$1,".","04",".","0",MAX(B18:H18))+1-1)),1,0))/5)+IF(INT(((CONCATENATE($C$1,".","04",".","0",MAX(B18:H18))+1-1)-DATE(YEAR((CONCATENATE($C$1,".","04",".","0",MAX(B18:H18))+1-1)),1,1)-1+WEEKDAY(DATE(YEAR((CONCATENATE($C$1,".","04",".","0",MAX(B18:H18))+1-1)),1,0)))/7)+1-INT(WEEKDAY(DATE(YEAR((CONCATENATE($C$1,".","04",".","0",MAX(B18:H18))+1-1)),1,0))/5)=0,IF(OR(WEEKDAY(DATE(YEAR((CONCATENATE($C$1,".","04",".","0",MAX(B18:H18))+1-1)-4),1,0))=5,WEEKDAY(DATE(YEAR((CONCATENATE($C$1,".","04",".","0",MAX(B18:H18))+1-1)-4),1,0))=6,WEEKDAY(DATE(YEAR((CONCATENATE($C$1,".","04",".","0",MAX(B18:H18))+1-1)-4),1,0))=7),52,53),IF(AND(INT(((CONCATENATE($C$1,".","04",".","0",MAX(B18:H18))+1-1)-DATE(YEAR((CONCATENATE($C$1,".","04",".","0",MAX(B18:H18))+1-1)),1,1)-1+WEEKDAY(DATE(YEAR((CONCATENATE($C$1,".","04",".","0",MAX(B18:H18))+1-1)),1,0)))/7)+1-INT(WEEKDAY(DATE(YEAR((CONCATENATE($C$1,".","04",".","0",MAX(B18:H18))+1-1)),1,0))/5)=53,OR(WEEKDAY(DATE(YEAR((CONCATENATE($C$1,".","04",".","0",MAX(B18:H18))+1-1)+5),1,0))=1,WEEKDAY(DATE(YEAR((CONCATENATE($C$1,".","04",".","0",MAX(B18:H18))+1-1)+5),1,0))=2,WEEKDAY(DATE(YEAR((CONCATENATE($C$1,".","04",".","0",MAX(B18:H18))+1-1)+5),1,0))=3,WEEKDAY(DATE(YEAR((CONCATENATE($C$1,".","04",".","0",MAX(B18:H18))+1-1)+5),1,0))=4)),-52,0))</f>
        <v>13</v>
      </c>
      <c r="B18" s="18" t="str">
        <f ca="1">IF((VLOOKUP((WEEKDAY(((CONCATENATE($C$1,".","04",".","01"))+1-1),2)),Napok!$N$1:$O$7,2,FALSE))=B17,1,"")</f>
        <v/>
      </c>
      <c r="C18" s="18" t="str">
        <f ca="1">IF(B18=1,(B18+1),IF((VLOOKUP((WEEKDAY(((CONCATENATE($C$1,".","04",".","01"))+1-1),2)),Napok!$N$1:$O$7,2,FALSE))=C17,1,""))</f>
        <v/>
      </c>
      <c r="D18" s="18" t="str">
        <f ca="1">IF(C18&lt;&gt;"",(C18+1),IF((VLOOKUP((WEEKDAY(((CONCATENATE($C$1,".","04",".","01"))+1-1),2)),Napok!$N$1:$O$7,2,FALSE))=D17,1,""))</f>
        <v/>
      </c>
      <c r="E18" s="18">
        <f ca="1">IF(D18&lt;&gt;"",(D18+1),IF((VLOOKUP((WEEKDAY(((CONCATENATE($C$1,".","04",".","01"))+1-1),2)),Napok!$N$1:$O$7,2,FALSE))=E17,1,""))</f>
        <v>1</v>
      </c>
      <c r="F18" s="18">
        <f ca="1">IF(E18&lt;&gt;"",(E18+1),IF((VLOOKUP((WEEKDAY(((CONCATENATE($C$1,".","04",".","01"))+1-1),2)),Napok!$N$1:$O$7,2,FALSE))=F17,1,""))</f>
        <v>2</v>
      </c>
      <c r="G18" s="18">
        <f ca="1">IF(F18&lt;&gt;"",(F18+1),IF((VLOOKUP((WEEKDAY(((CONCATENATE($C$1,".","04",".","01"))+1-1),2)),Napok!$N$1:$O$7,2,FALSE))=G17,1,""))</f>
        <v>3</v>
      </c>
      <c r="H18" s="18">
        <f ca="1">IF(G18&lt;&gt;"",(G18+1),IF((VLOOKUP((WEEKDAY(((CONCATENATE($C$1,".","04",".","01"))+1-1),2)),Napok!$N$1:$O$7,2,FALSE))=H17,1,""))</f>
        <v>4</v>
      </c>
      <c r="J18" s="43">
        <f ca="1">INT(((CONCATENATE($C$1,".","05",".","0",MAX(K18:Q18))+1-1)-DATE(YEAR((CONCATENATE($C$1,".","05",".","0",MAX(K18:Q18))+1-1)),1,1)-1+WEEKDAY(DATE(YEAR((CONCATENATE($C$1,".","05",".","0",MAX(K18:Q18))+1-1)),1,0)))/7)+1-INT(WEEKDAY(DATE(YEAR((CONCATENATE($C$1,".","05",".","0",MAX(K18:Q18))+1-1)),1,0))/5)+IF(INT(((CONCATENATE($C$1,".","05",".","0",MAX(K18:Q18))+1-1)-DATE(YEAR((CONCATENATE($C$1,".","05",".","0",MAX(K18:Q18))+1-1)),1,1)-1+WEEKDAY(DATE(YEAR((CONCATENATE($C$1,".","05",".","0",MAX(K18:Q18))+1-1)),1,0)))/7)+1-INT(WEEKDAY(DATE(YEAR((CONCATENATE($C$1,".","05",".","0",MAX(K18:Q18))+1-1)),1,0))/5)=0,IF(OR(WEEKDAY(DATE(YEAR((CONCATENATE($C$1,".","05",".","0",MAX(K18:Q18))+1-1)-4),1,0))=5,WEEKDAY(DATE(YEAR((CONCATENATE($C$1,".","05",".","0",MAX(K18:Q18))+1-1)-4),1,0))=6,WEEKDAY(DATE(YEAR((CONCATENATE($C$1,".","05",".","0",MAX(K18:Q18))+1-1)-4),1,0))=7),52,53),IF(AND(INT(((CONCATENATE($C$1,".","05",".","0",MAX(K18:Q18))+1-1)-DATE(YEAR((CONCATENATE($C$1,".","05",".","0",MAX(K18:Q18))+1-1)),1,1)-1+WEEKDAY(DATE(YEAR((CONCATENATE($C$1,".","05",".","0",MAX(K18:Q18))+1-1)),1,0)))/7)+1-INT(WEEKDAY(DATE(YEAR((CONCATENATE($C$1,".","05",".","0",MAX(K18:Q18))+1-1)),1,0))/5)=53,OR(WEEKDAY(DATE(YEAR((CONCATENATE($C$1,".","05",".","0",MAX(K18:Q18))+1-1)+5),1,0))=1,WEEKDAY(DATE(YEAR((CONCATENATE($C$1,".","05",".","0",MAX(K18:Q18))+1-1)+5),1,0))=2,WEEKDAY(DATE(YEAR((CONCATENATE($C$1,".","05",".","0",MAX(K18:Q18))+1-1)+5),1,0))=3,WEEKDAY(DATE(YEAR((CONCATENATE($C$1,".","05",".","0",MAX(K18:Q18))+1-1)+5),1,0))=4)),-52,0))</f>
        <v>17</v>
      </c>
      <c r="K18" s="18" t="str">
        <f ca="1">IF((VLOOKUP((WEEKDAY(((CONCATENATE($C$1,".","05",".","01"))+1-1),2)),Napok!$N$1:$O$7,2,FALSE))=K17,1,"")</f>
        <v/>
      </c>
      <c r="L18" s="18" t="str">
        <f ca="1">IF(K18=1,(K18+1),IF((VLOOKUP((WEEKDAY(((CONCATENATE($C$1,".","05",".","01"))+1-1),2)),Napok!$N$1:$O$7,2,FALSE))=L17,1,""))</f>
        <v/>
      </c>
      <c r="M18" s="18" t="str">
        <f ca="1">IF(L18&lt;&gt;"",(L18+1),IF((VLOOKUP((WEEKDAY(((CONCATENATE($C$1,".","05",".","01"))+1-1),2)),Napok!$N$1:$O$7,2,FALSE))=M17,1,""))</f>
        <v/>
      </c>
      <c r="N18" s="18" t="str">
        <f ca="1">IF(M18&lt;&gt;"",(M18+1),IF((VLOOKUP((WEEKDAY(((CONCATENATE($C$1,".","05",".","01"))+1-1),2)),Napok!$N$1:$O$7,2,FALSE))=N17,1,""))</f>
        <v/>
      </c>
      <c r="O18" s="18" t="str">
        <f ca="1">IF(N18&lt;&gt;"",(N18+1),IF((VLOOKUP((WEEKDAY(((CONCATENATE($C$1,".","05",".","01"))+1-1),2)),Napok!$N$1:$O$7,2,FALSE))=O17,1,""))</f>
        <v/>
      </c>
      <c r="P18" s="18">
        <f ca="1">IF(O18&lt;&gt;"",(O18+1),IF((VLOOKUP((WEEKDAY(((CONCATENATE($C$1,".","05",".","01"))+1-1),2)),Napok!$N$1:$O$7,2,FALSE))=P17,1,""))</f>
        <v>1</v>
      </c>
      <c r="Q18" s="18">
        <f ca="1">IF(P18&lt;&gt;"",(P18+1),IF((VLOOKUP((WEEKDAY(((CONCATENATE($C$1,".","05",".","01"))+1-1),2)),Napok!$N$1:$O$7,2,FALSE))=Q17,1,""))</f>
        <v>2</v>
      </c>
      <c r="S18" s="43">
        <f ca="1">INT(((CONCATENATE($C$1,".","06",".","0",MAX(T18:Z18))+1-1)-DATE(YEAR((CONCATENATE($C$1,".","06",".","0",MAX(T18:Z18))+1-1)),1,1)-1+WEEKDAY(DATE(YEAR((CONCATENATE($C$1,".","06",".","0",MAX(T18:Z18))+1-1)),1,0)))/7)+1-INT(WEEKDAY(DATE(YEAR((CONCATENATE($C$1,".","06",".","0",MAX(T18:Z18))+1-1)),1,0))/5)+IF(INT(((CONCATENATE($C$1,".","06",".","0",MAX(T18:Z18))+1-1)-DATE(YEAR((CONCATENATE($C$1,".","06",".","0",MAX(T18:Z18))+1-1)),1,1)-1+WEEKDAY(DATE(YEAR((CONCATENATE($C$1,".","06",".","0",MAX(T18:Z18))+1-1)),1,0)))/7)+1-INT(WEEKDAY(DATE(YEAR((CONCATENATE($C$1,".","06",".","0",MAX(T18:Z18))+1-1)),1,0))/5)=0,IF(OR(WEEKDAY(DATE(YEAR((CONCATENATE($C$1,".","06",".","0",MAX(T18:Z18))+1-1)-4),1,0))=5,WEEKDAY(DATE(YEAR((CONCATENATE($C$1,".","06",".","0",MAX(T18:Z18))+1-1)-4),1,0))=6,WEEKDAY(DATE(YEAR((CONCATENATE($C$1,".","06",".","0",MAX(T18:Z18))+1-1)-4),1,0))=7),52,53),IF(AND(INT(((CONCATENATE($C$1,".","06",".","0",MAX(T18:Z18))+1-1)-DATE(YEAR((CONCATENATE($C$1,".","06",".","0",MAX(T18:Z18))+1-1)),1,1)-1+WEEKDAY(DATE(YEAR((CONCATENATE($C$1,".","06",".","0",MAX(T18:Z18))+1-1)),1,0)))/7)+1-INT(WEEKDAY(DATE(YEAR((CONCATENATE($C$1,".","06",".","0",MAX(T18:Z18))+1-1)),1,0))/5)=53,OR(WEEKDAY(DATE(YEAR((CONCATENATE($C$1,".","06",".","0",MAX(T18:Z18))+1-1)+5),1,0))=1,WEEKDAY(DATE(YEAR((CONCATENATE($C$1,".","06",".","0",MAX(T18:Z18))+1-1)+5),1,0))=2,WEEKDAY(DATE(YEAR((CONCATENATE($C$1,".","06",".","0",MAX(T18:Z18))+1-1)+5),1,0))=3,WEEKDAY(DATE(YEAR((CONCATENATE($C$1,".","06",".","0",MAX(T18:Z18))+1-1)+5),1,0))=4)),-52,0))</f>
        <v>22</v>
      </c>
      <c r="T18" s="18" t="str">
        <f ca="1">IF((VLOOKUP((WEEKDAY(((CONCATENATE($C$1,".","06",".","01"))+1-1),2)),Napok!$N$1:$O$7,2,FALSE))=T17,1,"")</f>
        <v/>
      </c>
      <c r="U18" s="18">
        <f ca="1">IF(T18=1,(T18+1),IF((VLOOKUP((WEEKDAY(((CONCATENATE($C$1,".","06",".","01"))+1-1),2)),Napok!$N$1:$O$7,2,FALSE))=U17,1,""))</f>
        <v>1</v>
      </c>
      <c r="V18" s="18">
        <f ca="1">IF(U18&lt;&gt;"",(U18+1),IF((VLOOKUP((WEEKDAY(((CONCATENATE($C$1,".","06",".","01"))+1-1),2)),Napok!$N$1:$O$7,2,FALSE))=V17,1,""))</f>
        <v>2</v>
      </c>
      <c r="W18" s="18">
        <f ca="1">IF(V18&lt;&gt;"",(V18+1),IF((VLOOKUP((WEEKDAY(((CONCATENATE($C$1,".","06",".","01"))+1-1),2)),Napok!$N$1:$O$7,2,FALSE))=W17,1,""))</f>
        <v>3</v>
      </c>
      <c r="X18" s="18">
        <f ca="1">IF(W18&lt;&gt;"",(W18+1),IF((VLOOKUP((WEEKDAY(((CONCATENATE($C$1,".","06",".","01"))+1-1),2)),Napok!$N$1:$O$7,2,FALSE))=X17,1,""))</f>
        <v>4</v>
      </c>
      <c r="Y18" s="18">
        <f ca="1">IF(X18&lt;&gt;"",(X18+1),IF((VLOOKUP((WEEKDAY(((CONCATENATE($C$1,".","06",".","01"))+1-1),2)),Napok!$N$1:$O$7,2,FALSE))=Y17,1,""))</f>
        <v>5</v>
      </c>
      <c r="Z18" s="18">
        <f ca="1">IF(Y18&lt;&gt;"",(Y18+1),IF((VLOOKUP((WEEKDAY(((CONCATENATE($C$1,".","06",".","01"))+1-1),2)),Napok!$N$1:$O$7,2,FALSE))=Z17,1,""))</f>
        <v>6</v>
      </c>
      <c r="AL18" s="1">
        <v>1599</v>
      </c>
    </row>
    <row r="19" spans="1:38" x14ac:dyDescent="0.25">
      <c r="A19" s="43">
        <f ca="1">A18+1</f>
        <v>14</v>
      </c>
      <c r="B19" s="18">
        <f ca="1">H18+1</f>
        <v>5</v>
      </c>
      <c r="C19" s="18">
        <f ca="1">B19+1</f>
        <v>6</v>
      </c>
      <c r="D19" s="18">
        <f t="shared" ref="D19:D21" ca="1" si="21">C19+1</f>
        <v>7</v>
      </c>
      <c r="E19" s="18">
        <f t="shared" ref="E19:E21" ca="1" si="22">D19+1</f>
        <v>8</v>
      </c>
      <c r="F19" s="18">
        <f t="shared" ref="F19:F21" ca="1" si="23">E19+1</f>
        <v>9</v>
      </c>
      <c r="G19" s="18">
        <f t="shared" ref="G19:G21" ca="1" si="24">F19+1</f>
        <v>10</v>
      </c>
      <c r="H19" s="18">
        <f t="shared" ref="H19:H21" ca="1" si="25">G19+1</f>
        <v>11</v>
      </c>
      <c r="J19" s="43">
        <f ca="1">J18+1</f>
        <v>18</v>
      </c>
      <c r="K19" s="18">
        <f ca="1">Q18+1</f>
        <v>3</v>
      </c>
      <c r="L19" s="18">
        <f ca="1">K19+1</f>
        <v>4</v>
      </c>
      <c r="M19" s="18">
        <f t="shared" ref="M19:M22" ca="1" si="26">L19+1</f>
        <v>5</v>
      </c>
      <c r="N19" s="18">
        <f t="shared" ref="N19:N21" ca="1" si="27">M19+1</f>
        <v>6</v>
      </c>
      <c r="O19" s="18">
        <f t="shared" ref="O19:O21" ca="1" si="28">N19+1</f>
        <v>7</v>
      </c>
      <c r="P19" s="18">
        <f t="shared" ref="P19:P21" ca="1" si="29">O19+1</f>
        <v>8</v>
      </c>
      <c r="Q19" s="18">
        <f t="shared" ref="Q19:Q21" ca="1" si="30">P19+1</f>
        <v>9</v>
      </c>
      <c r="S19" s="43">
        <f ca="1">S18+1</f>
        <v>23</v>
      </c>
      <c r="T19" s="18">
        <f ca="1">Z18+1</f>
        <v>7</v>
      </c>
      <c r="U19" s="18">
        <f ca="1">T19+1</f>
        <v>8</v>
      </c>
      <c r="V19" s="18">
        <f t="shared" ref="V19:V21" ca="1" si="31">U19+1</f>
        <v>9</v>
      </c>
      <c r="W19" s="18">
        <f t="shared" ref="W19:W21" ca="1" si="32">V19+1</f>
        <v>10</v>
      </c>
      <c r="X19" s="18">
        <f t="shared" ref="X19:X21" ca="1" si="33">W19+1</f>
        <v>11</v>
      </c>
      <c r="Y19" s="18">
        <f t="shared" ref="Y19:Y21" ca="1" si="34">X19+1</f>
        <v>12</v>
      </c>
      <c r="Z19" s="18">
        <f t="shared" ref="Z19:Z21" ca="1" si="35">Y19+1</f>
        <v>13</v>
      </c>
      <c r="AL19" s="1">
        <v>1600</v>
      </c>
    </row>
    <row r="20" spans="1:38" x14ac:dyDescent="0.25">
      <c r="A20" s="43">
        <f ca="1">A19+1</f>
        <v>15</v>
      </c>
      <c r="B20" s="18">
        <f t="shared" ref="B20:B22" ca="1" si="36">H19+1</f>
        <v>12</v>
      </c>
      <c r="C20" s="18">
        <f ca="1">B20+1</f>
        <v>13</v>
      </c>
      <c r="D20" s="18">
        <f t="shared" ca="1" si="21"/>
        <v>14</v>
      </c>
      <c r="E20" s="18">
        <f t="shared" ca="1" si="22"/>
        <v>15</v>
      </c>
      <c r="F20" s="18">
        <f t="shared" ca="1" si="23"/>
        <v>16</v>
      </c>
      <c r="G20" s="18">
        <f t="shared" ca="1" si="24"/>
        <v>17</v>
      </c>
      <c r="H20" s="18">
        <f t="shared" ca="1" si="25"/>
        <v>18</v>
      </c>
      <c r="J20" s="43">
        <f ca="1">J19+1</f>
        <v>19</v>
      </c>
      <c r="K20" s="18">
        <f t="shared" ref="K20:K22" ca="1" si="37">Q19+1</f>
        <v>10</v>
      </c>
      <c r="L20" s="18">
        <f ca="1">K20+1</f>
        <v>11</v>
      </c>
      <c r="M20" s="18">
        <f t="shared" ca="1" si="26"/>
        <v>12</v>
      </c>
      <c r="N20" s="18">
        <f t="shared" ca="1" si="27"/>
        <v>13</v>
      </c>
      <c r="O20" s="18">
        <f t="shared" ca="1" si="28"/>
        <v>14</v>
      </c>
      <c r="P20" s="18">
        <f t="shared" ca="1" si="29"/>
        <v>15</v>
      </c>
      <c r="Q20" s="18">
        <f t="shared" ca="1" si="30"/>
        <v>16</v>
      </c>
      <c r="S20" s="43">
        <f ca="1">S19+1</f>
        <v>24</v>
      </c>
      <c r="T20" s="18">
        <f t="shared" ref="T20:T22" ca="1" si="38">Z19+1</f>
        <v>14</v>
      </c>
      <c r="U20" s="18">
        <f ca="1">T20+1</f>
        <v>15</v>
      </c>
      <c r="V20" s="18">
        <f t="shared" ca="1" si="31"/>
        <v>16</v>
      </c>
      <c r="W20" s="18">
        <f t="shared" ca="1" si="32"/>
        <v>17</v>
      </c>
      <c r="X20" s="18">
        <f t="shared" ca="1" si="33"/>
        <v>18</v>
      </c>
      <c r="Y20" s="18">
        <f t="shared" ca="1" si="34"/>
        <v>19</v>
      </c>
      <c r="Z20" s="18">
        <f t="shared" ca="1" si="35"/>
        <v>20</v>
      </c>
      <c r="AL20" s="1">
        <v>1601</v>
      </c>
    </row>
    <row r="21" spans="1:38" x14ac:dyDescent="0.25">
      <c r="A21" s="43">
        <f t="shared" ref="A21:A22" ca="1" si="39">A20+1</f>
        <v>16</v>
      </c>
      <c r="B21" s="18">
        <f t="shared" ca="1" si="36"/>
        <v>19</v>
      </c>
      <c r="C21" s="18">
        <f t="shared" ref="C21:C22" ca="1" si="40">B21+1</f>
        <v>20</v>
      </c>
      <c r="D21" s="18">
        <f t="shared" ca="1" si="21"/>
        <v>21</v>
      </c>
      <c r="E21" s="18">
        <f t="shared" ca="1" si="22"/>
        <v>22</v>
      </c>
      <c r="F21" s="18">
        <f t="shared" ca="1" si="23"/>
        <v>23</v>
      </c>
      <c r="G21" s="18">
        <f t="shared" ca="1" si="24"/>
        <v>24</v>
      </c>
      <c r="H21" s="18">
        <f t="shared" ca="1" si="25"/>
        <v>25</v>
      </c>
      <c r="J21" s="43">
        <f t="shared" ref="J21:J22" ca="1" si="41">J20+1</f>
        <v>20</v>
      </c>
      <c r="K21" s="18">
        <f t="shared" ca="1" si="37"/>
        <v>17</v>
      </c>
      <c r="L21" s="18">
        <f t="shared" ref="L21:L22" ca="1" si="42">K21+1</f>
        <v>18</v>
      </c>
      <c r="M21" s="18">
        <f t="shared" ca="1" si="26"/>
        <v>19</v>
      </c>
      <c r="N21" s="18">
        <f t="shared" ca="1" si="27"/>
        <v>20</v>
      </c>
      <c r="O21" s="18">
        <f t="shared" ca="1" si="28"/>
        <v>21</v>
      </c>
      <c r="P21" s="18">
        <f t="shared" ca="1" si="29"/>
        <v>22</v>
      </c>
      <c r="Q21" s="18">
        <f t="shared" ca="1" si="30"/>
        <v>23</v>
      </c>
      <c r="S21" s="43">
        <f t="shared" ref="S21:S22" ca="1" si="43">S20+1</f>
        <v>25</v>
      </c>
      <c r="T21" s="18">
        <f t="shared" ca="1" si="38"/>
        <v>21</v>
      </c>
      <c r="U21" s="18">
        <f t="shared" ref="U21:U22" ca="1" si="44">T21+1</f>
        <v>22</v>
      </c>
      <c r="V21" s="18">
        <f t="shared" ca="1" si="31"/>
        <v>23</v>
      </c>
      <c r="W21" s="18">
        <f t="shared" ca="1" si="32"/>
        <v>24</v>
      </c>
      <c r="X21" s="18">
        <f t="shared" ca="1" si="33"/>
        <v>25</v>
      </c>
      <c r="Y21" s="18">
        <f t="shared" ca="1" si="34"/>
        <v>26</v>
      </c>
      <c r="Z21" s="18">
        <f t="shared" ca="1" si="35"/>
        <v>27</v>
      </c>
      <c r="AL21" s="1">
        <v>1602</v>
      </c>
    </row>
    <row r="22" spans="1:38" x14ac:dyDescent="0.25">
      <c r="A22" s="43">
        <f t="shared" ca="1" si="39"/>
        <v>17</v>
      </c>
      <c r="B22" s="18">
        <f t="shared" ca="1" si="36"/>
        <v>26</v>
      </c>
      <c r="C22" s="18">
        <f t="shared" ca="1" si="40"/>
        <v>27</v>
      </c>
      <c r="D22" s="18">
        <f ca="1">IF(C22=26,27,(IF(C22=27,28,(IF(C22=24,25,(IF(C22=25,26,(IF(C22=28,29,(IF(C22=29,30,(IF(C22=26,27,(IF(C22=30,"","")))))))))))))))</f>
        <v>28</v>
      </c>
      <c r="E22" s="18">
        <f ca="1">IF(D22&gt;=VLOOKUP(B16,Napok!$H$1:$I$12,2,FALSE),"",(D22+1))</f>
        <v>29</v>
      </c>
      <c r="F22" s="18">
        <f ca="1">IF(E22&gt;=VLOOKUP(B16,Napok!$H$1:$I$12,2,FALSE),"",(E22+1))</f>
        <v>30</v>
      </c>
      <c r="G22" s="18" t="str">
        <f ca="1">IF(F22&gt;=VLOOKUP(B16,Napok!$H$1:$I$12,2,FALSE),"",(F22+1))</f>
        <v/>
      </c>
      <c r="H22" s="18" t="str">
        <f ca="1">IF(G22&gt;=VLOOKUP(B16,Napok!$H$1:$I$12,2,FALSE),"",(G22+1))</f>
        <v/>
      </c>
      <c r="J22" s="43">
        <f t="shared" ca="1" si="41"/>
        <v>21</v>
      </c>
      <c r="K22" s="18">
        <f t="shared" ca="1" si="37"/>
        <v>24</v>
      </c>
      <c r="L22" s="18">
        <f t="shared" ca="1" si="42"/>
        <v>25</v>
      </c>
      <c r="M22" s="18">
        <f t="shared" ca="1" si="26"/>
        <v>26</v>
      </c>
      <c r="N22" s="18">
        <f ca="1">IF(M22&gt;=VLOOKUP(K16,Napok!$H$1:$I$12,2,FALSE),"",(M22+1))</f>
        <v>27</v>
      </c>
      <c r="O22" s="18">
        <f ca="1">IF(N22&gt;=VLOOKUP(K16,Napok!$H$1:$I$12,2,FALSE),"",(N22+1))</f>
        <v>28</v>
      </c>
      <c r="P22" s="18">
        <f ca="1">IF(O22&gt;=VLOOKUP(K16,Napok!$H$1:$I$12,2,FALSE),"",(O22+1))</f>
        <v>29</v>
      </c>
      <c r="Q22" s="18">
        <f ca="1">IF(P22&gt;=VLOOKUP(K16,Napok!$H$1:$I$12,2,FALSE),"",(P22+1))</f>
        <v>30</v>
      </c>
      <c r="S22" s="43">
        <f t="shared" ca="1" si="43"/>
        <v>26</v>
      </c>
      <c r="T22" s="18">
        <f t="shared" ca="1" si="38"/>
        <v>28</v>
      </c>
      <c r="U22" s="18">
        <f t="shared" ca="1" si="44"/>
        <v>29</v>
      </c>
      <c r="V22" s="18">
        <f ca="1">IF(U22=26,27,(IF(U22=27,28,(IF(U22=24,25,(IF(U22=25,26,(IF(U22=28,29,(IF(U22=29,30,(IF(U22=26,27,(IF(U22=30,"","")))))))))))))))</f>
        <v>30</v>
      </c>
      <c r="W22" s="18" t="str">
        <f ca="1">IF(V22&gt;=VLOOKUP(T16,Napok!$H$1:$I$12,2,FALSE),"",(V22+1))</f>
        <v/>
      </c>
      <c r="X22" s="18" t="str">
        <f ca="1">IF(W22&gt;=VLOOKUP(T16,Napok!$H$1:$I$12,2,FALSE),"",(W22+1))</f>
        <v/>
      </c>
      <c r="Y22" s="18" t="str">
        <f ca="1">IF(X22&gt;=VLOOKUP(T16,Napok!$H$1:$I$12,2,FALSE),"",(X22+1))</f>
        <v/>
      </c>
      <c r="Z22" s="18" t="str">
        <f ca="1">IF(Y22&gt;=VLOOKUP(T16,Napok!$H$1:$I$12,2,FALSE),"",(Y22+1))</f>
        <v/>
      </c>
      <c r="AL22" s="1">
        <v>1603</v>
      </c>
    </row>
    <row r="23" spans="1:38" x14ac:dyDescent="0.25">
      <c r="A23" s="43" t="str">
        <f ca="1">IF(B23="","",A22+1)</f>
        <v/>
      </c>
      <c r="B23" s="18" t="str">
        <f ca="1">IF(H22=29,30,IF(H22=30,"",(IF(H22="","",(IF((H22)=VLOOKUP(B16,Napok!$H$1:$I$12,2,FALSE),"",VLOOKUP(B16,Napok!$H$1:$I$12,2,FALSE)-1))))))</f>
        <v/>
      </c>
      <c r="C23" s="18" t="str">
        <f ca="1">IF(B23=30,"",IF(B23=29,30,(IF(B23="","",(IF(B$14&gt;=VLOOKUP($B$7,Napok!$H$1:$I$12,2,FALSE),"",VLOOKUP(B$7,Napok!$H$1:$I$12,2,FALSE)))))))</f>
        <v/>
      </c>
      <c r="D23" s="18" t="str">
        <f ca="1">IF(C23="","",(IF(C23=VLOOKUP($B$7,Napok!$H$1:$I$12,2,FALSE),"",(IF($B$14&gt;=VLOOKUP($B$7,Napok!$H$1:$I$12,2,FALSE),"",VLOOKUP($B$7,Napok!$H$1:$I$12,2,FALSE)+1)))))</f>
        <v/>
      </c>
      <c r="E23" s="18" t="str">
        <f ca="1">IF($C$14&gt;=VLOOKUP($B$7,Napok!$H$1:$I$12,2,FALSE),"",VLOOKUP($B$7,Napok!$H$1:$I$12,2,FALSE)+1)</f>
        <v/>
      </c>
      <c r="F23" s="18" t="str">
        <f ca="1">IF($C$14&gt;=VLOOKUP($B$7,Napok!$H$1:$I$12,2,FALSE),"",VLOOKUP($B$7,Napok!$H$1:$I$12,2,FALSE)+1)</f>
        <v/>
      </c>
      <c r="G23" s="18" t="str">
        <f ca="1">IF($C$14&gt;=VLOOKUP($B$7,Napok!$H$1:$I$12,2,FALSE),"",VLOOKUP($B$7,Napok!$H$1:$I$12,2,FALSE)+1)</f>
        <v/>
      </c>
      <c r="H23" s="18" t="str">
        <f ca="1">IF($C$14&gt;=VLOOKUP($B$7,Napok!$H$1:$I$12,2,FALSE),"",VLOOKUP($B$7,Napok!$H$1:$I$12,2,FALSE)+1)</f>
        <v/>
      </c>
      <c r="J23" s="43">
        <f ca="1">IF(K23="","",J22+1)</f>
        <v>22</v>
      </c>
      <c r="K23" s="19">
        <f ca="1">IF(Q22=29,30,(IF(Q22=31,"",(IF(Q22="","",(IF((Q22)=VLOOKUP(K16,Napok!$H$1:$I$12,2,FALSE),"",VLOOKUP(K16,Napok!$H$1:$I$12,2,FALSE)-1)+1))))))</f>
        <v>31</v>
      </c>
      <c r="L23" s="18" t="str">
        <f ca="1">IF(K23=30,(K23+1),(IF(K$14&gt;=VLOOKUP($B$7,Napok!$H$1:$I$12,2,FALSE),"",VLOOKUP(K$7,Napok!$H$1:$I$12,2,FALSE))))</f>
        <v/>
      </c>
      <c r="M23" s="18" t="str">
        <f ca="1">IF(L23="","",(IF(L23=VLOOKUP($B$7,Napok!$H$1:$I$12,2,FALSE),"",(IF($B$14&gt;=VLOOKUP($B$7,Napok!$H$1:$I$12,2,FALSE),"",VLOOKUP($B$7,Napok!$H$1:$I$12,2,FALSE)+1)))))</f>
        <v/>
      </c>
      <c r="N23" s="18" t="str">
        <f ca="1">IF($C$14&gt;=VLOOKUP($B$7,Napok!$H$1:$I$12,2,FALSE),"",VLOOKUP($B$7,Napok!$H$1:$I$12,2,FALSE)+1)</f>
        <v/>
      </c>
      <c r="O23" s="18" t="str">
        <f ca="1">IF($C$14&gt;=VLOOKUP($B$7,Napok!$H$1:$I$12,2,FALSE),"",VLOOKUP($B$7,Napok!$H$1:$I$12,2,FALSE)+1)</f>
        <v/>
      </c>
      <c r="P23" s="18" t="str">
        <f ca="1">IF($C$14&gt;=VLOOKUP($B$7,Napok!$H$1:$I$12,2,FALSE),"",VLOOKUP($B$7,Napok!$H$1:$I$12,2,FALSE)+1)</f>
        <v/>
      </c>
      <c r="Q23" s="18" t="str">
        <f ca="1">IF($C$14&gt;=VLOOKUP($B$7,Napok!$H$1:$I$12,2,FALSE),"",VLOOKUP($B$7,Napok!$H$1:$I$12,2,FALSE)+1)</f>
        <v/>
      </c>
      <c r="S23" s="43" t="str">
        <f ca="1">IF(T23="","",S22+1)</f>
        <v/>
      </c>
      <c r="T23" s="18" t="str">
        <f ca="1">IF(Z22=30,"",(IF(Z22="","",(IF((Z22)=VLOOKUP(T16,Napok!$H$1:$I$12,2,FALSE),"",VLOOKUP(T16,Napok!$H$1:$I$12,2,FALSE)-1)))))</f>
        <v/>
      </c>
      <c r="U23" s="18" t="str">
        <f ca="1">IF(T23=29,30,(IF(T23="","",(IF(T$14&gt;=VLOOKUP($B$7,Napok!$H$1:$I$12,2,FALSE),"",VLOOKUP(T$7,Napok!$H$1:$I$12,2,FALSE))))))</f>
        <v/>
      </c>
      <c r="V23" s="18" t="str">
        <f ca="1">IF(U23="","",(IF(U23=VLOOKUP($B$7,Napok!$H$1:$I$12,2,FALSE),"",(IF($B$14&gt;=VLOOKUP($B$7,Napok!$H$1:$I$12,2,FALSE),"",VLOOKUP($B$7,Napok!$H$1:$I$12,2,FALSE)+1)))))</f>
        <v/>
      </c>
      <c r="W23" s="18" t="str">
        <f ca="1">IF($C$14&gt;=VLOOKUP($B$7,Napok!$H$1:$I$12,2,FALSE),"",VLOOKUP($B$7,Napok!$H$1:$I$12,2,FALSE)+1)</f>
        <v/>
      </c>
      <c r="X23" s="18" t="str">
        <f ca="1">IF($C$14&gt;=VLOOKUP($B$7,Napok!$H$1:$I$12,2,FALSE),"",VLOOKUP($B$7,Napok!$H$1:$I$12,2,FALSE)+1)</f>
        <v/>
      </c>
      <c r="Y23" s="18" t="str">
        <f ca="1">IF($C$14&gt;=VLOOKUP($B$7,Napok!$H$1:$I$12,2,FALSE),"",VLOOKUP($B$7,Napok!$H$1:$I$12,2,FALSE)+1)</f>
        <v/>
      </c>
      <c r="Z23" s="18" t="str">
        <f ca="1">IF($C$14&gt;=VLOOKUP($B$7,Napok!$H$1:$I$12,2,FALSE),"",VLOOKUP($B$7,Napok!$H$1:$I$12,2,FALSE)+1)</f>
        <v/>
      </c>
      <c r="AL23" s="1">
        <v>1604</v>
      </c>
    </row>
    <row r="24" spans="1:38" x14ac:dyDescent="0.25">
      <c r="AL24" s="1">
        <v>1605</v>
      </c>
    </row>
    <row r="25" spans="1:38" x14ac:dyDescent="0.25">
      <c r="B25" s="193" t="s">
        <v>18</v>
      </c>
      <c r="C25" s="194"/>
      <c r="D25" s="194"/>
      <c r="E25" s="194"/>
      <c r="F25" s="194"/>
      <c r="G25" s="194"/>
      <c r="H25" s="195"/>
      <c r="K25" s="193" t="s">
        <v>19</v>
      </c>
      <c r="L25" s="194"/>
      <c r="M25" s="194"/>
      <c r="N25" s="194"/>
      <c r="O25" s="194"/>
      <c r="P25" s="194"/>
      <c r="Q25" s="195"/>
      <c r="T25" s="193" t="s">
        <v>20</v>
      </c>
      <c r="U25" s="194"/>
      <c r="V25" s="194"/>
      <c r="W25" s="194"/>
      <c r="X25" s="194"/>
      <c r="Y25" s="194"/>
      <c r="Z25" s="195"/>
      <c r="AL25" s="1">
        <v>1606</v>
      </c>
    </row>
    <row r="26" spans="1:38" x14ac:dyDescent="0.25">
      <c r="A26" s="43" t="s">
        <v>416</v>
      </c>
      <c r="B26" s="43" t="s">
        <v>1</v>
      </c>
      <c r="C26" s="43" t="s">
        <v>2</v>
      </c>
      <c r="D26" s="43" t="s">
        <v>6</v>
      </c>
      <c r="E26" s="43" t="s">
        <v>3</v>
      </c>
      <c r="F26" s="43" t="s">
        <v>4</v>
      </c>
      <c r="G26" s="43" t="s">
        <v>5</v>
      </c>
      <c r="H26" s="43" t="s">
        <v>7</v>
      </c>
      <c r="J26" s="43" t="s">
        <v>416</v>
      </c>
      <c r="K26" s="43" t="s">
        <v>1</v>
      </c>
      <c r="L26" s="43" t="s">
        <v>2</v>
      </c>
      <c r="M26" s="43" t="s">
        <v>6</v>
      </c>
      <c r="N26" s="43" t="s">
        <v>3</v>
      </c>
      <c r="O26" s="43" t="s">
        <v>4</v>
      </c>
      <c r="P26" s="43" t="s">
        <v>5</v>
      </c>
      <c r="Q26" s="43" t="s">
        <v>7</v>
      </c>
      <c r="S26" s="43" t="s">
        <v>416</v>
      </c>
      <c r="T26" s="43" t="s">
        <v>1</v>
      </c>
      <c r="U26" s="43" t="s">
        <v>2</v>
      </c>
      <c r="V26" s="43" t="s">
        <v>6</v>
      </c>
      <c r="W26" s="43" t="s">
        <v>3</v>
      </c>
      <c r="X26" s="43" t="s">
        <v>4</v>
      </c>
      <c r="Y26" s="43" t="s">
        <v>5</v>
      </c>
      <c r="Z26" s="43" t="s">
        <v>7</v>
      </c>
      <c r="AL26" s="1">
        <v>1607</v>
      </c>
    </row>
    <row r="27" spans="1:38" x14ac:dyDescent="0.25">
      <c r="A27" s="43">
        <f ca="1">INT(((CONCATENATE($C$1,".","07",".","0",MAX(B27:H27))+1-1)-DATE(YEAR((CONCATENATE($C$1,".","07",".","0",MAX(B27:H27))+1-1)),1,1)-1+WEEKDAY(DATE(YEAR((CONCATENATE($C$1,".","07",".","0",MAX(B27:H27))+1-1)),1,0)))/7)+1-INT(WEEKDAY(DATE(YEAR((CONCATENATE($C$1,".","07",".","0",MAX(B27:H27))+1-1)),1,0))/5)+IF(INT(((CONCATENATE($C$1,".","07",".","0",MAX(B27:H27))+1-1)-DATE(YEAR((CONCATENATE($C$1,".","07",".","0",MAX(B27:H27))+1-1)),1,1)-1+WEEKDAY(DATE(YEAR((CONCATENATE($C$1,".","07",".","0",MAX(B27:H27))+1-1)),1,0)))/7)+1-INT(WEEKDAY(DATE(YEAR((CONCATENATE($C$1,".","07",".","0",MAX(B27:H27))+1-1)),1,0))/5)=0,IF(OR(WEEKDAY(DATE(YEAR((CONCATENATE($C$1,".","07",".","0",MAX(B27:H27))+1-1)-4),1,0))=5,WEEKDAY(DATE(YEAR((CONCATENATE($C$1,".","07",".","0",MAX(B27:H27))+1-1)-4),1,0))=6,WEEKDAY(DATE(YEAR((CONCATENATE($C$1,".","07",".","0",MAX(B27:H27))+1-1)-4),1,0))=7),52,53),IF(AND(INT(((CONCATENATE($C$1,".","07",".","0",MAX(B27:H27))+1-1)-DATE(YEAR((CONCATENATE($C$1,".","07",".","0",MAX(B27:H27))+1-1)),1,1)-1+WEEKDAY(DATE(YEAR((CONCATENATE($C$1,".","07",".","0",MAX(B27:H27))+1-1)),1,0)))/7)+1-INT(WEEKDAY(DATE(YEAR((CONCATENATE($C$1,".","07",".","0",MAX(B27:H27))+1-1)),1,0))/5)=53,OR(WEEKDAY(DATE(YEAR((CONCATENATE($C$1,".","07",".","0",MAX(B27:H27))+1-1)+5),1,0))=1,WEEKDAY(DATE(YEAR((CONCATENATE($C$1,".","07",".","0",MAX(B27:H27))+1-1)+5),1,0))=2,WEEKDAY(DATE(YEAR((CONCATENATE($C$1,".","07",".","0",MAX(B27:H27))+1-1)+5),1,0))=3,WEEKDAY(DATE(YEAR((CONCATENATE($C$1,".","07",".","0",MAX(B27:H27))+1-1)+5),1,0))=4)),-52,0))</f>
        <v>26</v>
      </c>
      <c r="B27" s="18" t="str">
        <f ca="1">IF((VLOOKUP((WEEKDAY(((CONCATENATE($C$1,".","07",".","01"))+1-1),2)),Napok!$N$1:$O$7,2,FALSE))=B26,1,"")</f>
        <v/>
      </c>
      <c r="C27" s="18" t="str">
        <f ca="1">IF(B27=1,(B27+1),IF((VLOOKUP((WEEKDAY(((CONCATENATE($C$1,".","07",".","01"))+1-1),2)),Napok!$N$1:$O$7,2,FALSE))=C26,1,""))</f>
        <v/>
      </c>
      <c r="D27" s="18" t="str">
        <f ca="1">IF(C27&lt;&gt;"",(C27+1),IF((VLOOKUP((WEEKDAY(((CONCATENATE($C$1,".","07",".","01"))+1-1),2)),Napok!$N$1:$O$7,2,FALSE))=D26,1,""))</f>
        <v/>
      </c>
      <c r="E27" s="18">
        <f ca="1">IF(D27&lt;&gt;"",(D27+1),IF((VLOOKUP((WEEKDAY(((CONCATENATE($C$1,".","07",".","01"))+1-1),2)),Napok!$N$1:$O$7,2,FALSE))=E26,1,""))</f>
        <v>1</v>
      </c>
      <c r="F27" s="18">
        <f ca="1">IF(E27&lt;&gt;"",(E27+1),IF((VLOOKUP((WEEKDAY(((CONCATENATE($C$1,".","07",".","01"))+1-1),2)),Napok!$N$1:$O$7,2,FALSE))=F26,1,""))</f>
        <v>2</v>
      </c>
      <c r="G27" s="18">
        <f ca="1">IF(F27&lt;&gt;"",(F27+1),IF((VLOOKUP((WEEKDAY(((CONCATENATE($C$1,".","07",".","01"))+1-1),2)),Napok!$N$1:$O$7,2,FALSE))=G26,1,""))</f>
        <v>3</v>
      </c>
      <c r="H27" s="18">
        <f ca="1">IF(G27&lt;&gt;"",(G27+1),IF((VLOOKUP((WEEKDAY(((CONCATENATE($C$1,".","07",".","01"))+1-1),2)),Napok!$N$1:$O$7,2,FALSE))=H26,1,""))</f>
        <v>4</v>
      </c>
      <c r="J27" s="43">
        <f ca="1">INT(((CONCATENATE($C$1,".","08",".","0",MAX(K27:Q27))+1-1)-DATE(YEAR((CONCATENATE($C$1,".","08",".","0",MAX(K27:Q27))+1-1)),1,1)-1+WEEKDAY(DATE(YEAR((CONCATENATE($C$1,".","08",".","0",MAX(K27:Q27))+1-1)),1,0)))/7)+1-INT(WEEKDAY(DATE(YEAR((CONCATENATE($C$1,".","08",".","0",MAX(K27:Q27))+1-1)),1,0))/5)+IF(INT(((CONCATENATE($C$1,".","08",".","0",MAX(K27:Q27))+1-1)-DATE(YEAR((CONCATENATE($C$1,".","08",".","0",MAX(K27:Q27))+1-1)),1,1)-1+WEEKDAY(DATE(YEAR((CONCATENATE($C$1,".","08",".","0",MAX(K27:Q27))+1-1)),1,0)))/7)+1-INT(WEEKDAY(DATE(YEAR((CONCATENATE($C$1,".","08",".","0",MAX(K27:Q27))+1-1)),1,0))/5)=0,IF(OR(WEEKDAY(DATE(YEAR((CONCATENATE($C$1,".","08",".","0",MAX(K27:Q27))+1-1)-4),1,0))=5,WEEKDAY(DATE(YEAR((CONCATENATE($C$1,".","08",".","0",MAX(K27:Q27))+1-1)-4),1,0))=6,WEEKDAY(DATE(YEAR((CONCATENATE($C$1,".","08",".","0",MAX(K27:Q27))+1-1)-4),1,0))=7),52,53),IF(AND(INT(((CONCATENATE($C$1,".","08",".","0",MAX(K27:Q27))+1-1)-DATE(YEAR((CONCATENATE($C$1,".","08",".","0",MAX(K27:Q27))+1-1)),1,1)-1+WEEKDAY(DATE(YEAR((CONCATENATE($C$1,".","08",".","0",MAX(K27:Q27))+1-1)),1,0)))/7)+1-INT(WEEKDAY(DATE(YEAR((CONCATENATE($C$1,".","08",".","0",MAX(K27:Q27))+1-1)),1,0))/5)=53,OR(WEEKDAY(DATE(YEAR((CONCATENATE($C$1,".","08",".","0",MAX(K27:Q27))+1-1)+5),1,0))=1,WEEKDAY(DATE(YEAR((CONCATENATE($C$1,".","08",".","0",MAX(K27:Q27))+1-1)+5),1,0))=2,WEEKDAY(DATE(YEAR((CONCATENATE($C$1,".","08",".","0",MAX(K27:Q27))+1-1)+5),1,0))=3,WEEKDAY(DATE(YEAR((CONCATENATE($C$1,".","08",".","0",MAX(K27:Q27))+1-1)+5),1,0))=4)),-52,0))</f>
        <v>30</v>
      </c>
      <c r="K27" s="18" t="str">
        <f ca="1">IF((VLOOKUP((WEEKDAY(((CONCATENATE($C$1,".","08",".","01"))+1-1),2)),Napok!$N$1:$O$7,2,FALSE))=K26,1,"")</f>
        <v/>
      </c>
      <c r="L27" s="18" t="str">
        <f ca="1">IF(K27=1,(K27+1),IF((VLOOKUP((WEEKDAY(((CONCATENATE($C$1,".","08",".","01"))+1-1),2)),Napok!$N$1:$O$7,2,FALSE))=L26,1,""))</f>
        <v/>
      </c>
      <c r="M27" s="18" t="str">
        <f ca="1">IF(L27&lt;&gt;"",(L27+1),IF((VLOOKUP((WEEKDAY(((CONCATENATE($C$1,".","08",".","01"))+1-1),2)),Napok!$N$1:$O$7,2,FALSE))=M26,1,""))</f>
        <v/>
      </c>
      <c r="N27" s="18" t="str">
        <f ca="1">IF(M27&lt;&gt;"",(M27+1),IF((VLOOKUP((WEEKDAY(((CONCATENATE($C$1,".","08",".","01"))+1-1),2)),Napok!$N$1:$O$7,2,FALSE))=N26,1,""))</f>
        <v/>
      </c>
      <c r="O27" s="18" t="str">
        <f ca="1">IF(N27&lt;&gt;"",(N27+1),IF((VLOOKUP((WEEKDAY(((CONCATENATE($C$1,".","08",".","01"))+1-1),2)),Napok!$N$1:$O$7,2,FALSE))=O26,1,""))</f>
        <v/>
      </c>
      <c r="P27" s="18" t="str">
        <f ca="1">IF(O27&lt;&gt;"",(O27+1),IF((VLOOKUP((WEEKDAY(((CONCATENATE($C$1,".","08",".","01"))+1-1),2)),Napok!$N$1:$O$7,2,FALSE))=P26,1,""))</f>
        <v/>
      </c>
      <c r="Q27" s="18">
        <f ca="1">IF(P27&lt;&gt;"",(P27+1),IF((VLOOKUP((WEEKDAY(((CONCATENATE($C$1,".","08",".","01"))+1-1),2)),Napok!$N$1:$O$7,2,FALSE))=Q26,1,""))</f>
        <v>1</v>
      </c>
      <c r="S27" s="43">
        <f ca="1">INT(((CONCATENATE($C$1,".","09",".","0",MAX(T27:Z27))+1-1)-DATE(YEAR((CONCATENATE($C$1,".","09",".","0",MAX(T27:Z27))+1-1)),1,1)-1+WEEKDAY(DATE(YEAR((CONCATENATE($C$1,".","09",".","0",MAX(T27:Z27))+1-1)),1,0)))/7)+1-INT(WEEKDAY(DATE(YEAR((CONCATENATE($C$1,".","09",".","0",MAX(T27:Z27))+1-1)),1,0))/5)+IF(INT(((CONCATENATE($C$1,".","09",".","0",MAX(T27:Z27))+1-1)-DATE(YEAR((CONCATENATE($C$1,".","09",".","0",MAX(T27:Z27))+1-1)),1,1)-1+WEEKDAY(DATE(YEAR((CONCATENATE($C$1,".","09",".","0",MAX(T27:Z27))+1-1)),1,0)))/7)+1-INT(WEEKDAY(DATE(YEAR((CONCATENATE($C$1,".","09",".","0",MAX(T27:Z27))+1-1)),1,0))/5)=0,IF(OR(WEEKDAY(DATE(YEAR((CONCATENATE($C$1,".","09",".","0",MAX(T27:Z27))+1-1)-4),1,0))=5,WEEKDAY(DATE(YEAR((CONCATENATE($C$1,".","09",".","0",MAX(T27:Z27))+1-1)-4),1,0))=6,WEEKDAY(DATE(YEAR((CONCATENATE($C$1,".","09",".","0",MAX(T27:Z27))+1-1)-4),1,0))=7),52,53),IF(AND(INT(((CONCATENATE($C$1,".","09",".","0",MAX(T27:Z27))+1-1)-DATE(YEAR((CONCATENATE($C$1,".","09",".","0",MAX(T27:Z27))+1-1)),1,1)-1+WEEKDAY(DATE(YEAR((CONCATENATE($C$1,".","09",".","0",MAX(T27:Z27))+1-1)),1,0)))/7)+1-INT(WEEKDAY(DATE(YEAR((CONCATENATE($C$1,".","09",".","0",MAX(T27:Z27))+1-1)),1,0))/5)=53,OR(WEEKDAY(DATE(YEAR((CONCATENATE($C$1,".","09",".","0",MAX(T27:Z27))+1-1)+5),1,0))=1,WEEKDAY(DATE(YEAR((CONCATENATE($C$1,".","09",".","0",MAX(T27:Z27))+1-1)+5),1,0))=2,WEEKDAY(DATE(YEAR((CONCATENATE($C$1,".","09",".","0",MAX(T27:Z27))+1-1)+5),1,0))=3,WEEKDAY(DATE(YEAR((CONCATENATE($C$1,".","09",".","0",MAX(T27:Z27))+1-1)+5),1,0))=4)),-52,0))</f>
        <v>35</v>
      </c>
      <c r="T27" s="18" t="str">
        <f ca="1">IF((VLOOKUP((WEEKDAY(((CONCATENATE($C$1,".","09",".","01"))+1-1),2)),Napok!$N$1:$O$7,2,FALSE))=T26,1,"")</f>
        <v/>
      </c>
      <c r="U27" s="18" t="str">
        <f ca="1">IF(T27=1,(T27+1),IF((VLOOKUP((WEEKDAY(((CONCATENATE($C$1,".","09",".","01"))+1-1),2)),Napok!$N$1:$O$7,2,FALSE))=U26,1,""))</f>
        <v/>
      </c>
      <c r="V27" s="18">
        <f ca="1">IF(U27&lt;&gt;"",(U27+1),IF((VLOOKUP((WEEKDAY(((CONCATENATE($C$1,".","09",".","01"))+1-1),2)),Napok!$N$1:$O$7,2,FALSE))=V26,1,""))</f>
        <v>1</v>
      </c>
      <c r="W27" s="18">
        <f ca="1">IF(V27&lt;&gt;"",(V27+1),IF((VLOOKUP((WEEKDAY(((CONCATENATE($C$1,".","09",".","01"))+1-1),2)),Napok!$N$1:$O$7,2,FALSE))=W26,1,""))</f>
        <v>2</v>
      </c>
      <c r="X27" s="18">
        <f ca="1">IF(W27&lt;&gt;"",(W27+1),IF((VLOOKUP((WEEKDAY(((CONCATENATE($C$1,".","09",".","01"))+1-1),2)),Napok!$N$1:$O$7,2,FALSE))=X26,1,""))</f>
        <v>3</v>
      </c>
      <c r="Y27" s="18">
        <f ca="1">IF(X27&lt;&gt;"",(X27+1),IF((VLOOKUP((WEEKDAY(((CONCATENATE($C$1,".","09",".","01"))+1-1),2)),Napok!$N$1:$O$7,2,FALSE))=Y26,1,""))</f>
        <v>4</v>
      </c>
      <c r="Z27" s="18">
        <f ca="1">IF(Y27&lt;&gt;"",(Y27+1),IF((VLOOKUP((WEEKDAY(((CONCATENATE($C$1,".","09",".","01"))+1-1),2)),Napok!$N$1:$O$7,2,FALSE))=Z26,1,""))</f>
        <v>5</v>
      </c>
      <c r="AL27" s="1">
        <v>1608</v>
      </c>
    </row>
    <row r="28" spans="1:38" x14ac:dyDescent="0.25">
      <c r="A28" s="43">
        <f ca="1">A27+1</f>
        <v>27</v>
      </c>
      <c r="B28" s="18">
        <f ca="1">H27+1</f>
        <v>5</v>
      </c>
      <c r="C28" s="18">
        <f ca="1">B28+1</f>
        <v>6</v>
      </c>
      <c r="D28" s="18">
        <f t="shared" ref="D28:D31" ca="1" si="45">C28+1</f>
        <v>7</v>
      </c>
      <c r="E28" s="18">
        <f t="shared" ref="E28:E30" ca="1" si="46">D28+1</f>
        <v>8</v>
      </c>
      <c r="F28" s="18">
        <f t="shared" ref="F28:F30" ca="1" si="47">E28+1</f>
        <v>9</v>
      </c>
      <c r="G28" s="18">
        <f t="shared" ref="G28:G30" ca="1" si="48">F28+1</f>
        <v>10</v>
      </c>
      <c r="H28" s="18">
        <f t="shared" ref="H28:H30" ca="1" si="49">G28+1</f>
        <v>11</v>
      </c>
      <c r="J28" s="43">
        <f ca="1">J27+1</f>
        <v>31</v>
      </c>
      <c r="K28" s="18">
        <f ca="1">Q27+1</f>
        <v>2</v>
      </c>
      <c r="L28" s="18">
        <f ca="1">K28+1</f>
        <v>3</v>
      </c>
      <c r="M28" s="18">
        <f t="shared" ref="M28:M31" ca="1" si="50">L28+1</f>
        <v>4</v>
      </c>
      <c r="N28" s="18">
        <f t="shared" ref="N28:N30" ca="1" si="51">M28+1</f>
        <v>5</v>
      </c>
      <c r="O28" s="18">
        <f t="shared" ref="O28:O30" ca="1" si="52">N28+1</f>
        <v>6</v>
      </c>
      <c r="P28" s="18">
        <f t="shared" ref="P28:P30" ca="1" si="53">O28+1</f>
        <v>7</v>
      </c>
      <c r="Q28" s="18">
        <f t="shared" ref="Q28:Q30" ca="1" si="54">P28+1</f>
        <v>8</v>
      </c>
      <c r="S28" s="43">
        <f ca="1">S27+1</f>
        <v>36</v>
      </c>
      <c r="T28" s="18">
        <f ca="1">Z27+1</f>
        <v>6</v>
      </c>
      <c r="U28" s="18">
        <f ca="1">T28+1</f>
        <v>7</v>
      </c>
      <c r="V28" s="18">
        <f t="shared" ref="V28:V30" ca="1" si="55">U28+1</f>
        <v>8</v>
      </c>
      <c r="W28" s="18">
        <f t="shared" ref="W28:W30" ca="1" si="56">V28+1</f>
        <v>9</v>
      </c>
      <c r="X28" s="18">
        <f t="shared" ref="X28:X30" ca="1" si="57">W28+1</f>
        <v>10</v>
      </c>
      <c r="Y28" s="18">
        <f t="shared" ref="Y28:Y30" ca="1" si="58">X28+1</f>
        <v>11</v>
      </c>
      <c r="Z28" s="18">
        <f t="shared" ref="Z28:Z30" ca="1" si="59">Y28+1</f>
        <v>12</v>
      </c>
      <c r="AL28" s="1">
        <v>1609</v>
      </c>
    </row>
    <row r="29" spans="1:38" x14ac:dyDescent="0.25">
      <c r="A29" s="43">
        <f ca="1">A28+1</f>
        <v>28</v>
      </c>
      <c r="B29" s="18">
        <f t="shared" ref="B29:B31" ca="1" si="60">H28+1</f>
        <v>12</v>
      </c>
      <c r="C29" s="18">
        <f ca="1">B29+1</f>
        <v>13</v>
      </c>
      <c r="D29" s="18">
        <f t="shared" ca="1" si="45"/>
        <v>14</v>
      </c>
      <c r="E29" s="18">
        <f t="shared" ca="1" si="46"/>
        <v>15</v>
      </c>
      <c r="F29" s="18">
        <f t="shared" ca="1" si="47"/>
        <v>16</v>
      </c>
      <c r="G29" s="18">
        <f t="shared" ca="1" si="48"/>
        <v>17</v>
      </c>
      <c r="H29" s="18">
        <f t="shared" ca="1" si="49"/>
        <v>18</v>
      </c>
      <c r="J29" s="43">
        <f ca="1">J28+1</f>
        <v>32</v>
      </c>
      <c r="K29" s="18">
        <f t="shared" ref="K29:K31" ca="1" si="61">Q28+1</f>
        <v>9</v>
      </c>
      <c r="L29" s="18">
        <f ca="1">K29+1</f>
        <v>10</v>
      </c>
      <c r="M29" s="18">
        <f t="shared" ca="1" si="50"/>
        <v>11</v>
      </c>
      <c r="N29" s="18">
        <f t="shared" ca="1" si="51"/>
        <v>12</v>
      </c>
      <c r="O29" s="18">
        <f t="shared" ca="1" si="52"/>
        <v>13</v>
      </c>
      <c r="P29" s="18">
        <f t="shared" ca="1" si="53"/>
        <v>14</v>
      </c>
      <c r="Q29" s="18">
        <f t="shared" ca="1" si="54"/>
        <v>15</v>
      </c>
      <c r="S29" s="43">
        <f ca="1">S28+1</f>
        <v>37</v>
      </c>
      <c r="T29" s="18">
        <f t="shared" ref="T29:T31" ca="1" si="62">Z28+1</f>
        <v>13</v>
      </c>
      <c r="U29" s="18">
        <f ca="1">T29+1</f>
        <v>14</v>
      </c>
      <c r="V29" s="18">
        <f t="shared" ca="1" si="55"/>
        <v>15</v>
      </c>
      <c r="W29" s="18">
        <f t="shared" ca="1" si="56"/>
        <v>16</v>
      </c>
      <c r="X29" s="18">
        <f t="shared" ca="1" si="57"/>
        <v>17</v>
      </c>
      <c r="Y29" s="18">
        <f t="shared" ca="1" si="58"/>
        <v>18</v>
      </c>
      <c r="Z29" s="18">
        <f t="shared" ca="1" si="59"/>
        <v>19</v>
      </c>
      <c r="AL29" s="1">
        <v>1610</v>
      </c>
    </row>
    <row r="30" spans="1:38" x14ac:dyDescent="0.25">
      <c r="A30" s="43">
        <f t="shared" ref="A30:A31" ca="1" si="63">A29+1</f>
        <v>29</v>
      </c>
      <c r="B30" s="18">
        <f t="shared" ca="1" si="60"/>
        <v>19</v>
      </c>
      <c r="C30" s="18">
        <f t="shared" ref="C30:C31" ca="1" si="64">B30+1</f>
        <v>20</v>
      </c>
      <c r="D30" s="18">
        <f t="shared" ca="1" si="45"/>
        <v>21</v>
      </c>
      <c r="E30" s="18">
        <f t="shared" ca="1" si="46"/>
        <v>22</v>
      </c>
      <c r="F30" s="18">
        <f t="shared" ca="1" si="47"/>
        <v>23</v>
      </c>
      <c r="G30" s="18">
        <f t="shared" ca="1" si="48"/>
        <v>24</v>
      </c>
      <c r="H30" s="18">
        <f t="shared" ca="1" si="49"/>
        <v>25</v>
      </c>
      <c r="J30" s="43">
        <f t="shared" ref="J30:J31" ca="1" si="65">J29+1</f>
        <v>33</v>
      </c>
      <c r="K30" s="18">
        <f t="shared" ca="1" si="61"/>
        <v>16</v>
      </c>
      <c r="L30" s="18">
        <f t="shared" ref="L30:L31" ca="1" si="66">K30+1</f>
        <v>17</v>
      </c>
      <c r="M30" s="18">
        <f t="shared" ca="1" si="50"/>
        <v>18</v>
      </c>
      <c r="N30" s="18">
        <f t="shared" ca="1" si="51"/>
        <v>19</v>
      </c>
      <c r="O30" s="18">
        <f t="shared" ca="1" si="52"/>
        <v>20</v>
      </c>
      <c r="P30" s="18">
        <f t="shared" ca="1" si="53"/>
        <v>21</v>
      </c>
      <c r="Q30" s="18">
        <f t="shared" ca="1" si="54"/>
        <v>22</v>
      </c>
      <c r="S30" s="43">
        <f t="shared" ref="S30:S31" ca="1" si="67">S29+1</f>
        <v>38</v>
      </c>
      <c r="T30" s="18">
        <f t="shared" ca="1" si="62"/>
        <v>20</v>
      </c>
      <c r="U30" s="18">
        <f t="shared" ref="U30:U31" ca="1" si="68">T30+1</f>
        <v>21</v>
      </c>
      <c r="V30" s="18">
        <f t="shared" ca="1" si="55"/>
        <v>22</v>
      </c>
      <c r="W30" s="18">
        <f t="shared" ca="1" si="56"/>
        <v>23</v>
      </c>
      <c r="X30" s="18">
        <f t="shared" ca="1" si="57"/>
        <v>24</v>
      </c>
      <c r="Y30" s="18">
        <f t="shared" ca="1" si="58"/>
        <v>25</v>
      </c>
      <c r="Z30" s="18">
        <f t="shared" ca="1" si="59"/>
        <v>26</v>
      </c>
      <c r="AL30" s="1">
        <v>1611</v>
      </c>
    </row>
    <row r="31" spans="1:38" x14ac:dyDescent="0.25">
      <c r="A31" s="43">
        <f t="shared" ca="1" si="63"/>
        <v>30</v>
      </c>
      <c r="B31" s="18">
        <f t="shared" ca="1" si="60"/>
        <v>26</v>
      </c>
      <c r="C31" s="18">
        <f t="shared" ca="1" si="64"/>
        <v>27</v>
      </c>
      <c r="D31" s="18">
        <f t="shared" ca="1" si="45"/>
        <v>28</v>
      </c>
      <c r="E31" s="18">
        <f ca="1">IF(D31&gt;=VLOOKUP(B25,Napok!$H$1:$I$12,2,FALSE),"",(D31+1))</f>
        <v>29</v>
      </c>
      <c r="F31" s="18">
        <f ca="1">IF(E31&gt;=VLOOKUP(B25,Napok!$H$1:$I$12,2,FALSE),"",(E31+1))</f>
        <v>30</v>
      </c>
      <c r="G31" s="18">
        <f ca="1">IF(F31&gt;=VLOOKUP(B25,Napok!$H$1:$I$12,2,FALSE),"",(F31+1))</f>
        <v>31</v>
      </c>
      <c r="H31" s="18" t="str">
        <f ca="1">IF(G31&gt;=VLOOKUP(B25,Napok!$H$1:$I$12,2,FALSE),"",(G31+1))</f>
        <v/>
      </c>
      <c r="J31" s="43">
        <f t="shared" ca="1" si="65"/>
        <v>34</v>
      </c>
      <c r="K31" s="18">
        <f t="shared" ca="1" si="61"/>
        <v>23</v>
      </c>
      <c r="L31" s="18">
        <f t="shared" ca="1" si="66"/>
        <v>24</v>
      </c>
      <c r="M31" s="18">
        <f t="shared" ca="1" si="50"/>
        <v>25</v>
      </c>
      <c r="N31" s="18">
        <f ca="1">IF(M31&gt;=VLOOKUP(K25,Napok!$H$1:$I$12,2,FALSE),"",(M31+1))</f>
        <v>26</v>
      </c>
      <c r="O31" s="18">
        <f ca="1">IF(N31&gt;=VLOOKUP(K25,Napok!$H$1:$I$12,2,FALSE),"",(N31+1))</f>
        <v>27</v>
      </c>
      <c r="P31" s="18">
        <f ca="1">IF(O31&gt;=VLOOKUP(K25,Napok!$H$1:$I$12,2,FALSE),"",(O31+1))</f>
        <v>28</v>
      </c>
      <c r="Q31" s="18">
        <f ca="1">IF(P31&gt;=VLOOKUP(K25,Napok!$H$1:$I$12,2,FALSE),"",(P31+1))</f>
        <v>29</v>
      </c>
      <c r="S31" s="43">
        <f t="shared" ca="1" si="67"/>
        <v>39</v>
      </c>
      <c r="T31" s="18">
        <f t="shared" ca="1" si="62"/>
        <v>27</v>
      </c>
      <c r="U31" s="18">
        <f t="shared" ca="1" si="68"/>
        <v>28</v>
      </c>
      <c r="V31" s="18">
        <f ca="1">IF(U31=26,27,(IF(U31=27,28,(IF(U31=24,25,(IF(U31=25,26,(IF(U31=28,29,(IF(U31=29,30,(IF(U31=26,27,(IF(U31=30,"","")))))))))))))))</f>
        <v>29</v>
      </c>
      <c r="W31" s="18">
        <f ca="1">IF(V31&gt;=VLOOKUP(T25,Napok!$H$1:$I$12,2,FALSE),"",(V31+1))</f>
        <v>30</v>
      </c>
      <c r="X31" s="18" t="str">
        <f ca="1">IF(W31&gt;=VLOOKUP(T25,Napok!$H$1:$I$12,2,FALSE),"",(W31+1))</f>
        <v/>
      </c>
      <c r="Y31" s="18" t="str">
        <f ca="1">IF(X31&gt;=VLOOKUP(T25,Napok!$H$1:$I$12,2,FALSE),"",(X31+1))</f>
        <v/>
      </c>
      <c r="Z31" s="18" t="str">
        <f ca="1">IF(Y31&gt;=VLOOKUP(T25,Napok!$H$1:$I$12,2,FALSE),"",(Y31+1))</f>
        <v/>
      </c>
      <c r="AL31" s="1">
        <v>1612</v>
      </c>
    </row>
    <row r="32" spans="1:38" x14ac:dyDescent="0.25">
      <c r="A32" s="43" t="str">
        <f ca="1">IF(B32="","",A31+1)</f>
        <v/>
      </c>
      <c r="B32" s="19" t="str">
        <f ca="1">IF(H31=29,30,(IF(H31=31,"",(IF(H31="","",(IF((H31)=VLOOKUP(B25,Napok!$H$1:$I$12,2,FALSE),"",VLOOKUP(B25,Napok!$H$1:$I$12,2,FALSE)-1)+1))))))</f>
        <v/>
      </c>
      <c r="C32" s="18" t="str">
        <f ca="1">IF(B32=30,(B32+1),(IF(B$14&gt;=VLOOKUP($B$7,Napok!$H$1:$I$12,2,FALSE),"",VLOOKUP(B$7,Napok!$H$1:$I$12,2,FALSE))))</f>
        <v/>
      </c>
      <c r="D32" s="18" t="str">
        <f ca="1">IF(C32="","",(IF(C32=VLOOKUP($B$7,Napok!$H$1:$I$12,2,FALSE),"",(IF($B$14&gt;=VLOOKUP($B$7,Napok!$H$1:$I$12,2,FALSE),"",VLOOKUP($B$7,Napok!$H$1:$I$12,2,FALSE)+1)))))</f>
        <v/>
      </c>
      <c r="E32" s="18" t="str">
        <f ca="1">IF($C$14&gt;=VLOOKUP($B$7,Napok!$H$1:$I$12,2,FALSE),"",VLOOKUP($B$7,Napok!$H$1:$I$12,2,FALSE)+1)</f>
        <v/>
      </c>
      <c r="F32" s="18" t="str">
        <f ca="1">IF($C$14&gt;=VLOOKUP($B$7,Napok!$H$1:$I$12,2,FALSE),"",VLOOKUP($B$7,Napok!$H$1:$I$12,2,FALSE)+1)</f>
        <v/>
      </c>
      <c r="G32" s="18" t="str">
        <f ca="1">IF($C$14&gt;=VLOOKUP($B$7,Napok!$H$1:$I$12,2,FALSE),"",VLOOKUP($B$7,Napok!$H$1:$I$12,2,FALSE)+1)</f>
        <v/>
      </c>
      <c r="H32" s="18" t="str">
        <f ca="1">IF($C$14&gt;=VLOOKUP($B$7,Napok!$H$1:$I$12,2,FALSE),"",VLOOKUP($B$7,Napok!$H$1:$I$12,2,FALSE)+1)</f>
        <v/>
      </c>
      <c r="J32" s="43">
        <f ca="1">IF(K32="","",J31+1)</f>
        <v>35</v>
      </c>
      <c r="K32" s="19">
        <f ca="1">IF(Q31=29,30,(IF(Q31=31,"",(IF(Q31="","",(IF((Q31)=VLOOKUP(K25,Napok!$H$1:$I$12,2,FALSE),"",VLOOKUP(K25,Napok!$H$1:$I$12,2,FALSE)-1)+1))))))</f>
        <v>30</v>
      </c>
      <c r="L32" s="18">
        <f ca="1">IF(K32=30,(K32+1),(IF(K$14&gt;=VLOOKUP($B$7,Napok!$H$1:$I$12,2,FALSE),"",VLOOKUP(K$7,Napok!$H$1:$I$12,2,FALSE))))</f>
        <v>31</v>
      </c>
      <c r="M32" s="18" t="str">
        <f ca="1">IF(L32="","",(IF(L32=VLOOKUP($B$7,Napok!$H$1:$I$12,2,FALSE),"",(IF($B$14&gt;=VLOOKUP($B$7,Napok!$H$1:$I$12,2,FALSE),"",VLOOKUP($B$7,Napok!$H$1:$I$12,2,FALSE)+1)))))</f>
        <v/>
      </c>
      <c r="N32" s="18" t="str">
        <f ca="1">IF($C$14&gt;=VLOOKUP($B$7,Napok!$H$1:$I$12,2,FALSE),"",VLOOKUP($B$7,Napok!$H$1:$I$12,2,FALSE)+1)</f>
        <v/>
      </c>
      <c r="O32" s="18" t="str">
        <f ca="1">IF($C$14&gt;=VLOOKUP($B$7,Napok!$H$1:$I$12,2,FALSE),"",VLOOKUP($B$7,Napok!$H$1:$I$12,2,FALSE)+1)</f>
        <v/>
      </c>
      <c r="P32" s="18" t="str">
        <f ca="1">IF($C$14&gt;=VLOOKUP($B$7,Napok!$H$1:$I$12,2,FALSE),"",VLOOKUP($B$7,Napok!$H$1:$I$12,2,FALSE)+1)</f>
        <v/>
      </c>
      <c r="Q32" s="18" t="str">
        <f ca="1">IF($C$14&gt;=VLOOKUP($B$7,Napok!$H$1:$I$12,2,FALSE),"",VLOOKUP($B$7,Napok!$H$1:$I$12,2,FALSE)+1)</f>
        <v/>
      </c>
      <c r="S32" s="43" t="str">
        <f ca="1">IF(T32="","",S31+1)</f>
        <v/>
      </c>
      <c r="T32" s="18" t="str">
        <f ca="1">IF(Z31=30,"",(IF(Z31="","",(IF((Z31)=VLOOKUP(T25,Napok!$H$1:$I$12,2,FALSE),"",VLOOKUP(T25,Napok!$H$1:$I$12,2,FALSE)-1)))))</f>
        <v/>
      </c>
      <c r="U32" s="18" t="str">
        <f ca="1">IF(T32=29,30,(IF(T32="","",(IF(T$14&gt;=VLOOKUP($B$7,Napok!$H$1:$I$12,2,FALSE),"",VLOOKUP(T$7,Napok!$H$1:$I$12,2,FALSE))))))</f>
        <v/>
      </c>
      <c r="V32" s="18" t="str">
        <f ca="1">IF(U32="","",(IF(U32=VLOOKUP($B$7,Napok!$H$1:$I$12,2,FALSE),"",(IF($B$14&gt;=VLOOKUP($B$7,Napok!$H$1:$I$12,2,FALSE),"",VLOOKUP($B$7,Napok!$H$1:$I$12,2,FALSE)+1)))))</f>
        <v/>
      </c>
      <c r="W32" s="18" t="str">
        <f ca="1">IF($C$14&gt;=VLOOKUP($B$7,Napok!$H$1:$I$12,2,FALSE),"",VLOOKUP($B$7,Napok!$H$1:$I$12,2,FALSE)+1)</f>
        <v/>
      </c>
      <c r="X32" s="18" t="str">
        <f ca="1">IF($C$14&gt;=VLOOKUP($B$7,Napok!$H$1:$I$12,2,FALSE),"",VLOOKUP($B$7,Napok!$H$1:$I$12,2,FALSE)+1)</f>
        <v/>
      </c>
      <c r="Y32" s="18" t="str">
        <f ca="1">IF($C$14&gt;=VLOOKUP($B$7,Napok!$H$1:$I$12,2,FALSE),"",VLOOKUP($B$7,Napok!$H$1:$I$12,2,FALSE)+1)</f>
        <v/>
      </c>
      <c r="Z32" s="18" t="str">
        <f ca="1">IF($C$14&gt;=VLOOKUP($B$7,Napok!$H$1:$I$12,2,FALSE),"",VLOOKUP($B$7,Napok!$H$1:$I$12,2,FALSE)+1)</f>
        <v/>
      </c>
      <c r="AL32" s="1">
        <v>1613</v>
      </c>
    </row>
    <row r="33" spans="1:38" x14ac:dyDescent="0.25">
      <c r="AL33" s="1">
        <v>1614</v>
      </c>
    </row>
    <row r="34" spans="1:38" x14ac:dyDescent="0.25">
      <c r="B34" s="193" t="s">
        <v>21</v>
      </c>
      <c r="C34" s="194"/>
      <c r="D34" s="194"/>
      <c r="E34" s="194"/>
      <c r="F34" s="194"/>
      <c r="G34" s="194"/>
      <c r="H34" s="195"/>
      <c r="K34" s="193" t="s">
        <v>22</v>
      </c>
      <c r="L34" s="194"/>
      <c r="M34" s="194"/>
      <c r="N34" s="194"/>
      <c r="O34" s="194"/>
      <c r="P34" s="194"/>
      <c r="Q34" s="195"/>
      <c r="T34" s="193" t="s">
        <v>23</v>
      </c>
      <c r="U34" s="194"/>
      <c r="V34" s="194"/>
      <c r="W34" s="194"/>
      <c r="X34" s="194"/>
      <c r="Y34" s="194"/>
      <c r="Z34" s="195"/>
      <c r="AL34" s="1">
        <v>1615</v>
      </c>
    </row>
    <row r="35" spans="1:38" x14ac:dyDescent="0.25">
      <c r="A35" s="43" t="s">
        <v>416</v>
      </c>
      <c r="B35" s="43" t="s">
        <v>1</v>
      </c>
      <c r="C35" s="43" t="s">
        <v>2</v>
      </c>
      <c r="D35" s="43" t="s">
        <v>6</v>
      </c>
      <c r="E35" s="43" t="s">
        <v>3</v>
      </c>
      <c r="F35" s="43" t="s">
        <v>4</v>
      </c>
      <c r="G35" s="43" t="s">
        <v>5</v>
      </c>
      <c r="H35" s="43" t="s">
        <v>7</v>
      </c>
      <c r="J35" s="43" t="s">
        <v>416</v>
      </c>
      <c r="K35" s="43" t="s">
        <v>1</v>
      </c>
      <c r="L35" s="43" t="s">
        <v>2</v>
      </c>
      <c r="M35" s="43" t="s">
        <v>6</v>
      </c>
      <c r="N35" s="43" t="s">
        <v>3</v>
      </c>
      <c r="O35" s="43" t="s">
        <v>4</v>
      </c>
      <c r="P35" s="43" t="s">
        <v>5</v>
      </c>
      <c r="Q35" s="43" t="s">
        <v>7</v>
      </c>
      <c r="S35" s="43" t="s">
        <v>416</v>
      </c>
      <c r="T35" s="43" t="s">
        <v>1</v>
      </c>
      <c r="U35" s="43" t="s">
        <v>2</v>
      </c>
      <c r="V35" s="43" t="s">
        <v>6</v>
      </c>
      <c r="W35" s="43" t="s">
        <v>3</v>
      </c>
      <c r="X35" s="43" t="s">
        <v>4</v>
      </c>
      <c r="Y35" s="43" t="s">
        <v>5</v>
      </c>
      <c r="Z35" s="43" t="s">
        <v>7</v>
      </c>
      <c r="AL35" s="1">
        <v>1616</v>
      </c>
    </row>
    <row r="36" spans="1:38" x14ac:dyDescent="0.25">
      <c r="A36" s="43">
        <f ca="1">INT(((CONCATENATE($C$1,".","10",".","0",MAX(B36:H36))+1-1)-DATE(YEAR((CONCATENATE($C$1,".","10",".","0",MAX(B36:H36))+1-1)),1,1)-1+WEEKDAY(DATE(YEAR((CONCATENATE($C$1,".","10",".","0",MAX(B36:H36))+1-1)),1,0)))/7)+1-INT(WEEKDAY(DATE(YEAR((CONCATENATE($C$1,".","10",".","0",MAX(B36:H36))+1-1)),1,0))/5)+IF(INT(((CONCATENATE($C$1,".","10",".","0",MAX(B36:H36))+1-1)-DATE(YEAR((CONCATENATE($C$1,".","10",".","0",MAX(B36:H36))+1-1)),1,1)-1+WEEKDAY(DATE(YEAR((CONCATENATE($C$1,".","10",".","0",MAX(B36:H36))+1-1)),1,0)))/7)+1-INT(WEEKDAY(DATE(YEAR((CONCATENATE($C$1,".","10",".","0",MAX(B36:H36))+1-1)),1,0))/5)=0,IF(OR(WEEKDAY(DATE(YEAR((CONCATENATE($C$1,".","10",".","0",MAX(B36:H36))+1-1)-4),1,0))=5,WEEKDAY(DATE(YEAR((CONCATENATE($C$1,".","10",".","0",MAX(B36:H36))+1-1)-4),1,0))=6,WEEKDAY(DATE(YEAR((CONCATENATE($C$1,".","10",".","0",MAX(B36:H36))+1-1)-4),1,0))=7),52,53),IF(AND(INT(((CONCATENATE($C$1,".","10",".","0",MAX(B36:H36))+1-1)-DATE(YEAR((CONCATENATE($C$1,".","10",".","0",MAX(B36:H36))+1-1)),1,1)-1+WEEKDAY(DATE(YEAR((CONCATENATE($C$1,".","10",".","0",MAX(B36:H36))+1-1)),1,0)))/7)+1-INT(WEEKDAY(DATE(YEAR((CONCATENATE($C$1,".","10",".","0",MAX(B36:H36))+1-1)),1,0))/5)=53,OR(WEEKDAY(DATE(YEAR((CONCATENATE($C$1,".","10",".","0",MAX(B36:H36))+1-1)+5),1,0))=1,WEEKDAY(DATE(YEAR((CONCATENATE($C$1,".","10",".","0",MAX(B36:H36))+1-1)+5),1,0))=2,WEEKDAY(DATE(YEAR((CONCATENATE($C$1,".","10",".","0",MAX(B36:H36))+1-1)+5),1,0))=3,WEEKDAY(DATE(YEAR((CONCATENATE($C$1,".","10",".","0",MAX(B36:H36))+1-1)+5),1,0))=4)),-52,0))</f>
        <v>39</v>
      </c>
      <c r="B36" s="18" t="str">
        <f ca="1">IF((VLOOKUP((WEEKDAY(((CONCATENATE($C$1,".","10",".","01"))+1-1),2)),Napok!$N$1:$O$7,2,FALSE))=B35,1,"")</f>
        <v/>
      </c>
      <c r="C36" s="18" t="str">
        <f ca="1">IF(B36=1,(B36+1),IF((VLOOKUP((WEEKDAY(((CONCATENATE($C$1,".","10",".","01"))+1-1),2)),Napok!$N$1:$O$7,2,FALSE))=C35,1,""))</f>
        <v/>
      </c>
      <c r="D36" s="18" t="str">
        <f ca="1">IF(C36&lt;&gt;"",(C36+1),IF((VLOOKUP((WEEKDAY(((CONCATENATE($C$1,".","10",".","01"))+1-1),2)),Napok!$N$1:$O$7,2,FALSE))=D35,1,""))</f>
        <v/>
      </c>
      <c r="E36" s="18" t="str">
        <f ca="1">IF(D36&lt;&gt;"",(D36+1),IF((VLOOKUP((WEEKDAY(((CONCATENATE($C$1,".","10",".","01"))+1-1),2)),Napok!$N$1:$O$7,2,FALSE))=E35,1,""))</f>
        <v/>
      </c>
      <c r="F36" s="18">
        <f ca="1">IF(E36&lt;&gt;"",(E36+1),IF((VLOOKUP((WEEKDAY(((CONCATENATE($C$1,".","10",".","01"))+1-1),2)),Napok!$N$1:$O$7,2,FALSE))=F35,1,""))</f>
        <v>1</v>
      </c>
      <c r="G36" s="18">
        <f ca="1">IF(F36&lt;&gt;"",(F36+1),IF((VLOOKUP((WEEKDAY(((CONCATENATE($C$1,".","10",".","01"))+1-1),2)),Napok!$N$1:$O$7,2,FALSE))=G35,1,""))</f>
        <v>2</v>
      </c>
      <c r="H36" s="18">
        <f ca="1">IF(G36&lt;&gt;"",(G36+1),IF((VLOOKUP((WEEKDAY(((CONCATENATE($C$1,".","10",".","01"))+1-1),2)),Napok!$N$1:$O$7,2,FALSE))=H35,1,""))</f>
        <v>3</v>
      </c>
      <c r="J36" s="43">
        <f ca="1">INT(((CONCATENATE($C$1,".","11",".","0",MAX(K36:Q36))+1-1)-DATE(YEAR((CONCATENATE($C$1,".","11",".","0",MAX(K36:Q36))+1-1)),1,1)-1+WEEKDAY(DATE(YEAR((CONCATENATE($C$1,".","11",".","0",MAX(K36:Q36))+1-1)),1,0)))/7)+1-INT(WEEKDAY(DATE(YEAR((CONCATENATE($C$1,".","11",".","0",MAX(K36:Q36))+1-1)),1,0))/5)+IF(INT(((CONCATENATE($C$1,".","11",".","0",MAX(K36:Q36))+1-1)-DATE(YEAR((CONCATENATE($C$1,".","11",".","0",MAX(K36:Q36))+1-1)),1,1)-1+WEEKDAY(DATE(YEAR((CONCATENATE($C$1,".","11",".","0",MAX(K36:Q36))+1-1)),1,0)))/7)+1-INT(WEEKDAY(DATE(YEAR((CONCATENATE($C$1,".","11",".","0",MAX(K36:Q36))+1-1)),1,0))/5)=0,IF(OR(WEEKDAY(DATE(YEAR((CONCATENATE($C$1,".","11",".","0",MAX(K36:Q36))+1-1)-4),1,0))=5,WEEKDAY(DATE(YEAR((CONCATENATE($C$1,".","11",".","0",MAX(K36:Q36))+1-1)-4),1,0))=6,WEEKDAY(DATE(YEAR((CONCATENATE($C$1,".","11",".","0",MAX(K36:Q36))+1-1)-4),1,0))=7),52,53),IF(AND(INT(((CONCATENATE($C$1,".","11",".","0",MAX(K36:Q36))+1-1)-DATE(YEAR((CONCATENATE($C$1,".","11",".","0",MAX(K36:Q36))+1-1)),1,1)-1+WEEKDAY(DATE(YEAR((CONCATENATE($C$1,".","11",".","0",MAX(K36:Q36))+1-1)),1,0)))/7)+1-INT(WEEKDAY(DATE(YEAR((CONCATENATE($C$1,".","11",".","0",MAX(K36:Q36))+1-1)),1,0))/5)=53,OR(WEEKDAY(DATE(YEAR((CONCATENATE($C$1,".","11",".","0",MAX(K36:Q36))+1-1)+5),1,0))=1,WEEKDAY(DATE(YEAR((CONCATENATE($C$1,".","11",".","0",MAX(K36:Q36))+1-1)+5),1,0))=2,WEEKDAY(DATE(YEAR((CONCATENATE($C$1,".","11",".","0",MAX(K36:Q36))+1-1)+5),1,0))=3,WEEKDAY(DATE(YEAR((CONCATENATE($C$1,".","11",".","0",MAX(K36:Q36))+1-1)+5),1,0))=4)),-52,0))</f>
        <v>44</v>
      </c>
      <c r="K36" s="18">
        <f ca="1">IF((VLOOKUP((WEEKDAY(((CONCATENATE($C$1,".","11",".","01"))+1-1),2)),Napok!$N$1:$O$7,2,FALSE))=K35,1,"")</f>
        <v>1</v>
      </c>
      <c r="L36" s="18">
        <f ca="1">IF(K36=1,(K36+1),IF((VLOOKUP((WEEKDAY(((CONCATENATE($C$1,".","11",".","01"))+1-1),2)),Napok!$N$1:$O$7,2,FALSE))=L35,1,""))</f>
        <v>2</v>
      </c>
      <c r="M36" s="18">
        <f ca="1">IF(L36&lt;&gt;"",(L36+1),IF((VLOOKUP((WEEKDAY(((CONCATENATE($C$1,".","11",".","01"))+1-1),2)),Napok!$N$1:$O$7,2,FALSE))=M35,1,""))</f>
        <v>3</v>
      </c>
      <c r="N36" s="18">
        <f ca="1">IF(M36&lt;&gt;"",(M36+1),IF((VLOOKUP((WEEKDAY(((CONCATENATE($C$1,".","11",".","01"))+1-1),2)),Napok!$N$1:$O$7,2,FALSE))=N35,1,""))</f>
        <v>4</v>
      </c>
      <c r="O36" s="18">
        <f ca="1">IF(N36&lt;&gt;"",(N36+1),IF((VLOOKUP((WEEKDAY(((CONCATENATE($C$1,".","11",".","01"))+1-1),2)),Napok!$N$1:$O$7,2,FALSE))=O35,1,""))</f>
        <v>5</v>
      </c>
      <c r="P36" s="18">
        <f ca="1">IF(O36&lt;&gt;"",(O36+1),IF((VLOOKUP((WEEKDAY(((CONCATENATE($C$1,".","11",".","01"))+1-1),2)),Napok!$N$1:$O$7,2,FALSE))=P35,1,""))</f>
        <v>6</v>
      </c>
      <c r="Q36" s="18">
        <f ca="1">IF(P36&lt;&gt;"",(P36+1),IF((VLOOKUP((WEEKDAY(((CONCATENATE($C$1,".","11",".","01"))+1-1),2)),Napok!$N$1:$O$7,2,FALSE))=Q35,1,""))</f>
        <v>7</v>
      </c>
      <c r="S36" s="43">
        <f ca="1">INT(((CONCATENATE($C$1,".","12",".","0",MAX(T36:Z36))+1-1)-DATE(YEAR((CONCATENATE($C$1,".","12",".","0",MAX(T36:Z36))+1-1)),1,1)-1+WEEKDAY(DATE(YEAR((CONCATENATE($C$1,".","12",".","0",MAX(T36:Z36))+1-1)),1,0)))/7)+1-INT(WEEKDAY(DATE(YEAR((CONCATENATE($C$1,".","12",".","0",MAX(T36:Z36))+1-1)),1,0))/5)+IF(INT(((CONCATENATE($C$1,".","12",".","0",MAX(T36:Z36))+1-1)-DATE(YEAR((CONCATENATE($C$1,".","12",".","0",MAX(T36:Z36))+1-1)),1,1)-1+WEEKDAY(DATE(YEAR((CONCATENATE($C$1,".","12",".","0",MAX(T36:Z36))+1-1)),1,0)))/7)+1-INT(WEEKDAY(DATE(YEAR((CONCATENATE($C$1,".","12",".","0",MAX(T36:Z36))+1-1)),1,0))/5)=0,IF(OR(WEEKDAY(DATE(YEAR((CONCATENATE($C$1,".","12",".","0",MAX(T36:Z36))+1-1)-4),1,0))=5,WEEKDAY(DATE(YEAR((CONCATENATE($C$1,".","12",".","0",MAX(T36:Z36))+1-1)-4),1,0))=6,WEEKDAY(DATE(YEAR((CONCATENATE($C$1,".","12",".","0",MAX(T36:Z36))+1-1)-4),1,0))=7),52,53),IF(AND(INT(((CONCATENATE($C$1,".","12",".","0",MAX(T36:Z36))+1-1)-DATE(YEAR((CONCATENATE($C$1,".","12",".","0",MAX(T36:Z36))+1-1)),1,1)-1+WEEKDAY(DATE(YEAR((CONCATENATE($C$1,".","12",".","0",MAX(T36:Z36))+1-1)),1,0)))/7)+1-INT(WEEKDAY(DATE(YEAR((CONCATENATE($C$1,".","12",".","0",MAX(T36:Z36))+1-1)),1,0))/5)=53,OR(WEEKDAY(DATE(YEAR((CONCATENATE($C$1,".","12",".","0",MAX(T36:Z36))+1-1)+5),1,0))=1,WEEKDAY(DATE(YEAR((CONCATENATE($C$1,".","12",".","0",MAX(T36:Z36))+1-1)+5),1,0))=2,WEEKDAY(DATE(YEAR((CONCATENATE($C$1,".","12",".","0",MAX(T36:Z36))+1-1)+5),1,0))=3,WEEKDAY(DATE(YEAR((CONCATENATE($C$1,".","12",".","0",MAX(T36:Z36))+1-1)+5),1,0))=4)),-52,0))</f>
        <v>48</v>
      </c>
      <c r="T36" s="18" t="str">
        <f ca="1">IF((VLOOKUP((WEEKDAY(((CONCATENATE($C$1,".","12",".","01"))+1-1),2)),Napok!$N$1:$O$7,2,FALSE))=T35,1,"")</f>
        <v/>
      </c>
      <c r="U36" s="18" t="str">
        <f ca="1">IF(T36=1,(T36+1),IF((VLOOKUP((WEEKDAY(((CONCATENATE($C$1,".","12",".","01"))+1-1),2)),Napok!$N$1:$O$7,2,FALSE))=U35,1,""))</f>
        <v/>
      </c>
      <c r="V36" s="18">
        <f ca="1">IF(U36&lt;&gt;"",(U36+1),IF((VLOOKUP((WEEKDAY(((CONCATENATE($C$1,".","12",".","01"))+1-1),2)),Napok!$N$1:$O$7,2,FALSE))=V35,1,""))</f>
        <v>1</v>
      </c>
      <c r="W36" s="18">
        <f ca="1">IF(V36&lt;&gt;"",(V36+1),IF((VLOOKUP((WEEKDAY(((CONCATENATE($C$1,".","12",".","01"))+1-1),2)),Napok!$N$1:$O$7,2,FALSE))=W35,1,""))</f>
        <v>2</v>
      </c>
      <c r="X36" s="18">
        <f ca="1">IF(W36&lt;&gt;"",(W36+1),IF((VLOOKUP((WEEKDAY(((CONCATENATE($C$1,".","12",".","01"))+1-1),2)),Napok!$N$1:$O$7,2,FALSE))=X35,1,""))</f>
        <v>3</v>
      </c>
      <c r="Y36" s="18">
        <f ca="1">IF(X36&lt;&gt;"",(X36+1),IF((VLOOKUP((WEEKDAY(((CONCATENATE($C$1,".","12",".","01"))+1-1),2)),Napok!$N$1:$O$7,2,FALSE))=Y35,1,""))</f>
        <v>4</v>
      </c>
      <c r="Z36" s="18">
        <f ca="1">IF(Y36&lt;&gt;"",(Y36+1),IF((VLOOKUP((WEEKDAY(((CONCATENATE($C$1,".","12",".","01"))+1-1),2)),Napok!$N$1:$O$7,2,FALSE))=Z35,1,""))</f>
        <v>5</v>
      </c>
      <c r="AL36" s="1">
        <v>1617</v>
      </c>
    </row>
    <row r="37" spans="1:38" x14ac:dyDescent="0.25">
      <c r="A37" s="43">
        <f ca="1">A36+1</f>
        <v>40</v>
      </c>
      <c r="B37" s="18">
        <f ca="1">H36+1</f>
        <v>4</v>
      </c>
      <c r="C37" s="18">
        <f ca="1">B37+1</f>
        <v>5</v>
      </c>
      <c r="D37" s="18">
        <f t="shared" ref="D37:D40" ca="1" si="69">C37+1</f>
        <v>6</v>
      </c>
      <c r="E37" s="18">
        <f t="shared" ref="E37:E39" ca="1" si="70">D37+1</f>
        <v>7</v>
      </c>
      <c r="F37" s="18">
        <f t="shared" ref="F37:F39" ca="1" si="71">E37+1</f>
        <v>8</v>
      </c>
      <c r="G37" s="18">
        <f t="shared" ref="G37:G39" ca="1" si="72">F37+1</f>
        <v>9</v>
      </c>
      <c r="H37" s="18">
        <f t="shared" ref="H37:H39" ca="1" si="73">G37+1</f>
        <v>10</v>
      </c>
      <c r="J37" s="43">
        <f ca="1">J36+1</f>
        <v>45</v>
      </c>
      <c r="K37" s="18">
        <f ca="1">Q36+1</f>
        <v>8</v>
      </c>
      <c r="L37" s="18">
        <f ca="1">K37+1</f>
        <v>9</v>
      </c>
      <c r="M37" s="18">
        <f t="shared" ref="M37:M39" ca="1" si="74">L37+1</f>
        <v>10</v>
      </c>
      <c r="N37" s="18">
        <f t="shared" ref="N37:N39" ca="1" si="75">M37+1</f>
        <v>11</v>
      </c>
      <c r="O37" s="18">
        <f t="shared" ref="O37:O39" ca="1" si="76">N37+1</f>
        <v>12</v>
      </c>
      <c r="P37" s="18">
        <f t="shared" ref="P37:P39" ca="1" si="77">O37+1</f>
        <v>13</v>
      </c>
      <c r="Q37" s="18">
        <f t="shared" ref="Q37:Q39" ca="1" si="78">P37+1</f>
        <v>14</v>
      </c>
      <c r="S37" s="43">
        <f ca="1">S36+1</f>
        <v>49</v>
      </c>
      <c r="T37" s="18">
        <f ca="1">Z36+1</f>
        <v>6</v>
      </c>
      <c r="U37" s="18">
        <f ca="1">T37+1</f>
        <v>7</v>
      </c>
      <c r="V37" s="18">
        <f t="shared" ref="V37:V40" ca="1" si="79">U37+1</f>
        <v>8</v>
      </c>
      <c r="W37" s="18">
        <f t="shared" ref="W37:W39" ca="1" si="80">V37+1</f>
        <v>9</v>
      </c>
      <c r="X37" s="18">
        <f t="shared" ref="X37:X39" ca="1" si="81">W37+1</f>
        <v>10</v>
      </c>
      <c r="Y37" s="18">
        <f t="shared" ref="Y37:Y39" ca="1" si="82">X37+1</f>
        <v>11</v>
      </c>
      <c r="Z37" s="18">
        <f t="shared" ref="Z37:Z39" ca="1" si="83">Y37+1</f>
        <v>12</v>
      </c>
      <c r="AL37" s="1">
        <v>1618</v>
      </c>
    </row>
    <row r="38" spans="1:38" x14ac:dyDescent="0.25">
      <c r="A38" s="43">
        <f ca="1">A37+1</f>
        <v>41</v>
      </c>
      <c r="B38" s="18">
        <f t="shared" ref="B38:B40" ca="1" si="84">H37+1</f>
        <v>11</v>
      </c>
      <c r="C38" s="18">
        <f ca="1">B38+1</f>
        <v>12</v>
      </c>
      <c r="D38" s="18">
        <f t="shared" ca="1" si="69"/>
        <v>13</v>
      </c>
      <c r="E38" s="18">
        <f t="shared" ca="1" si="70"/>
        <v>14</v>
      </c>
      <c r="F38" s="18">
        <f t="shared" ca="1" si="71"/>
        <v>15</v>
      </c>
      <c r="G38" s="18">
        <f t="shared" ca="1" si="72"/>
        <v>16</v>
      </c>
      <c r="H38" s="18">
        <f t="shared" ca="1" si="73"/>
        <v>17</v>
      </c>
      <c r="J38" s="43">
        <f ca="1">J37+1</f>
        <v>46</v>
      </c>
      <c r="K38" s="18">
        <f t="shared" ref="K38:K40" ca="1" si="85">Q37+1</f>
        <v>15</v>
      </c>
      <c r="L38" s="18">
        <f ca="1">K38+1</f>
        <v>16</v>
      </c>
      <c r="M38" s="18">
        <f t="shared" ca="1" si="74"/>
        <v>17</v>
      </c>
      <c r="N38" s="18">
        <f t="shared" ca="1" si="75"/>
        <v>18</v>
      </c>
      <c r="O38" s="18">
        <f t="shared" ca="1" si="76"/>
        <v>19</v>
      </c>
      <c r="P38" s="18">
        <f t="shared" ca="1" si="77"/>
        <v>20</v>
      </c>
      <c r="Q38" s="18">
        <f t="shared" ca="1" si="78"/>
        <v>21</v>
      </c>
      <c r="S38" s="43">
        <f ca="1">S37+1</f>
        <v>50</v>
      </c>
      <c r="T38" s="18">
        <f t="shared" ref="T38:T40" ca="1" si="86">Z37+1</f>
        <v>13</v>
      </c>
      <c r="U38" s="18">
        <f ca="1">T38+1</f>
        <v>14</v>
      </c>
      <c r="V38" s="18">
        <f t="shared" ca="1" si="79"/>
        <v>15</v>
      </c>
      <c r="W38" s="18">
        <f t="shared" ca="1" si="80"/>
        <v>16</v>
      </c>
      <c r="X38" s="18">
        <f t="shared" ca="1" si="81"/>
        <v>17</v>
      </c>
      <c r="Y38" s="18">
        <f t="shared" ca="1" si="82"/>
        <v>18</v>
      </c>
      <c r="Z38" s="18">
        <f t="shared" ca="1" si="83"/>
        <v>19</v>
      </c>
      <c r="AL38" s="1">
        <v>1619</v>
      </c>
    </row>
    <row r="39" spans="1:38" x14ac:dyDescent="0.25">
      <c r="A39" s="43">
        <f t="shared" ref="A39:A40" ca="1" si="87">A38+1</f>
        <v>42</v>
      </c>
      <c r="B39" s="18">
        <f t="shared" ca="1" si="84"/>
        <v>18</v>
      </c>
      <c r="C39" s="18">
        <f t="shared" ref="C39:C40" ca="1" si="88">B39+1</f>
        <v>19</v>
      </c>
      <c r="D39" s="18">
        <f t="shared" ca="1" si="69"/>
        <v>20</v>
      </c>
      <c r="E39" s="18">
        <f t="shared" ca="1" si="70"/>
        <v>21</v>
      </c>
      <c r="F39" s="18">
        <f t="shared" ca="1" si="71"/>
        <v>22</v>
      </c>
      <c r="G39" s="18">
        <f t="shared" ca="1" si="72"/>
        <v>23</v>
      </c>
      <c r="H39" s="18">
        <f t="shared" ca="1" si="73"/>
        <v>24</v>
      </c>
      <c r="J39" s="43">
        <f t="shared" ref="J39:J40" ca="1" si="89">J38+1</f>
        <v>47</v>
      </c>
      <c r="K39" s="18">
        <f t="shared" ca="1" si="85"/>
        <v>22</v>
      </c>
      <c r="L39" s="18">
        <f t="shared" ref="L39:L40" ca="1" si="90">K39+1</f>
        <v>23</v>
      </c>
      <c r="M39" s="18">
        <f t="shared" ca="1" si="74"/>
        <v>24</v>
      </c>
      <c r="N39" s="18">
        <f t="shared" ca="1" si="75"/>
        <v>25</v>
      </c>
      <c r="O39" s="18">
        <f t="shared" ca="1" si="76"/>
        <v>26</v>
      </c>
      <c r="P39" s="18">
        <f t="shared" ca="1" si="77"/>
        <v>27</v>
      </c>
      <c r="Q39" s="18">
        <f t="shared" ca="1" si="78"/>
        <v>28</v>
      </c>
      <c r="S39" s="43">
        <f t="shared" ref="S39:S40" ca="1" si="91">S38+1</f>
        <v>51</v>
      </c>
      <c r="T39" s="18">
        <f t="shared" ca="1" si="86"/>
        <v>20</v>
      </c>
      <c r="U39" s="18">
        <f t="shared" ref="U39:U40" ca="1" si="92">T39+1</f>
        <v>21</v>
      </c>
      <c r="V39" s="18">
        <f t="shared" ca="1" si="79"/>
        <v>22</v>
      </c>
      <c r="W39" s="18">
        <f t="shared" ca="1" si="80"/>
        <v>23</v>
      </c>
      <c r="X39" s="18">
        <f t="shared" ca="1" si="81"/>
        <v>24</v>
      </c>
      <c r="Y39" s="18">
        <f t="shared" ca="1" si="82"/>
        <v>25</v>
      </c>
      <c r="Z39" s="18">
        <f t="shared" ca="1" si="83"/>
        <v>26</v>
      </c>
      <c r="AL39" s="1">
        <v>1620</v>
      </c>
    </row>
    <row r="40" spans="1:38" x14ac:dyDescent="0.25">
      <c r="A40" s="43">
        <f t="shared" ca="1" si="87"/>
        <v>43</v>
      </c>
      <c r="B40" s="18">
        <f t="shared" ca="1" si="84"/>
        <v>25</v>
      </c>
      <c r="C40" s="18">
        <f t="shared" ca="1" si="88"/>
        <v>26</v>
      </c>
      <c r="D40" s="18">
        <f t="shared" ca="1" si="69"/>
        <v>27</v>
      </c>
      <c r="E40" s="18">
        <f ca="1">IF(D40&gt;=VLOOKUP(B34,Napok!$H$1:$I$12,2,FALSE),"",(D40+1))</f>
        <v>28</v>
      </c>
      <c r="F40" s="18">
        <f ca="1">IF(E40&gt;=VLOOKUP(B34,Napok!$H$1:$I$12,2,FALSE),"",(E40+1))</f>
        <v>29</v>
      </c>
      <c r="G40" s="18">
        <f ca="1">IF(F40&gt;=VLOOKUP(B34,Napok!$H$1:$I$12,2,FALSE),"",(F40+1))</f>
        <v>30</v>
      </c>
      <c r="H40" s="18">
        <f ca="1">IF(G40&gt;=VLOOKUP(B34,Napok!$H$1:$I$12,2,FALSE),"",(G40+1))</f>
        <v>31</v>
      </c>
      <c r="J40" s="43">
        <f t="shared" ca="1" si="89"/>
        <v>48</v>
      </c>
      <c r="K40" s="18">
        <f t="shared" ca="1" si="85"/>
        <v>29</v>
      </c>
      <c r="L40" s="18">
        <f t="shared" ca="1" si="90"/>
        <v>30</v>
      </c>
      <c r="M40" s="18" t="str">
        <f ca="1">IF(L40=26,27,(IF(L40=27,28,(IF(L40=24,25,(IF(L40=25,26,(IF(L40=28,29,(IF(L40=29,30,(IF(L40=26,27,(IF(L40=30,"","")))))))))))))))</f>
        <v/>
      </c>
      <c r="N40" s="18" t="str">
        <f ca="1">IF(M40&gt;=VLOOKUP(K34,Napok!$H$1:$I$12,2,FALSE),"",(M40+1))</f>
        <v/>
      </c>
      <c r="O40" s="18" t="str">
        <f ca="1">IF(N40&gt;=VLOOKUP(K34,Napok!$H$1:$I$12,2,FALSE),"",(N40+1))</f>
        <v/>
      </c>
      <c r="P40" s="18" t="str">
        <f ca="1">IF(O40&gt;=VLOOKUP(K34,Napok!$H$1:$I$12,2,FALSE),"",(O40+1))</f>
        <v/>
      </c>
      <c r="Q40" s="18" t="str">
        <f ca="1">IF(P40&gt;=VLOOKUP(K34,Napok!$H$1:$I$12,2,FALSE),"",(P40+1))</f>
        <v/>
      </c>
      <c r="S40" s="43">
        <f t="shared" ca="1" si="91"/>
        <v>52</v>
      </c>
      <c r="T40" s="18">
        <f t="shared" ca="1" si="86"/>
        <v>27</v>
      </c>
      <c r="U40" s="18">
        <f t="shared" ca="1" si="92"/>
        <v>28</v>
      </c>
      <c r="V40" s="18">
        <f t="shared" ca="1" si="79"/>
        <v>29</v>
      </c>
      <c r="W40" s="18">
        <f ca="1">IF(V40&gt;=VLOOKUP(T34,Napok!$H$1:$I$12,2,FALSE),"",(V40+1))</f>
        <v>30</v>
      </c>
      <c r="X40" s="18">
        <f ca="1">IF(W40&gt;=VLOOKUP(T34,Napok!$H$1:$I$12,2,FALSE),"",(W40+1))</f>
        <v>31</v>
      </c>
      <c r="Y40" s="18" t="str">
        <f ca="1">IF(X40&gt;=VLOOKUP(T34,Napok!$H$1:$I$12,2,FALSE),"",(X40+1))</f>
        <v/>
      </c>
      <c r="Z40" s="18" t="str">
        <f ca="1">IF(Y40&gt;=VLOOKUP(T34,Napok!$H$1:$I$12,2,FALSE),"",(Y40+1))</f>
        <v/>
      </c>
      <c r="AL40" s="1">
        <v>1621</v>
      </c>
    </row>
    <row r="41" spans="1:38" x14ac:dyDescent="0.25">
      <c r="A41" s="43" t="str">
        <f ca="1">IF(B41="","",A40+1)</f>
        <v/>
      </c>
      <c r="B41" s="19" t="str">
        <f ca="1">IF(H40=29,30,(IF(H40=31,"",(IF(H40="","",(IF((H40)=VLOOKUP(B34,Napok!$H$1:$I$12,2,FALSE),"",VLOOKUP(B34,Napok!$H$1:$I$12,2,FALSE)-1)+1))))))</f>
        <v/>
      </c>
      <c r="C41" s="18" t="str">
        <f ca="1">IF(B41=30,(B41+1),(IF(B$14&gt;=VLOOKUP($B$7,Napok!$H$1:$I$12,2,FALSE),"",VLOOKUP(B$7,Napok!$H$1:$I$12,2,FALSE))))</f>
        <v/>
      </c>
      <c r="D41" s="18" t="str">
        <f ca="1">IF(C41="","",(IF(C41=VLOOKUP($B$7,Napok!$H$1:$I$12,2,FALSE),"",(IF($B$14&gt;=VLOOKUP($B$7,Napok!$H$1:$I$12,2,FALSE),"",VLOOKUP($B$7,Napok!$H$1:$I$12,2,FALSE)+1)))))</f>
        <v/>
      </c>
      <c r="E41" s="18" t="str">
        <f ca="1">IF($C$14&gt;=VLOOKUP($B$7,Napok!$H$1:$I$12,2,FALSE),"",VLOOKUP($B$7,Napok!$H$1:$I$12,2,FALSE)+1)</f>
        <v/>
      </c>
      <c r="F41" s="18" t="str">
        <f ca="1">IF($C$14&gt;=VLOOKUP($B$7,Napok!$H$1:$I$12,2,FALSE),"",VLOOKUP($B$7,Napok!$H$1:$I$12,2,FALSE)+1)</f>
        <v/>
      </c>
      <c r="G41" s="18" t="str">
        <f ca="1">IF($C$14&gt;=VLOOKUP($B$7,Napok!$H$1:$I$12,2,FALSE),"",VLOOKUP($B$7,Napok!$H$1:$I$12,2,FALSE)+1)</f>
        <v/>
      </c>
      <c r="H41" s="18" t="str">
        <f ca="1">IF($C$14&gt;=VLOOKUP($B$7,Napok!$H$1:$I$12,2,FALSE),"",VLOOKUP($B$7,Napok!$H$1:$I$12,2,FALSE)+1)</f>
        <v/>
      </c>
      <c r="J41" s="43" t="str">
        <f ca="1">IF(K41="","",J40+1)</f>
        <v/>
      </c>
      <c r="K41" s="18" t="str">
        <f ca="1">IF(Q40=30,"",(IF(Q40="","",(IF((Q40)=VLOOKUP(K34,Napok!$H$1:$I$12,2,FALSE),"",VLOOKUP(K34,Napok!$H$1:$I$12,2,FALSE)-1)))))</f>
        <v/>
      </c>
      <c r="L41" s="18" t="str">
        <f ca="1">IF(K41=29,30,(IF(K41="","",(IF(K$14&gt;=VLOOKUP($B$7,Napok!$H$1:$I$12,2,FALSE),"",VLOOKUP(K$7,Napok!$H$1:$I$12,2,FALSE))))))</f>
        <v/>
      </c>
      <c r="M41" s="18" t="str">
        <f ca="1">IF(L41="","",(IF(L41=VLOOKUP($B$7,Napok!$H$1:$I$12,2,FALSE),"",(IF($B$14&gt;=VLOOKUP($B$7,Napok!$H$1:$I$12,2,FALSE),"",VLOOKUP($B$7,Napok!$H$1:$I$12,2,FALSE)+1)))))</f>
        <v/>
      </c>
      <c r="N41" s="18" t="str">
        <f ca="1">IF($C$14&gt;=VLOOKUP($B$7,Napok!$H$1:$I$12,2,FALSE),"",VLOOKUP($B$7,Napok!$H$1:$I$12,2,FALSE)+1)</f>
        <v/>
      </c>
      <c r="O41" s="18" t="str">
        <f ca="1">IF($C$14&gt;=VLOOKUP($B$7,Napok!$H$1:$I$12,2,FALSE),"",VLOOKUP($B$7,Napok!$H$1:$I$12,2,FALSE)+1)</f>
        <v/>
      </c>
      <c r="P41" s="18" t="str">
        <f ca="1">IF($C$14&gt;=VLOOKUP($B$7,Napok!$H$1:$I$12,2,FALSE),"",VLOOKUP($B$7,Napok!$H$1:$I$12,2,FALSE)+1)</f>
        <v/>
      </c>
      <c r="Q41" s="18" t="str">
        <f ca="1">IF($C$14&gt;=VLOOKUP($B$7,Napok!$H$1:$I$12,2,FALSE),"",VLOOKUP($B$7,Napok!$H$1:$I$12,2,FALSE)+1)</f>
        <v/>
      </c>
      <c r="S41" s="43" t="str">
        <f ca="1">IF(T41="","",S40+1)</f>
        <v/>
      </c>
      <c r="T41" s="19" t="str">
        <f ca="1">IF(Z40=29,30,(IF(Z40=31,"",(IF(Z40="","",(IF((Z40)=VLOOKUP(T34,Napok!$H$1:$I$12,2,FALSE),"",VLOOKUP(T34,Napok!$H$1:$I$12,2,FALSE)-1)+1))))))</f>
        <v/>
      </c>
      <c r="U41" s="18" t="str">
        <f ca="1">IF(T41="","",(IF(T41=30,(T41+1),(IF(T$14&gt;=VLOOKUP($B$7,Napok!$H$1:$I$12,2,FALSE),"",VLOOKUP(T$7,Napok!$H$1:$I$12,2,FALSE))))))</f>
        <v/>
      </c>
      <c r="V41" s="18" t="str">
        <f ca="1">IF(U41="","",(IF(U41=VLOOKUP($B$7,Napok!$H$1:$I$12,2,FALSE),"",(IF($B$14&gt;=VLOOKUP($B$7,Napok!$H$1:$I$12,2,FALSE),"",VLOOKUP($B$7,Napok!$H$1:$I$12,2,FALSE)+1)))))</f>
        <v/>
      </c>
      <c r="W41" s="18" t="str">
        <f ca="1">IF($C$14&gt;=VLOOKUP($B$7,Napok!$H$1:$I$12,2,FALSE),"",VLOOKUP($B$7,Napok!$H$1:$I$12,2,FALSE)+1)</f>
        <v/>
      </c>
      <c r="X41" s="18" t="str">
        <f ca="1">IF($C$14&gt;=VLOOKUP($B$7,Napok!$H$1:$I$12,2,FALSE),"",VLOOKUP($B$7,Napok!$H$1:$I$12,2,FALSE)+1)</f>
        <v/>
      </c>
      <c r="Y41" s="18" t="str">
        <f ca="1">IF($C$14&gt;=VLOOKUP($B$7,Napok!$H$1:$I$12,2,FALSE),"",VLOOKUP($B$7,Napok!$H$1:$I$12,2,FALSE)+1)</f>
        <v/>
      </c>
      <c r="Z41" s="18" t="str">
        <f ca="1">IF($C$14&gt;=VLOOKUP($B$7,Napok!$H$1:$I$12,2,FALSE),"",VLOOKUP($B$7,Napok!$H$1:$I$12,2,FALSE)+1)</f>
        <v/>
      </c>
      <c r="AL41" s="1">
        <v>1622</v>
      </c>
    </row>
    <row r="42" spans="1:38" x14ac:dyDescent="0.25">
      <c r="AL42" s="1">
        <v>1623</v>
      </c>
    </row>
    <row r="43" spans="1:38" x14ac:dyDescent="0.25">
      <c r="AL43" s="1">
        <v>1624</v>
      </c>
    </row>
    <row r="44" spans="1:38" x14ac:dyDescent="0.25">
      <c r="AL44" s="1">
        <v>1625</v>
      </c>
    </row>
    <row r="45" spans="1:38" x14ac:dyDescent="0.25">
      <c r="AL45" s="1">
        <v>1626</v>
      </c>
    </row>
    <row r="46" spans="1:38" x14ac:dyDescent="0.25">
      <c r="AL46" s="1">
        <v>1627</v>
      </c>
    </row>
    <row r="47" spans="1:38" x14ac:dyDescent="0.25">
      <c r="AL47" s="1">
        <v>1628</v>
      </c>
    </row>
    <row r="48" spans="1:38" x14ac:dyDescent="0.25">
      <c r="AL48" s="1">
        <v>1629</v>
      </c>
    </row>
    <row r="49" spans="38:38" x14ac:dyDescent="0.25">
      <c r="AL49" s="1">
        <v>1630</v>
      </c>
    </row>
    <row r="50" spans="38:38" x14ac:dyDescent="0.25">
      <c r="AL50" s="1">
        <v>1631</v>
      </c>
    </row>
    <row r="51" spans="38:38" x14ac:dyDescent="0.25">
      <c r="AL51" s="1">
        <v>1632</v>
      </c>
    </row>
    <row r="52" spans="38:38" x14ac:dyDescent="0.25">
      <c r="AL52" s="1">
        <v>1633</v>
      </c>
    </row>
    <row r="53" spans="38:38" x14ac:dyDescent="0.25">
      <c r="AL53" s="1">
        <v>1634</v>
      </c>
    </row>
    <row r="54" spans="38:38" x14ac:dyDescent="0.25">
      <c r="AL54" s="1">
        <v>1635</v>
      </c>
    </row>
    <row r="55" spans="38:38" x14ac:dyDescent="0.25">
      <c r="AL55" s="1">
        <v>1636</v>
      </c>
    </row>
    <row r="56" spans="38:38" x14ac:dyDescent="0.25">
      <c r="AL56" s="1">
        <v>1637</v>
      </c>
    </row>
    <row r="57" spans="38:38" x14ac:dyDescent="0.25">
      <c r="AL57" s="1">
        <v>1638</v>
      </c>
    </row>
    <row r="58" spans="38:38" x14ac:dyDescent="0.25">
      <c r="AL58" s="1">
        <v>1639</v>
      </c>
    </row>
    <row r="59" spans="38:38" x14ac:dyDescent="0.25">
      <c r="AL59" s="1">
        <v>1640</v>
      </c>
    </row>
    <row r="60" spans="38:38" x14ac:dyDescent="0.25">
      <c r="AL60" s="1">
        <v>1641</v>
      </c>
    </row>
    <row r="61" spans="38:38" x14ac:dyDescent="0.25">
      <c r="AL61" s="1">
        <v>1642</v>
      </c>
    </row>
    <row r="62" spans="38:38" x14ac:dyDescent="0.25">
      <c r="AL62" s="1">
        <v>1643</v>
      </c>
    </row>
    <row r="63" spans="38:38" x14ac:dyDescent="0.25">
      <c r="AL63" s="1">
        <v>1644</v>
      </c>
    </row>
    <row r="64" spans="38:38" x14ac:dyDescent="0.25">
      <c r="AL64" s="1">
        <v>1645</v>
      </c>
    </row>
    <row r="65" spans="38:38" x14ac:dyDescent="0.25">
      <c r="AL65" s="1">
        <v>1646</v>
      </c>
    </row>
    <row r="66" spans="38:38" x14ac:dyDescent="0.25">
      <c r="AL66" s="1">
        <v>1647</v>
      </c>
    </row>
    <row r="67" spans="38:38" x14ac:dyDescent="0.25">
      <c r="AL67" s="1">
        <v>1648</v>
      </c>
    </row>
    <row r="68" spans="38:38" x14ac:dyDescent="0.25">
      <c r="AL68" s="1">
        <v>1649</v>
      </c>
    </row>
    <row r="69" spans="38:38" x14ac:dyDescent="0.25">
      <c r="AL69" s="1">
        <v>1650</v>
      </c>
    </row>
    <row r="70" spans="38:38" x14ac:dyDescent="0.25">
      <c r="AL70" s="1">
        <v>1651</v>
      </c>
    </row>
    <row r="71" spans="38:38" x14ac:dyDescent="0.25">
      <c r="AL71" s="1">
        <v>1652</v>
      </c>
    </row>
    <row r="72" spans="38:38" x14ac:dyDescent="0.25">
      <c r="AL72" s="1">
        <v>1653</v>
      </c>
    </row>
    <row r="73" spans="38:38" x14ac:dyDescent="0.25">
      <c r="AL73" s="1">
        <v>1654</v>
      </c>
    </row>
    <row r="74" spans="38:38" x14ac:dyDescent="0.25">
      <c r="AL74" s="1">
        <v>1655</v>
      </c>
    </row>
    <row r="75" spans="38:38" x14ac:dyDescent="0.25">
      <c r="AL75" s="1">
        <v>1656</v>
      </c>
    </row>
    <row r="76" spans="38:38" x14ac:dyDescent="0.25">
      <c r="AL76" s="1">
        <v>1657</v>
      </c>
    </row>
    <row r="77" spans="38:38" x14ac:dyDescent="0.25">
      <c r="AL77" s="1">
        <v>1658</v>
      </c>
    </row>
    <row r="78" spans="38:38" x14ac:dyDescent="0.25">
      <c r="AL78" s="1">
        <v>1659</v>
      </c>
    </row>
    <row r="79" spans="38:38" x14ac:dyDescent="0.25">
      <c r="AL79" s="1">
        <v>1660</v>
      </c>
    </row>
    <row r="80" spans="38:38" x14ac:dyDescent="0.25">
      <c r="AL80" s="1">
        <v>1661</v>
      </c>
    </row>
    <row r="81" spans="38:38" x14ac:dyDescent="0.25">
      <c r="AL81" s="1">
        <v>1662</v>
      </c>
    </row>
    <row r="82" spans="38:38" x14ac:dyDescent="0.25">
      <c r="AL82" s="1">
        <v>1663</v>
      </c>
    </row>
    <row r="83" spans="38:38" x14ac:dyDescent="0.25">
      <c r="AL83" s="1">
        <v>1664</v>
      </c>
    </row>
    <row r="84" spans="38:38" x14ac:dyDescent="0.25">
      <c r="AL84" s="1">
        <v>1665</v>
      </c>
    </row>
    <row r="85" spans="38:38" x14ac:dyDescent="0.25">
      <c r="AL85" s="1">
        <v>1666</v>
      </c>
    </row>
    <row r="86" spans="38:38" x14ac:dyDescent="0.25">
      <c r="AL86" s="1">
        <v>1667</v>
      </c>
    </row>
    <row r="87" spans="38:38" x14ac:dyDescent="0.25">
      <c r="AL87" s="1">
        <v>1668</v>
      </c>
    </row>
    <row r="88" spans="38:38" x14ac:dyDescent="0.25">
      <c r="AL88" s="1">
        <v>1669</v>
      </c>
    </row>
    <row r="89" spans="38:38" x14ac:dyDescent="0.25">
      <c r="AL89" s="1">
        <v>1670</v>
      </c>
    </row>
    <row r="90" spans="38:38" x14ac:dyDescent="0.25">
      <c r="AL90" s="1">
        <v>1671</v>
      </c>
    </row>
    <row r="91" spans="38:38" x14ac:dyDescent="0.25">
      <c r="AL91" s="1">
        <v>1672</v>
      </c>
    </row>
    <row r="92" spans="38:38" x14ac:dyDescent="0.25">
      <c r="AL92" s="1">
        <v>1673</v>
      </c>
    </row>
    <row r="93" spans="38:38" x14ac:dyDescent="0.25">
      <c r="AL93" s="1">
        <v>1674</v>
      </c>
    </row>
    <row r="94" spans="38:38" x14ac:dyDescent="0.25">
      <c r="AL94" s="1">
        <v>1675</v>
      </c>
    </row>
    <row r="95" spans="38:38" x14ac:dyDescent="0.25">
      <c r="AL95" s="1">
        <v>1676</v>
      </c>
    </row>
    <row r="96" spans="38:38" x14ac:dyDescent="0.25">
      <c r="AL96" s="1">
        <v>1677</v>
      </c>
    </row>
    <row r="97" spans="38:38" x14ac:dyDescent="0.25">
      <c r="AL97" s="1">
        <v>1678</v>
      </c>
    </row>
    <row r="98" spans="38:38" x14ac:dyDescent="0.25">
      <c r="AL98" s="1">
        <v>1679</v>
      </c>
    </row>
    <row r="99" spans="38:38" x14ac:dyDescent="0.25">
      <c r="AL99" s="1">
        <v>1680</v>
      </c>
    </row>
    <row r="100" spans="38:38" x14ac:dyDescent="0.25">
      <c r="AL100" s="1">
        <v>1681</v>
      </c>
    </row>
    <row r="101" spans="38:38" x14ac:dyDescent="0.25">
      <c r="AL101" s="1">
        <v>1682</v>
      </c>
    </row>
    <row r="102" spans="38:38" x14ac:dyDescent="0.25">
      <c r="AL102" s="1">
        <v>1683</v>
      </c>
    </row>
    <row r="103" spans="38:38" x14ac:dyDescent="0.25">
      <c r="AL103" s="1">
        <v>1684</v>
      </c>
    </row>
    <row r="104" spans="38:38" x14ac:dyDescent="0.25">
      <c r="AL104" s="1">
        <v>1685</v>
      </c>
    </row>
    <row r="105" spans="38:38" x14ac:dyDescent="0.25">
      <c r="AL105" s="1">
        <v>1686</v>
      </c>
    </row>
    <row r="106" spans="38:38" x14ac:dyDescent="0.25">
      <c r="AL106" s="1">
        <v>1687</v>
      </c>
    </row>
    <row r="107" spans="38:38" x14ac:dyDescent="0.25">
      <c r="AL107" s="1">
        <v>1688</v>
      </c>
    </row>
    <row r="108" spans="38:38" x14ac:dyDescent="0.25">
      <c r="AL108" s="1">
        <v>1689</v>
      </c>
    </row>
    <row r="109" spans="38:38" x14ac:dyDescent="0.25">
      <c r="AL109" s="1">
        <v>1690</v>
      </c>
    </row>
    <row r="110" spans="38:38" x14ac:dyDescent="0.25">
      <c r="AL110" s="1">
        <v>1691</v>
      </c>
    </row>
    <row r="111" spans="38:38" x14ac:dyDescent="0.25">
      <c r="AL111" s="1">
        <v>1692</v>
      </c>
    </row>
    <row r="112" spans="38:38" x14ac:dyDescent="0.25">
      <c r="AL112" s="1">
        <v>1693</v>
      </c>
    </row>
    <row r="113" spans="38:38" x14ac:dyDescent="0.25">
      <c r="AL113" s="1">
        <v>1694</v>
      </c>
    </row>
    <row r="114" spans="38:38" x14ac:dyDescent="0.25">
      <c r="AL114" s="1">
        <v>1695</v>
      </c>
    </row>
    <row r="115" spans="38:38" x14ac:dyDescent="0.25">
      <c r="AL115" s="1">
        <v>1696</v>
      </c>
    </row>
    <row r="116" spans="38:38" x14ac:dyDescent="0.25">
      <c r="AL116" s="1">
        <v>1697</v>
      </c>
    </row>
    <row r="117" spans="38:38" x14ac:dyDescent="0.25">
      <c r="AL117" s="1">
        <v>1698</v>
      </c>
    </row>
    <row r="118" spans="38:38" x14ac:dyDescent="0.25">
      <c r="AL118" s="1">
        <v>1699</v>
      </c>
    </row>
    <row r="119" spans="38:38" x14ac:dyDescent="0.25">
      <c r="AL119" s="1">
        <v>1700</v>
      </c>
    </row>
    <row r="120" spans="38:38" x14ac:dyDescent="0.25">
      <c r="AL120" s="1">
        <v>1701</v>
      </c>
    </row>
    <row r="121" spans="38:38" x14ac:dyDescent="0.25">
      <c r="AL121" s="1">
        <v>1702</v>
      </c>
    </row>
    <row r="122" spans="38:38" x14ac:dyDescent="0.25">
      <c r="AL122" s="1">
        <v>1703</v>
      </c>
    </row>
    <row r="123" spans="38:38" x14ac:dyDescent="0.25">
      <c r="AL123" s="1">
        <v>1704</v>
      </c>
    </row>
    <row r="124" spans="38:38" x14ac:dyDescent="0.25">
      <c r="AL124" s="1">
        <v>1705</v>
      </c>
    </row>
    <row r="125" spans="38:38" x14ac:dyDescent="0.25">
      <c r="AL125" s="1">
        <v>1706</v>
      </c>
    </row>
    <row r="126" spans="38:38" x14ac:dyDescent="0.25">
      <c r="AL126" s="1">
        <v>1707</v>
      </c>
    </row>
    <row r="127" spans="38:38" x14ac:dyDescent="0.25">
      <c r="AL127" s="1">
        <v>1708</v>
      </c>
    </row>
    <row r="128" spans="38:38" x14ac:dyDescent="0.25">
      <c r="AL128" s="1">
        <v>1709</v>
      </c>
    </row>
    <row r="129" spans="38:38" x14ac:dyDescent="0.25">
      <c r="AL129" s="1">
        <v>1710</v>
      </c>
    </row>
    <row r="130" spans="38:38" x14ac:dyDescent="0.25">
      <c r="AL130" s="1">
        <v>1711</v>
      </c>
    </row>
    <row r="131" spans="38:38" x14ac:dyDescent="0.25">
      <c r="AL131" s="1">
        <v>1712</v>
      </c>
    </row>
    <row r="132" spans="38:38" x14ac:dyDescent="0.25">
      <c r="AL132" s="1">
        <v>1713</v>
      </c>
    </row>
    <row r="133" spans="38:38" x14ac:dyDescent="0.25">
      <c r="AL133" s="1">
        <v>1714</v>
      </c>
    </row>
    <row r="134" spans="38:38" x14ac:dyDescent="0.25">
      <c r="AL134" s="1">
        <v>1715</v>
      </c>
    </row>
    <row r="135" spans="38:38" x14ac:dyDescent="0.25">
      <c r="AL135" s="1">
        <v>1716</v>
      </c>
    </row>
    <row r="136" spans="38:38" x14ac:dyDescent="0.25">
      <c r="AL136" s="1">
        <v>1717</v>
      </c>
    </row>
    <row r="137" spans="38:38" x14ac:dyDescent="0.25">
      <c r="AL137" s="1">
        <v>1718</v>
      </c>
    </row>
    <row r="138" spans="38:38" x14ac:dyDescent="0.25">
      <c r="AL138" s="1">
        <v>1719</v>
      </c>
    </row>
    <row r="139" spans="38:38" x14ac:dyDescent="0.25">
      <c r="AL139" s="1">
        <v>1720</v>
      </c>
    </row>
    <row r="140" spans="38:38" x14ac:dyDescent="0.25">
      <c r="AL140" s="1">
        <v>1721</v>
      </c>
    </row>
    <row r="141" spans="38:38" x14ac:dyDescent="0.25">
      <c r="AL141" s="1">
        <v>1722</v>
      </c>
    </row>
    <row r="142" spans="38:38" x14ac:dyDescent="0.25">
      <c r="AL142" s="1">
        <v>1723</v>
      </c>
    </row>
    <row r="143" spans="38:38" x14ac:dyDescent="0.25">
      <c r="AL143" s="1">
        <v>1724</v>
      </c>
    </row>
    <row r="144" spans="38:38" x14ac:dyDescent="0.25">
      <c r="AL144" s="1">
        <v>1725</v>
      </c>
    </row>
    <row r="145" spans="38:38" x14ac:dyDescent="0.25">
      <c r="AL145" s="1">
        <v>1726</v>
      </c>
    </row>
    <row r="146" spans="38:38" x14ac:dyDescent="0.25">
      <c r="AL146" s="1">
        <v>1727</v>
      </c>
    </row>
    <row r="147" spans="38:38" x14ac:dyDescent="0.25">
      <c r="AL147" s="1">
        <v>1728</v>
      </c>
    </row>
    <row r="148" spans="38:38" x14ac:dyDescent="0.25">
      <c r="AL148" s="1">
        <v>1729</v>
      </c>
    </row>
    <row r="149" spans="38:38" x14ac:dyDescent="0.25">
      <c r="AL149" s="1">
        <v>1730</v>
      </c>
    </row>
    <row r="150" spans="38:38" x14ac:dyDescent="0.25">
      <c r="AL150" s="1">
        <v>1731</v>
      </c>
    </row>
    <row r="151" spans="38:38" x14ac:dyDescent="0.25">
      <c r="AL151" s="1">
        <v>1732</v>
      </c>
    </row>
    <row r="152" spans="38:38" x14ac:dyDescent="0.25">
      <c r="AL152" s="1">
        <v>1733</v>
      </c>
    </row>
    <row r="153" spans="38:38" x14ac:dyDescent="0.25">
      <c r="AL153" s="1">
        <v>1734</v>
      </c>
    </row>
    <row r="154" spans="38:38" x14ac:dyDescent="0.25">
      <c r="AL154" s="1">
        <v>1735</v>
      </c>
    </row>
    <row r="155" spans="38:38" x14ac:dyDescent="0.25">
      <c r="AL155" s="1">
        <v>1736</v>
      </c>
    </row>
    <row r="156" spans="38:38" x14ac:dyDescent="0.25">
      <c r="AL156" s="1">
        <v>1737</v>
      </c>
    </row>
    <row r="157" spans="38:38" x14ac:dyDescent="0.25">
      <c r="AL157" s="1">
        <v>1738</v>
      </c>
    </row>
    <row r="158" spans="38:38" x14ac:dyDescent="0.25">
      <c r="AL158" s="1">
        <v>1739</v>
      </c>
    </row>
    <row r="159" spans="38:38" x14ac:dyDescent="0.25">
      <c r="AL159" s="1">
        <v>1740</v>
      </c>
    </row>
    <row r="160" spans="38:38" x14ac:dyDescent="0.25">
      <c r="AL160" s="1">
        <v>1741</v>
      </c>
    </row>
    <row r="161" spans="38:38" x14ac:dyDescent="0.25">
      <c r="AL161" s="1">
        <v>1742</v>
      </c>
    </row>
    <row r="162" spans="38:38" x14ac:dyDescent="0.25">
      <c r="AL162" s="1">
        <v>1743</v>
      </c>
    </row>
    <row r="163" spans="38:38" x14ac:dyDescent="0.25">
      <c r="AL163" s="1">
        <v>1744</v>
      </c>
    </row>
    <row r="164" spans="38:38" x14ac:dyDescent="0.25">
      <c r="AL164" s="1">
        <v>1745</v>
      </c>
    </row>
    <row r="165" spans="38:38" x14ac:dyDescent="0.25">
      <c r="AL165" s="1">
        <v>1746</v>
      </c>
    </row>
    <row r="166" spans="38:38" x14ac:dyDescent="0.25">
      <c r="AL166" s="1">
        <v>1747</v>
      </c>
    </row>
    <row r="167" spans="38:38" x14ac:dyDescent="0.25">
      <c r="AL167" s="1">
        <v>1748</v>
      </c>
    </row>
    <row r="168" spans="38:38" x14ac:dyDescent="0.25">
      <c r="AL168" s="1">
        <v>1749</v>
      </c>
    </row>
    <row r="169" spans="38:38" x14ac:dyDescent="0.25">
      <c r="AL169" s="1">
        <v>1750</v>
      </c>
    </row>
    <row r="170" spans="38:38" x14ac:dyDescent="0.25">
      <c r="AL170" s="1">
        <v>1751</v>
      </c>
    </row>
    <row r="171" spans="38:38" x14ac:dyDescent="0.25">
      <c r="AL171" s="1">
        <v>1752</v>
      </c>
    </row>
    <row r="172" spans="38:38" x14ac:dyDescent="0.25">
      <c r="AL172" s="1">
        <v>1753</v>
      </c>
    </row>
    <row r="173" spans="38:38" x14ac:dyDescent="0.25">
      <c r="AL173" s="1">
        <v>1754</v>
      </c>
    </row>
    <row r="174" spans="38:38" x14ac:dyDescent="0.25">
      <c r="AL174" s="1">
        <v>1755</v>
      </c>
    </row>
    <row r="175" spans="38:38" x14ac:dyDescent="0.25">
      <c r="AL175" s="1">
        <v>1756</v>
      </c>
    </row>
    <row r="176" spans="38:38" x14ac:dyDescent="0.25">
      <c r="AL176" s="1">
        <v>1757</v>
      </c>
    </row>
    <row r="177" spans="38:38" x14ac:dyDescent="0.25">
      <c r="AL177" s="1">
        <v>1758</v>
      </c>
    </row>
    <row r="178" spans="38:38" x14ac:dyDescent="0.25">
      <c r="AL178" s="1">
        <v>1759</v>
      </c>
    </row>
    <row r="179" spans="38:38" x14ac:dyDescent="0.25">
      <c r="AL179" s="1">
        <v>1760</v>
      </c>
    </row>
    <row r="180" spans="38:38" x14ac:dyDescent="0.25">
      <c r="AL180" s="1">
        <v>1761</v>
      </c>
    </row>
    <row r="181" spans="38:38" x14ac:dyDescent="0.25">
      <c r="AL181" s="1">
        <v>1762</v>
      </c>
    </row>
    <row r="182" spans="38:38" x14ac:dyDescent="0.25">
      <c r="AL182" s="1">
        <v>1763</v>
      </c>
    </row>
    <row r="183" spans="38:38" x14ac:dyDescent="0.25">
      <c r="AL183" s="1">
        <v>1764</v>
      </c>
    </row>
    <row r="184" spans="38:38" x14ac:dyDescent="0.25">
      <c r="AL184" s="1">
        <v>1765</v>
      </c>
    </row>
    <row r="185" spans="38:38" x14ac:dyDescent="0.25">
      <c r="AL185" s="1">
        <v>1766</v>
      </c>
    </row>
    <row r="186" spans="38:38" x14ac:dyDescent="0.25">
      <c r="AL186" s="1">
        <v>1767</v>
      </c>
    </row>
    <row r="187" spans="38:38" x14ac:dyDescent="0.25">
      <c r="AL187" s="1">
        <v>1768</v>
      </c>
    </row>
    <row r="188" spans="38:38" x14ac:dyDescent="0.25">
      <c r="AL188" s="1">
        <v>1769</v>
      </c>
    </row>
    <row r="189" spans="38:38" x14ac:dyDescent="0.25">
      <c r="AL189" s="1">
        <v>1770</v>
      </c>
    </row>
    <row r="190" spans="38:38" x14ac:dyDescent="0.25">
      <c r="AL190" s="1">
        <v>1771</v>
      </c>
    </row>
    <row r="191" spans="38:38" x14ac:dyDescent="0.25">
      <c r="AL191" s="1">
        <v>1772</v>
      </c>
    </row>
    <row r="192" spans="38:38" x14ac:dyDescent="0.25">
      <c r="AL192" s="1">
        <v>1773</v>
      </c>
    </row>
    <row r="193" spans="38:38" x14ac:dyDescent="0.25">
      <c r="AL193" s="1">
        <v>1774</v>
      </c>
    </row>
    <row r="194" spans="38:38" x14ac:dyDescent="0.25">
      <c r="AL194" s="1">
        <v>1775</v>
      </c>
    </row>
    <row r="195" spans="38:38" x14ac:dyDescent="0.25">
      <c r="AL195" s="1">
        <v>1776</v>
      </c>
    </row>
    <row r="196" spans="38:38" x14ac:dyDescent="0.25">
      <c r="AL196" s="1">
        <v>1777</v>
      </c>
    </row>
    <row r="197" spans="38:38" x14ac:dyDescent="0.25">
      <c r="AL197" s="1">
        <v>1778</v>
      </c>
    </row>
    <row r="198" spans="38:38" x14ac:dyDescent="0.25">
      <c r="AL198" s="1">
        <v>1779</v>
      </c>
    </row>
    <row r="199" spans="38:38" x14ac:dyDescent="0.25">
      <c r="AL199" s="1">
        <v>1780</v>
      </c>
    </row>
    <row r="200" spans="38:38" x14ac:dyDescent="0.25">
      <c r="AL200" s="1">
        <v>1781</v>
      </c>
    </row>
    <row r="201" spans="38:38" x14ac:dyDescent="0.25">
      <c r="AL201" s="1">
        <v>1782</v>
      </c>
    </row>
    <row r="202" spans="38:38" x14ac:dyDescent="0.25">
      <c r="AL202" s="1">
        <v>1783</v>
      </c>
    </row>
    <row r="203" spans="38:38" x14ac:dyDescent="0.25">
      <c r="AL203" s="1">
        <v>1784</v>
      </c>
    </row>
    <row r="204" spans="38:38" x14ac:dyDescent="0.25">
      <c r="AL204" s="1">
        <v>1785</v>
      </c>
    </row>
    <row r="205" spans="38:38" x14ac:dyDescent="0.25">
      <c r="AL205" s="1">
        <v>1786</v>
      </c>
    </row>
    <row r="206" spans="38:38" x14ac:dyDescent="0.25">
      <c r="AL206" s="1">
        <v>1787</v>
      </c>
    </row>
    <row r="207" spans="38:38" x14ac:dyDescent="0.25">
      <c r="AL207" s="1">
        <v>1788</v>
      </c>
    </row>
    <row r="208" spans="38:38" x14ac:dyDescent="0.25">
      <c r="AL208" s="1">
        <v>1789</v>
      </c>
    </row>
    <row r="209" spans="38:38" x14ac:dyDescent="0.25">
      <c r="AL209" s="1">
        <v>1790</v>
      </c>
    </row>
    <row r="210" spans="38:38" x14ac:dyDescent="0.25">
      <c r="AL210" s="1">
        <v>1791</v>
      </c>
    </row>
    <row r="211" spans="38:38" x14ac:dyDescent="0.25">
      <c r="AL211" s="1">
        <v>1792</v>
      </c>
    </row>
    <row r="212" spans="38:38" x14ac:dyDescent="0.25">
      <c r="AL212" s="1">
        <v>1793</v>
      </c>
    </row>
    <row r="213" spans="38:38" x14ac:dyDescent="0.25">
      <c r="AL213" s="1">
        <v>1794</v>
      </c>
    </row>
    <row r="214" spans="38:38" x14ac:dyDescent="0.25">
      <c r="AL214" s="1">
        <v>1795</v>
      </c>
    </row>
    <row r="215" spans="38:38" x14ac:dyDescent="0.25">
      <c r="AL215" s="1">
        <v>1796</v>
      </c>
    </row>
    <row r="216" spans="38:38" x14ac:dyDescent="0.25">
      <c r="AL216" s="1">
        <v>1797</v>
      </c>
    </row>
    <row r="217" spans="38:38" x14ac:dyDescent="0.25">
      <c r="AL217" s="1">
        <v>1798</v>
      </c>
    </row>
    <row r="218" spans="38:38" x14ac:dyDescent="0.25">
      <c r="AL218" s="1">
        <v>1799</v>
      </c>
    </row>
    <row r="219" spans="38:38" x14ac:dyDescent="0.25">
      <c r="AL219" s="1">
        <v>1800</v>
      </c>
    </row>
    <row r="220" spans="38:38" x14ac:dyDescent="0.25">
      <c r="AL220" s="1">
        <v>1801</v>
      </c>
    </row>
    <row r="221" spans="38:38" x14ac:dyDescent="0.25">
      <c r="AL221" s="1">
        <v>1802</v>
      </c>
    </row>
    <row r="222" spans="38:38" x14ac:dyDescent="0.25">
      <c r="AL222" s="1">
        <v>1803</v>
      </c>
    </row>
    <row r="223" spans="38:38" x14ac:dyDescent="0.25">
      <c r="AL223" s="1">
        <v>1804</v>
      </c>
    </row>
    <row r="224" spans="38:38" x14ac:dyDescent="0.25">
      <c r="AL224" s="1">
        <v>1805</v>
      </c>
    </row>
    <row r="225" spans="38:38" x14ac:dyDescent="0.25">
      <c r="AL225" s="1">
        <v>1806</v>
      </c>
    </row>
    <row r="226" spans="38:38" x14ac:dyDescent="0.25">
      <c r="AL226" s="1">
        <v>1807</v>
      </c>
    </row>
    <row r="227" spans="38:38" x14ac:dyDescent="0.25">
      <c r="AL227" s="1">
        <v>1808</v>
      </c>
    </row>
    <row r="228" spans="38:38" x14ac:dyDescent="0.25">
      <c r="AL228" s="1">
        <v>1809</v>
      </c>
    </row>
    <row r="229" spans="38:38" x14ac:dyDescent="0.25">
      <c r="AL229" s="1">
        <v>1810</v>
      </c>
    </row>
    <row r="230" spans="38:38" x14ac:dyDescent="0.25">
      <c r="AL230" s="1">
        <v>1811</v>
      </c>
    </row>
    <row r="231" spans="38:38" x14ac:dyDescent="0.25">
      <c r="AL231" s="1">
        <v>1812</v>
      </c>
    </row>
    <row r="232" spans="38:38" x14ac:dyDescent="0.25">
      <c r="AL232" s="1">
        <v>1813</v>
      </c>
    </row>
    <row r="233" spans="38:38" x14ac:dyDescent="0.25">
      <c r="AL233" s="1">
        <v>1814</v>
      </c>
    </row>
    <row r="234" spans="38:38" x14ac:dyDescent="0.25">
      <c r="AL234" s="1">
        <v>1815</v>
      </c>
    </row>
    <row r="235" spans="38:38" x14ac:dyDescent="0.25">
      <c r="AL235" s="1">
        <v>1816</v>
      </c>
    </row>
    <row r="236" spans="38:38" x14ac:dyDescent="0.25">
      <c r="AL236" s="1">
        <v>1817</v>
      </c>
    </row>
    <row r="237" spans="38:38" x14ac:dyDescent="0.25">
      <c r="AL237" s="1">
        <v>1818</v>
      </c>
    </row>
    <row r="238" spans="38:38" x14ac:dyDescent="0.25">
      <c r="AL238" s="1">
        <v>1819</v>
      </c>
    </row>
    <row r="239" spans="38:38" x14ac:dyDescent="0.25">
      <c r="AL239" s="1">
        <v>1820</v>
      </c>
    </row>
    <row r="240" spans="38:38" x14ac:dyDescent="0.25">
      <c r="AL240" s="1">
        <v>1821</v>
      </c>
    </row>
    <row r="241" spans="38:38" x14ac:dyDescent="0.25">
      <c r="AL241" s="1">
        <v>1822</v>
      </c>
    </row>
    <row r="242" spans="38:38" x14ac:dyDescent="0.25">
      <c r="AL242" s="1">
        <v>1823</v>
      </c>
    </row>
    <row r="243" spans="38:38" x14ac:dyDescent="0.25">
      <c r="AL243" s="1">
        <v>1824</v>
      </c>
    </row>
    <row r="244" spans="38:38" x14ac:dyDescent="0.25">
      <c r="AL244" s="1">
        <v>1825</v>
      </c>
    </row>
    <row r="245" spans="38:38" x14ac:dyDescent="0.25">
      <c r="AL245" s="1">
        <v>1826</v>
      </c>
    </row>
    <row r="246" spans="38:38" x14ac:dyDescent="0.25">
      <c r="AL246" s="1">
        <v>1827</v>
      </c>
    </row>
    <row r="247" spans="38:38" x14ac:dyDescent="0.25">
      <c r="AL247" s="1">
        <v>1828</v>
      </c>
    </row>
    <row r="248" spans="38:38" x14ac:dyDescent="0.25">
      <c r="AL248" s="1">
        <v>1829</v>
      </c>
    </row>
    <row r="249" spans="38:38" x14ac:dyDescent="0.25">
      <c r="AL249" s="1">
        <v>1830</v>
      </c>
    </row>
    <row r="250" spans="38:38" x14ac:dyDescent="0.25">
      <c r="AL250" s="1">
        <v>1831</v>
      </c>
    </row>
    <row r="251" spans="38:38" x14ac:dyDescent="0.25">
      <c r="AL251" s="1">
        <v>1832</v>
      </c>
    </row>
    <row r="252" spans="38:38" x14ac:dyDescent="0.25">
      <c r="AL252" s="1">
        <v>1833</v>
      </c>
    </row>
    <row r="253" spans="38:38" x14ac:dyDescent="0.25">
      <c r="AL253" s="1">
        <v>1834</v>
      </c>
    </row>
    <row r="254" spans="38:38" x14ac:dyDescent="0.25">
      <c r="AL254" s="1">
        <v>1835</v>
      </c>
    </row>
    <row r="255" spans="38:38" x14ac:dyDescent="0.25">
      <c r="AL255" s="1">
        <v>1836</v>
      </c>
    </row>
    <row r="256" spans="38:38" x14ac:dyDescent="0.25">
      <c r="AL256" s="1">
        <v>1837</v>
      </c>
    </row>
    <row r="257" spans="38:38" x14ac:dyDescent="0.25">
      <c r="AL257" s="1">
        <v>1838</v>
      </c>
    </row>
    <row r="258" spans="38:38" x14ac:dyDescent="0.25">
      <c r="AL258" s="1">
        <v>1839</v>
      </c>
    </row>
    <row r="259" spans="38:38" x14ac:dyDescent="0.25">
      <c r="AL259" s="1">
        <v>1840</v>
      </c>
    </row>
    <row r="260" spans="38:38" x14ac:dyDescent="0.25">
      <c r="AL260" s="1">
        <v>1841</v>
      </c>
    </row>
    <row r="261" spans="38:38" x14ac:dyDescent="0.25">
      <c r="AL261" s="1">
        <v>1842</v>
      </c>
    </row>
    <row r="262" spans="38:38" x14ac:dyDescent="0.25">
      <c r="AL262" s="1">
        <v>1843</v>
      </c>
    </row>
    <row r="263" spans="38:38" x14ac:dyDescent="0.25">
      <c r="AL263" s="1">
        <v>1844</v>
      </c>
    </row>
    <row r="264" spans="38:38" x14ac:dyDescent="0.25">
      <c r="AL264" s="1">
        <v>1845</v>
      </c>
    </row>
    <row r="265" spans="38:38" x14ac:dyDescent="0.25">
      <c r="AL265" s="1">
        <v>1846</v>
      </c>
    </row>
    <row r="266" spans="38:38" x14ac:dyDescent="0.25">
      <c r="AL266" s="1">
        <v>1847</v>
      </c>
    </row>
    <row r="267" spans="38:38" x14ac:dyDescent="0.25">
      <c r="AL267" s="1">
        <v>1848</v>
      </c>
    </row>
    <row r="268" spans="38:38" x14ac:dyDescent="0.25">
      <c r="AL268" s="1">
        <v>1849</v>
      </c>
    </row>
    <row r="269" spans="38:38" x14ac:dyDescent="0.25">
      <c r="AL269" s="1">
        <v>1850</v>
      </c>
    </row>
    <row r="270" spans="38:38" x14ac:dyDescent="0.25">
      <c r="AL270" s="1">
        <v>1851</v>
      </c>
    </row>
    <row r="271" spans="38:38" x14ac:dyDescent="0.25">
      <c r="AL271" s="1">
        <v>1852</v>
      </c>
    </row>
    <row r="272" spans="38:38" x14ac:dyDescent="0.25">
      <c r="AL272" s="1">
        <v>1853</v>
      </c>
    </row>
    <row r="273" spans="38:38" x14ac:dyDescent="0.25">
      <c r="AL273" s="1">
        <v>1854</v>
      </c>
    </row>
    <row r="274" spans="38:38" x14ac:dyDescent="0.25">
      <c r="AL274" s="1">
        <v>1855</v>
      </c>
    </row>
    <row r="275" spans="38:38" x14ac:dyDescent="0.25">
      <c r="AL275" s="1">
        <v>1856</v>
      </c>
    </row>
    <row r="276" spans="38:38" x14ac:dyDescent="0.25">
      <c r="AL276" s="1">
        <v>1857</v>
      </c>
    </row>
    <row r="277" spans="38:38" x14ac:dyDescent="0.25">
      <c r="AL277" s="1">
        <v>1858</v>
      </c>
    </row>
    <row r="278" spans="38:38" x14ac:dyDescent="0.25">
      <c r="AL278" s="1">
        <v>1859</v>
      </c>
    </row>
    <row r="279" spans="38:38" x14ac:dyDescent="0.25">
      <c r="AL279" s="1">
        <v>1860</v>
      </c>
    </row>
    <row r="280" spans="38:38" x14ac:dyDescent="0.25">
      <c r="AL280" s="1">
        <v>1861</v>
      </c>
    </row>
    <row r="281" spans="38:38" x14ac:dyDescent="0.25">
      <c r="AL281" s="1">
        <v>1862</v>
      </c>
    </row>
    <row r="282" spans="38:38" x14ac:dyDescent="0.25">
      <c r="AL282" s="1">
        <v>1863</v>
      </c>
    </row>
    <row r="283" spans="38:38" x14ac:dyDescent="0.25">
      <c r="AL283" s="1">
        <v>1864</v>
      </c>
    </row>
    <row r="284" spans="38:38" x14ac:dyDescent="0.25">
      <c r="AL284" s="1">
        <v>1865</v>
      </c>
    </row>
    <row r="285" spans="38:38" x14ac:dyDescent="0.25">
      <c r="AL285" s="1">
        <v>1866</v>
      </c>
    </row>
    <row r="286" spans="38:38" x14ac:dyDescent="0.25">
      <c r="AL286" s="1">
        <v>1867</v>
      </c>
    </row>
    <row r="287" spans="38:38" x14ac:dyDescent="0.25">
      <c r="AL287" s="1">
        <v>1868</v>
      </c>
    </row>
    <row r="288" spans="38:38" x14ac:dyDescent="0.25">
      <c r="AL288" s="1">
        <v>1869</v>
      </c>
    </row>
    <row r="289" spans="38:38" x14ac:dyDescent="0.25">
      <c r="AL289" s="1">
        <v>1870</v>
      </c>
    </row>
    <row r="290" spans="38:38" x14ac:dyDescent="0.25">
      <c r="AL290" s="1">
        <v>1871</v>
      </c>
    </row>
    <row r="291" spans="38:38" x14ac:dyDescent="0.25">
      <c r="AL291" s="1">
        <v>1872</v>
      </c>
    </row>
    <row r="292" spans="38:38" x14ac:dyDescent="0.25">
      <c r="AL292" s="1">
        <v>1873</v>
      </c>
    </row>
    <row r="293" spans="38:38" x14ac:dyDescent="0.25">
      <c r="AL293" s="1">
        <v>1874</v>
      </c>
    </row>
    <row r="294" spans="38:38" x14ac:dyDescent="0.25">
      <c r="AL294" s="1">
        <v>1875</v>
      </c>
    </row>
    <row r="295" spans="38:38" x14ac:dyDescent="0.25">
      <c r="AL295" s="1">
        <v>1876</v>
      </c>
    </row>
    <row r="296" spans="38:38" x14ac:dyDescent="0.25">
      <c r="AL296" s="1">
        <v>1877</v>
      </c>
    </row>
    <row r="297" spans="38:38" x14ac:dyDescent="0.25">
      <c r="AL297" s="1">
        <v>1878</v>
      </c>
    </row>
    <row r="298" spans="38:38" x14ac:dyDescent="0.25">
      <c r="AL298" s="1">
        <v>1879</v>
      </c>
    </row>
    <row r="299" spans="38:38" x14ac:dyDescent="0.25">
      <c r="AL299" s="1">
        <v>1880</v>
      </c>
    </row>
    <row r="300" spans="38:38" x14ac:dyDescent="0.25">
      <c r="AL300" s="1">
        <v>1881</v>
      </c>
    </row>
    <row r="301" spans="38:38" x14ac:dyDescent="0.25">
      <c r="AL301" s="1">
        <v>1882</v>
      </c>
    </row>
    <row r="302" spans="38:38" x14ac:dyDescent="0.25">
      <c r="AL302" s="1">
        <v>1883</v>
      </c>
    </row>
    <row r="303" spans="38:38" x14ac:dyDescent="0.25">
      <c r="AL303" s="1">
        <v>1884</v>
      </c>
    </row>
    <row r="304" spans="38:38" x14ac:dyDescent="0.25">
      <c r="AL304" s="1">
        <v>1885</v>
      </c>
    </row>
    <row r="305" spans="38:38" x14ac:dyDescent="0.25">
      <c r="AL305" s="1">
        <v>1886</v>
      </c>
    </row>
    <row r="306" spans="38:38" x14ac:dyDescent="0.25">
      <c r="AL306" s="1">
        <v>1887</v>
      </c>
    </row>
    <row r="307" spans="38:38" x14ac:dyDescent="0.25">
      <c r="AL307" s="1">
        <v>1888</v>
      </c>
    </row>
    <row r="308" spans="38:38" x14ac:dyDescent="0.25">
      <c r="AL308" s="1">
        <v>1889</v>
      </c>
    </row>
    <row r="309" spans="38:38" x14ac:dyDescent="0.25">
      <c r="AL309" s="1">
        <v>1890</v>
      </c>
    </row>
    <row r="310" spans="38:38" x14ac:dyDescent="0.25">
      <c r="AL310" s="1">
        <v>1891</v>
      </c>
    </row>
    <row r="311" spans="38:38" x14ac:dyDescent="0.25">
      <c r="AL311" s="1">
        <v>1892</v>
      </c>
    </row>
    <row r="312" spans="38:38" x14ac:dyDescent="0.25">
      <c r="AL312" s="1">
        <v>1893</v>
      </c>
    </row>
    <row r="313" spans="38:38" x14ac:dyDescent="0.25">
      <c r="AL313" s="1">
        <v>1894</v>
      </c>
    </row>
    <row r="314" spans="38:38" x14ac:dyDescent="0.25">
      <c r="AL314" s="1">
        <v>1895</v>
      </c>
    </row>
    <row r="315" spans="38:38" x14ac:dyDescent="0.25">
      <c r="AL315" s="1">
        <v>1896</v>
      </c>
    </row>
    <row r="316" spans="38:38" x14ac:dyDescent="0.25">
      <c r="AL316" s="1">
        <v>1897</v>
      </c>
    </row>
    <row r="317" spans="38:38" x14ac:dyDescent="0.25">
      <c r="AL317" s="1">
        <v>1898</v>
      </c>
    </row>
    <row r="318" spans="38:38" x14ac:dyDescent="0.25">
      <c r="AL318" s="1">
        <v>1899</v>
      </c>
    </row>
    <row r="319" spans="38:38" x14ac:dyDescent="0.25">
      <c r="AL319" s="1">
        <v>1900</v>
      </c>
    </row>
    <row r="320" spans="38:38" x14ac:dyDescent="0.25">
      <c r="AL320" s="1">
        <v>1901</v>
      </c>
    </row>
    <row r="321" spans="38:38" x14ac:dyDescent="0.25">
      <c r="AL321" s="1">
        <v>1902</v>
      </c>
    </row>
    <row r="322" spans="38:38" x14ac:dyDescent="0.25">
      <c r="AL322" s="1">
        <v>1903</v>
      </c>
    </row>
    <row r="323" spans="38:38" x14ac:dyDescent="0.25">
      <c r="AL323" s="1">
        <v>1904</v>
      </c>
    </row>
    <row r="324" spans="38:38" x14ac:dyDescent="0.25">
      <c r="AL324" s="1">
        <v>1905</v>
      </c>
    </row>
    <row r="325" spans="38:38" x14ac:dyDescent="0.25">
      <c r="AL325" s="1">
        <v>1906</v>
      </c>
    </row>
    <row r="326" spans="38:38" x14ac:dyDescent="0.25">
      <c r="AL326" s="1">
        <v>1907</v>
      </c>
    </row>
    <row r="327" spans="38:38" x14ac:dyDescent="0.25">
      <c r="AL327" s="1">
        <v>1908</v>
      </c>
    </row>
    <row r="328" spans="38:38" x14ac:dyDescent="0.25">
      <c r="AL328" s="1">
        <v>1909</v>
      </c>
    </row>
    <row r="329" spans="38:38" x14ac:dyDescent="0.25">
      <c r="AL329" s="1">
        <v>1910</v>
      </c>
    </row>
    <row r="330" spans="38:38" x14ac:dyDescent="0.25">
      <c r="AL330" s="1">
        <v>1911</v>
      </c>
    </row>
    <row r="331" spans="38:38" x14ac:dyDescent="0.25">
      <c r="AL331" s="1">
        <v>1912</v>
      </c>
    </row>
    <row r="332" spans="38:38" x14ac:dyDescent="0.25">
      <c r="AL332" s="1">
        <v>1913</v>
      </c>
    </row>
    <row r="333" spans="38:38" x14ac:dyDescent="0.25">
      <c r="AL333" s="1">
        <v>1914</v>
      </c>
    </row>
    <row r="334" spans="38:38" x14ac:dyDescent="0.25">
      <c r="AL334" s="1">
        <v>1915</v>
      </c>
    </row>
    <row r="335" spans="38:38" x14ac:dyDescent="0.25">
      <c r="AL335" s="1">
        <v>1916</v>
      </c>
    </row>
    <row r="336" spans="38:38" x14ac:dyDescent="0.25">
      <c r="AL336" s="1">
        <v>1917</v>
      </c>
    </row>
    <row r="337" spans="38:38" x14ac:dyDescent="0.25">
      <c r="AL337" s="1">
        <v>1918</v>
      </c>
    </row>
    <row r="338" spans="38:38" x14ac:dyDescent="0.25">
      <c r="AL338" s="1">
        <v>1919</v>
      </c>
    </row>
    <row r="339" spans="38:38" x14ac:dyDescent="0.25">
      <c r="AL339" s="1">
        <v>1920</v>
      </c>
    </row>
    <row r="340" spans="38:38" x14ac:dyDescent="0.25">
      <c r="AL340" s="1">
        <v>1921</v>
      </c>
    </row>
    <row r="341" spans="38:38" x14ac:dyDescent="0.25">
      <c r="AL341" s="1">
        <v>1922</v>
      </c>
    </row>
    <row r="342" spans="38:38" x14ac:dyDescent="0.25">
      <c r="AL342" s="1">
        <v>1923</v>
      </c>
    </row>
    <row r="343" spans="38:38" x14ac:dyDescent="0.25">
      <c r="AL343" s="1">
        <v>1924</v>
      </c>
    </row>
    <row r="344" spans="38:38" x14ac:dyDescent="0.25">
      <c r="AL344" s="1">
        <v>1925</v>
      </c>
    </row>
    <row r="345" spans="38:38" x14ac:dyDescent="0.25">
      <c r="AL345" s="1">
        <v>1926</v>
      </c>
    </row>
    <row r="346" spans="38:38" x14ac:dyDescent="0.25">
      <c r="AL346" s="1">
        <v>1927</v>
      </c>
    </row>
    <row r="347" spans="38:38" x14ac:dyDescent="0.25">
      <c r="AL347" s="1">
        <v>1928</v>
      </c>
    </row>
    <row r="348" spans="38:38" x14ac:dyDescent="0.25">
      <c r="AL348" s="1">
        <v>1929</v>
      </c>
    </row>
    <row r="349" spans="38:38" x14ac:dyDescent="0.25">
      <c r="AL349" s="1">
        <v>1930</v>
      </c>
    </row>
    <row r="350" spans="38:38" x14ac:dyDescent="0.25">
      <c r="AL350" s="1">
        <v>1931</v>
      </c>
    </row>
    <row r="351" spans="38:38" x14ac:dyDescent="0.25">
      <c r="AL351" s="1">
        <v>1932</v>
      </c>
    </row>
    <row r="352" spans="38:38" x14ac:dyDescent="0.25">
      <c r="AL352" s="1">
        <v>1933</v>
      </c>
    </row>
    <row r="353" spans="38:38" x14ac:dyDescent="0.25">
      <c r="AL353" s="1">
        <v>1934</v>
      </c>
    </row>
    <row r="354" spans="38:38" x14ac:dyDescent="0.25">
      <c r="AL354" s="1">
        <v>1935</v>
      </c>
    </row>
    <row r="355" spans="38:38" x14ac:dyDescent="0.25">
      <c r="AL355" s="1">
        <v>1936</v>
      </c>
    </row>
    <row r="356" spans="38:38" x14ac:dyDescent="0.25">
      <c r="AL356" s="1">
        <v>1937</v>
      </c>
    </row>
    <row r="357" spans="38:38" x14ac:dyDescent="0.25">
      <c r="AL357" s="1">
        <v>1938</v>
      </c>
    </row>
    <row r="358" spans="38:38" x14ac:dyDescent="0.25">
      <c r="AL358" s="1">
        <v>1939</v>
      </c>
    </row>
    <row r="359" spans="38:38" x14ac:dyDescent="0.25">
      <c r="AL359" s="1">
        <v>1940</v>
      </c>
    </row>
    <row r="360" spans="38:38" x14ac:dyDescent="0.25">
      <c r="AL360" s="1">
        <v>1941</v>
      </c>
    </row>
    <row r="361" spans="38:38" x14ac:dyDescent="0.25">
      <c r="AL361" s="1">
        <v>1942</v>
      </c>
    </row>
    <row r="362" spans="38:38" x14ac:dyDescent="0.25">
      <c r="AL362" s="1">
        <v>1943</v>
      </c>
    </row>
    <row r="363" spans="38:38" x14ac:dyDescent="0.25">
      <c r="AL363" s="1">
        <v>1944</v>
      </c>
    </row>
    <row r="364" spans="38:38" x14ac:dyDescent="0.25">
      <c r="AL364" s="1">
        <v>1945</v>
      </c>
    </row>
    <row r="365" spans="38:38" x14ac:dyDescent="0.25">
      <c r="AL365" s="1">
        <v>1946</v>
      </c>
    </row>
    <row r="366" spans="38:38" x14ac:dyDescent="0.25">
      <c r="AL366" s="1">
        <v>1947</v>
      </c>
    </row>
    <row r="367" spans="38:38" x14ac:dyDescent="0.25">
      <c r="AL367" s="1">
        <v>1948</v>
      </c>
    </row>
    <row r="368" spans="38:38" x14ac:dyDescent="0.25">
      <c r="AL368" s="1">
        <v>1949</v>
      </c>
    </row>
    <row r="369" spans="38:38" x14ac:dyDescent="0.25">
      <c r="AL369" s="1">
        <v>1950</v>
      </c>
    </row>
    <row r="370" spans="38:38" x14ac:dyDescent="0.25">
      <c r="AL370" s="1">
        <v>1951</v>
      </c>
    </row>
    <row r="371" spans="38:38" x14ac:dyDescent="0.25">
      <c r="AL371" s="1">
        <v>1952</v>
      </c>
    </row>
    <row r="372" spans="38:38" x14ac:dyDescent="0.25">
      <c r="AL372" s="1">
        <v>1953</v>
      </c>
    </row>
    <row r="373" spans="38:38" x14ac:dyDescent="0.25">
      <c r="AL373" s="1">
        <v>1954</v>
      </c>
    </row>
    <row r="374" spans="38:38" x14ac:dyDescent="0.25">
      <c r="AL374" s="1">
        <v>1955</v>
      </c>
    </row>
    <row r="375" spans="38:38" x14ac:dyDescent="0.25">
      <c r="AL375" s="1">
        <v>1956</v>
      </c>
    </row>
    <row r="376" spans="38:38" x14ac:dyDescent="0.25">
      <c r="AL376" s="1">
        <v>1957</v>
      </c>
    </row>
    <row r="377" spans="38:38" x14ac:dyDescent="0.25">
      <c r="AL377" s="1">
        <v>1958</v>
      </c>
    </row>
    <row r="378" spans="38:38" x14ac:dyDescent="0.25">
      <c r="AL378" s="1">
        <v>1959</v>
      </c>
    </row>
    <row r="379" spans="38:38" x14ac:dyDescent="0.25">
      <c r="AL379" s="1">
        <v>1960</v>
      </c>
    </row>
    <row r="380" spans="38:38" x14ac:dyDescent="0.25">
      <c r="AL380" s="1">
        <v>1961</v>
      </c>
    </row>
    <row r="381" spans="38:38" x14ac:dyDescent="0.25">
      <c r="AL381" s="1">
        <v>1962</v>
      </c>
    </row>
    <row r="382" spans="38:38" x14ac:dyDescent="0.25">
      <c r="AL382" s="1">
        <v>1963</v>
      </c>
    </row>
    <row r="383" spans="38:38" x14ac:dyDescent="0.25">
      <c r="AL383" s="1">
        <v>1964</v>
      </c>
    </row>
    <row r="384" spans="38:38" x14ac:dyDescent="0.25">
      <c r="AL384" s="1">
        <v>1965</v>
      </c>
    </row>
    <row r="385" spans="38:38" x14ac:dyDescent="0.25">
      <c r="AL385" s="1">
        <v>1966</v>
      </c>
    </row>
    <row r="386" spans="38:38" x14ac:dyDescent="0.25">
      <c r="AL386" s="1">
        <v>1967</v>
      </c>
    </row>
    <row r="387" spans="38:38" x14ac:dyDescent="0.25">
      <c r="AL387" s="1">
        <v>1968</v>
      </c>
    </row>
    <row r="388" spans="38:38" x14ac:dyDescent="0.25">
      <c r="AL388" s="1">
        <v>1969</v>
      </c>
    </row>
    <row r="389" spans="38:38" x14ac:dyDescent="0.25">
      <c r="AL389" s="1">
        <v>1970</v>
      </c>
    </row>
    <row r="390" spans="38:38" x14ac:dyDescent="0.25">
      <c r="AL390" s="1">
        <v>1971</v>
      </c>
    </row>
    <row r="391" spans="38:38" x14ac:dyDescent="0.25">
      <c r="AL391" s="1">
        <v>1972</v>
      </c>
    </row>
    <row r="392" spans="38:38" x14ac:dyDescent="0.25">
      <c r="AL392" s="1">
        <v>1973</v>
      </c>
    </row>
    <row r="393" spans="38:38" x14ac:dyDescent="0.25">
      <c r="AL393" s="1">
        <v>1974</v>
      </c>
    </row>
    <row r="394" spans="38:38" x14ac:dyDescent="0.25">
      <c r="AL394" s="1">
        <v>1975</v>
      </c>
    </row>
    <row r="395" spans="38:38" x14ac:dyDescent="0.25">
      <c r="AL395" s="1">
        <v>1976</v>
      </c>
    </row>
    <row r="396" spans="38:38" x14ac:dyDescent="0.25">
      <c r="AL396" s="1">
        <v>1977</v>
      </c>
    </row>
    <row r="397" spans="38:38" x14ac:dyDescent="0.25">
      <c r="AL397" s="1">
        <v>1978</v>
      </c>
    </row>
    <row r="398" spans="38:38" x14ac:dyDescent="0.25">
      <c r="AL398" s="1">
        <v>1979</v>
      </c>
    </row>
    <row r="399" spans="38:38" x14ac:dyDescent="0.25">
      <c r="AL399" s="1">
        <v>1980</v>
      </c>
    </row>
    <row r="400" spans="38:38" x14ac:dyDescent="0.25">
      <c r="AL400" s="1">
        <v>1981</v>
      </c>
    </row>
    <row r="401" spans="38:38" x14ac:dyDescent="0.25">
      <c r="AL401" s="1">
        <v>1982</v>
      </c>
    </row>
    <row r="402" spans="38:38" x14ac:dyDescent="0.25">
      <c r="AL402" s="1">
        <v>1983</v>
      </c>
    </row>
    <row r="403" spans="38:38" x14ac:dyDescent="0.25">
      <c r="AL403" s="1">
        <v>1984</v>
      </c>
    </row>
    <row r="404" spans="38:38" x14ac:dyDescent="0.25">
      <c r="AL404" s="1">
        <v>1985</v>
      </c>
    </row>
    <row r="405" spans="38:38" x14ac:dyDescent="0.25">
      <c r="AL405" s="1">
        <v>1986</v>
      </c>
    </row>
    <row r="406" spans="38:38" x14ac:dyDescent="0.25">
      <c r="AL406" s="1">
        <v>1987</v>
      </c>
    </row>
    <row r="407" spans="38:38" x14ac:dyDescent="0.25">
      <c r="AL407" s="1">
        <v>1988</v>
      </c>
    </row>
    <row r="408" spans="38:38" x14ac:dyDescent="0.25">
      <c r="AL408" s="1">
        <v>1989</v>
      </c>
    </row>
    <row r="409" spans="38:38" x14ac:dyDescent="0.25">
      <c r="AL409" s="1">
        <v>1990</v>
      </c>
    </row>
    <row r="410" spans="38:38" x14ac:dyDescent="0.25">
      <c r="AL410" s="1">
        <v>1991</v>
      </c>
    </row>
    <row r="411" spans="38:38" x14ac:dyDescent="0.25">
      <c r="AL411" s="1">
        <v>1992</v>
      </c>
    </row>
    <row r="412" spans="38:38" x14ac:dyDescent="0.25">
      <c r="AL412" s="1">
        <v>1993</v>
      </c>
    </row>
    <row r="413" spans="38:38" x14ac:dyDescent="0.25">
      <c r="AL413" s="1">
        <v>1994</v>
      </c>
    </row>
    <row r="414" spans="38:38" x14ac:dyDescent="0.25">
      <c r="AL414" s="1">
        <v>1995</v>
      </c>
    </row>
    <row r="415" spans="38:38" x14ac:dyDescent="0.25">
      <c r="AL415" s="1">
        <v>1996</v>
      </c>
    </row>
    <row r="416" spans="38:38" x14ac:dyDescent="0.25">
      <c r="AL416" s="1">
        <v>1997</v>
      </c>
    </row>
    <row r="417" spans="38:38" x14ac:dyDescent="0.25">
      <c r="AL417" s="1">
        <v>1998</v>
      </c>
    </row>
    <row r="418" spans="38:38" x14ac:dyDescent="0.25">
      <c r="AL418" s="1">
        <v>1999</v>
      </c>
    </row>
    <row r="419" spans="38:38" x14ac:dyDescent="0.25">
      <c r="AL419" s="1">
        <v>2000</v>
      </c>
    </row>
    <row r="420" spans="38:38" x14ac:dyDescent="0.25">
      <c r="AL420" s="1">
        <v>2001</v>
      </c>
    </row>
    <row r="421" spans="38:38" x14ac:dyDescent="0.25">
      <c r="AL421" s="1">
        <v>2002</v>
      </c>
    </row>
    <row r="422" spans="38:38" x14ac:dyDescent="0.25">
      <c r="AL422" s="1">
        <v>2003</v>
      </c>
    </row>
    <row r="423" spans="38:38" x14ac:dyDescent="0.25">
      <c r="AL423" s="1">
        <v>2004</v>
      </c>
    </row>
    <row r="424" spans="38:38" x14ac:dyDescent="0.25">
      <c r="AL424" s="1">
        <v>2005</v>
      </c>
    </row>
    <row r="425" spans="38:38" x14ac:dyDescent="0.25">
      <c r="AL425" s="1">
        <v>2006</v>
      </c>
    </row>
    <row r="426" spans="38:38" x14ac:dyDescent="0.25">
      <c r="AL426" s="1">
        <v>2007</v>
      </c>
    </row>
    <row r="427" spans="38:38" x14ac:dyDescent="0.25">
      <c r="AL427" s="1">
        <v>2008</v>
      </c>
    </row>
    <row r="428" spans="38:38" x14ac:dyDescent="0.25">
      <c r="AL428" s="1">
        <v>2009</v>
      </c>
    </row>
    <row r="429" spans="38:38" x14ac:dyDescent="0.25">
      <c r="AL429" s="1">
        <v>2010</v>
      </c>
    </row>
    <row r="430" spans="38:38" x14ac:dyDescent="0.25">
      <c r="AL430" s="1">
        <v>2011</v>
      </c>
    </row>
    <row r="431" spans="38:38" x14ac:dyDescent="0.25">
      <c r="AL431" s="1">
        <v>2012</v>
      </c>
    </row>
    <row r="432" spans="38:38" x14ac:dyDescent="0.25">
      <c r="AL432" s="1">
        <v>2013</v>
      </c>
    </row>
    <row r="433" spans="38:38" x14ac:dyDescent="0.25">
      <c r="AL433" s="1">
        <v>2014</v>
      </c>
    </row>
    <row r="434" spans="38:38" x14ac:dyDescent="0.25">
      <c r="AL434" s="1">
        <v>2015</v>
      </c>
    </row>
    <row r="435" spans="38:38" x14ac:dyDescent="0.25">
      <c r="AL435" s="1">
        <v>2016</v>
      </c>
    </row>
    <row r="436" spans="38:38" x14ac:dyDescent="0.25">
      <c r="AL436" s="1">
        <v>2017</v>
      </c>
    </row>
    <row r="437" spans="38:38" x14ac:dyDescent="0.25">
      <c r="AL437" s="1">
        <v>2018</v>
      </c>
    </row>
    <row r="438" spans="38:38" x14ac:dyDescent="0.25">
      <c r="AL438" s="1">
        <v>2019</v>
      </c>
    </row>
    <row r="439" spans="38:38" x14ac:dyDescent="0.25">
      <c r="AL439" s="1">
        <v>2020</v>
      </c>
    </row>
    <row r="440" spans="38:38" x14ac:dyDescent="0.25">
      <c r="AL440" s="1">
        <v>2021</v>
      </c>
    </row>
    <row r="441" spans="38:38" x14ac:dyDescent="0.25">
      <c r="AL441" s="1">
        <v>2022</v>
      </c>
    </row>
    <row r="442" spans="38:38" x14ac:dyDescent="0.25">
      <c r="AL442" s="1">
        <v>2023</v>
      </c>
    </row>
    <row r="443" spans="38:38" x14ac:dyDescent="0.25">
      <c r="AL443" s="1">
        <v>2024</v>
      </c>
    </row>
    <row r="444" spans="38:38" x14ac:dyDescent="0.25">
      <c r="AL444" s="1">
        <v>2025</v>
      </c>
    </row>
    <row r="445" spans="38:38" x14ac:dyDescent="0.25">
      <c r="AL445" s="1">
        <v>2026</v>
      </c>
    </row>
    <row r="446" spans="38:38" x14ac:dyDescent="0.25">
      <c r="AL446" s="1">
        <v>2027</v>
      </c>
    </row>
    <row r="447" spans="38:38" x14ac:dyDescent="0.25">
      <c r="AL447" s="1">
        <v>2028</v>
      </c>
    </row>
    <row r="448" spans="38:38" x14ac:dyDescent="0.25">
      <c r="AL448" s="1">
        <v>2029</v>
      </c>
    </row>
    <row r="449" spans="38:38" x14ac:dyDescent="0.25">
      <c r="AL449" s="1">
        <v>2030</v>
      </c>
    </row>
    <row r="450" spans="38:38" x14ac:dyDescent="0.25">
      <c r="AL450" s="1">
        <v>2031</v>
      </c>
    </row>
    <row r="451" spans="38:38" x14ac:dyDescent="0.25">
      <c r="AL451" s="1">
        <v>2032</v>
      </c>
    </row>
    <row r="452" spans="38:38" x14ac:dyDescent="0.25">
      <c r="AL452" s="1">
        <v>2033</v>
      </c>
    </row>
    <row r="453" spans="38:38" x14ac:dyDescent="0.25">
      <c r="AL453" s="1">
        <v>2034</v>
      </c>
    </row>
    <row r="454" spans="38:38" x14ac:dyDescent="0.25">
      <c r="AL454" s="1">
        <v>2035</v>
      </c>
    </row>
    <row r="455" spans="38:38" x14ac:dyDescent="0.25">
      <c r="AL455" s="1">
        <v>2036</v>
      </c>
    </row>
    <row r="456" spans="38:38" x14ac:dyDescent="0.25">
      <c r="AL456" s="1">
        <v>2037</v>
      </c>
    </row>
    <row r="457" spans="38:38" x14ac:dyDescent="0.25">
      <c r="AL457" s="1">
        <v>2038</v>
      </c>
    </row>
    <row r="458" spans="38:38" x14ac:dyDescent="0.25">
      <c r="AL458" s="1">
        <v>2039</v>
      </c>
    </row>
    <row r="459" spans="38:38" x14ac:dyDescent="0.25">
      <c r="AL459" s="1">
        <v>2040</v>
      </c>
    </row>
    <row r="460" spans="38:38" x14ac:dyDescent="0.25">
      <c r="AL460" s="1">
        <v>2041</v>
      </c>
    </row>
    <row r="461" spans="38:38" x14ac:dyDescent="0.25">
      <c r="AL461" s="1">
        <v>2042</v>
      </c>
    </row>
    <row r="462" spans="38:38" x14ac:dyDescent="0.25">
      <c r="AL462" s="1">
        <v>2043</v>
      </c>
    </row>
    <row r="463" spans="38:38" x14ac:dyDescent="0.25">
      <c r="AL463" s="1">
        <v>2044</v>
      </c>
    </row>
    <row r="464" spans="38:38" x14ac:dyDescent="0.25">
      <c r="AL464" s="1">
        <v>2045</v>
      </c>
    </row>
    <row r="465" spans="38:38" x14ac:dyDescent="0.25">
      <c r="AL465" s="1">
        <v>2046</v>
      </c>
    </row>
    <row r="466" spans="38:38" x14ac:dyDescent="0.25">
      <c r="AL466" s="1">
        <v>2047</v>
      </c>
    </row>
    <row r="467" spans="38:38" x14ac:dyDescent="0.25">
      <c r="AL467" s="1">
        <v>2048</v>
      </c>
    </row>
    <row r="468" spans="38:38" x14ac:dyDescent="0.25">
      <c r="AL468" s="1">
        <v>2049</v>
      </c>
    </row>
    <row r="469" spans="38:38" x14ac:dyDescent="0.25">
      <c r="AL469" s="1">
        <v>2050</v>
      </c>
    </row>
    <row r="470" spans="38:38" x14ac:dyDescent="0.25">
      <c r="AL470" s="1">
        <v>2051</v>
      </c>
    </row>
    <row r="471" spans="38:38" x14ac:dyDescent="0.25">
      <c r="AL471" s="1">
        <v>2052</v>
      </c>
    </row>
    <row r="472" spans="38:38" x14ac:dyDescent="0.25">
      <c r="AL472" s="1">
        <v>2053</v>
      </c>
    </row>
    <row r="473" spans="38:38" x14ac:dyDescent="0.25">
      <c r="AL473" s="1">
        <v>2054</v>
      </c>
    </row>
    <row r="474" spans="38:38" x14ac:dyDescent="0.25">
      <c r="AL474" s="1">
        <v>2055</v>
      </c>
    </row>
    <row r="475" spans="38:38" x14ac:dyDescent="0.25">
      <c r="AL475" s="1">
        <v>2056</v>
      </c>
    </row>
    <row r="476" spans="38:38" x14ac:dyDescent="0.25">
      <c r="AL476" s="1">
        <v>2057</v>
      </c>
    </row>
    <row r="477" spans="38:38" x14ac:dyDescent="0.25">
      <c r="AL477" s="1">
        <v>2058</v>
      </c>
    </row>
    <row r="478" spans="38:38" x14ac:dyDescent="0.25">
      <c r="AL478" s="1">
        <v>2059</v>
      </c>
    </row>
    <row r="479" spans="38:38" x14ac:dyDescent="0.25">
      <c r="AL479" s="1">
        <v>2060</v>
      </c>
    </row>
    <row r="480" spans="38:38" x14ac:dyDescent="0.25">
      <c r="AL480" s="1">
        <v>2061</v>
      </c>
    </row>
    <row r="481" spans="38:38" x14ac:dyDescent="0.25">
      <c r="AL481" s="1">
        <v>2062</v>
      </c>
    </row>
    <row r="482" spans="38:38" x14ac:dyDescent="0.25">
      <c r="AL482" s="1">
        <v>2063</v>
      </c>
    </row>
    <row r="483" spans="38:38" x14ac:dyDescent="0.25">
      <c r="AL483" s="1">
        <v>2064</v>
      </c>
    </row>
    <row r="484" spans="38:38" x14ac:dyDescent="0.25">
      <c r="AL484" s="1">
        <v>2065</v>
      </c>
    </row>
    <row r="485" spans="38:38" x14ac:dyDescent="0.25">
      <c r="AL485" s="1">
        <v>2066</v>
      </c>
    </row>
    <row r="486" spans="38:38" x14ac:dyDescent="0.25">
      <c r="AL486" s="1">
        <v>2067</v>
      </c>
    </row>
    <row r="487" spans="38:38" x14ac:dyDescent="0.25">
      <c r="AL487" s="1">
        <v>2068</v>
      </c>
    </row>
    <row r="488" spans="38:38" x14ac:dyDescent="0.25">
      <c r="AL488" s="1">
        <v>2069</v>
      </c>
    </row>
    <row r="489" spans="38:38" x14ac:dyDescent="0.25">
      <c r="AL489" s="1">
        <v>2070</v>
      </c>
    </row>
    <row r="490" spans="38:38" x14ac:dyDescent="0.25">
      <c r="AL490" s="1">
        <v>2071</v>
      </c>
    </row>
    <row r="491" spans="38:38" x14ac:dyDescent="0.25">
      <c r="AL491" s="1">
        <v>2072</v>
      </c>
    </row>
    <row r="492" spans="38:38" x14ac:dyDescent="0.25">
      <c r="AL492" s="1">
        <v>2073</v>
      </c>
    </row>
    <row r="493" spans="38:38" x14ac:dyDescent="0.25">
      <c r="AL493" s="1">
        <v>2074</v>
      </c>
    </row>
    <row r="494" spans="38:38" x14ac:dyDescent="0.25">
      <c r="AL494" s="1">
        <v>2075</v>
      </c>
    </row>
    <row r="495" spans="38:38" x14ac:dyDescent="0.25">
      <c r="AL495" s="1">
        <v>2076</v>
      </c>
    </row>
    <row r="496" spans="38:38" x14ac:dyDescent="0.25">
      <c r="AL496" s="1">
        <v>2077</v>
      </c>
    </row>
    <row r="497" spans="38:38" x14ac:dyDescent="0.25">
      <c r="AL497" s="1">
        <v>2078</v>
      </c>
    </row>
    <row r="498" spans="38:38" x14ac:dyDescent="0.25">
      <c r="AL498" s="1">
        <v>2079</v>
      </c>
    </row>
    <row r="499" spans="38:38" x14ac:dyDescent="0.25">
      <c r="AL499" s="1">
        <v>2080</v>
      </c>
    </row>
    <row r="500" spans="38:38" x14ac:dyDescent="0.25">
      <c r="AL500" s="1">
        <v>2081</v>
      </c>
    </row>
    <row r="501" spans="38:38" x14ac:dyDescent="0.25">
      <c r="AL501" s="1">
        <v>2082</v>
      </c>
    </row>
    <row r="502" spans="38:38" x14ac:dyDescent="0.25">
      <c r="AL502" s="1">
        <v>2083</v>
      </c>
    </row>
    <row r="503" spans="38:38" x14ac:dyDescent="0.25">
      <c r="AL503" s="1">
        <v>2084</v>
      </c>
    </row>
    <row r="504" spans="38:38" x14ac:dyDescent="0.25">
      <c r="AL504" s="1">
        <v>2085</v>
      </c>
    </row>
    <row r="505" spans="38:38" x14ac:dyDescent="0.25">
      <c r="AL505" s="1">
        <v>2086</v>
      </c>
    </row>
    <row r="506" spans="38:38" x14ac:dyDescent="0.25">
      <c r="AL506" s="1">
        <v>2087</v>
      </c>
    </row>
    <row r="507" spans="38:38" x14ac:dyDescent="0.25">
      <c r="AL507" s="1">
        <v>2088</v>
      </c>
    </row>
    <row r="508" spans="38:38" x14ac:dyDescent="0.25">
      <c r="AL508" s="1">
        <v>2089</v>
      </c>
    </row>
    <row r="509" spans="38:38" x14ac:dyDescent="0.25">
      <c r="AL509" s="1">
        <v>2090</v>
      </c>
    </row>
    <row r="510" spans="38:38" x14ac:dyDescent="0.25">
      <c r="AL510" s="1">
        <v>2091</v>
      </c>
    </row>
    <row r="511" spans="38:38" x14ac:dyDescent="0.25">
      <c r="AL511" s="1">
        <v>2092</v>
      </c>
    </row>
    <row r="512" spans="38:38" x14ac:dyDescent="0.25">
      <c r="AL512" s="1">
        <v>2093</v>
      </c>
    </row>
    <row r="513" spans="38:38" x14ac:dyDescent="0.25">
      <c r="AL513" s="1">
        <v>2094</v>
      </c>
    </row>
    <row r="514" spans="38:38" x14ac:dyDescent="0.25">
      <c r="AL514" s="1">
        <v>2095</v>
      </c>
    </row>
    <row r="515" spans="38:38" x14ac:dyDescent="0.25">
      <c r="AL515" s="1">
        <v>2096</v>
      </c>
    </row>
    <row r="516" spans="38:38" x14ac:dyDescent="0.25">
      <c r="AL516" s="1">
        <v>2097</v>
      </c>
    </row>
    <row r="517" spans="38:38" x14ac:dyDescent="0.25">
      <c r="AL517" s="1">
        <v>2098</v>
      </c>
    </row>
    <row r="518" spans="38:38" x14ac:dyDescent="0.25">
      <c r="AL518" s="1">
        <v>2099</v>
      </c>
    </row>
    <row r="519" spans="38:38" x14ac:dyDescent="0.25">
      <c r="AL519" s="1">
        <v>2100</v>
      </c>
    </row>
  </sheetData>
  <mergeCells count="19">
    <mergeCell ref="B34:H34"/>
    <mergeCell ref="K34:Q34"/>
    <mergeCell ref="T34:Z34"/>
    <mergeCell ref="B16:H16"/>
    <mergeCell ref="K16:Q16"/>
    <mergeCell ref="T16:Z16"/>
    <mergeCell ref="B25:H25"/>
    <mergeCell ref="K25:Q25"/>
    <mergeCell ref="T25:Z25"/>
    <mergeCell ref="T7:Z7"/>
    <mergeCell ref="N2:Q2"/>
    <mergeCell ref="N3:Q3"/>
    <mergeCell ref="W2:Z2"/>
    <mergeCell ref="W3:Z3"/>
    <mergeCell ref="N1:Q1"/>
    <mergeCell ref="C1:D1"/>
    <mergeCell ref="A1:B1"/>
    <mergeCell ref="B7:H7"/>
    <mergeCell ref="K7:Q7"/>
  </mergeCells>
  <conditionalFormatting sqref="G9:H14 P9:Q14 Y9:Z14 G18:H23 P18:Q23 Y18:Z23 G27:H32 P27:Q32 Y27:Z32 G36:H41 P36:Q41 Y36:Z41">
    <cfRule type="cellIs" dxfId="6" priority="1" operator="notEqual">
      <formula>""</formula>
    </cfRule>
  </conditionalFormatting>
  <dataValidations count="1">
    <dataValidation type="whole" allowBlank="1" showInputMessage="1" showErrorMessage="1" sqref="A4:B5" xr:uid="{00000000-0002-0000-0600-000000000000}">
      <formula1>1582</formula1>
      <formula2>2100</formula2>
    </dataValidation>
  </dataValidations>
  <pageMargins left="0.7" right="0.7" top="0.75" bottom="0.75" header="0.3" footer="0.3"/>
  <pageSetup paperSize="9" scale="81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519"/>
  <sheetViews>
    <sheetView showGridLines="0" zoomScale="91" zoomScaleNormal="91" workbookViewId="0">
      <selection activeCell="AD4" sqref="AD4"/>
    </sheetView>
  </sheetViews>
  <sheetFormatPr defaultRowHeight="15" x14ac:dyDescent="0.25"/>
  <cols>
    <col min="1" max="1" width="4.140625" style="16" customWidth="1"/>
    <col min="2" max="3" width="4" style="16" bestFit="1" customWidth="1"/>
    <col min="4" max="4" width="4.140625" style="16" bestFit="1" customWidth="1"/>
    <col min="5" max="6" width="4" style="16" bestFit="1" customWidth="1"/>
    <col min="7" max="7" width="4.140625" style="16" bestFit="1" customWidth="1"/>
    <col min="8" max="8" width="4" style="16" bestFit="1" customWidth="1"/>
    <col min="9" max="9" width="6" style="16" customWidth="1"/>
    <col min="10" max="12" width="4" style="16" bestFit="1" customWidth="1"/>
    <col min="13" max="13" width="4.140625" style="16" bestFit="1" customWidth="1"/>
    <col min="14" max="15" width="4" style="16" bestFit="1" customWidth="1"/>
    <col min="16" max="16" width="4.140625" style="16" bestFit="1" customWidth="1"/>
    <col min="17" max="17" width="4" style="16" bestFit="1" customWidth="1"/>
    <col min="18" max="18" width="6" style="16" customWidth="1"/>
    <col min="19" max="21" width="4" style="16" bestFit="1" customWidth="1"/>
    <col min="22" max="22" width="4.140625" style="16" bestFit="1" customWidth="1"/>
    <col min="23" max="24" width="4" style="16" bestFit="1" customWidth="1"/>
    <col min="25" max="25" width="4.140625" style="16" bestFit="1" customWidth="1"/>
    <col min="26" max="26" width="4" style="16" bestFit="1" customWidth="1"/>
    <col min="27" max="37" width="9.140625" style="16"/>
    <col min="38" max="38" width="0" style="16" hidden="1" customWidth="1"/>
    <col min="39" max="16384" width="9.140625" style="16"/>
  </cols>
  <sheetData>
    <row r="1" spans="1:38" ht="15.75" x14ac:dyDescent="0.25">
      <c r="A1" s="191" t="s">
        <v>0</v>
      </c>
      <c r="B1" s="192"/>
      <c r="C1" s="189">
        <f ca="1">YEAR(TODAY())</f>
        <v>2021</v>
      </c>
      <c r="D1" s="190"/>
      <c r="J1" s="23" t="s">
        <v>408</v>
      </c>
      <c r="K1" s="24"/>
      <c r="L1" s="24"/>
      <c r="M1" s="25"/>
      <c r="N1" s="186">
        <f ca="1">N2-3</f>
        <v>44288</v>
      </c>
      <c r="O1" s="187"/>
      <c r="P1" s="187"/>
      <c r="Q1" s="188"/>
      <c r="AL1" s="1">
        <v>1582</v>
      </c>
    </row>
    <row r="2" spans="1:38" x14ac:dyDescent="0.25">
      <c r="J2" s="23" t="s">
        <v>410</v>
      </c>
      <c r="K2" s="24"/>
      <c r="L2" s="24"/>
      <c r="M2" s="25"/>
      <c r="N2" s="186">
        <f ca="1">'Húsvét1900&lt;2'!Q6+1</f>
        <v>44291</v>
      </c>
      <c r="O2" s="178"/>
      <c r="P2" s="178"/>
      <c r="Q2" s="179"/>
      <c r="S2" s="23" t="s">
        <v>401</v>
      </c>
      <c r="T2" s="24"/>
      <c r="U2" s="24"/>
      <c r="V2" s="25"/>
      <c r="W2" s="196">
        <f ca="1">TODAY()</f>
        <v>44504</v>
      </c>
      <c r="X2" s="178"/>
      <c r="Y2" s="178"/>
      <c r="Z2" s="179"/>
      <c r="AL2" s="1">
        <v>1583</v>
      </c>
    </row>
    <row r="3" spans="1:38" x14ac:dyDescent="0.25">
      <c r="J3" s="23" t="s">
        <v>399</v>
      </c>
      <c r="K3" s="24"/>
      <c r="L3" s="24"/>
      <c r="M3" s="25"/>
      <c r="N3" s="186">
        <f ca="1">'Húsvét1900&lt;2'!S6</f>
        <v>44340</v>
      </c>
      <c r="O3" s="178"/>
      <c r="P3" s="178"/>
      <c r="Q3" s="179"/>
      <c r="S3" s="23" t="s">
        <v>368</v>
      </c>
      <c r="T3" s="24"/>
      <c r="U3" s="24"/>
      <c r="V3" s="25"/>
      <c r="W3" s="197" t="str">
        <f ca="1">VLOOKUP(TODAY(),Névnap!B4:C369,2,FALSE)</f>
        <v>Károly</v>
      </c>
      <c r="X3" s="178"/>
      <c r="Y3" s="178"/>
      <c r="Z3" s="179"/>
      <c r="AL3" s="1">
        <v>1584</v>
      </c>
    </row>
    <row r="4" spans="1:38" x14ac:dyDescent="0.25">
      <c r="A4" s="39"/>
      <c r="B4" s="40"/>
      <c r="AL4" s="1">
        <v>1585</v>
      </c>
    </row>
    <row r="5" spans="1:38" x14ac:dyDescent="0.25">
      <c r="A5" s="39"/>
      <c r="B5" s="40"/>
      <c r="AL5" s="1">
        <v>1586</v>
      </c>
    </row>
    <row r="6" spans="1:38" x14ac:dyDescent="0.25">
      <c r="AL6" s="1">
        <v>1587</v>
      </c>
    </row>
    <row r="7" spans="1:38" x14ac:dyDescent="0.25">
      <c r="B7" s="193" t="s">
        <v>12</v>
      </c>
      <c r="C7" s="194"/>
      <c r="D7" s="194"/>
      <c r="E7" s="194"/>
      <c r="F7" s="194"/>
      <c r="G7" s="194"/>
      <c r="H7" s="195"/>
      <c r="J7" s="17"/>
      <c r="K7" s="193" t="s">
        <v>13</v>
      </c>
      <c r="L7" s="194"/>
      <c r="M7" s="194"/>
      <c r="N7" s="194"/>
      <c r="O7" s="194"/>
      <c r="P7" s="194"/>
      <c r="Q7" s="195"/>
      <c r="T7" s="193" t="s">
        <v>14</v>
      </c>
      <c r="U7" s="194"/>
      <c r="V7" s="194"/>
      <c r="W7" s="194"/>
      <c r="X7" s="194"/>
      <c r="Y7" s="194"/>
      <c r="Z7" s="195"/>
      <c r="AL7" s="1">
        <v>1588</v>
      </c>
    </row>
    <row r="8" spans="1:38" x14ac:dyDescent="0.25">
      <c r="A8" s="43" t="s">
        <v>416</v>
      </c>
      <c r="B8" s="43" t="s">
        <v>1</v>
      </c>
      <c r="C8" s="43" t="s">
        <v>2</v>
      </c>
      <c r="D8" s="43" t="s">
        <v>6</v>
      </c>
      <c r="E8" s="43" t="s">
        <v>3</v>
      </c>
      <c r="F8" s="43" t="s">
        <v>4</v>
      </c>
      <c r="G8" s="43" t="s">
        <v>5</v>
      </c>
      <c r="H8" s="43" t="s">
        <v>7</v>
      </c>
      <c r="J8" s="43" t="s">
        <v>416</v>
      </c>
      <c r="K8" s="43" t="s">
        <v>1</v>
      </c>
      <c r="L8" s="43" t="s">
        <v>2</v>
      </c>
      <c r="M8" s="43" t="s">
        <v>6</v>
      </c>
      <c r="N8" s="43" t="s">
        <v>3</v>
      </c>
      <c r="O8" s="43" t="s">
        <v>4</v>
      </c>
      <c r="P8" s="43" t="s">
        <v>5</v>
      </c>
      <c r="Q8" s="43" t="s">
        <v>7</v>
      </c>
      <c r="S8" s="43" t="s">
        <v>416</v>
      </c>
      <c r="T8" s="43" t="s">
        <v>1</v>
      </c>
      <c r="U8" s="43" t="s">
        <v>2</v>
      </c>
      <c r="V8" s="43" t="s">
        <v>6</v>
      </c>
      <c r="W8" s="43" t="s">
        <v>3</v>
      </c>
      <c r="X8" s="43" t="s">
        <v>4</v>
      </c>
      <c r="Y8" s="43" t="s">
        <v>5</v>
      </c>
      <c r="Z8" s="43" t="s">
        <v>7</v>
      </c>
      <c r="AL8" s="1">
        <v>1589</v>
      </c>
    </row>
    <row r="9" spans="1:38" x14ac:dyDescent="0.25">
      <c r="A9" s="43">
        <f ca="1">INT((Napok!$B$1-DATE(YEAR(Napok!$B$1),1,1)-1+WEEKDAY(DATE(YEAR(Napok!$B$1),1,0)))/7)+1-INT(WEEKDAY(DATE(YEAR(Napok!$B$1),1,0))/5)+IF(INT((Napok!$B$1-DATE(YEAR(Napok!$B$1),1,1)-1+WEEKDAY(DATE(YEAR(Napok!$B$1),1,0)))/7)+1-INT(WEEKDAY(DATE(YEAR(Napok!$B$1),1,0))/5)=0,IF(OR(WEEKDAY(DATE(YEAR(Napok!$B$1-4),1,0))=5,WEEKDAY(DATE(YEAR(Napok!$B$1-4),1,0))=6,WEEKDAY(DATE(YEAR(Napok!$B$1-4),1,0))=7),52,53),IF(AND(INT((Napok!$B$1-DATE(YEAR(Napok!$B$1),1,1)-1+WEEKDAY(DATE(YEAR(Napok!$B$1),1,0)))/7)+1-INT(WEEKDAY(DATE(YEAR(Napok!$B$1),1,0))/5)=53,OR(WEEKDAY(DATE(YEAR(Napok!$B$1+5),1,0))=1,WEEKDAY(DATE(YEAR(Napok!$B$1+5),1,0))=2,WEEKDAY(DATE(YEAR(Napok!$B$1+5),1,0))=3,WEEKDAY(DATE(YEAR(Napok!$B$1+5),1,0))=4)),-52,0))</f>
        <v>53</v>
      </c>
      <c r="B9" s="18" t="str">
        <f ca="1">IF((VLOOKUP(VLOOKUP(Napok!$B$1,Napok!$B$2:$C$203,2,FALSE),Napok!$N$1:$O$7,2,FALSE))=B8,1,"")</f>
        <v/>
      </c>
      <c r="C9" s="18" t="str">
        <f ca="1">IF(B9=1,(B9+1),IF((VLOOKUP(VLOOKUP(Napok!$B$1,Napok!$B$2:$C$203,2,FALSE),Napok!$N$1:$O$7,2,FALSE))=C8,1,""))</f>
        <v/>
      </c>
      <c r="D9" s="18" t="str">
        <f ca="1">IF(C9&lt;&gt;"",(C9+1),IF((VLOOKUP(VLOOKUP(Napok!$B$1,Napok!$B$2:$C$203,2,FALSE),Napok!$N$1:$O$7,2,FALSE))=D8,1,""))</f>
        <v/>
      </c>
      <c r="E9" s="18" t="str">
        <f ca="1">IF(D9&lt;&gt;"",(D9+1),IF((VLOOKUP(VLOOKUP(Napok!$B$1,Napok!$B$2:$C$203,2,FALSE),Napok!$N$1:$O$7,2,FALSE))=E8,1,""))</f>
        <v/>
      </c>
      <c r="F9" s="18">
        <f ca="1">IF(E9&lt;&gt;"",(E9+1),IF((VLOOKUP(VLOOKUP(Napok!$B$1,Napok!$B$2:$C$203,2,FALSE),Napok!$N$1:$O$7,2,FALSE))=F8,1,""))</f>
        <v>1</v>
      </c>
      <c r="G9" s="18">
        <f ca="1">IF(F9&lt;&gt;"",(F9+1),IF((VLOOKUP(VLOOKUP(Napok!$B$1,Napok!$B$2:$C$203,2,FALSE),Napok!$N$1:$O$7,2,FALSE))=G8,1,""))</f>
        <v>2</v>
      </c>
      <c r="H9" s="18">
        <f ca="1">IF(G9&lt;&gt;"",(G9+1),IF((VLOOKUP(VLOOKUP(Napok!$B$1,Napok!$B$2:$C$203,2,FALSE),Napok!$N$1:$O$7,2,FALSE))=H8,1,""))</f>
        <v>3</v>
      </c>
      <c r="J9" s="43">
        <f ca="1">INT(((CONCATENATE($C$1,".","02",".","0",MAX(K9:Q9))+1-1)-DATE(YEAR((CONCATENATE($C$1,".","02",".","0",MAX(K9:Q9))+1-1)),1,1)-1+WEEKDAY(DATE(YEAR((CONCATENATE($C$1,".","02",".","0",MAX(K9:Q9))+1-1)),1,0)))/7)+1-INT(WEEKDAY(DATE(YEAR((CONCATENATE($C$1,".","02",".","0",MAX(K9:Q9))+1-1)),1,0))/5)+IF(INT(((CONCATENATE($C$1,".","02",".","0",MAX(K9:Q9))+1-1)-DATE(YEAR((CONCATENATE($C$1,".","02",".","0",MAX(K9:Q9))+1-1)),1,1)-1+WEEKDAY(DATE(YEAR((CONCATENATE($C$1,".","02",".","0",MAX(K9:Q9))+1-1)),1,0)))/7)+1-INT(WEEKDAY(DATE(YEAR((CONCATENATE($C$1,".","02",".","0",MAX(K9:Q9))+1-1)),1,0))/5)=0,IF(OR(WEEKDAY(DATE(YEAR((CONCATENATE($C$1,".","02",".","0",MAX(K9:Q9))+1-1)-4),1,0))=5,WEEKDAY(DATE(YEAR((CONCATENATE($C$1,".","02",".","0",MAX(K9:Q9))+1-1)-4),1,0))=6,WEEKDAY(DATE(YEAR((CONCATENATE($C$1,".","02",".","0",MAX(K9:Q9))+1-1)-4),1,0))=7),52,53),IF(AND(INT(((CONCATENATE($C$1,".","02",".","0",MAX(K9:Q9))+1-1)-DATE(YEAR((CONCATENATE($C$1,".","02",".","0",MAX(K9:Q9))+1-1)),1,1)-1+WEEKDAY(DATE(YEAR((CONCATENATE($C$1,".","02",".","0",MAX(K9:Q9))+1-1)),1,0)))/7)+1-INT(WEEKDAY(DATE(YEAR((CONCATENATE($C$1,".","02",".","0",MAX(K9:Q9))+1-1)),1,0))/5)=53,OR(WEEKDAY(DATE(YEAR((CONCATENATE($C$1,".","02",".","0",MAX(K9:Q9))+1-1)+5),1,0))=1,WEEKDAY(DATE(YEAR((CONCATENATE($C$1,".","02",".","0",MAX(K9:Q9))+1-1)+5),1,0))=2,WEEKDAY(DATE(YEAR((CONCATENATE($C$1,".","02",".","0",MAX(K9:Q9))+1-1)+5),1,0))=3,WEEKDAY(DATE(YEAR((CONCATENATE($C$1,".","02",".","0",MAX(K9:Q9))+1-1)+5),1,0))=4)),-52,0))</f>
        <v>5</v>
      </c>
      <c r="K9" s="18">
        <f ca="1">IF((VLOOKUP((WEEKDAY(((CONCATENATE($C$1,".","02",".","01"))+1-1),2)),Napok!$N$1:$O$7,2,FALSE))=K8,1,"")</f>
        <v>1</v>
      </c>
      <c r="L9" s="18">
        <f ca="1">IF(K9=1,(K9+1),IF((VLOOKUP((WEEKDAY(((CONCATENATE($C$1,".","02",".","01"))+1-1),2)),Napok!$N$1:$O$7,2,FALSE))=L8,1,""))</f>
        <v>2</v>
      </c>
      <c r="M9" s="18">
        <f ca="1">IF(L9&lt;&gt;"",(L9+1),IF((VLOOKUP((WEEKDAY(((CONCATENATE($C$1,".","02",".","01"))+1-1),2)),Napok!$N$1:$O$7,2,FALSE))=M8,1,""))</f>
        <v>3</v>
      </c>
      <c r="N9" s="18">
        <f ca="1">IF(M9&lt;&gt;"",(M9+1),IF((VLOOKUP((WEEKDAY(((CONCATENATE($C$1,".","02",".","01"))+1-1),2)),Napok!$N$1:$O$7,2,FALSE))=N8,1,""))</f>
        <v>4</v>
      </c>
      <c r="O9" s="18">
        <f ca="1">IF(N9&lt;&gt;"",(N9+1),IF((VLOOKUP((WEEKDAY(((CONCATENATE($C$1,".","02",".","01"))+1-1),2)),Napok!$N$1:$O$7,2,FALSE))=O8,1,""))</f>
        <v>5</v>
      </c>
      <c r="P9" s="18">
        <f ca="1">IF(O9&lt;&gt;"",(O9+1),IF((VLOOKUP((WEEKDAY(((CONCATENATE($C$1,".","02",".","01"))+1-1),2)),Napok!$N$1:$O$7,2,FALSE))=P8,1,""))</f>
        <v>6</v>
      </c>
      <c r="Q9" s="18">
        <f ca="1">IF(P9&lt;&gt;"",(P9+1),IF((VLOOKUP((WEEKDAY(((CONCATENATE($C$1,".","02",".","01"))+1-1),2)),Napok!$N$1:$O$7,2,FALSE))=Q8,1,""))</f>
        <v>7</v>
      </c>
      <c r="S9" s="43">
        <f ca="1">INT(((CONCATENATE($C$1,".","03",".","0",MAX(T9:Z9))+1-1)-DATE(YEAR((CONCATENATE($C$1,".","03",".","0",MAX(T9:Z9))+1-1)),1,1)-1+WEEKDAY(DATE(YEAR((CONCATENATE($C$1,".","03",".","0",MAX(T9:Z9))+1-1)),1,0)))/7)+1-INT(WEEKDAY(DATE(YEAR((CONCATENATE($C$1,".","03",".","0",MAX(T9:Z9))+1-1)),1,0))/5)+IF(INT(((CONCATENATE($C$1,".","03",".","0",MAX(T9:Z9))+1-1)-DATE(YEAR((CONCATENATE($C$1,".","03",".","0",MAX(T9:Z9))+1-1)),1,1)-1+WEEKDAY(DATE(YEAR((CONCATENATE($C$1,".","03",".","0",MAX(T9:Z9))+1-1)),1,0)))/7)+1-INT(WEEKDAY(DATE(YEAR((CONCATENATE($C$1,".","03",".","0",MAX(T9:Z9))+1-1)),1,0))/5)=0,IF(OR(WEEKDAY(DATE(YEAR((CONCATENATE($C$1,".","03",".","0",MAX(T9:Z9))+1-1)-4),1,0))=5,WEEKDAY(DATE(YEAR((CONCATENATE($C$1,".","03",".","0",MAX(T9:Z9))+1-1)-4),1,0))=6,WEEKDAY(DATE(YEAR((CONCATENATE($C$1,".","03",".","0",MAX(T9:Z9))+1-1)-4),1,0))=7),52,53),IF(AND(INT(((CONCATENATE($C$1,".","03",".","0",MAX(T9:Z9))+1-1)-DATE(YEAR((CONCATENATE($C$1,".","03",".","0",MAX(T9:Z9))+1-1)),1,1)-1+WEEKDAY(DATE(YEAR((CONCATENATE($C$1,".","03",".","0",MAX(T9:Z9))+1-1)),1,0)))/7)+1-INT(WEEKDAY(DATE(YEAR((CONCATENATE($C$1,".","03",".","0",MAX(T9:Z9))+1-1)),1,0))/5)=53,OR(WEEKDAY(DATE(YEAR((CONCATENATE($C$1,".","03",".","0",MAX(T9:Z9))+1-1)+5),1,0))=1,WEEKDAY(DATE(YEAR((CONCATENATE($C$1,".","03",".","0",MAX(T9:Z9))+1-1)+5),1,0))=2,WEEKDAY(DATE(YEAR((CONCATENATE($C$1,".","03",".","0",MAX(T9:Z9))+1-1)+5),1,0))=3,WEEKDAY(DATE(YEAR((CONCATENATE($C$1,".","03",".","0",MAX(T9:Z9))+1-1)+5),1,0))=4)),-52,0))</f>
        <v>9</v>
      </c>
      <c r="T9" s="18">
        <f ca="1">IF((VLOOKUP((WEEKDAY(((CONCATENATE($C$1,".","03",".","01"))+1-1),2)),Napok!$N$1:$O$7,2,FALSE))=T8,1,"")</f>
        <v>1</v>
      </c>
      <c r="U9" s="18">
        <f ca="1">IF(T9=1,(T9+1),IF((VLOOKUP((WEEKDAY(((CONCATENATE($C$1,".","03",".","01"))+1-1),2)),Napok!$N$1:$O$7,2,FALSE))=U8,1,""))</f>
        <v>2</v>
      </c>
      <c r="V9" s="18">
        <f ca="1">IF(U9&lt;&gt;"",(U9+1),IF((VLOOKUP((WEEKDAY(((CONCATENATE($C$1,".","03",".","01"))+1-1),2)),Napok!$N$1:$O$7,2,FALSE))=V8,1,""))</f>
        <v>3</v>
      </c>
      <c r="W9" s="18">
        <f ca="1">IF(V9&lt;&gt;"",(V9+1),IF((VLOOKUP((WEEKDAY(((CONCATENATE($C$1,".","03",".","01"))+1-1),2)),Napok!$N$1:$O$7,2,FALSE))=W8,1,""))</f>
        <v>4</v>
      </c>
      <c r="X9" s="18">
        <f ca="1">IF(W9&lt;&gt;"",(W9+1),IF((VLOOKUP((WEEKDAY(((CONCATENATE($C$1,".","03",".","01"))+1-1),2)),Napok!$N$1:$O$7,2,FALSE))=X8,1,""))</f>
        <v>5</v>
      </c>
      <c r="Y9" s="18">
        <f ca="1">IF(X9&lt;&gt;"",(X9+1),IF((VLOOKUP((WEEKDAY(((CONCATENATE($C$1,".","03",".","01"))+1-1),2)),Napok!$N$1:$O$7,2,FALSE))=Y8,1,""))</f>
        <v>6</v>
      </c>
      <c r="Z9" s="18">
        <f ca="1">IF(Y9&lt;&gt;"",(Y9+1),IF((VLOOKUP((WEEKDAY(((CONCATENATE($C$1,".","03",".","01"))+1-1),2)),Napok!$N$1:$O$7,2,FALSE))=Z8,1,""))</f>
        <v>7</v>
      </c>
      <c r="AL9" s="1">
        <v>1590</v>
      </c>
    </row>
    <row r="10" spans="1:38" x14ac:dyDescent="0.25">
      <c r="A10" s="43">
        <f ca="1">IF(A9&gt;50,1,2)</f>
        <v>1</v>
      </c>
      <c r="B10" s="18">
        <f ca="1">H9+1</f>
        <v>4</v>
      </c>
      <c r="C10" s="18">
        <f ca="1">B10+1</f>
        <v>5</v>
      </c>
      <c r="D10" s="18">
        <f t="shared" ref="D10:H11" ca="1" si="0">C10+1</f>
        <v>6</v>
      </c>
      <c r="E10" s="18">
        <f t="shared" ca="1" si="0"/>
        <v>7</v>
      </c>
      <c r="F10" s="18">
        <f t="shared" ca="1" si="0"/>
        <v>8</v>
      </c>
      <c r="G10" s="18">
        <f t="shared" ca="1" si="0"/>
        <v>9</v>
      </c>
      <c r="H10" s="18">
        <f t="shared" ca="1" si="0"/>
        <v>10</v>
      </c>
      <c r="J10" s="43">
        <f ca="1">J9+1</f>
        <v>6</v>
      </c>
      <c r="K10" s="18">
        <f ca="1">Q9+1</f>
        <v>8</v>
      </c>
      <c r="L10" s="18">
        <f ca="1">K10+1</f>
        <v>9</v>
      </c>
      <c r="M10" s="18">
        <f t="shared" ref="M10:Q12" ca="1" si="1">L10+1</f>
        <v>10</v>
      </c>
      <c r="N10" s="18">
        <f t="shared" ca="1" si="1"/>
        <v>11</v>
      </c>
      <c r="O10" s="18">
        <f t="shared" ca="1" si="1"/>
        <v>12</v>
      </c>
      <c r="P10" s="18">
        <f t="shared" ca="1" si="1"/>
        <v>13</v>
      </c>
      <c r="Q10" s="18">
        <f t="shared" ca="1" si="1"/>
        <v>14</v>
      </c>
      <c r="S10" s="43">
        <f ca="1">S9+1</f>
        <v>10</v>
      </c>
      <c r="T10" s="18">
        <f ca="1">Z9+1</f>
        <v>8</v>
      </c>
      <c r="U10" s="18">
        <f ca="1">T10+1</f>
        <v>9</v>
      </c>
      <c r="V10" s="18">
        <f t="shared" ref="V10:Z13" ca="1" si="2">U10+1</f>
        <v>10</v>
      </c>
      <c r="W10" s="18">
        <f t="shared" ca="1" si="2"/>
        <v>11</v>
      </c>
      <c r="X10" s="18">
        <f t="shared" ca="1" si="2"/>
        <v>12</v>
      </c>
      <c r="Y10" s="18">
        <f t="shared" ca="1" si="2"/>
        <v>13</v>
      </c>
      <c r="Z10" s="18">
        <f t="shared" ca="1" si="2"/>
        <v>14</v>
      </c>
      <c r="AL10" s="1">
        <v>1591</v>
      </c>
    </row>
    <row r="11" spans="1:38" x14ac:dyDescent="0.25">
      <c r="A11" s="43">
        <f ca="1">A10+1</f>
        <v>2</v>
      </c>
      <c r="B11" s="18">
        <f t="shared" ref="B11:B13" ca="1" si="3">H10+1</f>
        <v>11</v>
      </c>
      <c r="C11" s="18">
        <f ca="1">B11+1</f>
        <v>12</v>
      </c>
      <c r="D11" s="18">
        <f t="shared" ca="1" si="0"/>
        <v>13</v>
      </c>
      <c r="E11" s="18">
        <f t="shared" ca="1" si="0"/>
        <v>14</v>
      </c>
      <c r="F11" s="18">
        <f t="shared" ca="1" si="0"/>
        <v>15</v>
      </c>
      <c r="G11" s="18">
        <f t="shared" ca="1" si="0"/>
        <v>16</v>
      </c>
      <c r="H11" s="18">
        <f t="shared" ca="1" si="0"/>
        <v>17</v>
      </c>
      <c r="J11" s="43">
        <f t="shared" ref="J11:J12" ca="1" si="4">J10+1</f>
        <v>7</v>
      </c>
      <c r="K11" s="18">
        <f t="shared" ref="K11:K12" ca="1" si="5">Q10+1</f>
        <v>15</v>
      </c>
      <c r="L11" s="18">
        <f ca="1">K11+1</f>
        <v>16</v>
      </c>
      <c r="M11" s="18">
        <f t="shared" ca="1" si="1"/>
        <v>17</v>
      </c>
      <c r="N11" s="18">
        <f t="shared" ca="1" si="1"/>
        <v>18</v>
      </c>
      <c r="O11" s="18">
        <f t="shared" ca="1" si="1"/>
        <v>19</v>
      </c>
      <c r="P11" s="18">
        <f t="shared" ca="1" si="1"/>
        <v>20</v>
      </c>
      <c r="Q11" s="18">
        <f t="shared" ca="1" si="1"/>
        <v>21</v>
      </c>
      <c r="S11" s="43">
        <f ca="1">S10+1</f>
        <v>11</v>
      </c>
      <c r="T11" s="18">
        <f t="shared" ref="T11:T13" ca="1" si="6">Z10+1</f>
        <v>15</v>
      </c>
      <c r="U11" s="18">
        <f ca="1">T11+1</f>
        <v>16</v>
      </c>
      <c r="V11" s="18">
        <f t="shared" ca="1" si="2"/>
        <v>17</v>
      </c>
      <c r="W11" s="18">
        <f t="shared" ca="1" si="2"/>
        <v>18</v>
      </c>
      <c r="X11" s="18">
        <f t="shared" ca="1" si="2"/>
        <v>19</v>
      </c>
      <c r="Y11" s="18">
        <f t="shared" ca="1" si="2"/>
        <v>20</v>
      </c>
      <c r="Z11" s="18">
        <f t="shared" ca="1" si="2"/>
        <v>21</v>
      </c>
      <c r="AL11" s="1">
        <v>1592</v>
      </c>
    </row>
    <row r="12" spans="1:38" x14ac:dyDescent="0.25">
      <c r="A12" s="43">
        <f t="shared" ref="A12:A13" ca="1" si="7">A11+1</f>
        <v>3</v>
      </c>
      <c r="B12" s="18">
        <f t="shared" ca="1" si="3"/>
        <v>18</v>
      </c>
      <c r="C12" s="18">
        <f t="shared" ref="C12:H13" ca="1" si="8">B12+1</f>
        <v>19</v>
      </c>
      <c r="D12" s="18">
        <f t="shared" ca="1" si="8"/>
        <v>20</v>
      </c>
      <c r="E12" s="18">
        <f t="shared" ca="1" si="8"/>
        <v>21</v>
      </c>
      <c r="F12" s="18">
        <f t="shared" ca="1" si="8"/>
        <v>22</v>
      </c>
      <c r="G12" s="18">
        <f t="shared" ca="1" si="8"/>
        <v>23</v>
      </c>
      <c r="H12" s="18">
        <f t="shared" ca="1" si="8"/>
        <v>24</v>
      </c>
      <c r="J12" s="43">
        <f t="shared" ca="1" si="4"/>
        <v>8</v>
      </c>
      <c r="K12" s="18">
        <f t="shared" ca="1" si="5"/>
        <v>22</v>
      </c>
      <c r="L12" s="18">
        <f t="shared" ref="L12" ca="1" si="9">K12+1</f>
        <v>23</v>
      </c>
      <c r="M12" s="18">
        <f t="shared" ca="1" si="1"/>
        <v>24</v>
      </c>
      <c r="N12" s="18">
        <f t="shared" ca="1" si="1"/>
        <v>25</v>
      </c>
      <c r="O12" s="18">
        <f t="shared" ca="1" si="1"/>
        <v>26</v>
      </c>
      <c r="P12" s="18">
        <f t="shared" ca="1" si="1"/>
        <v>27</v>
      </c>
      <c r="Q12" s="18">
        <f t="shared" ca="1" si="1"/>
        <v>28</v>
      </c>
      <c r="S12" s="43">
        <f t="shared" ref="S12:S13" ca="1" si="10">S11+1</f>
        <v>12</v>
      </c>
      <c r="T12" s="18">
        <f t="shared" ca="1" si="6"/>
        <v>22</v>
      </c>
      <c r="U12" s="18">
        <f t="shared" ref="U12:U13" ca="1" si="11">T12+1</f>
        <v>23</v>
      </c>
      <c r="V12" s="18">
        <f t="shared" ca="1" si="2"/>
        <v>24</v>
      </c>
      <c r="W12" s="18">
        <f t="shared" ca="1" si="2"/>
        <v>25</v>
      </c>
      <c r="X12" s="18">
        <f t="shared" ca="1" si="2"/>
        <v>26</v>
      </c>
      <c r="Y12" s="18">
        <f t="shared" ca="1" si="2"/>
        <v>27</v>
      </c>
      <c r="Z12" s="18">
        <f t="shared" ca="1" si="2"/>
        <v>28</v>
      </c>
      <c r="AL12" s="1">
        <v>1593</v>
      </c>
    </row>
    <row r="13" spans="1:38" x14ac:dyDescent="0.25">
      <c r="A13" s="43">
        <f t="shared" ca="1" si="7"/>
        <v>4</v>
      </c>
      <c r="B13" s="18">
        <f t="shared" ca="1" si="3"/>
        <v>25</v>
      </c>
      <c r="C13" s="18">
        <f t="shared" ca="1" si="8"/>
        <v>26</v>
      </c>
      <c r="D13" s="18">
        <f t="shared" ca="1" si="8"/>
        <v>27</v>
      </c>
      <c r="E13" s="18">
        <f ca="1">IF(D13&gt;=VLOOKUP(B7,Napok!$H$1:$I$12,2,FALSE),"",(D13+1))</f>
        <v>28</v>
      </c>
      <c r="F13" s="18">
        <f ca="1">IF(E13&gt;=VLOOKUP(B7,Napok!$H$1:$I$12,2,FALSE),"",(E13+1))</f>
        <v>29</v>
      </c>
      <c r="G13" s="18">
        <f ca="1">IF(F13&gt;=VLOOKUP(B7,Napok!$H$1:$I$12,2,FALSE),"",(F13+1))</f>
        <v>30</v>
      </c>
      <c r="H13" s="18">
        <f ca="1">IF(G13&gt;=VLOOKUP(B7,Napok!$H$1:$I$12,2,FALSE),"",(G13+1))</f>
        <v>31</v>
      </c>
      <c r="J13" s="43" t="str">
        <f ca="1">IF(K13="","",J12+1)</f>
        <v/>
      </c>
      <c r="K13" s="18" t="str">
        <f ca="1">IF(AND((IF(ISERROR(VLOOKUP($C$1,Napok!$Q$1:$R$127,2,FALSE)),0,1))=1,Q12=28),29,IF(Q12&lt;=27,Q12+1,""))</f>
        <v/>
      </c>
      <c r="L13" s="18" t="str">
        <f ca="1">IF(K13=29,"",(IF(AND((IF(ISERROR(VLOOKUP($C$1,Napok!$Q$1:$R$127,2,FALSE)),0,1))=1,K13=28),29,IF(K13=28,"",(IF(K13="","",K13+1))))))</f>
        <v/>
      </c>
      <c r="M13" s="19" t="str">
        <f ca="1">IF(OR(L13=24,L13=25,L13=26,L13=27),L13+1,(IF(L13=29,"",(IF(AND((IF(ISERROR(VLOOKUP($C$1,Napok!$Q$1:$R$127,2,FALSE)),0,1))=1,L13=28),29,IF(L13="","",(IF(((IF(ISERROR(VLOOKUP($C$1,Napok!$Q$1:$R$127,2,FALSE)),0,1))=1),L13+1,""))))))))</f>
        <v/>
      </c>
      <c r="N13" s="18" t="str">
        <f ca="1">IF(AND((IF(ISERROR(VLOOKUP($C$1,Napok!$Q$1:$R$127,2,FALSE)),0,1))=1,M13=28),29,IF(M13&gt;=VLOOKUP(K7,Napok!$H$1:$I$12,2,FALSE),"",(M13+1)))</f>
        <v/>
      </c>
      <c r="O13" s="18" t="str">
        <f ca="1">IF(AND((IF(ISERROR(VLOOKUP($C$1,Napok!$Q$1:$R$127,2,FALSE)),0,1))=1,N13=28),29,IF(N13&gt;=VLOOKUP(K7,Napok!$H$1:$I$12,2,FALSE),"",(N13+1)))</f>
        <v/>
      </c>
      <c r="P13" s="18" t="str">
        <f ca="1">IF(AND((IF(ISERROR(VLOOKUP($C$1,Napok!$Q$1:$R$127,2,FALSE)),0,1))=1,O13=28),29,IF(O13&gt;=VLOOKUP(K7,Napok!$H$1:$I$12,2,FALSE),"",(O13+1)))</f>
        <v/>
      </c>
      <c r="Q13" s="18" t="str">
        <f ca="1">IF(AND((IF(ISERROR(VLOOKUP($C$1,Napok!$Q$1:$R$127,2,FALSE)),0,1))=1,P13=28),29,IF(P13&gt;=VLOOKUP(K7,Napok!$H$1:$I$12,2,FALSE),"",(P13+1)))</f>
        <v/>
      </c>
      <c r="S13" s="43">
        <f t="shared" ca="1" si="10"/>
        <v>13</v>
      </c>
      <c r="T13" s="18">
        <f t="shared" ca="1" si="6"/>
        <v>29</v>
      </c>
      <c r="U13" s="18">
        <f t="shared" ca="1" si="11"/>
        <v>30</v>
      </c>
      <c r="V13" s="18">
        <f t="shared" ca="1" si="2"/>
        <v>31</v>
      </c>
      <c r="W13" s="18" t="str">
        <f ca="1">IF(V13&gt;=VLOOKUP(T7,Napok!$H$1:$I$12,2,FALSE),"",(V13+1))</f>
        <v/>
      </c>
      <c r="X13" s="18" t="str">
        <f ca="1">IF(W13&gt;=VLOOKUP(T7,Napok!$H$1:$I$12,2,FALSE),"",(W13+1))</f>
        <v/>
      </c>
      <c r="Y13" s="18" t="str">
        <f ca="1">IF(X13&gt;=VLOOKUP(T7,Napok!$H$1:$I$12,2,FALSE),"",(X13+1))</f>
        <v/>
      </c>
      <c r="Z13" s="18" t="str">
        <f ca="1">IF(Y13&gt;=VLOOKUP(T7,Napok!$H$1:$I$12,2,FALSE),"",(Y13+1))</f>
        <v/>
      </c>
      <c r="AL13" s="1">
        <v>1594</v>
      </c>
    </row>
    <row r="14" spans="1:38" x14ac:dyDescent="0.25">
      <c r="A14" s="43" t="str">
        <f ca="1">IF(H13="","",(IF(B14&gt;VLOOKUP(B7,Napok!H1:I12,2,FALSE),"",(A13+1))))</f>
        <v/>
      </c>
      <c r="B14" s="18" t="str">
        <f ca="1">IF(H13=30,31,(IF(H13="","",(IF((H13)=VLOOKUP(B7,Napok!$H$1:$I$12,2,FALSE),"",VLOOKUP(B7,Napok!$H$1:$I$12,2,FALSE)-1)))))</f>
        <v/>
      </c>
      <c r="C14" s="18" t="str">
        <f ca="1">IF($B$14&gt;=VLOOKUP($B$7,Napok!$H$1:$I$12,2,FALSE),"",VLOOKUP($B$7,Napok!$H$1:$I$12,2,FALSE))</f>
        <v/>
      </c>
      <c r="D14" s="18" t="str">
        <f ca="1">IF(C14=VLOOKUP($B$7,Napok!$H$1:$I$12,2,FALSE),"",(IF($B$14&gt;=VLOOKUP($B$7,Napok!$H$1:$I$12,2,FALSE),"",VLOOKUP($B$7,Napok!$H$1:$I$12,2,FALSE)+1)))</f>
        <v/>
      </c>
      <c r="E14" s="18" t="str">
        <f ca="1">IF($C$14&gt;=VLOOKUP($B$7,Napok!$H$1:$I$12,2,FALSE),"",VLOOKUP($B$7,Napok!$H$1:$I$12,2,FALSE)+1)</f>
        <v/>
      </c>
      <c r="F14" s="18" t="str">
        <f ca="1">IF($C$14&gt;=VLOOKUP($B$7,Napok!$H$1:$I$12,2,FALSE),"",VLOOKUP($B$7,Napok!$H$1:$I$12,2,FALSE)+1)</f>
        <v/>
      </c>
      <c r="G14" s="18" t="str">
        <f ca="1">IF($C$14&gt;=VLOOKUP($B$7,Napok!$H$1:$I$12,2,FALSE),"",VLOOKUP($B$7,Napok!$H$1:$I$12,2,FALSE)+1)</f>
        <v/>
      </c>
      <c r="H14" s="18" t="str">
        <f ca="1">IF($C$14&gt;=VLOOKUP($B$7,Napok!$H$1:$I$12,2,FALSE),"",VLOOKUP($B$7,Napok!$H$1:$I$12,2,FALSE)+1)</f>
        <v/>
      </c>
      <c r="J14" s="43" t="str">
        <f ca="1">IF(K14="","",(IF(Q13="","",(IF(K14&gt;VLOOKUP(K7,Napok!Q1:R12,2,FALSE),"",(J13+1))))))</f>
        <v/>
      </c>
      <c r="K14" s="18" t="str">
        <f ca="1">IF(Q13=29,"",(IF(Q13="","",(IF((Q13)=VLOOKUP(K7,Napok!$H$1:$I$12,2,FALSE),"",VLOOKUP(K7,Napok!$H$1:$I$12,2,FALSE)-1)))))</f>
        <v/>
      </c>
      <c r="L14" s="18" t="str">
        <f ca="1">IF(K14="","",(IF($B$14&gt;=VLOOKUP($B$7,Napok!$H$1:$I$12,2,FALSE),"",VLOOKUP($B$7,Napok!$H$1:$I$12,2,FALSE))))</f>
        <v/>
      </c>
      <c r="M14" s="18" t="str">
        <f ca="1">IF(L14="","",(IF(L14=VLOOKUP($B$7,Napok!$H$1:$I$12,2,FALSE),"",(IF($B$14&gt;=VLOOKUP($B$7,Napok!$H$1:$I$12,2,FALSE),"",VLOOKUP($B$7,Napok!$H$1:$I$12,2,FALSE)+1)))))</f>
        <v/>
      </c>
      <c r="N14" s="18" t="str">
        <f ca="1">IF($C$14&gt;=VLOOKUP($B$7,Napok!$H$1:$I$12,2,FALSE),"",VLOOKUP($B$7,Napok!$H$1:$I$12,2,FALSE)+1)</f>
        <v/>
      </c>
      <c r="O14" s="18" t="str">
        <f ca="1">IF($C$14&gt;=VLOOKUP($B$7,Napok!$H$1:$I$12,2,FALSE),"",VLOOKUP($B$7,Napok!$H$1:$I$12,2,FALSE)+1)</f>
        <v/>
      </c>
      <c r="P14" s="18" t="str">
        <f ca="1">IF($C$14&gt;=VLOOKUP($B$7,Napok!$H$1:$I$12,2,FALSE),"",VLOOKUP($B$7,Napok!$H$1:$I$12,2,FALSE)+1)</f>
        <v/>
      </c>
      <c r="Q14" s="18" t="str">
        <f ca="1">IF($C$14&gt;=VLOOKUP($B$7,Napok!$H$1:$I$12,2,FALSE),"",VLOOKUP($B$7,Napok!$H$1:$I$12,2,FALSE)+1)</f>
        <v/>
      </c>
      <c r="S14" s="43" t="str">
        <f ca="1">IF(T14="","",S13+1)</f>
        <v/>
      </c>
      <c r="T14" s="19" t="str">
        <f ca="1">IF(Z13=29,30,(IF(Z13=31,"",(IF(Z13="","",(IF((Z13)=VLOOKUP(T7,Napok!$H$1:$I$12,2,FALSE),"",VLOOKUP(T7,Napok!$H$1:$I$12,2,FALSE)-1)+1))))))</f>
        <v/>
      </c>
      <c r="U14" s="18" t="str">
        <f ca="1">IF(T$14&gt;=VLOOKUP($B$7,Napok!$H$1:$I$12,2,FALSE),"",VLOOKUP(T$7,Napok!$H$1:$I$12,2,FALSE))</f>
        <v/>
      </c>
      <c r="V14" s="18" t="str">
        <f ca="1">IF(U14="","",(IF(U14=VLOOKUP($B$7,Napok!$H$1:$I$12,2,FALSE),"",(IF($B$14&gt;=VLOOKUP($B$7,Napok!$H$1:$I$12,2,FALSE),"",VLOOKUP($B$7,Napok!$H$1:$I$12,2,FALSE)+1)))))</f>
        <v/>
      </c>
      <c r="W14" s="18" t="str">
        <f ca="1">IF($C$14&gt;=VLOOKUP($B$7,Napok!$H$1:$I$12,2,FALSE),"",VLOOKUP($B$7,Napok!$H$1:$I$12,2,FALSE)+1)</f>
        <v/>
      </c>
      <c r="X14" s="18" t="str">
        <f ca="1">IF($C$14&gt;=VLOOKUP($B$7,Napok!$H$1:$I$12,2,FALSE),"",VLOOKUP($B$7,Napok!$H$1:$I$12,2,FALSE)+1)</f>
        <v/>
      </c>
      <c r="Y14" s="18" t="str">
        <f ca="1">IF($C$14&gt;=VLOOKUP($B$7,Napok!$H$1:$I$12,2,FALSE),"",VLOOKUP($B$7,Napok!$H$1:$I$12,2,FALSE)+1)</f>
        <v/>
      </c>
      <c r="Z14" s="18" t="str">
        <f ca="1">IF($C$14&gt;=VLOOKUP($B$7,Napok!$H$1:$I$12,2,FALSE),"",VLOOKUP($B$7,Napok!$H$1:$I$12,2,FALSE)+1)</f>
        <v/>
      </c>
      <c r="AL14" s="1">
        <v>1595</v>
      </c>
    </row>
    <row r="15" spans="1:38" x14ac:dyDescent="0.25">
      <c r="AL15" s="1">
        <v>1596</v>
      </c>
    </row>
    <row r="16" spans="1:38" x14ac:dyDescent="0.25">
      <c r="B16" s="193" t="s">
        <v>15</v>
      </c>
      <c r="C16" s="194"/>
      <c r="D16" s="194"/>
      <c r="E16" s="194"/>
      <c r="F16" s="194"/>
      <c r="G16" s="194"/>
      <c r="H16" s="195"/>
      <c r="K16" s="193" t="s">
        <v>16</v>
      </c>
      <c r="L16" s="194"/>
      <c r="M16" s="194"/>
      <c r="N16" s="194"/>
      <c r="O16" s="194"/>
      <c r="P16" s="194"/>
      <c r="Q16" s="195"/>
      <c r="T16" s="193" t="s">
        <v>17</v>
      </c>
      <c r="U16" s="194"/>
      <c r="V16" s="194"/>
      <c r="W16" s="194"/>
      <c r="X16" s="194"/>
      <c r="Y16" s="194"/>
      <c r="Z16" s="195"/>
      <c r="AL16" s="1">
        <v>1597</v>
      </c>
    </row>
    <row r="17" spans="1:38" x14ac:dyDescent="0.25">
      <c r="A17" s="43" t="s">
        <v>416</v>
      </c>
      <c r="B17" s="43" t="s">
        <v>1</v>
      </c>
      <c r="C17" s="43" t="s">
        <v>2</v>
      </c>
      <c r="D17" s="43" t="s">
        <v>6</v>
      </c>
      <c r="E17" s="43" t="s">
        <v>3</v>
      </c>
      <c r="F17" s="43" t="s">
        <v>4</v>
      </c>
      <c r="G17" s="43" t="s">
        <v>5</v>
      </c>
      <c r="H17" s="43" t="s">
        <v>7</v>
      </c>
      <c r="J17" s="43" t="s">
        <v>416</v>
      </c>
      <c r="K17" s="43" t="s">
        <v>1</v>
      </c>
      <c r="L17" s="43" t="s">
        <v>2</v>
      </c>
      <c r="M17" s="43" t="s">
        <v>6</v>
      </c>
      <c r="N17" s="43" t="s">
        <v>3</v>
      </c>
      <c r="O17" s="43" t="s">
        <v>4</v>
      </c>
      <c r="P17" s="43" t="s">
        <v>5</v>
      </c>
      <c r="Q17" s="43" t="s">
        <v>7</v>
      </c>
      <c r="S17" s="43" t="s">
        <v>416</v>
      </c>
      <c r="T17" s="43" t="s">
        <v>1</v>
      </c>
      <c r="U17" s="43" t="s">
        <v>2</v>
      </c>
      <c r="V17" s="43" t="s">
        <v>6</v>
      </c>
      <c r="W17" s="43" t="s">
        <v>3</v>
      </c>
      <c r="X17" s="43" t="s">
        <v>4</v>
      </c>
      <c r="Y17" s="43" t="s">
        <v>5</v>
      </c>
      <c r="Z17" s="43" t="s">
        <v>7</v>
      </c>
      <c r="AL17" s="1">
        <v>1598</v>
      </c>
    </row>
    <row r="18" spans="1:38" x14ac:dyDescent="0.25">
      <c r="A18" s="43">
        <f ca="1">INT(((CONCATENATE($C$1,".","04",".","0",MAX(B18:H18))+1-1)-DATE(YEAR((CONCATENATE($C$1,".","04",".","0",MAX(B18:H18))+1-1)),1,1)-1+WEEKDAY(DATE(YEAR((CONCATENATE($C$1,".","04",".","0",MAX(B18:H18))+1-1)),1,0)))/7)+1-INT(WEEKDAY(DATE(YEAR((CONCATENATE($C$1,".","04",".","0",MAX(B18:H18))+1-1)),1,0))/5)+IF(INT(((CONCATENATE($C$1,".","04",".","0",MAX(B18:H18))+1-1)-DATE(YEAR((CONCATENATE($C$1,".","04",".","0",MAX(B18:H18))+1-1)),1,1)-1+WEEKDAY(DATE(YEAR((CONCATENATE($C$1,".","04",".","0",MAX(B18:H18))+1-1)),1,0)))/7)+1-INT(WEEKDAY(DATE(YEAR((CONCATENATE($C$1,".","04",".","0",MAX(B18:H18))+1-1)),1,0))/5)=0,IF(OR(WEEKDAY(DATE(YEAR((CONCATENATE($C$1,".","04",".","0",MAX(B18:H18))+1-1)-4),1,0))=5,WEEKDAY(DATE(YEAR((CONCATENATE($C$1,".","04",".","0",MAX(B18:H18))+1-1)-4),1,0))=6,WEEKDAY(DATE(YEAR((CONCATENATE($C$1,".","04",".","0",MAX(B18:H18))+1-1)-4),1,0))=7),52,53),IF(AND(INT(((CONCATENATE($C$1,".","04",".","0",MAX(B18:H18))+1-1)-DATE(YEAR((CONCATENATE($C$1,".","04",".","0",MAX(B18:H18))+1-1)),1,1)-1+WEEKDAY(DATE(YEAR((CONCATENATE($C$1,".","04",".","0",MAX(B18:H18))+1-1)),1,0)))/7)+1-INT(WEEKDAY(DATE(YEAR((CONCATENATE($C$1,".","04",".","0",MAX(B18:H18))+1-1)),1,0))/5)=53,OR(WEEKDAY(DATE(YEAR((CONCATENATE($C$1,".","04",".","0",MAX(B18:H18))+1-1)+5),1,0))=1,WEEKDAY(DATE(YEAR((CONCATENATE($C$1,".","04",".","0",MAX(B18:H18))+1-1)+5),1,0))=2,WEEKDAY(DATE(YEAR((CONCATENATE($C$1,".","04",".","0",MAX(B18:H18))+1-1)+5),1,0))=3,WEEKDAY(DATE(YEAR((CONCATENATE($C$1,".","04",".","0",MAX(B18:H18))+1-1)+5),1,0))=4)),-52,0))</f>
        <v>13</v>
      </c>
      <c r="B18" s="18" t="str">
        <f ca="1">IF((VLOOKUP((WEEKDAY(((CONCATENATE($C$1,".","04",".","01"))+1-1),2)),Napok!$N$1:$O$7,2,FALSE))=B17,1,"")</f>
        <v/>
      </c>
      <c r="C18" s="18" t="str">
        <f ca="1">IF(B18=1,(B18+1),IF((VLOOKUP((WEEKDAY(((CONCATENATE($C$1,".","04",".","01"))+1-1),2)),Napok!$N$1:$O$7,2,FALSE))=C17,1,""))</f>
        <v/>
      </c>
      <c r="D18" s="18" t="str">
        <f ca="1">IF(C18&lt;&gt;"",(C18+1),IF((VLOOKUP((WEEKDAY(((CONCATENATE($C$1,".","04",".","01"))+1-1),2)),Napok!$N$1:$O$7,2,FALSE))=D17,1,""))</f>
        <v/>
      </c>
      <c r="E18" s="18">
        <f ca="1">IF(D18&lt;&gt;"",(D18+1),IF((VLOOKUP((WEEKDAY(((CONCATENATE($C$1,".","04",".","01"))+1-1),2)),Napok!$N$1:$O$7,2,FALSE))=E17,1,""))</f>
        <v>1</v>
      </c>
      <c r="F18" s="18">
        <f ca="1">IF(E18&lt;&gt;"",(E18+1),IF((VLOOKUP((WEEKDAY(((CONCATENATE($C$1,".","04",".","01"))+1-1),2)),Napok!$N$1:$O$7,2,FALSE))=F17,1,""))</f>
        <v>2</v>
      </c>
      <c r="G18" s="18">
        <f ca="1">IF(F18&lt;&gt;"",(F18+1),IF((VLOOKUP((WEEKDAY(((CONCATENATE($C$1,".","04",".","01"))+1-1),2)),Napok!$N$1:$O$7,2,FALSE))=G17,1,""))</f>
        <v>3</v>
      </c>
      <c r="H18" s="18">
        <f ca="1">IF(G18&lt;&gt;"",(G18+1),IF((VLOOKUP((WEEKDAY(((CONCATENATE($C$1,".","04",".","01"))+1-1),2)),Napok!$N$1:$O$7,2,FALSE))=H17,1,""))</f>
        <v>4</v>
      </c>
      <c r="J18" s="43">
        <f ca="1">INT(((CONCATENATE($C$1,".","05",".","0",MAX(K18:Q18))+1-1)-DATE(YEAR((CONCATENATE($C$1,".","05",".","0",MAX(K18:Q18))+1-1)),1,1)-1+WEEKDAY(DATE(YEAR((CONCATENATE($C$1,".","05",".","0",MAX(K18:Q18))+1-1)),1,0)))/7)+1-INT(WEEKDAY(DATE(YEAR((CONCATENATE($C$1,".","05",".","0",MAX(K18:Q18))+1-1)),1,0))/5)+IF(INT(((CONCATENATE($C$1,".","05",".","0",MAX(K18:Q18))+1-1)-DATE(YEAR((CONCATENATE($C$1,".","05",".","0",MAX(K18:Q18))+1-1)),1,1)-1+WEEKDAY(DATE(YEAR((CONCATENATE($C$1,".","05",".","0",MAX(K18:Q18))+1-1)),1,0)))/7)+1-INT(WEEKDAY(DATE(YEAR((CONCATENATE($C$1,".","05",".","0",MAX(K18:Q18))+1-1)),1,0))/5)=0,IF(OR(WEEKDAY(DATE(YEAR((CONCATENATE($C$1,".","05",".","0",MAX(K18:Q18))+1-1)-4),1,0))=5,WEEKDAY(DATE(YEAR((CONCATENATE($C$1,".","05",".","0",MAX(K18:Q18))+1-1)-4),1,0))=6,WEEKDAY(DATE(YEAR((CONCATENATE($C$1,".","05",".","0",MAX(K18:Q18))+1-1)-4),1,0))=7),52,53),IF(AND(INT(((CONCATENATE($C$1,".","05",".","0",MAX(K18:Q18))+1-1)-DATE(YEAR((CONCATENATE($C$1,".","05",".","0",MAX(K18:Q18))+1-1)),1,1)-1+WEEKDAY(DATE(YEAR((CONCATENATE($C$1,".","05",".","0",MAX(K18:Q18))+1-1)),1,0)))/7)+1-INT(WEEKDAY(DATE(YEAR((CONCATENATE($C$1,".","05",".","0",MAX(K18:Q18))+1-1)),1,0))/5)=53,OR(WEEKDAY(DATE(YEAR((CONCATENATE($C$1,".","05",".","0",MAX(K18:Q18))+1-1)+5),1,0))=1,WEEKDAY(DATE(YEAR((CONCATENATE($C$1,".","05",".","0",MAX(K18:Q18))+1-1)+5),1,0))=2,WEEKDAY(DATE(YEAR((CONCATENATE($C$1,".","05",".","0",MAX(K18:Q18))+1-1)+5),1,0))=3,WEEKDAY(DATE(YEAR((CONCATENATE($C$1,".","05",".","0",MAX(K18:Q18))+1-1)+5),1,0))=4)),-52,0))</f>
        <v>17</v>
      </c>
      <c r="K18" s="18" t="str">
        <f ca="1">IF((VLOOKUP((WEEKDAY(((CONCATENATE($C$1,".","05",".","01"))+1-1),2)),Napok!$N$1:$O$7,2,FALSE))=K17,1,"")</f>
        <v/>
      </c>
      <c r="L18" s="18" t="str">
        <f ca="1">IF(K18=1,(K18+1),IF((VLOOKUP((WEEKDAY(((CONCATENATE($C$1,".","05",".","01"))+1-1),2)),Napok!$N$1:$O$7,2,FALSE))=L17,1,""))</f>
        <v/>
      </c>
      <c r="M18" s="18" t="str">
        <f ca="1">IF(L18&lt;&gt;"",(L18+1),IF((VLOOKUP((WEEKDAY(((CONCATENATE($C$1,".","05",".","01"))+1-1),2)),Napok!$N$1:$O$7,2,FALSE))=M17,1,""))</f>
        <v/>
      </c>
      <c r="N18" s="18" t="str">
        <f ca="1">IF(M18&lt;&gt;"",(M18+1),IF((VLOOKUP((WEEKDAY(((CONCATENATE($C$1,".","05",".","01"))+1-1),2)),Napok!$N$1:$O$7,2,FALSE))=N17,1,""))</f>
        <v/>
      </c>
      <c r="O18" s="18" t="str">
        <f ca="1">IF(N18&lt;&gt;"",(N18+1),IF((VLOOKUP((WEEKDAY(((CONCATENATE($C$1,".","05",".","01"))+1-1),2)),Napok!$N$1:$O$7,2,FALSE))=O17,1,""))</f>
        <v/>
      </c>
      <c r="P18" s="18">
        <f ca="1">IF(O18&lt;&gt;"",(O18+1),IF((VLOOKUP((WEEKDAY(((CONCATENATE($C$1,".","05",".","01"))+1-1),2)),Napok!$N$1:$O$7,2,FALSE))=P17,1,""))</f>
        <v>1</v>
      </c>
      <c r="Q18" s="18">
        <f ca="1">IF(P18&lt;&gt;"",(P18+1),IF((VLOOKUP((WEEKDAY(((CONCATENATE($C$1,".","05",".","01"))+1-1),2)),Napok!$N$1:$O$7,2,FALSE))=Q17,1,""))</f>
        <v>2</v>
      </c>
      <c r="S18" s="43">
        <f ca="1">INT(((CONCATENATE($C$1,".","06",".","0",MAX(T18:Z18))+1-1)-DATE(YEAR((CONCATENATE($C$1,".","06",".","0",MAX(T18:Z18))+1-1)),1,1)-1+WEEKDAY(DATE(YEAR((CONCATENATE($C$1,".","06",".","0",MAX(T18:Z18))+1-1)),1,0)))/7)+1-INT(WEEKDAY(DATE(YEAR((CONCATENATE($C$1,".","06",".","0",MAX(T18:Z18))+1-1)),1,0))/5)+IF(INT(((CONCATENATE($C$1,".","06",".","0",MAX(T18:Z18))+1-1)-DATE(YEAR((CONCATENATE($C$1,".","06",".","0",MAX(T18:Z18))+1-1)),1,1)-1+WEEKDAY(DATE(YEAR((CONCATENATE($C$1,".","06",".","0",MAX(T18:Z18))+1-1)),1,0)))/7)+1-INT(WEEKDAY(DATE(YEAR((CONCATENATE($C$1,".","06",".","0",MAX(T18:Z18))+1-1)),1,0))/5)=0,IF(OR(WEEKDAY(DATE(YEAR((CONCATENATE($C$1,".","06",".","0",MAX(T18:Z18))+1-1)-4),1,0))=5,WEEKDAY(DATE(YEAR((CONCATENATE($C$1,".","06",".","0",MAX(T18:Z18))+1-1)-4),1,0))=6,WEEKDAY(DATE(YEAR((CONCATENATE($C$1,".","06",".","0",MAX(T18:Z18))+1-1)-4),1,0))=7),52,53),IF(AND(INT(((CONCATENATE($C$1,".","06",".","0",MAX(T18:Z18))+1-1)-DATE(YEAR((CONCATENATE($C$1,".","06",".","0",MAX(T18:Z18))+1-1)),1,1)-1+WEEKDAY(DATE(YEAR((CONCATENATE($C$1,".","06",".","0",MAX(T18:Z18))+1-1)),1,0)))/7)+1-INT(WEEKDAY(DATE(YEAR((CONCATENATE($C$1,".","06",".","0",MAX(T18:Z18))+1-1)),1,0))/5)=53,OR(WEEKDAY(DATE(YEAR((CONCATENATE($C$1,".","06",".","0",MAX(T18:Z18))+1-1)+5),1,0))=1,WEEKDAY(DATE(YEAR((CONCATENATE($C$1,".","06",".","0",MAX(T18:Z18))+1-1)+5),1,0))=2,WEEKDAY(DATE(YEAR((CONCATENATE($C$1,".","06",".","0",MAX(T18:Z18))+1-1)+5),1,0))=3,WEEKDAY(DATE(YEAR((CONCATENATE($C$1,".","06",".","0",MAX(T18:Z18))+1-1)+5),1,0))=4)),-52,0))</f>
        <v>22</v>
      </c>
      <c r="T18" s="18" t="str">
        <f ca="1">IF((VLOOKUP((WEEKDAY(((CONCATENATE($C$1,".","06",".","01"))+1-1),2)),Napok!$N$1:$O$7,2,FALSE))=T17,1,"")</f>
        <v/>
      </c>
      <c r="U18" s="18">
        <f ca="1">IF(T18=1,(T18+1),IF((VLOOKUP((WEEKDAY(((CONCATENATE($C$1,".","06",".","01"))+1-1),2)),Napok!$N$1:$O$7,2,FALSE))=U17,1,""))</f>
        <v>1</v>
      </c>
      <c r="V18" s="18">
        <f ca="1">IF(U18&lt;&gt;"",(U18+1),IF((VLOOKUP((WEEKDAY(((CONCATENATE($C$1,".","06",".","01"))+1-1),2)),Napok!$N$1:$O$7,2,FALSE))=V17,1,""))</f>
        <v>2</v>
      </c>
      <c r="W18" s="18">
        <f ca="1">IF(V18&lt;&gt;"",(V18+1),IF((VLOOKUP((WEEKDAY(((CONCATENATE($C$1,".","06",".","01"))+1-1),2)),Napok!$N$1:$O$7,2,FALSE))=W17,1,""))</f>
        <v>3</v>
      </c>
      <c r="X18" s="18">
        <f ca="1">IF(W18&lt;&gt;"",(W18+1),IF((VLOOKUP((WEEKDAY(((CONCATENATE($C$1,".","06",".","01"))+1-1),2)),Napok!$N$1:$O$7,2,FALSE))=X17,1,""))</f>
        <v>4</v>
      </c>
      <c r="Y18" s="18">
        <f ca="1">IF(X18&lt;&gt;"",(X18+1),IF((VLOOKUP((WEEKDAY(((CONCATENATE($C$1,".","06",".","01"))+1-1),2)),Napok!$N$1:$O$7,2,FALSE))=Y17,1,""))</f>
        <v>5</v>
      </c>
      <c r="Z18" s="18">
        <f ca="1">IF(Y18&lt;&gt;"",(Y18+1),IF((VLOOKUP((WEEKDAY(((CONCATENATE($C$1,".","06",".","01"))+1-1),2)),Napok!$N$1:$O$7,2,FALSE))=Z17,1,""))</f>
        <v>6</v>
      </c>
      <c r="AL18" s="1">
        <v>1599</v>
      </c>
    </row>
    <row r="19" spans="1:38" x14ac:dyDescent="0.25">
      <c r="A19" s="43">
        <f ca="1">A18+1</f>
        <v>14</v>
      </c>
      <c r="B19" s="18">
        <f ca="1">H18+1</f>
        <v>5</v>
      </c>
      <c r="C19" s="18">
        <f ca="1">B19+1</f>
        <v>6</v>
      </c>
      <c r="D19" s="18">
        <f t="shared" ref="D19:H21" ca="1" si="12">C19+1</f>
        <v>7</v>
      </c>
      <c r="E19" s="18">
        <f t="shared" ca="1" si="12"/>
        <v>8</v>
      </c>
      <c r="F19" s="18">
        <f t="shared" ca="1" si="12"/>
        <v>9</v>
      </c>
      <c r="G19" s="18">
        <f t="shared" ca="1" si="12"/>
        <v>10</v>
      </c>
      <c r="H19" s="18">
        <f t="shared" ca="1" si="12"/>
        <v>11</v>
      </c>
      <c r="J19" s="43">
        <f ca="1">J18+1</f>
        <v>18</v>
      </c>
      <c r="K19" s="18">
        <f ca="1">Q18+1</f>
        <v>3</v>
      </c>
      <c r="L19" s="18">
        <f ca="1">K19+1</f>
        <v>4</v>
      </c>
      <c r="M19" s="18">
        <f t="shared" ref="M19:Q22" ca="1" si="13">L19+1</f>
        <v>5</v>
      </c>
      <c r="N19" s="18">
        <f t="shared" ca="1" si="13"/>
        <v>6</v>
      </c>
      <c r="O19" s="18">
        <f t="shared" ca="1" si="13"/>
        <v>7</v>
      </c>
      <c r="P19" s="18">
        <f t="shared" ca="1" si="13"/>
        <v>8</v>
      </c>
      <c r="Q19" s="18">
        <f t="shared" ca="1" si="13"/>
        <v>9</v>
      </c>
      <c r="S19" s="43">
        <f ca="1">S18+1</f>
        <v>23</v>
      </c>
      <c r="T19" s="18">
        <f ca="1">Z18+1</f>
        <v>7</v>
      </c>
      <c r="U19" s="18">
        <f ca="1">T19+1</f>
        <v>8</v>
      </c>
      <c r="V19" s="18">
        <f t="shared" ref="V19:Z21" ca="1" si="14">U19+1</f>
        <v>9</v>
      </c>
      <c r="W19" s="18">
        <f t="shared" ca="1" si="14"/>
        <v>10</v>
      </c>
      <c r="X19" s="18">
        <f t="shared" ca="1" si="14"/>
        <v>11</v>
      </c>
      <c r="Y19" s="18">
        <f t="shared" ca="1" si="14"/>
        <v>12</v>
      </c>
      <c r="Z19" s="18">
        <f t="shared" ca="1" si="14"/>
        <v>13</v>
      </c>
      <c r="AL19" s="1">
        <v>1600</v>
      </c>
    </row>
    <row r="20" spans="1:38" x14ac:dyDescent="0.25">
      <c r="A20" s="43">
        <f ca="1">A19+1</f>
        <v>15</v>
      </c>
      <c r="B20" s="18">
        <f t="shared" ref="B20:B22" ca="1" si="15">H19+1</f>
        <v>12</v>
      </c>
      <c r="C20" s="18">
        <f ca="1">B20+1</f>
        <v>13</v>
      </c>
      <c r="D20" s="18">
        <f t="shared" ca="1" si="12"/>
        <v>14</v>
      </c>
      <c r="E20" s="18">
        <f t="shared" ca="1" si="12"/>
        <v>15</v>
      </c>
      <c r="F20" s="18">
        <f t="shared" ca="1" si="12"/>
        <v>16</v>
      </c>
      <c r="G20" s="18">
        <f t="shared" ca="1" si="12"/>
        <v>17</v>
      </c>
      <c r="H20" s="18">
        <f t="shared" ca="1" si="12"/>
        <v>18</v>
      </c>
      <c r="J20" s="43">
        <f ca="1">J19+1</f>
        <v>19</v>
      </c>
      <c r="K20" s="18">
        <f t="shared" ref="K20:K22" ca="1" si="16">Q19+1</f>
        <v>10</v>
      </c>
      <c r="L20" s="18">
        <f ca="1">K20+1</f>
        <v>11</v>
      </c>
      <c r="M20" s="18">
        <f t="shared" ca="1" si="13"/>
        <v>12</v>
      </c>
      <c r="N20" s="18">
        <f t="shared" ca="1" si="13"/>
        <v>13</v>
      </c>
      <c r="O20" s="18">
        <f t="shared" ca="1" si="13"/>
        <v>14</v>
      </c>
      <c r="P20" s="18">
        <f t="shared" ca="1" si="13"/>
        <v>15</v>
      </c>
      <c r="Q20" s="18">
        <f t="shared" ca="1" si="13"/>
        <v>16</v>
      </c>
      <c r="S20" s="43">
        <f ca="1">S19+1</f>
        <v>24</v>
      </c>
      <c r="T20" s="18">
        <f t="shared" ref="T20:T22" ca="1" si="17">Z19+1</f>
        <v>14</v>
      </c>
      <c r="U20" s="18">
        <f ca="1">T20+1</f>
        <v>15</v>
      </c>
      <c r="V20" s="18">
        <f t="shared" ca="1" si="14"/>
        <v>16</v>
      </c>
      <c r="W20" s="18">
        <f t="shared" ca="1" si="14"/>
        <v>17</v>
      </c>
      <c r="X20" s="18">
        <f t="shared" ca="1" si="14"/>
        <v>18</v>
      </c>
      <c r="Y20" s="18">
        <f t="shared" ca="1" si="14"/>
        <v>19</v>
      </c>
      <c r="Z20" s="18">
        <f t="shared" ca="1" si="14"/>
        <v>20</v>
      </c>
      <c r="AL20" s="1">
        <v>1601</v>
      </c>
    </row>
    <row r="21" spans="1:38" x14ac:dyDescent="0.25">
      <c r="A21" s="43">
        <f t="shared" ref="A21:A22" ca="1" si="18">A20+1</f>
        <v>16</v>
      </c>
      <c r="B21" s="18">
        <f t="shared" ca="1" si="15"/>
        <v>19</v>
      </c>
      <c r="C21" s="18">
        <f t="shared" ref="C21:C22" ca="1" si="19">B21+1</f>
        <v>20</v>
      </c>
      <c r="D21" s="18">
        <f t="shared" ca="1" si="12"/>
        <v>21</v>
      </c>
      <c r="E21" s="18">
        <f t="shared" ca="1" si="12"/>
        <v>22</v>
      </c>
      <c r="F21" s="18">
        <f t="shared" ca="1" si="12"/>
        <v>23</v>
      </c>
      <c r="G21" s="18">
        <f t="shared" ca="1" si="12"/>
        <v>24</v>
      </c>
      <c r="H21" s="18">
        <f t="shared" ca="1" si="12"/>
        <v>25</v>
      </c>
      <c r="J21" s="43">
        <f t="shared" ref="J21:J22" ca="1" si="20">J20+1</f>
        <v>20</v>
      </c>
      <c r="K21" s="18">
        <f t="shared" ca="1" si="16"/>
        <v>17</v>
      </c>
      <c r="L21" s="18">
        <f t="shared" ref="L21:L22" ca="1" si="21">K21+1</f>
        <v>18</v>
      </c>
      <c r="M21" s="18">
        <f t="shared" ca="1" si="13"/>
        <v>19</v>
      </c>
      <c r="N21" s="18">
        <f t="shared" ca="1" si="13"/>
        <v>20</v>
      </c>
      <c r="O21" s="18">
        <f t="shared" ca="1" si="13"/>
        <v>21</v>
      </c>
      <c r="P21" s="18">
        <f t="shared" ca="1" si="13"/>
        <v>22</v>
      </c>
      <c r="Q21" s="18">
        <f t="shared" ca="1" si="13"/>
        <v>23</v>
      </c>
      <c r="S21" s="43">
        <f t="shared" ref="S21:S22" ca="1" si="22">S20+1</f>
        <v>25</v>
      </c>
      <c r="T21" s="18">
        <f t="shared" ca="1" si="17"/>
        <v>21</v>
      </c>
      <c r="U21" s="18">
        <f t="shared" ref="U21:U22" ca="1" si="23">T21+1</f>
        <v>22</v>
      </c>
      <c r="V21" s="18">
        <f t="shared" ca="1" si="14"/>
        <v>23</v>
      </c>
      <c r="W21" s="18">
        <f t="shared" ca="1" si="14"/>
        <v>24</v>
      </c>
      <c r="X21" s="18">
        <f t="shared" ca="1" si="14"/>
        <v>25</v>
      </c>
      <c r="Y21" s="18">
        <f t="shared" ca="1" si="14"/>
        <v>26</v>
      </c>
      <c r="Z21" s="18">
        <f t="shared" ca="1" si="14"/>
        <v>27</v>
      </c>
      <c r="AL21" s="1">
        <v>1602</v>
      </c>
    </row>
    <row r="22" spans="1:38" x14ac:dyDescent="0.25">
      <c r="A22" s="43">
        <f t="shared" ca="1" si="18"/>
        <v>17</v>
      </c>
      <c r="B22" s="18">
        <f t="shared" ca="1" si="15"/>
        <v>26</v>
      </c>
      <c r="C22" s="18">
        <f t="shared" ca="1" si="19"/>
        <v>27</v>
      </c>
      <c r="D22" s="18">
        <f ca="1">IF(C22=26,27,(IF(C22=27,28,(IF(C22=24,25,(IF(C22=25,26,(IF(C22=28,29,(IF(C22=29,30,(IF(C22=26,27,(IF(C22=30,"","")))))))))))))))</f>
        <v>28</v>
      </c>
      <c r="E22" s="18">
        <f ca="1">IF(D22&gt;=VLOOKUP(B16,Napok!$H$1:$I$12,2,FALSE),"",(D22+1))</f>
        <v>29</v>
      </c>
      <c r="F22" s="18">
        <f ca="1">IF(E22&gt;=VLOOKUP(B16,Napok!$H$1:$I$12,2,FALSE),"",(E22+1))</f>
        <v>30</v>
      </c>
      <c r="G22" s="18" t="str">
        <f ca="1">IF(F22&gt;=VLOOKUP(B16,Napok!$H$1:$I$12,2,FALSE),"",(F22+1))</f>
        <v/>
      </c>
      <c r="H22" s="18" t="str">
        <f ca="1">IF(G22&gt;=VLOOKUP(B16,Napok!$H$1:$I$12,2,FALSE),"",(G22+1))</f>
        <v/>
      </c>
      <c r="J22" s="43">
        <f t="shared" ca="1" si="20"/>
        <v>21</v>
      </c>
      <c r="K22" s="18">
        <f t="shared" ca="1" si="16"/>
        <v>24</v>
      </c>
      <c r="L22" s="18">
        <f t="shared" ca="1" si="21"/>
        <v>25</v>
      </c>
      <c r="M22" s="18">
        <f t="shared" ca="1" si="13"/>
        <v>26</v>
      </c>
      <c r="N22" s="18">
        <f ca="1">IF(M22&gt;=VLOOKUP(K16,Napok!$H$1:$I$12,2,FALSE),"",(M22+1))</f>
        <v>27</v>
      </c>
      <c r="O22" s="18">
        <f ca="1">IF(N22&gt;=VLOOKUP(K16,Napok!$H$1:$I$12,2,FALSE),"",(N22+1))</f>
        <v>28</v>
      </c>
      <c r="P22" s="18">
        <f ca="1">IF(O22&gt;=VLOOKUP(K16,Napok!$H$1:$I$12,2,FALSE),"",(O22+1))</f>
        <v>29</v>
      </c>
      <c r="Q22" s="18">
        <f ca="1">IF(P22&gt;=VLOOKUP(K16,Napok!$H$1:$I$12,2,FALSE),"",(P22+1))</f>
        <v>30</v>
      </c>
      <c r="S22" s="43">
        <f t="shared" ca="1" si="22"/>
        <v>26</v>
      </c>
      <c r="T22" s="18">
        <f t="shared" ca="1" si="17"/>
        <v>28</v>
      </c>
      <c r="U22" s="18">
        <f t="shared" ca="1" si="23"/>
        <v>29</v>
      </c>
      <c r="V22" s="18">
        <f ca="1">IF(U22=26,27,(IF(U22=27,28,(IF(U22=24,25,(IF(U22=25,26,(IF(U22=28,29,(IF(U22=29,30,(IF(U22=26,27,(IF(U22=30,"","")))))))))))))))</f>
        <v>30</v>
      </c>
      <c r="W22" s="18" t="str">
        <f ca="1">IF(V22&gt;=VLOOKUP(T16,Napok!$H$1:$I$12,2,FALSE),"",(V22+1))</f>
        <v/>
      </c>
      <c r="X22" s="18" t="str">
        <f ca="1">IF(W22&gt;=VLOOKUP(T16,Napok!$H$1:$I$12,2,FALSE),"",(W22+1))</f>
        <v/>
      </c>
      <c r="Y22" s="18" t="str">
        <f ca="1">IF(X22&gt;=VLOOKUP(T16,Napok!$H$1:$I$12,2,FALSE),"",(X22+1))</f>
        <v/>
      </c>
      <c r="Z22" s="18" t="str">
        <f ca="1">IF(Y22&gt;=VLOOKUP(T16,Napok!$H$1:$I$12,2,FALSE),"",(Y22+1))</f>
        <v/>
      </c>
      <c r="AL22" s="1">
        <v>1603</v>
      </c>
    </row>
    <row r="23" spans="1:38" x14ac:dyDescent="0.25">
      <c r="A23" s="43" t="str">
        <f ca="1">IF(B23="","",A22+1)</f>
        <v/>
      </c>
      <c r="B23" s="18" t="str">
        <f ca="1">IF(H22=29,30,IF(H22=30,"",(IF(H22="","",(IF((H22)=VLOOKUP(B16,Napok!$H$1:$I$12,2,FALSE),"",VLOOKUP(B16,Napok!$H$1:$I$12,2,FALSE)-1))))))</f>
        <v/>
      </c>
      <c r="C23" s="18" t="str">
        <f ca="1">IF(B23=30,"",IF(B23=29,30,(IF(B23="","",(IF(B$14&gt;=VLOOKUP($B$7,Napok!$H$1:$I$12,2,FALSE),"",VLOOKUP(B$7,Napok!$H$1:$I$12,2,FALSE)))))))</f>
        <v/>
      </c>
      <c r="D23" s="18" t="str">
        <f ca="1">IF(C23="","",(IF(C23=VLOOKUP($B$7,Napok!$H$1:$I$12,2,FALSE),"",(IF($B$14&gt;=VLOOKUP($B$7,Napok!$H$1:$I$12,2,FALSE),"",VLOOKUP($B$7,Napok!$H$1:$I$12,2,FALSE)+1)))))</f>
        <v/>
      </c>
      <c r="E23" s="18" t="str">
        <f ca="1">IF($C$14&gt;=VLOOKUP($B$7,Napok!$H$1:$I$12,2,FALSE),"",VLOOKUP($B$7,Napok!$H$1:$I$12,2,FALSE)+1)</f>
        <v/>
      </c>
      <c r="F23" s="18" t="str">
        <f ca="1">IF($C$14&gt;=VLOOKUP($B$7,Napok!$H$1:$I$12,2,FALSE),"",VLOOKUP($B$7,Napok!$H$1:$I$12,2,FALSE)+1)</f>
        <v/>
      </c>
      <c r="G23" s="18" t="str">
        <f ca="1">IF($C$14&gt;=VLOOKUP($B$7,Napok!$H$1:$I$12,2,FALSE),"",VLOOKUP($B$7,Napok!$H$1:$I$12,2,FALSE)+1)</f>
        <v/>
      </c>
      <c r="H23" s="18" t="str">
        <f ca="1">IF($C$14&gt;=VLOOKUP($B$7,Napok!$H$1:$I$12,2,FALSE),"",VLOOKUP($B$7,Napok!$H$1:$I$12,2,FALSE)+1)</f>
        <v/>
      </c>
      <c r="J23" s="43">
        <f ca="1">IF(K23="","",J22+1)</f>
        <v>22</v>
      </c>
      <c r="K23" s="19">
        <f ca="1">IF(Q22=29,30,(IF(Q22=31,"",(IF(Q22="","",(IF((Q22)=VLOOKUP(K16,Napok!$H$1:$I$12,2,FALSE),"",VLOOKUP(K16,Napok!$H$1:$I$12,2,FALSE)-1)+1))))))</f>
        <v>31</v>
      </c>
      <c r="L23" s="18" t="str">
        <f ca="1">IF(K23=30,(K23+1),(IF(K$14&gt;=VLOOKUP($B$7,Napok!$H$1:$I$12,2,FALSE),"",VLOOKUP(K$7,Napok!$H$1:$I$12,2,FALSE))))</f>
        <v/>
      </c>
      <c r="M23" s="18" t="str">
        <f ca="1">IF(L23="","",(IF(L23=VLOOKUP($B$7,Napok!$H$1:$I$12,2,FALSE),"",(IF($B$14&gt;=VLOOKUP($B$7,Napok!$H$1:$I$12,2,FALSE),"",VLOOKUP($B$7,Napok!$H$1:$I$12,2,FALSE)+1)))))</f>
        <v/>
      </c>
      <c r="N23" s="18" t="str">
        <f ca="1">IF($C$14&gt;=VLOOKUP($B$7,Napok!$H$1:$I$12,2,FALSE),"",VLOOKUP($B$7,Napok!$H$1:$I$12,2,FALSE)+1)</f>
        <v/>
      </c>
      <c r="O23" s="18" t="str">
        <f ca="1">IF($C$14&gt;=VLOOKUP($B$7,Napok!$H$1:$I$12,2,FALSE),"",VLOOKUP($B$7,Napok!$H$1:$I$12,2,FALSE)+1)</f>
        <v/>
      </c>
      <c r="P23" s="18" t="str">
        <f ca="1">IF($C$14&gt;=VLOOKUP($B$7,Napok!$H$1:$I$12,2,FALSE),"",VLOOKUP($B$7,Napok!$H$1:$I$12,2,FALSE)+1)</f>
        <v/>
      </c>
      <c r="Q23" s="18" t="str">
        <f ca="1">IF($C$14&gt;=VLOOKUP($B$7,Napok!$H$1:$I$12,2,FALSE),"",VLOOKUP($B$7,Napok!$H$1:$I$12,2,FALSE)+1)</f>
        <v/>
      </c>
      <c r="S23" s="43" t="str">
        <f ca="1">IF(T23="","",S22+1)</f>
        <v/>
      </c>
      <c r="T23" s="18" t="str">
        <f ca="1">IF(Z22=30,"",(IF(Z22="","",(IF((Z22)=VLOOKUP(T16,Napok!$H$1:$I$12,2,FALSE),"",VLOOKUP(T16,Napok!$H$1:$I$12,2,FALSE)-1)))))</f>
        <v/>
      </c>
      <c r="U23" s="18" t="str">
        <f ca="1">IF(T23=29,30,(IF(T23="","",(IF(T$14&gt;=VLOOKUP($B$7,Napok!$H$1:$I$12,2,FALSE),"",VLOOKUP(T$7,Napok!$H$1:$I$12,2,FALSE))))))</f>
        <v/>
      </c>
      <c r="V23" s="18" t="str">
        <f ca="1">IF(U23="","",(IF(U23=VLOOKUP($B$7,Napok!$H$1:$I$12,2,FALSE),"",(IF($B$14&gt;=VLOOKUP($B$7,Napok!$H$1:$I$12,2,FALSE),"",VLOOKUP($B$7,Napok!$H$1:$I$12,2,FALSE)+1)))))</f>
        <v/>
      </c>
      <c r="W23" s="18" t="str">
        <f ca="1">IF($C$14&gt;=VLOOKUP($B$7,Napok!$H$1:$I$12,2,FALSE),"",VLOOKUP($B$7,Napok!$H$1:$I$12,2,FALSE)+1)</f>
        <v/>
      </c>
      <c r="X23" s="18" t="str">
        <f ca="1">IF($C$14&gt;=VLOOKUP($B$7,Napok!$H$1:$I$12,2,FALSE),"",VLOOKUP($B$7,Napok!$H$1:$I$12,2,FALSE)+1)</f>
        <v/>
      </c>
      <c r="Y23" s="18" t="str">
        <f ca="1">IF($C$14&gt;=VLOOKUP($B$7,Napok!$H$1:$I$12,2,FALSE),"",VLOOKUP($B$7,Napok!$H$1:$I$12,2,FALSE)+1)</f>
        <v/>
      </c>
      <c r="Z23" s="18" t="str">
        <f ca="1">IF($C$14&gt;=VLOOKUP($B$7,Napok!$H$1:$I$12,2,FALSE),"",VLOOKUP($B$7,Napok!$H$1:$I$12,2,FALSE)+1)</f>
        <v/>
      </c>
      <c r="AL23" s="1">
        <v>1604</v>
      </c>
    </row>
    <row r="24" spans="1:38" x14ac:dyDescent="0.25">
      <c r="AL24" s="1">
        <v>1605</v>
      </c>
    </row>
    <row r="25" spans="1:38" x14ac:dyDescent="0.25">
      <c r="B25" s="193" t="s">
        <v>18</v>
      </c>
      <c r="C25" s="194"/>
      <c r="D25" s="194"/>
      <c r="E25" s="194"/>
      <c r="F25" s="194"/>
      <c r="G25" s="194"/>
      <c r="H25" s="195"/>
      <c r="K25" s="193" t="s">
        <v>19</v>
      </c>
      <c r="L25" s="194"/>
      <c r="M25" s="194"/>
      <c r="N25" s="194"/>
      <c r="O25" s="194"/>
      <c r="P25" s="194"/>
      <c r="Q25" s="195"/>
      <c r="T25" s="193" t="s">
        <v>20</v>
      </c>
      <c r="U25" s="194"/>
      <c r="V25" s="194"/>
      <c r="W25" s="194"/>
      <c r="X25" s="194"/>
      <c r="Y25" s="194"/>
      <c r="Z25" s="195"/>
      <c r="AL25" s="1">
        <v>1606</v>
      </c>
    </row>
    <row r="26" spans="1:38" x14ac:dyDescent="0.25">
      <c r="A26" s="43" t="s">
        <v>416</v>
      </c>
      <c r="B26" s="43" t="s">
        <v>1</v>
      </c>
      <c r="C26" s="43" t="s">
        <v>2</v>
      </c>
      <c r="D26" s="43" t="s">
        <v>6</v>
      </c>
      <c r="E26" s="43" t="s">
        <v>3</v>
      </c>
      <c r="F26" s="43" t="s">
        <v>4</v>
      </c>
      <c r="G26" s="43" t="s">
        <v>5</v>
      </c>
      <c r="H26" s="43" t="s">
        <v>7</v>
      </c>
      <c r="J26" s="43" t="s">
        <v>416</v>
      </c>
      <c r="K26" s="43" t="s">
        <v>1</v>
      </c>
      <c r="L26" s="43" t="s">
        <v>2</v>
      </c>
      <c r="M26" s="43" t="s">
        <v>6</v>
      </c>
      <c r="N26" s="43" t="s">
        <v>3</v>
      </c>
      <c r="O26" s="43" t="s">
        <v>4</v>
      </c>
      <c r="P26" s="43" t="s">
        <v>5</v>
      </c>
      <c r="Q26" s="43" t="s">
        <v>7</v>
      </c>
      <c r="S26" s="43" t="s">
        <v>416</v>
      </c>
      <c r="T26" s="43" t="s">
        <v>1</v>
      </c>
      <c r="U26" s="43" t="s">
        <v>2</v>
      </c>
      <c r="V26" s="43" t="s">
        <v>6</v>
      </c>
      <c r="W26" s="43" t="s">
        <v>3</v>
      </c>
      <c r="X26" s="43" t="s">
        <v>4</v>
      </c>
      <c r="Y26" s="43" t="s">
        <v>5</v>
      </c>
      <c r="Z26" s="43" t="s">
        <v>7</v>
      </c>
      <c r="AL26" s="1">
        <v>1607</v>
      </c>
    </row>
    <row r="27" spans="1:38" x14ac:dyDescent="0.25">
      <c r="A27" s="43">
        <f ca="1">INT(((CONCATENATE($C$1,".","07",".","0",MAX(B27:H27))+1-1)-DATE(YEAR((CONCATENATE($C$1,".","07",".","0",MAX(B27:H27))+1-1)),1,1)-1+WEEKDAY(DATE(YEAR((CONCATENATE($C$1,".","07",".","0",MAX(B27:H27))+1-1)),1,0)))/7)+1-INT(WEEKDAY(DATE(YEAR((CONCATENATE($C$1,".","07",".","0",MAX(B27:H27))+1-1)),1,0))/5)+IF(INT(((CONCATENATE($C$1,".","07",".","0",MAX(B27:H27))+1-1)-DATE(YEAR((CONCATENATE($C$1,".","07",".","0",MAX(B27:H27))+1-1)),1,1)-1+WEEKDAY(DATE(YEAR((CONCATENATE($C$1,".","07",".","0",MAX(B27:H27))+1-1)),1,0)))/7)+1-INT(WEEKDAY(DATE(YEAR((CONCATENATE($C$1,".","07",".","0",MAX(B27:H27))+1-1)),1,0))/5)=0,IF(OR(WEEKDAY(DATE(YEAR((CONCATENATE($C$1,".","07",".","0",MAX(B27:H27))+1-1)-4),1,0))=5,WEEKDAY(DATE(YEAR((CONCATENATE($C$1,".","07",".","0",MAX(B27:H27))+1-1)-4),1,0))=6,WEEKDAY(DATE(YEAR((CONCATENATE($C$1,".","07",".","0",MAX(B27:H27))+1-1)-4),1,0))=7),52,53),IF(AND(INT(((CONCATENATE($C$1,".","07",".","0",MAX(B27:H27))+1-1)-DATE(YEAR((CONCATENATE($C$1,".","07",".","0",MAX(B27:H27))+1-1)),1,1)-1+WEEKDAY(DATE(YEAR((CONCATENATE($C$1,".","07",".","0",MAX(B27:H27))+1-1)),1,0)))/7)+1-INT(WEEKDAY(DATE(YEAR((CONCATENATE($C$1,".","07",".","0",MAX(B27:H27))+1-1)),1,0))/5)=53,OR(WEEKDAY(DATE(YEAR((CONCATENATE($C$1,".","07",".","0",MAX(B27:H27))+1-1)+5),1,0))=1,WEEKDAY(DATE(YEAR((CONCATENATE($C$1,".","07",".","0",MAX(B27:H27))+1-1)+5),1,0))=2,WEEKDAY(DATE(YEAR((CONCATENATE($C$1,".","07",".","0",MAX(B27:H27))+1-1)+5),1,0))=3,WEEKDAY(DATE(YEAR((CONCATENATE($C$1,".","07",".","0",MAX(B27:H27))+1-1)+5),1,0))=4)),-52,0))</f>
        <v>26</v>
      </c>
      <c r="B27" s="18" t="str">
        <f ca="1">IF((VLOOKUP((WEEKDAY(((CONCATENATE($C$1,".","07",".","01"))+1-1),2)),Napok!$N$1:$O$7,2,FALSE))=B26,1,"")</f>
        <v/>
      </c>
      <c r="C27" s="18" t="str">
        <f ca="1">IF(B27=1,(B27+1),IF((VLOOKUP((WEEKDAY(((CONCATENATE($C$1,".","07",".","01"))+1-1),2)),Napok!$N$1:$O$7,2,FALSE))=C26,1,""))</f>
        <v/>
      </c>
      <c r="D27" s="18" t="str">
        <f ca="1">IF(C27&lt;&gt;"",(C27+1),IF((VLOOKUP((WEEKDAY(((CONCATENATE($C$1,".","07",".","01"))+1-1),2)),Napok!$N$1:$O$7,2,FALSE))=D26,1,""))</f>
        <v/>
      </c>
      <c r="E27" s="18">
        <f ca="1">IF(D27&lt;&gt;"",(D27+1),IF((VLOOKUP((WEEKDAY(((CONCATENATE($C$1,".","07",".","01"))+1-1),2)),Napok!$N$1:$O$7,2,FALSE))=E26,1,""))</f>
        <v>1</v>
      </c>
      <c r="F27" s="18">
        <f ca="1">IF(E27&lt;&gt;"",(E27+1),IF((VLOOKUP((WEEKDAY(((CONCATENATE($C$1,".","07",".","01"))+1-1),2)),Napok!$N$1:$O$7,2,FALSE))=F26,1,""))</f>
        <v>2</v>
      </c>
      <c r="G27" s="18">
        <f ca="1">IF(F27&lt;&gt;"",(F27+1),IF((VLOOKUP((WEEKDAY(((CONCATENATE($C$1,".","07",".","01"))+1-1),2)),Napok!$N$1:$O$7,2,FALSE))=G26,1,""))</f>
        <v>3</v>
      </c>
      <c r="H27" s="18">
        <f ca="1">IF(G27&lt;&gt;"",(G27+1),IF((VLOOKUP((WEEKDAY(((CONCATENATE($C$1,".","07",".","01"))+1-1),2)),Napok!$N$1:$O$7,2,FALSE))=H26,1,""))</f>
        <v>4</v>
      </c>
      <c r="J27" s="43">
        <f ca="1">INT(((CONCATENATE($C$1,".","08",".","0",MAX(K27:Q27))+1-1)-DATE(YEAR((CONCATENATE($C$1,".","08",".","0",MAX(K27:Q27))+1-1)),1,1)-1+WEEKDAY(DATE(YEAR((CONCATENATE($C$1,".","08",".","0",MAX(K27:Q27))+1-1)),1,0)))/7)+1-INT(WEEKDAY(DATE(YEAR((CONCATENATE($C$1,".","08",".","0",MAX(K27:Q27))+1-1)),1,0))/5)+IF(INT(((CONCATENATE($C$1,".","08",".","0",MAX(K27:Q27))+1-1)-DATE(YEAR((CONCATENATE($C$1,".","08",".","0",MAX(K27:Q27))+1-1)),1,1)-1+WEEKDAY(DATE(YEAR((CONCATENATE($C$1,".","08",".","0",MAX(K27:Q27))+1-1)),1,0)))/7)+1-INT(WEEKDAY(DATE(YEAR((CONCATENATE($C$1,".","08",".","0",MAX(K27:Q27))+1-1)),1,0))/5)=0,IF(OR(WEEKDAY(DATE(YEAR((CONCATENATE($C$1,".","08",".","0",MAX(K27:Q27))+1-1)-4),1,0))=5,WEEKDAY(DATE(YEAR((CONCATENATE($C$1,".","08",".","0",MAX(K27:Q27))+1-1)-4),1,0))=6,WEEKDAY(DATE(YEAR((CONCATENATE($C$1,".","08",".","0",MAX(K27:Q27))+1-1)-4),1,0))=7),52,53),IF(AND(INT(((CONCATENATE($C$1,".","08",".","0",MAX(K27:Q27))+1-1)-DATE(YEAR((CONCATENATE($C$1,".","08",".","0",MAX(K27:Q27))+1-1)),1,1)-1+WEEKDAY(DATE(YEAR((CONCATENATE($C$1,".","08",".","0",MAX(K27:Q27))+1-1)),1,0)))/7)+1-INT(WEEKDAY(DATE(YEAR((CONCATENATE($C$1,".","08",".","0",MAX(K27:Q27))+1-1)),1,0))/5)=53,OR(WEEKDAY(DATE(YEAR((CONCATENATE($C$1,".","08",".","0",MAX(K27:Q27))+1-1)+5),1,0))=1,WEEKDAY(DATE(YEAR((CONCATENATE($C$1,".","08",".","0",MAX(K27:Q27))+1-1)+5),1,0))=2,WEEKDAY(DATE(YEAR((CONCATENATE($C$1,".","08",".","0",MAX(K27:Q27))+1-1)+5),1,0))=3,WEEKDAY(DATE(YEAR((CONCATENATE($C$1,".","08",".","0",MAX(K27:Q27))+1-1)+5),1,0))=4)),-52,0))</f>
        <v>30</v>
      </c>
      <c r="K27" s="18" t="str">
        <f ca="1">IF((VLOOKUP((WEEKDAY(((CONCATENATE($C$1,".","08",".","01"))+1-1),2)),Napok!$N$1:$O$7,2,FALSE))=K26,1,"")</f>
        <v/>
      </c>
      <c r="L27" s="18" t="str">
        <f ca="1">IF(K27=1,(K27+1),IF((VLOOKUP((WEEKDAY(((CONCATENATE($C$1,".","08",".","01"))+1-1),2)),Napok!$N$1:$O$7,2,FALSE))=L26,1,""))</f>
        <v/>
      </c>
      <c r="M27" s="18" t="str">
        <f ca="1">IF(L27&lt;&gt;"",(L27+1),IF((VLOOKUP((WEEKDAY(((CONCATENATE($C$1,".","08",".","01"))+1-1),2)),Napok!$N$1:$O$7,2,FALSE))=M26,1,""))</f>
        <v/>
      </c>
      <c r="N27" s="18" t="str">
        <f ca="1">IF(M27&lt;&gt;"",(M27+1),IF((VLOOKUP((WEEKDAY(((CONCATENATE($C$1,".","08",".","01"))+1-1),2)),Napok!$N$1:$O$7,2,FALSE))=N26,1,""))</f>
        <v/>
      </c>
      <c r="O27" s="18" t="str">
        <f ca="1">IF(N27&lt;&gt;"",(N27+1),IF((VLOOKUP((WEEKDAY(((CONCATENATE($C$1,".","08",".","01"))+1-1),2)),Napok!$N$1:$O$7,2,FALSE))=O26,1,""))</f>
        <v/>
      </c>
      <c r="P27" s="18" t="str">
        <f ca="1">IF(O27&lt;&gt;"",(O27+1),IF((VLOOKUP((WEEKDAY(((CONCATENATE($C$1,".","08",".","01"))+1-1),2)),Napok!$N$1:$O$7,2,FALSE))=P26,1,""))</f>
        <v/>
      </c>
      <c r="Q27" s="18">
        <f ca="1">IF(P27&lt;&gt;"",(P27+1),IF((VLOOKUP((WEEKDAY(((CONCATENATE($C$1,".","08",".","01"))+1-1),2)),Napok!$N$1:$O$7,2,FALSE))=Q26,1,""))</f>
        <v>1</v>
      </c>
      <c r="S27" s="43">
        <f ca="1">INT(((CONCATENATE($C$1,".","09",".","0",MAX(T27:Z27))+1-1)-DATE(YEAR((CONCATENATE($C$1,".","09",".","0",MAX(T27:Z27))+1-1)),1,1)-1+WEEKDAY(DATE(YEAR((CONCATENATE($C$1,".","09",".","0",MAX(T27:Z27))+1-1)),1,0)))/7)+1-INT(WEEKDAY(DATE(YEAR((CONCATENATE($C$1,".","09",".","0",MAX(T27:Z27))+1-1)),1,0))/5)+IF(INT(((CONCATENATE($C$1,".","09",".","0",MAX(T27:Z27))+1-1)-DATE(YEAR((CONCATENATE($C$1,".","09",".","0",MAX(T27:Z27))+1-1)),1,1)-1+WEEKDAY(DATE(YEAR((CONCATENATE($C$1,".","09",".","0",MAX(T27:Z27))+1-1)),1,0)))/7)+1-INT(WEEKDAY(DATE(YEAR((CONCATENATE($C$1,".","09",".","0",MAX(T27:Z27))+1-1)),1,0))/5)=0,IF(OR(WEEKDAY(DATE(YEAR((CONCATENATE($C$1,".","09",".","0",MAX(T27:Z27))+1-1)-4),1,0))=5,WEEKDAY(DATE(YEAR((CONCATENATE($C$1,".","09",".","0",MAX(T27:Z27))+1-1)-4),1,0))=6,WEEKDAY(DATE(YEAR((CONCATENATE($C$1,".","09",".","0",MAX(T27:Z27))+1-1)-4),1,0))=7),52,53),IF(AND(INT(((CONCATENATE($C$1,".","09",".","0",MAX(T27:Z27))+1-1)-DATE(YEAR((CONCATENATE($C$1,".","09",".","0",MAX(T27:Z27))+1-1)),1,1)-1+WEEKDAY(DATE(YEAR((CONCATENATE($C$1,".","09",".","0",MAX(T27:Z27))+1-1)),1,0)))/7)+1-INT(WEEKDAY(DATE(YEAR((CONCATENATE($C$1,".","09",".","0",MAX(T27:Z27))+1-1)),1,0))/5)=53,OR(WEEKDAY(DATE(YEAR((CONCATENATE($C$1,".","09",".","0",MAX(T27:Z27))+1-1)+5),1,0))=1,WEEKDAY(DATE(YEAR((CONCATENATE($C$1,".","09",".","0",MAX(T27:Z27))+1-1)+5),1,0))=2,WEEKDAY(DATE(YEAR((CONCATENATE($C$1,".","09",".","0",MAX(T27:Z27))+1-1)+5),1,0))=3,WEEKDAY(DATE(YEAR((CONCATENATE($C$1,".","09",".","0",MAX(T27:Z27))+1-1)+5),1,0))=4)),-52,0))</f>
        <v>35</v>
      </c>
      <c r="T27" s="18" t="str">
        <f ca="1">IF((VLOOKUP((WEEKDAY(((CONCATENATE($C$1,".","09",".","01"))+1-1),2)),Napok!$N$1:$O$7,2,FALSE))=T26,1,"")</f>
        <v/>
      </c>
      <c r="U27" s="18" t="str">
        <f ca="1">IF(T27=1,(T27+1),IF((VLOOKUP((WEEKDAY(((CONCATENATE($C$1,".","09",".","01"))+1-1),2)),Napok!$N$1:$O$7,2,FALSE))=U26,1,""))</f>
        <v/>
      </c>
      <c r="V27" s="18">
        <f ca="1">IF(U27&lt;&gt;"",(U27+1),IF((VLOOKUP((WEEKDAY(((CONCATENATE($C$1,".","09",".","01"))+1-1),2)),Napok!$N$1:$O$7,2,FALSE))=V26,1,""))</f>
        <v>1</v>
      </c>
      <c r="W27" s="18">
        <f ca="1">IF(V27&lt;&gt;"",(V27+1),IF((VLOOKUP((WEEKDAY(((CONCATENATE($C$1,".","09",".","01"))+1-1),2)),Napok!$N$1:$O$7,2,FALSE))=W26,1,""))</f>
        <v>2</v>
      </c>
      <c r="X27" s="18">
        <f ca="1">IF(W27&lt;&gt;"",(W27+1),IF((VLOOKUP((WEEKDAY(((CONCATENATE($C$1,".","09",".","01"))+1-1),2)),Napok!$N$1:$O$7,2,FALSE))=X26,1,""))</f>
        <v>3</v>
      </c>
      <c r="Y27" s="18">
        <f ca="1">IF(X27&lt;&gt;"",(X27+1),IF((VLOOKUP((WEEKDAY(((CONCATENATE($C$1,".","09",".","01"))+1-1),2)),Napok!$N$1:$O$7,2,FALSE))=Y26,1,""))</f>
        <v>4</v>
      </c>
      <c r="Z27" s="18">
        <f ca="1">IF(Y27&lt;&gt;"",(Y27+1),IF((VLOOKUP((WEEKDAY(((CONCATENATE($C$1,".","09",".","01"))+1-1),2)),Napok!$N$1:$O$7,2,FALSE))=Z26,1,""))</f>
        <v>5</v>
      </c>
      <c r="AL27" s="1">
        <v>1608</v>
      </c>
    </row>
    <row r="28" spans="1:38" x14ac:dyDescent="0.25">
      <c r="A28" s="43">
        <f ca="1">A27+1</f>
        <v>27</v>
      </c>
      <c r="B28" s="18">
        <f ca="1">H27+1</f>
        <v>5</v>
      </c>
      <c r="C28" s="18">
        <f ca="1">B28+1</f>
        <v>6</v>
      </c>
      <c r="D28" s="18">
        <f t="shared" ref="D28:H31" ca="1" si="24">C28+1</f>
        <v>7</v>
      </c>
      <c r="E28" s="18">
        <f t="shared" ca="1" si="24"/>
        <v>8</v>
      </c>
      <c r="F28" s="18">
        <f t="shared" ca="1" si="24"/>
        <v>9</v>
      </c>
      <c r="G28" s="18">
        <f t="shared" ca="1" si="24"/>
        <v>10</v>
      </c>
      <c r="H28" s="18">
        <f t="shared" ca="1" si="24"/>
        <v>11</v>
      </c>
      <c r="J28" s="43">
        <f ca="1">J27+1</f>
        <v>31</v>
      </c>
      <c r="K28" s="18">
        <f ca="1">Q27+1</f>
        <v>2</v>
      </c>
      <c r="L28" s="18">
        <f ca="1">K28+1</f>
        <v>3</v>
      </c>
      <c r="M28" s="18">
        <f t="shared" ref="M28:Q31" ca="1" si="25">L28+1</f>
        <v>4</v>
      </c>
      <c r="N28" s="18">
        <f t="shared" ca="1" si="25"/>
        <v>5</v>
      </c>
      <c r="O28" s="18">
        <f t="shared" ca="1" si="25"/>
        <v>6</v>
      </c>
      <c r="P28" s="18">
        <f t="shared" ca="1" si="25"/>
        <v>7</v>
      </c>
      <c r="Q28" s="18">
        <f t="shared" ca="1" si="25"/>
        <v>8</v>
      </c>
      <c r="S28" s="43">
        <f ca="1">S27+1</f>
        <v>36</v>
      </c>
      <c r="T28" s="18">
        <f ca="1">Z27+1</f>
        <v>6</v>
      </c>
      <c r="U28" s="18">
        <f ca="1">T28+1</f>
        <v>7</v>
      </c>
      <c r="V28" s="18">
        <f t="shared" ref="V28:Z30" ca="1" si="26">U28+1</f>
        <v>8</v>
      </c>
      <c r="W28" s="18">
        <f t="shared" ca="1" si="26"/>
        <v>9</v>
      </c>
      <c r="X28" s="18">
        <f t="shared" ca="1" si="26"/>
        <v>10</v>
      </c>
      <c r="Y28" s="18">
        <f t="shared" ca="1" si="26"/>
        <v>11</v>
      </c>
      <c r="Z28" s="18">
        <f t="shared" ca="1" si="26"/>
        <v>12</v>
      </c>
      <c r="AL28" s="1">
        <v>1609</v>
      </c>
    </row>
    <row r="29" spans="1:38" x14ac:dyDescent="0.25">
      <c r="A29" s="43">
        <f ca="1">A28+1</f>
        <v>28</v>
      </c>
      <c r="B29" s="18">
        <f t="shared" ref="B29:B31" ca="1" si="27">H28+1</f>
        <v>12</v>
      </c>
      <c r="C29" s="18">
        <f ca="1">B29+1</f>
        <v>13</v>
      </c>
      <c r="D29" s="18">
        <f t="shared" ca="1" si="24"/>
        <v>14</v>
      </c>
      <c r="E29" s="18">
        <f t="shared" ca="1" si="24"/>
        <v>15</v>
      </c>
      <c r="F29" s="18">
        <f t="shared" ca="1" si="24"/>
        <v>16</v>
      </c>
      <c r="G29" s="18">
        <f t="shared" ca="1" si="24"/>
        <v>17</v>
      </c>
      <c r="H29" s="18">
        <f t="shared" ca="1" si="24"/>
        <v>18</v>
      </c>
      <c r="J29" s="43">
        <f ca="1">J28+1</f>
        <v>32</v>
      </c>
      <c r="K29" s="18">
        <f t="shared" ref="K29:K31" ca="1" si="28">Q28+1</f>
        <v>9</v>
      </c>
      <c r="L29" s="18">
        <f ca="1">K29+1</f>
        <v>10</v>
      </c>
      <c r="M29" s="18">
        <f t="shared" ca="1" si="25"/>
        <v>11</v>
      </c>
      <c r="N29" s="18">
        <f t="shared" ca="1" si="25"/>
        <v>12</v>
      </c>
      <c r="O29" s="18">
        <f t="shared" ca="1" si="25"/>
        <v>13</v>
      </c>
      <c r="P29" s="18">
        <f t="shared" ca="1" si="25"/>
        <v>14</v>
      </c>
      <c r="Q29" s="18">
        <f t="shared" ca="1" si="25"/>
        <v>15</v>
      </c>
      <c r="S29" s="43">
        <f ca="1">S28+1</f>
        <v>37</v>
      </c>
      <c r="T29" s="18">
        <f t="shared" ref="T29:T31" ca="1" si="29">Z28+1</f>
        <v>13</v>
      </c>
      <c r="U29" s="18">
        <f ca="1">T29+1</f>
        <v>14</v>
      </c>
      <c r="V29" s="18">
        <f t="shared" ca="1" si="26"/>
        <v>15</v>
      </c>
      <c r="W29" s="18">
        <f t="shared" ca="1" si="26"/>
        <v>16</v>
      </c>
      <c r="X29" s="18">
        <f t="shared" ca="1" si="26"/>
        <v>17</v>
      </c>
      <c r="Y29" s="18">
        <f t="shared" ca="1" si="26"/>
        <v>18</v>
      </c>
      <c r="Z29" s="18">
        <f t="shared" ca="1" si="26"/>
        <v>19</v>
      </c>
      <c r="AL29" s="1">
        <v>1610</v>
      </c>
    </row>
    <row r="30" spans="1:38" x14ac:dyDescent="0.25">
      <c r="A30" s="43">
        <f t="shared" ref="A30:A31" ca="1" si="30">A29+1</f>
        <v>29</v>
      </c>
      <c r="B30" s="18">
        <f t="shared" ca="1" si="27"/>
        <v>19</v>
      </c>
      <c r="C30" s="18">
        <f t="shared" ref="C30:C31" ca="1" si="31">B30+1</f>
        <v>20</v>
      </c>
      <c r="D30" s="18">
        <f t="shared" ca="1" si="24"/>
        <v>21</v>
      </c>
      <c r="E30" s="18">
        <f t="shared" ca="1" si="24"/>
        <v>22</v>
      </c>
      <c r="F30" s="18">
        <f t="shared" ca="1" si="24"/>
        <v>23</v>
      </c>
      <c r="G30" s="18">
        <f t="shared" ca="1" si="24"/>
        <v>24</v>
      </c>
      <c r="H30" s="18">
        <f t="shared" ca="1" si="24"/>
        <v>25</v>
      </c>
      <c r="J30" s="43">
        <f t="shared" ref="J30:J31" ca="1" si="32">J29+1</f>
        <v>33</v>
      </c>
      <c r="K30" s="18">
        <f t="shared" ca="1" si="28"/>
        <v>16</v>
      </c>
      <c r="L30" s="18">
        <f t="shared" ref="L30:L31" ca="1" si="33">K30+1</f>
        <v>17</v>
      </c>
      <c r="M30" s="18">
        <f t="shared" ca="1" si="25"/>
        <v>18</v>
      </c>
      <c r="N30" s="18">
        <f t="shared" ca="1" si="25"/>
        <v>19</v>
      </c>
      <c r="O30" s="18">
        <f t="shared" ca="1" si="25"/>
        <v>20</v>
      </c>
      <c r="P30" s="18">
        <f t="shared" ca="1" si="25"/>
        <v>21</v>
      </c>
      <c r="Q30" s="18">
        <f t="shared" ca="1" si="25"/>
        <v>22</v>
      </c>
      <c r="S30" s="43">
        <f t="shared" ref="S30:S31" ca="1" si="34">S29+1</f>
        <v>38</v>
      </c>
      <c r="T30" s="18">
        <f t="shared" ca="1" si="29"/>
        <v>20</v>
      </c>
      <c r="U30" s="18">
        <f t="shared" ref="U30:U31" ca="1" si="35">T30+1</f>
        <v>21</v>
      </c>
      <c r="V30" s="18">
        <f t="shared" ca="1" si="26"/>
        <v>22</v>
      </c>
      <c r="W30" s="18">
        <f t="shared" ca="1" si="26"/>
        <v>23</v>
      </c>
      <c r="X30" s="18">
        <f t="shared" ca="1" si="26"/>
        <v>24</v>
      </c>
      <c r="Y30" s="18">
        <f t="shared" ca="1" si="26"/>
        <v>25</v>
      </c>
      <c r="Z30" s="18">
        <f t="shared" ca="1" si="26"/>
        <v>26</v>
      </c>
      <c r="AL30" s="1">
        <v>1611</v>
      </c>
    </row>
    <row r="31" spans="1:38" x14ac:dyDescent="0.25">
      <c r="A31" s="43">
        <f t="shared" ca="1" si="30"/>
        <v>30</v>
      </c>
      <c r="B31" s="18">
        <f t="shared" ca="1" si="27"/>
        <v>26</v>
      </c>
      <c r="C31" s="18">
        <f t="shared" ca="1" si="31"/>
        <v>27</v>
      </c>
      <c r="D31" s="18">
        <f t="shared" ca="1" si="24"/>
        <v>28</v>
      </c>
      <c r="E31" s="18">
        <f ca="1">IF(D31&gt;=VLOOKUP(B25,Napok!$H$1:$I$12,2,FALSE),"",(D31+1))</f>
        <v>29</v>
      </c>
      <c r="F31" s="18">
        <f ca="1">IF(E31&gt;=VLOOKUP(B25,Napok!$H$1:$I$12,2,FALSE),"",(E31+1))</f>
        <v>30</v>
      </c>
      <c r="G31" s="18">
        <f ca="1">IF(F31&gt;=VLOOKUP(B25,Napok!$H$1:$I$12,2,FALSE),"",(F31+1))</f>
        <v>31</v>
      </c>
      <c r="H31" s="18" t="str">
        <f ca="1">IF(G31&gt;=VLOOKUP(B25,Napok!$H$1:$I$12,2,FALSE),"",(G31+1))</f>
        <v/>
      </c>
      <c r="J31" s="43">
        <f t="shared" ca="1" si="32"/>
        <v>34</v>
      </c>
      <c r="K31" s="18">
        <f t="shared" ca="1" si="28"/>
        <v>23</v>
      </c>
      <c r="L31" s="18">
        <f t="shared" ca="1" si="33"/>
        <v>24</v>
      </c>
      <c r="M31" s="18">
        <f t="shared" ca="1" si="25"/>
        <v>25</v>
      </c>
      <c r="N31" s="18">
        <f ca="1">IF(M31&gt;=VLOOKUP(K25,Napok!$H$1:$I$12,2,FALSE),"",(M31+1))</f>
        <v>26</v>
      </c>
      <c r="O31" s="18">
        <f ca="1">IF(N31&gt;=VLOOKUP(K25,Napok!$H$1:$I$12,2,FALSE),"",(N31+1))</f>
        <v>27</v>
      </c>
      <c r="P31" s="18">
        <f ca="1">IF(O31&gt;=VLOOKUP(K25,Napok!$H$1:$I$12,2,FALSE),"",(O31+1))</f>
        <v>28</v>
      </c>
      <c r="Q31" s="18">
        <f ca="1">IF(P31&gt;=VLOOKUP(K25,Napok!$H$1:$I$12,2,FALSE),"",(P31+1))</f>
        <v>29</v>
      </c>
      <c r="S31" s="43">
        <f t="shared" ca="1" si="34"/>
        <v>39</v>
      </c>
      <c r="T31" s="18">
        <f t="shared" ca="1" si="29"/>
        <v>27</v>
      </c>
      <c r="U31" s="18">
        <f t="shared" ca="1" si="35"/>
        <v>28</v>
      </c>
      <c r="V31" s="18">
        <f ca="1">IF(U31=26,27,(IF(U31=27,28,(IF(U31=24,25,(IF(U31=25,26,(IF(U31=28,29,(IF(U31=29,30,(IF(U31=26,27,(IF(U31=30,"","")))))))))))))))</f>
        <v>29</v>
      </c>
      <c r="W31" s="18">
        <f ca="1">IF(V31&gt;=VLOOKUP(T25,Napok!$H$1:$I$12,2,FALSE),"",(V31+1))</f>
        <v>30</v>
      </c>
      <c r="X31" s="18" t="str">
        <f ca="1">IF(W31&gt;=VLOOKUP(T25,Napok!$H$1:$I$12,2,FALSE),"",(W31+1))</f>
        <v/>
      </c>
      <c r="Y31" s="18" t="str">
        <f ca="1">IF(X31&gt;=VLOOKUP(T25,Napok!$H$1:$I$12,2,FALSE),"",(X31+1))</f>
        <v/>
      </c>
      <c r="Z31" s="18" t="str">
        <f ca="1">IF(Y31&gt;=VLOOKUP(T25,Napok!$H$1:$I$12,2,FALSE),"",(Y31+1))</f>
        <v/>
      </c>
      <c r="AL31" s="1">
        <v>1612</v>
      </c>
    </row>
    <row r="32" spans="1:38" x14ac:dyDescent="0.25">
      <c r="A32" s="43" t="str">
        <f ca="1">IF(B32="","",A31+1)</f>
        <v/>
      </c>
      <c r="B32" s="19" t="str">
        <f ca="1">IF(H31=29,30,(IF(H31=31,"",(IF(H31="","",(IF((H31)=VLOOKUP(B25,Napok!$H$1:$I$12,2,FALSE),"",VLOOKUP(B25,Napok!$H$1:$I$12,2,FALSE)-1)+1))))))</f>
        <v/>
      </c>
      <c r="C32" s="18" t="str">
        <f ca="1">IF(B32=30,(B32+1),(IF(B$14&gt;=VLOOKUP($B$7,Napok!$H$1:$I$12,2,FALSE),"",VLOOKUP(B$7,Napok!$H$1:$I$12,2,FALSE))))</f>
        <v/>
      </c>
      <c r="D32" s="18" t="str">
        <f ca="1">IF(C32="","",(IF(C32=VLOOKUP($B$7,Napok!$H$1:$I$12,2,FALSE),"",(IF($B$14&gt;=VLOOKUP($B$7,Napok!$H$1:$I$12,2,FALSE),"",VLOOKUP($B$7,Napok!$H$1:$I$12,2,FALSE)+1)))))</f>
        <v/>
      </c>
      <c r="E32" s="18" t="str">
        <f ca="1">IF($C$14&gt;=VLOOKUP($B$7,Napok!$H$1:$I$12,2,FALSE),"",VLOOKUP($B$7,Napok!$H$1:$I$12,2,FALSE)+1)</f>
        <v/>
      </c>
      <c r="F32" s="18" t="str">
        <f ca="1">IF($C$14&gt;=VLOOKUP($B$7,Napok!$H$1:$I$12,2,FALSE),"",VLOOKUP($B$7,Napok!$H$1:$I$12,2,FALSE)+1)</f>
        <v/>
      </c>
      <c r="G32" s="18" t="str">
        <f ca="1">IF($C$14&gt;=VLOOKUP($B$7,Napok!$H$1:$I$12,2,FALSE),"",VLOOKUP($B$7,Napok!$H$1:$I$12,2,FALSE)+1)</f>
        <v/>
      </c>
      <c r="H32" s="18" t="str">
        <f ca="1">IF($C$14&gt;=VLOOKUP($B$7,Napok!$H$1:$I$12,2,FALSE),"",VLOOKUP($B$7,Napok!$H$1:$I$12,2,FALSE)+1)</f>
        <v/>
      </c>
      <c r="J32" s="43">
        <f ca="1">IF(K32="","",J31+1)</f>
        <v>35</v>
      </c>
      <c r="K32" s="19">
        <f ca="1">IF(Q31=29,30,(IF(Q31=31,"",(IF(Q31="","",(IF((Q31)=VLOOKUP(K25,Napok!$H$1:$I$12,2,FALSE),"",VLOOKUP(K25,Napok!$H$1:$I$12,2,FALSE)-1)+1))))))</f>
        <v>30</v>
      </c>
      <c r="L32" s="18">
        <f ca="1">IF(K32=30,(K32+1),(IF(K$14&gt;=VLOOKUP($B$7,Napok!$H$1:$I$12,2,FALSE),"",VLOOKUP(K$7,Napok!$H$1:$I$12,2,FALSE))))</f>
        <v>31</v>
      </c>
      <c r="M32" s="18" t="str">
        <f ca="1">IF(L32="","",(IF(L32=VLOOKUP($B$7,Napok!$H$1:$I$12,2,FALSE),"",(IF($B$14&gt;=VLOOKUP($B$7,Napok!$H$1:$I$12,2,FALSE),"",VLOOKUP($B$7,Napok!$H$1:$I$12,2,FALSE)+1)))))</f>
        <v/>
      </c>
      <c r="N32" s="18" t="str">
        <f ca="1">IF($C$14&gt;=VLOOKUP($B$7,Napok!$H$1:$I$12,2,FALSE),"",VLOOKUP($B$7,Napok!$H$1:$I$12,2,FALSE)+1)</f>
        <v/>
      </c>
      <c r="O32" s="18" t="str">
        <f ca="1">IF($C$14&gt;=VLOOKUP($B$7,Napok!$H$1:$I$12,2,FALSE),"",VLOOKUP($B$7,Napok!$H$1:$I$12,2,FALSE)+1)</f>
        <v/>
      </c>
      <c r="P32" s="18" t="str">
        <f ca="1">IF($C$14&gt;=VLOOKUP($B$7,Napok!$H$1:$I$12,2,FALSE),"",VLOOKUP($B$7,Napok!$H$1:$I$12,2,FALSE)+1)</f>
        <v/>
      </c>
      <c r="Q32" s="18" t="str">
        <f ca="1">IF($C$14&gt;=VLOOKUP($B$7,Napok!$H$1:$I$12,2,FALSE),"",VLOOKUP($B$7,Napok!$H$1:$I$12,2,FALSE)+1)</f>
        <v/>
      </c>
      <c r="S32" s="43" t="str">
        <f ca="1">IF(T32="","",S31+1)</f>
        <v/>
      </c>
      <c r="T32" s="18" t="str">
        <f ca="1">IF(Z31=30,"",(IF(Z31="","",(IF((Z31)=VLOOKUP(T25,Napok!$H$1:$I$12,2,FALSE),"",VLOOKUP(T25,Napok!$H$1:$I$12,2,FALSE)-1)))))</f>
        <v/>
      </c>
      <c r="U32" s="18" t="str">
        <f ca="1">IF(T32=29,30,(IF(T32="","",(IF(T$14&gt;=VLOOKUP($B$7,Napok!$H$1:$I$12,2,FALSE),"",VLOOKUP(T$7,Napok!$H$1:$I$12,2,FALSE))))))</f>
        <v/>
      </c>
      <c r="V32" s="18" t="str">
        <f ca="1">IF(U32="","",(IF(U32=VLOOKUP($B$7,Napok!$H$1:$I$12,2,FALSE),"",(IF($B$14&gt;=VLOOKUP($B$7,Napok!$H$1:$I$12,2,FALSE),"",VLOOKUP($B$7,Napok!$H$1:$I$12,2,FALSE)+1)))))</f>
        <v/>
      </c>
      <c r="W32" s="18" t="str">
        <f ca="1">IF($C$14&gt;=VLOOKUP($B$7,Napok!$H$1:$I$12,2,FALSE),"",VLOOKUP($B$7,Napok!$H$1:$I$12,2,FALSE)+1)</f>
        <v/>
      </c>
      <c r="X32" s="18" t="str">
        <f ca="1">IF($C$14&gt;=VLOOKUP($B$7,Napok!$H$1:$I$12,2,FALSE),"",VLOOKUP($B$7,Napok!$H$1:$I$12,2,FALSE)+1)</f>
        <v/>
      </c>
      <c r="Y32" s="18" t="str">
        <f ca="1">IF($C$14&gt;=VLOOKUP($B$7,Napok!$H$1:$I$12,2,FALSE),"",VLOOKUP($B$7,Napok!$H$1:$I$12,2,FALSE)+1)</f>
        <v/>
      </c>
      <c r="Z32" s="18" t="str">
        <f ca="1">IF($C$14&gt;=VLOOKUP($B$7,Napok!$H$1:$I$12,2,FALSE),"",VLOOKUP($B$7,Napok!$H$1:$I$12,2,FALSE)+1)</f>
        <v/>
      </c>
      <c r="AL32" s="1">
        <v>1613</v>
      </c>
    </row>
    <row r="33" spans="1:38" x14ac:dyDescent="0.25">
      <c r="AL33" s="1">
        <v>1614</v>
      </c>
    </row>
    <row r="34" spans="1:38" x14ac:dyDescent="0.25">
      <c r="B34" s="193" t="s">
        <v>21</v>
      </c>
      <c r="C34" s="194"/>
      <c r="D34" s="194"/>
      <c r="E34" s="194"/>
      <c r="F34" s="194"/>
      <c r="G34" s="194"/>
      <c r="H34" s="195"/>
      <c r="K34" s="193" t="s">
        <v>22</v>
      </c>
      <c r="L34" s="194"/>
      <c r="M34" s="194"/>
      <c r="N34" s="194"/>
      <c r="O34" s="194"/>
      <c r="P34" s="194"/>
      <c r="Q34" s="195"/>
      <c r="T34" s="193" t="s">
        <v>23</v>
      </c>
      <c r="U34" s="194"/>
      <c r="V34" s="194"/>
      <c r="W34" s="194"/>
      <c r="X34" s="194"/>
      <c r="Y34" s="194"/>
      <c r="Z34" s="195"/>
      <c r="AL34" s="1">
        <v>1615</v>
      </c>
    </row>
    <row r="35" spans="1:38" x14ac:dyDescent="0.25">
      <c r="A35" s="43" t="s">
        <v>416</v>
      </c>
      <c r="B35" s="43" t="s">
        <v>1</v>
      </c>
      <c r="C35" s="43" t="s">
        <v>2</v>
      </c>
      <c r="D35" s="43" t="s">
        <v>6</v>
      </c>
      <c r="E35" s="43" t="s">
        <v>3</v>
      </c>
      <c r="F35" s="43" t="s">
        <v>4</v>
      </c>
      <c r="G35" s="43" t="s">
        <v>5</v>
      </c>
      <c r="H35" s="43" t="s">
        <v>7</v>
      </c>
      <c r="J35" s="43" t="s">
        <v>416</v>
      </c>
      <c r="K35" s="43" t="s">
        <v>1</v>
      </c>
      <c r="L35" s="43" t="s">
        <v>2</v>
      </c>
      <c r="M35" s="43" t="s">
        <v>6</v>
      </c>
      <c r="N35" s="43" t="s">
        <v>3</v>
      </c>
      <c r="O35" s="43" t="s">
        <v>4</v>
      </c>
      <c r="P35" s="43" t="s">
        <v>5</v>
      </c>
      <c r="Q35" s="43" t="s">
        <v>7</v>
      </c>
      <c r="S35" s="43" t="s">
        <v>416</v>
      </c>
      <c r="T35" s="43" t="s">
        <v>1</v>
      </c>
      <c r="U35" s="43" t="s">
        <v>2</v>
      </c>
      <c r="V35" s="43" t="s">
        <v>6</v>
      </c>
      <c r="W35" s="43" t="s">
        <v>3</v>
      </c>
      <c r="X35" s="43" t="s">
        <v>4</v>
      </c>
      <c r="Y35" s="43" t="s">
        <v>5</v>
      </c>
      <c r="Z35" s="43" t="s">
        <v>7</v>
      </c>
      <c r="AL35" s="1">
        <v>1616</v>
      </c>
    </row>
    <row r="36" spans="1:38" x14ac:dyDescent="0.25">
      <c r="A36" s="43">
        <f ca="1">INT(((CONCATENATE($C$1,".","10",".","0",MAX(B36:H36))+1-1)-DATE(YEAR((CONCATENATE($C$1,".","10",".","0",MAX(B36:H36))+1-1)),1,1)-1+WEEKDAY(DATE(YEAR((CONCATENATE($C$1,".","10",".","0",MAX(B36:H36))+1-1)),1,0)))/7)+1-INT(WEEKDAY(DATE(YEAR((CONCATENATE($C$1,".","10",".","0",MAX(B36:H36))+1-1)),1,0))/5)+IF(INT(((CONCATENATE($C$1,".","10",".","0",MAX(B36:H36))+1-1)-DATE(YEAR((CONCATENATE($C$1,".","10",".","0",MAX(B36:H36))+1-1)),1,1)-1+WEEKDAY(DATE(YEAR((CONCATENATE($C$1,".","10",".","0",MAX(B36:H36))+1-1)),1,0)))/7)+1-INT(WEEKDAY(DATE(YEAR((CONCATENATE($C$1,".","10",".","0",MAX(B36:H36))+1-1)),1,0))/5)=0,IF(OR(WEEKDAY(DATE(YEAR((CONCATENATE($C$1,".","10",".","0",MAX(B36:H36))+1-1)-4),1,0))=5,WEEKDAY(DATE(YEAR((CONCATENATE($C$1,".","10",".","0",MAX(B36:H36))+1-1)-4),1,0))=6,WEEKDAY(DATE(YEAR((CONCATENATE($C$1,".","10",".","0",MAX(B36:H36))+1-1)-4),1,0))=7),52,53),IF(AND(INT(((CONCATENATE($C$1,".","10",".","0",MAX(B36:H36))+1-1)-DATE(YEAR((CONCATENATE($C$1,".","10",".","0",MAX(B36:H36))+1-1)),1,1)-1+WEEKDAY(DATE(YEAR((CONCATENATE($C$1,".","10",".","0",MAX(B36:H36))+1-1)),1,0)))/7)+1-INT(WEEKDAY(DATE(YEAR((CONCATENATE($C$1,".","10",".","0",MAX(B36:H36))+1-1)),1,0))/5)=53,OR(WEEKDAY(DATE(YEAR((CONCATENATE($C$1,".","10",".","0",MAX(B36:H36))+1-1)+5),1,0))=1,WEEKDAY(DATE(YEAR((CONCATENATE($C$1,".","10",".","0",MAX(B36:H36))+1-1)+5),1,0))=2,WEEKDAY(DATE(YEAR((CONCATENATE($C$1,".","10",".","0",MAX(B36:H36))+1-1)+5),1,0))=3,WEEKDAY(DATE(YEAR((CONCATENATE($C$1,".","10",".","0",MAX(B36:H36))+1-1)+5),1,0))=4)),-52,0))</f>
        <v>39</v>
      </c>
      <c r="B36" s="18" t="str">
        <f ca="1">IF((VLOOKUP((WEEKDAY(((CONCATENATE($C$1,".","10",".","01"))+1-1),2)),Napok!$N$1:$O$7,2,FALSE))=B35,1,"")</f>
        <v/>
      </c>
      <c r="C36" s="18" t="str">
        <f ca="1">IF(B36=1,(B36+1),IF((VLOOKUP((WEEKDAY(((CONCATENATE($C$1,".","10",".","01"))+1-1),2)),Napok!$N$1:$O$7,2,FALSE))=C35,1,""))</f>
        <v/>
      </c>
      <c r="D36" s="18" t="str">
        <f ca="1">IF(C36&lt;&gt;"",(C36+1),IF((VLOOKUP((WEEKDAY(((CONCATENATE($C$1,".","10",".","01"))+1-1),2)),Napok!$N$1:$O$7,2,FALSE))=D35,1,""))</f>
        <v/>
      </c>
      <c r="E36" s="18" t="str">
        <f ca="1">IF(D36&lt;&gt;"",(D36+1),IF((VLOOKUP((WEEKDAY(((CONCATENATE($C$1,".","10",".","01"))+1-1),2)),Napok!$N$1:$O$7,2,FALSE))=E35,1,""))</f>
        <v/>
      </c>
      <c r="F36" s="18">
        <f ca="1">IF(E36&lt;&gt;"",(E36+1),IF((VLOOKUP((WEEKDAY(((CONCATENATE($C$1,".","10",".","01"))+1-1),2)),Napok!$N$1:$O$7,2,FALSE))=F35,1,""))</f>
        <v>1</v>
      </c>
      <c r="G36" s="18">
        <f ca="1">IF(F36&lt;&gt;"",(F36+1),IF((VLOOKUP((WEEKDAY(((CONCATENATE($C$1,".","10",".","01"))+1-1),2)),Napok!$N$1:$O$7,2,FALSE))=G35,1,""))</f>
        <v>2</v>
      </c>
      <c r="H36" s="18">
        <f ca="1">IF(G36&lt;&gt;"",(G36+1),IF((VLOOKUP((WEEKDAY(((CONCATENATE($C$1,".","10",".","01"))+1-1),2)),Napok!$N$1:$O$7,2,FALSE))=H35,1,""))</f>
        <v>3</v>
      </c>
      <c r="J36" s="43">
        <f ca="1">INT(((CONCATENATE($C$1,".","11",".","0",MAX(K36:Q36))+1-1)-DATE(YEAR((CONCATENATE($C$1,".","11",".","0",MAX(K36:Q36))+1-1)),1,1)-1+WEEKDAY(DATE(YEAR((CONCATENATE($C$1,".","11",".","0",MAX(K36:Q36))+1-1)),1,0)))/7)+1-INT(WEEKDAY(DATE(YEAR((CONCATENATE($C$1,".","11",".","0",MAX(K36:Q36))+1-1)),1,0))/5)+IF(INT(((CONCATENATE($C$1,".","11",".","0",MAX(K36:Q36))+1-1)-DATE(YEAR((CONCATENATE($C$1,".","11",".","0",MAX(K36:Q36))+1-1)),1,1)-1+WEEKDAY(DATE(YEAR((CONCATENATE($C$1,".","11",".","0",MAX(K36:Q36))+1-1)),1,0)))/7)+1-INT(WEEKDAY(DATE(YEAR((CONCATENATE($C$1,".","11",".","0",MAX(K36:Q36))+1-1)),1,0))/5)=0,IF(OR(WEEKDAY(DATE(YEAR((CONCATENATE($C$1,".","11",".","0",MAX(K36:Q36))+1-1)-4),1,0))=5,WEEKDAY(DATE(YEAR((CONCATENATE($C$1,".","11",".","0",MAX(K36:Q36))+1-1)-4),1,0))=6,WEEKDAY(DATE(YEAR((CONCATENATE($C$1,".","11",".","0",MAX(K36:Q36))+1-1)-4),1,0))=7),52,53),IF(AND(INT(((CONCATENATE($C$1,".","11",".","0",MAX(K36:Q36))+1-1)-DATE(YEAR((CONCATENATE($C$1,".","11",".","0",MAX(K36:Q36))+1-1)),1,1)-1+WEEKDAY(DATE(YEAR((CONCATENATE($C$1,".","11",".","0",MAX(K36:Q36))+1-1)),1,0)))/7)+1-INT(WEEKDAY(DATE(YEAR((CONCATENATE($C$1,".","11",".","0",MAX(K36:Q36))+1-1)),1,0))/5)=53,OR(WEEKDAY(DATE(YEAR((CONCATENATE($C$1,".","11",".","0",MAX(K36:Q36))+1-1)+5),1,0))=1,WEEKDAY(DATE(YEAR((CONCATENATE($C$1,".","11",".","0",MAX(K36:Q36))+1-1)+5),1,0))=2,WEEKDAY(DATE(YEAR((CONCATENATE($C$1,".","11",".","0",MAX(K36:Q36))+1-1)+5),1,0))=3,WEEKDAY(DATE(YEAR((CONCATENATE($C$1,".","11",".","0",MAX(K36:Q36))+1-1)+5),1,0))=4)),-52,0))</f>
        <v>44</v>
      </c>
      <c r="K36" s="18">
        <f ca="1">IF((VLOOKUP((WEEKDAY(((CONCATENATE($C$1,".","11",".","01"))+1-1),2)),Napok!$N$1:$O$7,2,FALSE))=K35,1,"")</f>
        <v>1</v>
      </c>
      <c r="L36" s="18">
        <f ca="1">IF(K36=1,(K36+1),IF((VLOOKUP((WEEKDAY(((CONCATENATE($C$1,".","11",".","01"))+1-1),2)),Napok!$N$1:$O$7,2,FALSE))=L35,1,""))</f>
        <v>2</v>
      </c>
      <c r="M36" s="18">
        <f ca="1">IF(L36&lt;&gt;"",(L36+1),IF((VLOOKUP((WEEKDAY(((CONCATENATE($C$1,".","11",".","01"))+1-1),2)),Napok!$N$1:$O$7,2,FALSE))=M35,1,""))</f>
        <v>3</v>
      </c>
      <c r="N36" s="18">
        <f ca="1">IF(M36&lt;&gt;"",(M36+1),IF((VLOOKUP((WEEKDAY(((CONCATENATE($C$1,".","11",".","01"))+1-1),2)),Napok!$N$1:$O$7,2,FALSE))=N35,1,""))</f>
        <v>4</v>
      </c>
      <c r="O36" s="18">
        <f ca="1">IF(N36&lt;&gt;"",(N36+1),IF((VLOOKUP((WEEKDAY(((CONCATENATE($C$1,".","11",".","01"))+1-1),2)),Napok!$N$1:$O$7,2,FALSE))=O35,1,""))</f>
        <v>5</v>
      </c>
      <c r="P36" s="18">
        <f ca="1">IF(O36&lt;&gt;"",(O36+1),IF((VLOOKUP((WEEKDAY(((CONCATENATE($C$1,".","11",".","01"))+1-1),2)),Napok!$N$1:$O$7,2,FALSE))=P35,1,""))</f>
        <v>6</v>
      </c>
      <c r="Q36" s="18">
        <f ca="1">IF(P36&lt;&gt;"",(P36+1),IF((VLOOKUP((WEEKDAY(((CONCATENATE($C$1,".","11",".","01"))+1-1),2)),Napok!$N$1:$O$7,2,FALSE))=Q35,1,""))</f>
        <v>7</v>
      </c>
      <c r="S36" s="43">
        <f ca="1">INT(((CONCATENATE($C$1,".","12",".","0",MAX(T36:Z36))+1-1)-DATE(YEAR((CONCATENATE($C$1,".","12",".","0",MAX(T36:Z36))+1-1)),1,1)-1+WEEKDAY(DATE(YEAR((CONCATENATE($C$1,".","12",".","0",MAX(T36:Z36))+1-1)),1,0)))/7)+1-INT(WEEKDAY(DATE(YEAR((CONCATENATE($C$1,".","12",".","0",MAX(T36:Z36))+1-1)),1,0))/5)+IF(INT(((CONCATENATE($C$1,".","12",".","0",MAX(T36:Z36))+1-1)-DATE(YEAR((CONCATENATE($C$1,".","12",".","0",MAX(T36:Z36))+1-1)),1,1)-1+WEEKDAY(DATE(YEAR((CONCATENATE($C$1,".","12",".","0",MAX(T36:Z36))+1-1)),1,0)))/7)+1-INT(WEEKDAY(DATE(YEAR((CONCATENATE($C$1,".","12",".","0",MAX(T36:Z36))+1-1)),1,0))/5)=0,IF(OR(WEEKDAY(DATE(YEAR((CONCATENATE($C$1,".","12",".","0",MAX(T36:Z36))+1-1)-4),1,0))=5,WEEKDAY(DATE(YEAR((CONCATENATE($C$1,".","12",".","0",MAX(T36:Z36))+1-1)-4),1,0))=6,WEEKDAY(DATE(YEAR((CONCATENATE($C$1,".","12",".","0",MAX(T36:Z36))+1-1)-4),1,0))=7),52,53),IF(AND(INT(((CONCATENATE($C$1,".","12",".","0",MAX(T36:Z36))+1-1)-DATE(YEAR((CONCATENATE($C$1,".","12",".","0",MAX(T36:Z36))+1-1)),1,1)-1+WEEKDAY(DATE(YEAR((CONCATENATE($C$1,".","12",".","0",MAX(T36:Z36))+1-1)),1,0)))/7)+1-INT(WEEKDAY(DATE(YEAR((CONCATENATE($C$1,".","12",".","0",MAX(T36:Z36))+1-1)),1,0))/5)=53,OR(WEEKDAY(DATE(YEAR((CONCATENATE($C$1,".","12",".","0",MAX(T36:Z36))+1-1)+5),1,0))=1,WEEKDAY(DATE(YEAR((CONCATENATE($C$1,".","12",".","0",MAX(T36:Z36))+1-1)+5),1,0))=2,WEEKDAY(DATE(YEAR((CONCATENATE($C$1,".","12",".","0",MAX(T36:Z36))+1-1)+5),1,0))=3,WEEKDAY(DATE(YEAR((CONCATENATE($C$1,".","12",".","0",MAX(T36:Z36))+1-1)+5),1,0))=4)),-52,0))</f>
        <v>48</v>
      </c>
      <c r="T36" s="18" t="str">
        <f ca="1">IF((VLOOKUP((WEEKDAY(((CONCATENATE($C$1,".","12",".","01"))+1-1),2)),Napok!$N$1:$O$7,2,FALSE))=T35,1,"")</f>
        <v/>
      </c>
      <c r="U36" s="18" t="str">
        <f ca="1">IF(T36=1,(T36+1),IF((VLOOKUP((WEEKDAY(((CONCATENATE($C$1,".","12",".","01"))+1-1),2)),Napok!$N$1:$O$7,2,FALSE))=U35,1,""))</f>
        <v/>
      </c>
      <c r="V36" s="18">
        <f ca="1">IF(U36&lt;&gt;"",(U36+1),IF((VLOOKUP((WEEKDAY(((CONCATENATE($C$1,".","12",".","01"))+1-1),2)),Napok!$N$1:$O$7,2,FALSE))=V35,1,""))</f>
        <v>1</v>
      </c>
      <c r="W36" s="18">
        <f ca="1">IF(V36&lt;&gt;"",(V36+1),IF((VLOOKUP((WEEKDAY(((CONCATENATE($C$1,".","12",".","01"))+1-1),2)),Napok!$N$1:$O$7,2,FALSE))=W35,1,""))</f>
        <v>2</v>
      </c>
      <c r="X36" s="18">
        <f ca="1">IF(W36&lt;&gt;"",(W36+1),IF((VLOOKUP((WEEKDAY(((CONCATENATE($C$1,".","12",".","01"))+1-1),2)),Napok!$N$1:$O$7,2,FALSE))=X35,1,""))</f>
        <v>3</v>
      </c>
      <c r="Y36" s="18">
        <f ca="1">IF(X36&lt;&gt;"",(X36+1),IF((VLOOKUP((WEEKDAY(((CONCATENATE($C$1,".","12",".","01"))+1-1),2)),Napok!$N$1:$O$7,2,FALSE))=Y35,1,""))</f>
        <v>4</v>
      </c>
      <c r="Z36" s="18">
        <f ca="1">IF(Y36&lt;&gt;"",(Y36+1),IF((VLOOKUP((WEEKDAY(((CONCATENATE($C$1,".","12",".","01"))+1-1),2)),Napok!$N$1:$O$7,2,FALSE))=Z35,1,""))</f>
        <v>5</v>
      </c>
      <c r="AL36" s="1">
        <v>1617</v>
      </c>
    </row>
    <row r="37" spans="1:38" x14ac:dyDescent="0.25">
      <c r="A37" s="43">
        <f ca="1">A36+1</f>
        <v>40</v>
      </c>
      <c r="B37" s="18">
        <f ca="1">H36+1</f>
        <v>4</v>
      </c>
      <c r="C37" s="18">
        <f ca="1">B37+1</f>
        <v>5</v>
      </c>
      <c r="D37" s="18">
        <f t="shared" ref="D37:H40" ca="1" si="36">C37+1</f>
        <v>6</v>
      </c>
      <c r="E37" s="18">
        <f t="shared" ca="1" si="36"/>
        <v>7</v>
      </c>
      <c r="F37" s="18">
        <f t="shared" ca="1" si="36"/>
        <v>8</v>
      </c>
      <c r="G37" s="18">
        <f t="shared" ca="1" si="36"/>
        <v>9</v>
      </c>
      <c r="H37" s="18">
        <f t="shared" ca="1" si="36"/>
        <v>10</v>
      </c>
      <c r="J37" s="43">
        <f ca="1">J36+1</f>
        <v>45</v>
      </c>
      <c r="K37" s="18">
        <f ca="1">Q36+1</f>
        <v>8</v>
      </c>
      <c r="L37" s="18">
        <f ca="1">K37+1</f>
        <v>9</v>
      </c>
      <c r="M37" s="18">
        <f t="shared" ref="M37:Q39" ca="1" si="37">L37+1</f>
        <v>10</v>
      </c>
      <c r="N37" s="18">
        <f t="shared" ca="1" si="37"/>
        <v>11</v>
      </c>
      <c r="O37" s="18">
        <f t="shared" ca="1" si="37"/>
        <v>12</v>
      </c>
      <c r="P37" s="18">
        <f t="shared" ca="1" si="37"/>
        <v>13</v>
      </c>
      <c r="Q37" s="18">
        <f t="shared" ca="1" si="37"/>
        <v>14</v>
      </c>
      <c r="S37" s="43">
        <f ca="1">S36+1</f>
        <v>49</v>
      </c>
      <c r="T37" s="18">
        <f ca="1">Z36+1</f>
        <v>6</v>
      </c>
      <c r="U37" s="18">
        <f ca="1">T37+1</f>
        <v>7</v>
      </c>
      <c r="V37" s="18">
        <f t="shared" ref="V37:Z40" ca="1" si="38">U37+1</f>
        <v>8</v>
      </c>
      <c r="W37" s="18">
        <f t="shared" ca="1" si="38"/>
        <v>9</v>
      </c>
      <c r="X37" s="18">
        <f t="shared" ca="1" si="38"/>
        <v>10</v>
      </c>
      <c r="Y37" s="18">
        <f t="shared" ca="1" si="38"/>
        <v>11</v>
      </c>
      <c r="Z37" s="18">
        <f t="shared" ca="1" si="38"/>
        <v>12</v>
      </c>
      <c r="AL37" s="1">
        <v>1618</v>
      </c>
    </row>
    <row r="38" spans="1:38" x14ac:dyDescent="0.25">
      <c r="A38" s="43">
        <f ca="1">A37+1</f>
        <v>41</v>
      </c>
      <c r="B38" s="18">
        <f t="shared" ref="B38:B40" ca="1" si="39">H37+1</f>
        <v>11</v>
      </c>
      <c r="C38" s="18">
        <f ca="1">B38+1</f>
        <v>12</v>
      </c>
      <c r="D38" s="18">
        <f t="shared" ca="1" si="36"/>
        <v>13</v>
      </c>
      <c r="E38" s="18">
        <f t="shared" ca="1" si="36"/>
        <v>14</v>
      </c>
      <c r="F38" s="18">
        <f t="shared" ca="1" si="36"/>
        <v>15</v>
      </c>
      <c r="G38" s="18">
        <f t="shared" ca="1" si="36"/>
        <v>16</v>
      </c>
      <c r="H38" s="18">
        <f t="shared" ca="1" si="36"/>
        <v>17</v>
      </c>
      <c r="J38" s="43">
        <f ca="1">J37+1</f>
        <v>46</v>
      </c>
      <c r="K38" s="18">
        <f t="shared" ref="K38:K40" ca="1" si="40">Q37+1</f>
        <v>15</v>
      </c>
      <c r="L38" s="18">
        <f ca="1">K38+1</f>
        <v>16</v>
      </c>
      <c r="M38" s="18">
        <f t="shared" ca="1" si="37"/>
        <v>17</v>
      </c>
      <c r="N38" s="18">
        <f t="shared" ca="1" si="37"/>
        <v>18</v>
      </c>
      <c r="O38" s="18">
        <f t="shared" ca="1" si="37"/>
        <v>19</v>
      </c>
      <c r="P38" s="18">
        <f t="shared" ca="1" si="37"/>
        <v>20</v>
      </c>
      <c r="Q38" s="18">
        <f t="shared" ca="1" si="37"/>
        <v>21</v>
      </c>
      <c r="S38" s="43">
        <f ca="1">S37+1</f>
        <v>50</v>
      </c>
      <c r="T38" s="18">
        <f t="shared" ref="T38:T40" ca="1" si="41">Z37+1</f>
        <v>13</v>
      </c>
      <c r="U38" s="18">
        <f ca="1">T38+1</f>
        <v>14</v>
      </c>
      <c r="V38" s="18">
        <f t="shared" ca="1" si="38"/>
        <v>15</v>
      </c>
      <c r="W38" s="18">
        <f t="shared" ca="1" si="38"/>
        <v>16</v>
      </c>
      <c r="X38" s="18">
        <f t="shared" ca="1" si="38"/>
        <v>17</v>
      </c>
      <c r="Y38" s="18">
        <f t="shared" ca="1" si="38"/>
        <v>18</v>
      </c>
      <c r="Z38" s="18">
        <f t="shared" ca="1" si="38"/>
        <v>19</v>
      </c>
      <c r="AL38" s="1">
        <v>1619</v>
      </c>
    </row>
    <row r="39" spans="1:38" x14ac:dyDescent="0.25">
      <c r="A39" s="43">
        <f t="shared" ref="A39:A40" ca="1" si="42">A38+1</f>
        <v>42</v>
      </c>
      <c r="B39" s="18">
        <f t="shared" ca="1" si="39"/>
        <v>18</v>
      </c>
      <c r="C39" s="18">
        <f t="shared" ref="C39:C40" ca="1" si="43">B39+1</f>
        <v>19</v>
      </c>
      <c r="D39" s="18">
        <f t="shared" ca="1" si="36"/>
        <v>20</v>
      </c>
      <c r="E39" s="18">
        <f t="shared" ca="1" si="36"/>
        <v>21</v>
      </c>
      <c r="F39" s="18">
        <f t="shared" ca="1" si="36"/>
        <v>22</v>
      </c>
      <c r="G39" s="18">
        <f t="shared" ca="1" si="36"/>
        <v>23</v>
      </c>
      <c r="H39" s="18">
        <f t="shared" ca="1" si="36"/>
        <v>24</v>
      </c>
      <c r="J39" s="43">
        <f t="shared" ref="J39:J40" ca="1" si="44">J38+1</f>
        <v>47</v>
      </c>
      <c r="K39" s="18">
        <f t="shared" ca="1" si="40"/>
        <v>22</v>
      </c>
      <c r="L39" s="18">
        <f t="shared" ref="L39:L40" ca="1" si="45">K39+1</f>
        <v>23</v>
      </c>
      <c r="M39" s="18">
        <f t="shared" ca="1" si="37"/>
        <v>24</v>
      </c>
      <c r="N39" s="18">
        <f t="shared" ca="1" si="37"/>
        <v>25</v>
      </c>
      <c r="O39" s="18">
        <f t="shared" ca="1" si="37"/>
        <v>26</v>
      </c>
      <c r="P39" s="18">
        <f t="shared" ca="1" si="37"/>
        <v>27</v>
      </c>
      <c r="Q39" s="18">
        <f t="shared" ca="1" si="37"/>
        <v>28</v>
      </c>
      <c r="S39" s="43">
        <f t="shared" ref="S39:S40" ca="1" si="46">S38+1</f>
        <v>51</v>
      </c>
      <c r="T39" s="18">
        <f t="shared" ca="1" si="41"/>
        <v>20</v>
      </c>
      <c r="U39" s="18">
        <f t="shared" ref="U39:U40" ca="1" si="47">T39+1</f>
        <v>21</v>
      </c>
      <c r="V39" s="18">
        <f t="shared" ca="1" si="38"/>
        <v>22</v>
      </c>
      <c r="W39" s="18">
        <f t="shared" ca="1" si="38"/>
        <v>23</v>
      </c>
      <c r="X39" s="18">
        <f t="shared" ca="1" si="38"/>
        <v>24</v>
      </c>
      <c r="Y39" s="18">
        <f t="shared" ca="1" si="38"/>
        <v>25</v>
      </c>
      <c r="Z39" s="18">
        <f t="shared" ca="1" si="38"/>
        <v>26</v>
      </c>
      <c r="AL39" s="1">
        <v>1620</v>
      </c>
    </row>
    <row r="40" spans="1:38" x14ac:dyDescent="0.25">
      <c r="A40" s="43">
        <f t="shared" ca="1" si="42"/>
        <v>43</v>
      </c>
      <c r="B40" s="18">
        <f t="shared" ca="1" si="39"/>
        <v>25</v>
      </c>
      <c r="C40" s="18">
        <f t="shared" ca="1" si="43"/>
        <v>26</v>
      </c>
      <c r="D40" s="18">
        <f t="shared" ca="1" si="36"/>
        <v>27</v>
      </c>
      <c r="E40" s="18">
        <f ca="1">IF(D40&gt;=VLOOKUP(B34,Napok!$H$1:$I$12,2,FALSE),"",(D40+1))</f>
        <v>28</v>
      </c>
      <c r="F40" s="18">
        <f ca="1">IF(E40&gt;=VLOOKUP(B34,Napok!$H$1:$I$12,2,FALSE),"",(E40+1))</f>
        <v>29</v>
      </c>
      <c r="G40" s="18">
        <f ca="1">IF(F40&gt;=VLOOKUP(B34,Napok!$H$1:$I$12,2,FALSE),"",(F40+1))</f>
        <v>30</v>
      </c>
      <c r="H40" s="18">
        <f ca="1">IF(G40&gt;=VLOOKUP(B34,Napok!$H$1:$I$12,2,FALSE),"",(G40+1))</f>
        <v>31</v>
      </c>
      <c r="J40" s="43">
        <f t="shared" ca="1" si="44"/>
        <v>48</v>
      </c>
      <c r="K40" s="18">
        <f t="shared" ca="1" si="40"/>
        <v>29</v>
      </c>
      <c r="L40" s="18">
        <f t="shared" ca="1" si="45"/>
        <v>30</v>
      </c>
      <c r="M40" s="18" t="str">
        <f ca="1">IF(L40=26,27,(IF(L40=27,28,(IF(L40=24,25,(IF(L40=25,26,(IF(L40=28,29,(IF(L40=29,30,(IF(L40=26,27,(IF(L40=30,"","")))))))))))))))</f>
        <v/>
      </c>
      <c r="N40" s="18" t="str">
        <f ca="1">IF(M40&gt;=VLOOKUP(K34,Napok!$H$1:$I$12,2,FALSE),"",(M40+1))</f>
        <v/>
      </c>
      <c r="O40" s="18" t="str">
        <f ca="1">IF(N40&gt;=VLOOKUP(K34,Napok!$H$1:$I$12,2,FALSE),"",(N40+1))</f>
        <v/>
      </c>
      <c r="P40" s="18" t="str">
        <f ca="1">IF(O40&gt;=VLOOKUP(K34,Napok!$H$1:$I$12,2,FALSE),"",(O40+1))</f>
        <v/>
      </c>
      <c r="Q40" s="18" t="str">
        <f ca="1">IF(P40&gt;=VLOOKUP(K34,Napok!$H$1:$I$12,2,FALSE),"",(P40+1))</f>
        <v/>
      </c>
      <c r="S40" s="43">
        <f t="shared" ca="1" si="46"/>
        <v>52</v>
      </c>
      <c r="T40" s="18">
        <f t="shared" ca="1" si="41"/>
        <v>27</v>
      </c>
      <c r="U40" s="18">
        <f t="shared" ca="1" si="47"/>
        <v>28</v>
      </c>
      <c r="V40" s="18">
        <f t="shared" ca="1" si="38"/>
        <v>29</v>
      </c>
      <c r="W40" s="18">
        <f ca="1">IF(V40&gt;=VLOOKUP(T34,Napok!$H$1:$I$12,2,FALSE),"",(V40+1))</f>
        <v>30</v>
      </c>
      <c r="X40" s="18">
        <f ca="1">IF(W40&gt;=VLOOKUP(T34,Napok!$H$1:$I$12,2,FALSE),"",(W40+1))</f>
        <v>31</v>
      </c>
      <c r="Y40" s="18" t="str">
        <f ca="1">IF(X40&gt;=VLOOKUP(T34,Napok!$H$1:$I$12,2,FALSE),"",(X40+1))</f>
        <v/>
      </c>
      <c r="Z40" s="18" t="str">
        <f ca="1">IF(Y40&gt;=VLOOKUP(T34,Napok!$H$1:$I$12,2,FALSE),"",(Y40+1))</f>
        <v/>
      </c>
      <c r="AL40" s="1">
        <v>1621</v>
      </c>
    </row>
    <row r="41" spans="1:38" x14ac:dyDescent="0.25">
      <c r="A41" s="43" t="str">
        <f ca="1">IF(B41="","",A40+1)</f>
        <v/>
      </c>
      <c r="B41" s="19" t="str">
        <f ca="1">IF(H40=29,30,(IF(H40=31,"",(IF(H40="","",(IF((H40)=VLOOKUP(B34,Napok!$H$1:$I$12,2,FALSE),"",VLOOKUP(B34,Napok!$H$1:$I$12,2,FALSE)-1)+1))))))</f>
        <v/>
      </c>
      <c r="C41" s="18" t="str">
        <f ca="1">IF(B41=30,(B41+1),(IF(B$14&gt;=VLOOKUP($B$7,Napok!$H$1:$I$12,2,FALSE),"",VLOOKUP(B$7,Napok!$H$1:$I$12,2,FALSE))))</f>
        <v/>
      </c>
      <c r="D41" s="18" t="str">
        <f ca="1">IF(C41="","",(IF(C41=VLOOKUP($B$7,Napok!$H$1:$I$12,2,FALSE),"",(IF($B$14&gt;=VLOOKUP($B$7,Napok!$H$1:$I$12,2,FALSE),"",VLOOKUP($B$7,Napok!$H$1:$I$12,2,FALSE)+1)))))</f>
        <v/>
      </c>
      <c r="E41" s="18" t="str">
        <f ca="1">IF($C$14&gt;=VLOOKUP($B$7,Napok!$H$1:$I$12,2,FALSE),"",VLOOKUP($B$7,Napok!$H$1:$I$12,2,FALSE)+1)</f>
        <v/>
      </c>
      <c r="F41" s="18" t="str">
        <f ca="1">IF($C$14&gt;=VLOOKUP($B$7,Napok!$H$1:$I$12,2,FALSE),"",VLOOKUP($B$7,Napok!$H$1:$I$12,2,FALSE)+1)</f>
        <v/>
      </c>
      <c r="G41" s="18" t="str">
        <f ca="1">IF($C$14&gt;=VLOOKUP($B$7,Napok!$H$1:$I$12,2,FALSE),"",VLOOKUP($B$7,Napok!$H$1:$I$12,2,FALSE)+1)</f>
        <v/>
      </c>
      <c r="H41" s="18" t="str">
        <f ca="1">IF($C$14&gt;=VLOOKUP($B$7,Napok!$H$1:$I$12,2,FALSE),"",VLOOKUP($B$7,Napok!$H$1:$I$12,2,FALSE)+1)</f>
        <v/>
      </c>
      <c r="J41" s="43" t="str">
        <f ca="1">IF(K41="","",J40+1)</f>
        <v/>
      </c>
      <c r="K41" s="18" t="str">
        <f ca="1">IF(Q40=30,"",(IF(Q40="","",(IF((Q40)=VLOOKUP(K34,Napok!$H$1:$I$12,2,FALSE),"",VLOOKUP(K34,Napok!$H$1:$I$12,2,FALSE)-1)))))</f>
        <v/>
      </c>
      <c r="L41" s="18" t="str">
        <f ca="1">IF(K41=29,30,(IF(K41="","",(IF(K$14&gt;=VLOOKUP($B$7,Napok!$H$1:$I$12,2,FALSE),"",VLOOKUP(K$7,Napok!$H$1:$I$12,2,FALSE))))))</f>
        <v/>
      </c>
      <c r="M41" s="18" t="str">
        <f ca="1">IF(L41="","",(IF(L41=VLOOKUP($B$7,Napok!$H$1:$I$12,2,FALSE),"",(IF($B$14&gt;=VLOOKUP($B$7,Napok!$H$1:$I$12,2,FALSE),"",VLOOKUP($B$7,Napok!$H$1:$I$12,2,FALSE)+1)))))</f>
        <v/>
      </c>
      <c r="N41" s="18" t="str">
        <f ca="1">IF($C$14&gt;=VLOOKUP($B$7,Napok!$H$1:$I$12,2,FALSE),"",VLOOKUP($B$7,Napok!$H$1:$I$12,2,FALSE)+1)</f>
        <v/>
      </c>
      <c r="O41" s="18" t="str">
        <f ca="1">IF($C$14&gt;=VLOOKUP($B$7,Napok!$H$1:$I$12,2,FALSE),"",VLOOKUP($B$7,Napok!$H$1:$I$12,2,FALSE)+1)</f>
        <v/>
      </c>
      <c r="P41" s="18" t="str">
        <f ca="1">IF($C$14&gt;=VLOOKUP($B$7,Napok!$H$1:$I$12,2,FALSE),"",VLOOKUP($B$7,Napok!$H$1:$I$12,2,FALSE)+1)</f>
        <v/>
      </c>
      <c r="Q41" s="18" t="str">
        <f ca="1">IF($C$14&gt;=VLOOKUP($B$7,Napok!$H$1:$I$12,2,FALSE),"",VLOOKUP($B$7,Napok!$H$1:$I$12,2,FALSE)+1)</f>
        <v/>
      </c>
      <c r="S41" s="43" t="str">
        <f ca="1">IF(T41="","",S40+1)</f>
        <v/>
      </c>
      <c r="T41" s="19" t="str">
        <f ca="1">IF(Z40=29,30,(IF(Z40=31,"",(IF(Z40="","",(IF((Z40)=VLOOKUP(T34,Napok!$H$1:$I$12,2,FALSE),"",VLOOKUP(T34,Napok!$H$1:$I$12,2,FALSE)-1)+1))))))</f>
        <v/>
      </c>
      <c r="U41" s="18" t="str">
        <f ca="1">IF(T41="","",(IF(T41=30,(T41+1),(IF(T$14&gt;=VLOOKUP($B$7,Napok!$H$1:$I$12,2,FALSE),"",VLOOKUP(T$7,Napok!$H$1:$I$12,2,FALSE))))))</f>
        <v/>
      </c>
      <c r="V41" s="18" t="str">
        <f ca="1">IF(U41="","",(IF(U41=VLOOKUP($B$7,Napok!$H$1:$I$12,2,FALSE),"",(IF($B$14&gt;=VLOOKUP($B$7,Napok!$H$1:$I$12,2,FALSE),"",VLOOKUP($B$7,Napok!$H$1:$I$12,2,FALSE)+1)))))</f>
        <v/>
      </c>
      <c r="W41" s="18" t="str">
        <f ca="1">IF($C$14&gt;=VLOOKUP($B$7,Napok!$H$1:$I$12,2,FALSE),"",VLOOKUP($B$7,Napok!$H$1:$I$12,2,FALSE)+1)</f>
        <v/>
      </c>
      <c r="X41" s="18" t="str">
        <f ca="1">IF($C$14&gt;=VLOOKUP($B$7,Napok!$H$1:$I$12,2,FALSE),"",VLOOKUP($B$7,Napok!$H$1:$I$12,2,FALSE)+1)</f>
        <v/>
      </c>
      <c r="Y41" s="18" t="str">
        <f ca="1">IF($C$14&gt;=VLOOKUP($B$7,Napok!$H$1:$I$12,2,FALSE),"",VLOOKUP($B$7,Napok!$H$1:$I$12,2,FALSE)+1)</f>
        <v/>
      </c>
      <c r="Z41" s="18" t="str">
        <f ca="1">IF($C$14&gt;=VLOOKUP($B$7,Napok!$H$1:$I$12,2,FALSE),"",VLOOKUP($B$7,Napok!$H$1:$I$12,2,FALSE)+1)</f>
        <v/>
      </c>
      <c r="AL41" s="1">
        <v>1622</v>
      </c>
    </row>
    <row r="42" spans="1:38" x14ac:dyDescent="0.25">
      <c r="AL42" s="1">
        <v>1623</v>
      </c>
    </row>
    <row r="43" spans="1:38" x14ac:dyDescent="0.25">
      <c r="AL43" s="1">
        <v>1624</v>
      </c>
    </row>
    <row r="44" spans="1:38" x14ac:dyDescent="0.25">
      <c r="AL44" s="1">
        <v>1625</v>
      </c>
    </row>
    <row r="45" spans="1:38" x14ac:dyDescent="0.25">
      <c r="AL45" s="1">
        <v>1626</v>
      </c>
    </row>
    <row r="46" spans="1:38" x14ac:dyDescent="0.25">
      <c r="AL46" s="1">
        <v>1627</v>
      </c>
    </row>
    <row r="47" spans="1:38" x14ac:dyDescent="0.25">
      <c r="AL47" s="1">
        <v>1628</v>
      </c>
    </row>
    <row r="48" spans="1:38" x14ac:dyDescent="0.25">
      <c r="AL48" s="1">
        <v>1629</v>
      </c>
    </row>
    <row r="49" spans="38:38" x14ac:dyDescent="0.25">
      <c r="AL49" s="1">
        <v>1630</v>
      </c>
    </row>
    <row r="50" spans="38:38" x14ac:dyDescent="0.25">
      <c r="AL50" s="1">
        <v>1631</v>
      </c>
    </row>
    <row r="51" spans="38:38" x14ac:dyDescent="0.25">
      <c r="AL51" s="1">
        <v>1632</v>
      </c>
    </row>
    <row r="52" spans="38:38" x14ac:dyDescent="0.25">
      <c r="AL52" s="1">
        <v>1633</v>
      </c>
    </row>
    <row r="53" spans="38:38" x14ac:dyDescent="0.25">
      <c r="AL53" s="1">
        <v>1634</v>
      </c>
    </row>
    <row r="54" spans="38:38" x14ac:dyDescent="0.25">
      <c r="AL54" s="1">
        <v>1635</v>
      </c>
    </row>
    <row r="55" spans="38:38" x14ac:dyDescent="0.25">
      <c r="AL55" s="1">
        <v>1636</v>
      </c>
    </row>
    <row r="56" spans="38:38" x14ac:dyDescent="0.25">
      <c r="AL56" s="1">
        <v>1637</v>
      </c>
    </row>
    <row r="57" spans="38:38" x14ac:dyDescent="0.25">
      <c r="AL57" s="1">
        <v>1638</v>
      </c>
    </row>
    <row r="58" spans="38:38" x14ac:dyDescent="0.25">
      <c r="AL58" s="1">
        <v>1639</v>
      </c>
    </row>
    <row r="59" spans="38:38" x14ac:dyDescent="0.25">
      <c r="AL59" s="1">
        <v>1640</v>
      </c>
    </row>
    <row r="60" spans="38:38" x14ac:dyDescent="0.25">
      <c r="AL60" s="1">
        <v>1641</v>
      </c>
    </row>
    <row r="61" spans="38:38" x14ac:dyDescent="0.25">
      <c r="AL61" s="1">
        <v>1642</v>
      </c>
    </row>
    <row r="62" spans="38:38" x14ac:dyDescent="0.25">
      <c r="AL62" s="1">
        <v>1643</v>
      </c>
    </row>
    <row r="63" spans="38:38" x14ac:dyDescent="0.25">
      <c r="AL63" s="1">
        <v>1644</v>
      </c>
    </row>
    <row r="64" spans="38:38" x14ac:dyDescent="0.25">
      <c r="AL64" s="1">
        <v>1645</v>
      </c>
    </row>
    <row r="65" spans="38:38" x14ac:dyDescent="0.25">
      <c r="AL65" s="1">
        <v>1646</v>
      </c>
    </row>
    <row r="66" spans="38:38" x14ac:dyDescent="0.25">
      <c r="AL66" s="1">
        <v>1647</v>
      </c>
    </row>
    <row r="67" spans="38:38" x14ac:dyDescent="0.25">
      <c r="AL67" s="1">
        <v>1648</v>
      </c>
    </row>
    <row r="68" spans="38:38" x14ac:dyDescent="0.25">
      <c r="AL68" s="1">
        <v>1649</v>
      </c>
    </row>
    <row r="69" spans="38:38" x14ac:dyDescent="0.25">
      <c r="AL69" s="1">
        <v>1650</v>
      </c>
    </row>
    <row r="70" spans="38:38" x14ac:dyDescent="0.25">
      <c r="AL70" s="1">
        <v>1651</v>
      </c>
    </row>
    <row r="71" spans="38:38" x14ac:dyDescent="0.25">
      <c r="AL71" s="1">
        <v>1652</v>
      </c>
    </row>
    <row r="72" spans="38:38" x14ac:dyDescent="0.25">
      <c r="AL72" s="1">
        <v>1653</v>
      </c>
    </row>
    <row r="73" spans="38:38" x14ac:dyDescent="0.25">
      <c r="AL73" s="1">
        <v>1654</v>
      </c>
    </row>
    <row r="74" spans="38:38" x14ac:dyDescent="0.25">
      <c r="AL74" s="1">
        <v>1655</v>
      </c>
    </row>
    <row r="75" spans="38:38" x14ac:dyDescent="0.25">
      <c r="AL75" s="1">
        <v>1656</v>
      </c>
    </row>
    <row r="76" spans="38:38" x14ac:dyDescent="0.25">
      <c r="AL76" s="1">
        <v>1657</v>
      </c>
    </row>
    <row r="77" spans="38:38" x14ac:dyDescent="0.25">
      <c r="AL77" s="1">
        <v>1658</v>
      </c>
    </row>
    <row r="78" spans="38:38" x14ac:dyDescent="0.25">
      <c r="AL78" s="1">
        <v>1659</v>
      </c>
    </row>
    <row r="79" spans="38:38" x14ac:dyDescent="0.25">
      <c r="AL79" s="1">
        <v>1660</v>
      </c>
    </row>
    <row r="80" spans="38:38" x14ac:dyDescent="0.25">
      <c r="AL80" s="1">
        <v>1661</v>
      </c>
    </row>
    <row r="81" spans="38:38" x14ac:dyDescent="0.25">
      <c r="AL81" s="1">
        <v>1662</v>
      </c>
    </row>
    <row r="82" spans="38:38" x14ac:dyDescent="0.25">
      <c r="AL82" s="1">
        <v>1663</v>
      </c>
    </row>
    <row r="83" spans="38:38" x14ac:dyDescent="0.25">
      <c r="AL83" s="1">
        <v>1664</v>
      </c>
    </row>
    <row r="84" spans="38:38" x14ac:dyDescent="0.25">
      <c r="AL84" s="1">
        <v>1665</v>
      </c>
    </row>
    <row r="85" spans="38:38" x14ac:dyDescent="0.25">
      <c r="AL85" s="1">
        <v>1666</v>
      </c>
    </row>
    <row r="86" spans="38:38" x14ac:dyDescent="0.25">
      <c r="AL86" s="1">
        <v>1667</v>
      </c>
    </row>
    <row r="87" spans="38:38" x14ac:dyDescent="0.25">
      <c r="AL87" s="1">
        <v>1668</v>
      </c>
    </row>
    <row r="88" spans="38:38" x14ac:dyDescent="0.25">
      <c r="AL88" s="1">
        <v>1669</v>
      </c>
    </row>
    <row r="89" spans="38:38" x14ac:dyDescent="0.25">
      <c r="AL89" s="1">
        <v>1670</v>
      </c>
    </row>
    <row r="90" spans="38:38" x14ac:dyDescent="0.25">
      <c r="AL90" s="1">
        <v>1671</v>
      </c>
    </row>
    <row r="91" spans="38:38" x14ac:dyDescent="0.25">
      <c r="AL91" s="1">
        <v>1672</v>
      </c>
    </row>
    <row r="92" spans="38:38" x14ac:dyDescent="0.25">
      <c r="AL92" s="1">
        <v>1673</v>
      </c>
    </row>
    <row r="93" spans="38:38" x14ac:dyDescent="0.25">
      <c r="AL93" s="1">
        <v>1674</v>
      </c>
    </row>
    <row r="94" spans="38:38" x14ac:dyDescent="0.25">
      <c r="AL94" s="1">
        <v>1675</v>
      </c>
    </row>
    <row r="95" spans="38:38" x14ac:dyDescent="0.25">
      <c r="AL95" s="1">
        <v>1676</v>
      </c>
    </row>
    <row r="96" spans="38:38" x14ac:dyDescent="0.25">
      <c r="AL96" s="1">
        <v>1677</v>
      </c>
    </row>
    <row r="97" spans="38:38" x14ac:dyDescent="0.25">
      <c r="AL97" s="1">
        <v>1678</v>
      </c>
    </row>
    <row r="98" spans="38:38" x14ac:dyDescent="0.25">
      <c r="AL98" s="1">
        <v>1679</v>
      </c>
    </row>
    <row r="99" spans="38:38" x14ac:dyDescent="0.25">
      <c r="AL99" s="1">
        <v>1680</v>
      </c>
    </row>
    <row r="100" spans="38:38" x14ac:dyDescent="0.25">
      <c r="AL100" s="1">
        <v>1681</v>
      </c>
    </row>
    <row r="101" spans="38:38" x14ac:dyDescent="0.25">
      <c r="AL101" s="1">
        <v>1682</v>
      </c>
    </row>
    <row r="102" spans="38:38" x14ac:dyDescent="0.25">
      <c r="AL102" s="1">
        <v>1683</v>
      </c>
    </row>
    <row r="103" spans="38:38" x14ac:dyDescent="0.25">
      <c r="AL103" s="1">
        <v>1684</v>
      </c>
    </row>
    <row r="104" spans="38:38" x14ac:dyDescent="0.25">
      <c r="AL104" s="1">
        <v>1685</v>
      </c>
    </row>
    <row r="105" spans="38:38" x14ac:dyDescent="0.25">
      <c r="AL105" s="1">
        <v>1686</v>
      </c>
    </row>
    <row r="106" spans="38:38" x14ac:dyDescent="0.25">
      <c r="AL106" s="1">
        <v>1687</v>
      </c>
    </row>
    <row r="107" spans="38:38" x14ac:dyDescent="0.25">
      <c r="AL107" s="1">
        <v>1688</v>
      </c>
    </row>
    <row r="108" spans="38:38" x14ac:dyDescent="0.25">
      <c r="AL108" s="1">
        <v>1689</v>
      </c>
    </row>
    <row r="109" spans="38:38" x14ac:dyDescent="0.25">
      <c r="AL109" s="1">
        <v>1690</v>
      </c>
    </row>
    <row r="110" spans="38:38" x14ac:dyDescent="0.25">
      <c r="AL110" s="1">
        <v>1691</v>
      </c>
    </row>
    <row r="111" spans="38:38" x14ac:dyDescent="0.25">
      <c r="AL111" s="1">
        <v>1692</v>
      </c>
    </row>
    <row r="112" spans="38:38" x14ac:dyDescent="0.25">
      <c r="AL112" s="1">
        <v>1693</v>
      </c>
    </row>
    <row r="113" spans="38:38" x14ac:dyDescent="0.25">
      <c r="AL113" s="1">
        <v>1694</v>
      </c>
    </row>
    <row r="114" spans="38:38" x14ac:dyDescent="0.25">
      <c r="AL114" s="1">
        <v>1695</v>
      </c>
    </row>
    <row r="115" spans="38:38" x14ac:dyDescent="0.25">
      <c r="AL115" s="1">
        <v>1696</v>
      </c>
    </row>
    <row r="116" spans="38:38" x14ac:dyDescent="0.25">
      <c r="AL116" s="1">
        <v>1697</v>
      </c>
    </row>
    <row r="117" spans="38:38" x14ac:dyDescent="0.25">
      <c r="AL117" s="1">
        <v>1698</v>
      </c>
    </row>
    <row r="118" spans="38:38" x14ac:dyDescent="0.25">
      <c r="AL118" s="1">
        <v>1699</v>
      </c>
    </row>
    <row r="119" spans="38:38" x14ac:dyDescent="0.25">
      <c r="AL119" s="1">
        <v>1700</v>
      </c>
    </row>
    <row r="120" spans="38:38" x14ac:dyDescent="0.25">
      <c r="AL120" s="1">
        <v>1701</v>
      </c>
    </row>
    <row r="121" spans="38:38" x14ac:dyDescent="0.25">
      <c r="AL121" s="1">
        <v>1702</v>
      </c>
    </row>
    <row r="122" spans="38:38" x14ac:dyDescent="0.25">
      <c r="AL122" s="1">
        <v>1703</v>
      </c>
    </row>
    <row r="123" spans="38:38" x14ac:dyDescent="0.25">
      <c r="AL123" s="1">
        <v>1704</v>
      </c>
    </row>
    <row r="124" spans="38:38" x14ac:dyDescent="0.25">
      <c r="AL124" s="1">
        <v>1705</v>
      </c>
    </row>
    <row r="125" spans="38:38" x14ac:dyDescent="0.25">
      <c r="AL125" s="1">
        <v>1706</v>
      </c>
    </row>
    <row r="126" spans="38:38" x14ac:dyDescent="0.25">
      <c r="AL126" s="1">
        <v>1707</v>
      </c>
    </row>
    <row r="127" spans="38:38" x14ac:dyDescent="0.25">
      <c r="AL127" s="1">
        <v>1708</v>
      </c>
    </row>
    <row r="128" spans="38:38" x14ac:dyDescent="0.25">
      <c r="AL128" s="1">
        <v>1709</v>
      </c>
    </row>
    <row r="129" spans="38:38" x14ac:dyDescent="0.25">
      <c r="AL129" s="1">
        <v>1710</v>
      </c>
    </row>
    <row r="130" spans="38:38" x14ac:dyDescent="0.25">
      <c r="AL130" s="1">
        <v>1711</v>
      </c>
    </row>
    <row r="131" spans="38:38" x14ac:dyDescent="0.25">
      <c r="AL131" s="1">
        <v>1712</v>
      </c>
    </row>
    <row r="132" spans="38:38" x14ac:dyDescent="0.25">
      <c r="AL132" s="1">
        <v>1713</v>
      </c>
    </row>
    <row r="133" spans="38:38" x14ac:dyDescent="0.25">
      <c r="AL133" s="1">
        <v>1714</v>
      </c>
    </row>
    <row r="134" spans="38:38" x14ac:dyDescent="0.25">
      <c r="AL134" s="1">
        <v>1715</v>
      </c>
    </row>
    <row r="135" spans="38:38" x14ac:dyDescent="0.25">
      <c r="AL135" s="1">
        <v>1716</v>
      </c>
    </row>
    <row r="136" spans="38:38" x14ac:dyDescent="0.25">
      <c r="AL136" s="1">
        <v>1717</v>
      </c>
    </row>
    <row r="137" spans="38:38" x14ac:dyDescent="0.25">
      <c r="AL137" s="1">
        <v>1718</v>
      </c>
    </row>
    <row r="138" spans="38:38" x14ac:dyDescent="0.25">
      <c r="AL138" s="1">
        <v>1719</v>
      </c>
    </row>
    <row r="139" spans="38:38" x14ac:dyDescent="0.25">
      <c r="AL139" s="1">
        <v>1720</v>
      </c>
    </row>
    <row r="140" spans="38:38" x14ac:dyDescent="0.25">
      <c r="AL140" s="1">
        <v>1721</v>
      </c>
    </row>
    <row r="141" spans="38:38" x14ac:dyDescent="0.25">
      <c r="AL141" s="1">
        <v>1722</v>
      </c>
    </row>
    <row r="142" spans="38:38" x14ac:dyDescent="0.25">
      <c r="AL142" s="1">
        <v>1723</v>
      </c>
    </row>
    <row r="143" spans="38:38" x14ac:dyDescent="0.25">
      <c r="AL143" s="1">
        <v>1724</v>
      </c>
    </row>
    <row r="144" spans="38:38" x14ac:dyDescent="0.25">
      <c r="AL144" s="1">
        <v>1725</v>
      </c>
    </row>
    <row r="145" spans="38:38" x14ac:dyDescent="0.25">
      <c r="AL145" s="1">
        <v>1726</v>
      </c>
    </row>
    <row r="146" spans="38:38" x14ac:dyDescent="0.25">
      <c r="AL146" s="1">
        <v>1727</v>
      </c>
    </row>
    <row r="147" spans="38:38" x14ac:dyDescent="0.25">
      <c r="AL147" s="1">
        <v>1728</v>
      </c>
    </row>
    <row r="148" spans="38:38" x14ac:dyDescent="0.25">
      <c r="AL148" s="1">
        <v>1729</v>
      </c>
    </row>
    <row r="149" spans="38:38" x14ac:dyDescent="0.25">
      <c r="AL149" s="1">
        <v>1730</v>
      </c>
    </row>
    <row r="150" spans="38:38" x14ac:dyDescent="0.25">
      <c r="AL150" s="1">
        <v>1731</v>
      </c>
    </row>
    <row r="151" spans="38:38" x14ac:dyDescent="0.25">
      <c r="AL151" s="1">
        <v>1732</v>
      </c>
    </row>
    <row r="152" spans="38:38" x14ac:dyDescent="0.25">
      <c r="AL152" s="1">
        <v>1733</v>
      </c>
    </row>
    <row r="153" spans="38:38" x14ac:dyDescent="0.25">
      <c r="AL153" s="1">
        <v>1734</v>
      </c>
    </row>
    <row r="154" spans="38:38" x14ac:dyDescent="0.25">
      <c r="AL154" s="1">
        <v>1735</v>
      </c>
    </row>
    <row r="155" spans="38:38" x14ac:dyDescent="0.25">
      <c r="AL155" s="1">
        <v>1736</v>
      </c>
    </row>
    <row r="156" spans="38:38" x14ac:dyDescent="0.25">
      <c r="AL156" s="1">
        <v>1737</v>
      </c>
    </row>
    <row r="157" spans="38:38" x14ac:dyDescent="0.25">
      <c r="AL157" s="1">
        <v>1738</v>
      </c>
    </row>
    <row r="158" spans="38:38" x14ac:dyDescent="0.25">
      <c r="AL158" s="1">
        <v>1739</v>
      </c>
    </row>
    <row r="159" spans="38:38" x14ac:dyDescent="0.25">
      <c r="AL159" s="1">
        <v>1740</v>
      </c>
    </row>
    <row r="160" spans="38:38" x14ac:dyDescent="0.25">
      <c r="AL160" s="1">
        <v>1741</v>
      </c>
    </row>
    <row r="161" spans="38:38" x14ac:dyDescent="0.25">
      <c r="AL161" s="1">
        <v>1742</v>
      </c>
    </row>
    <row r="162" spans="38:38" x14ac:dyDescent="0.25">
      <c r="AL162" s="1">
        <v>1743</v>
      </c>
    </row>
    <row r="163" spans="38:38" x14ac:dyDescent="0.25">
      <c r="AL163" s="1">
        <v>1744</v>
      </c>
    </row>
    <row r="164" spans="38:38" x14ac:dyDescent="0.25">
      <c r="AL164" s="1">
        <v>1745</v>
      </c>
    </row>
    <row r="165" spans="38:38" x14ac:dyDescent="0.25">
      <c r="AL165" s="1">
        <v>1746</v>
      </c>
    </row>
    <row r="166" spans="38:38" x14ac:dyDescent="0.25">
      <c r="AL166" s="1">
        <v>1747</v>
      </c>
    </row>
    <row r="167" spans="38:38" x14ac:dyDescent="0.25">
      <c r="AL167" s="1">
        <v>1748</v>
      </c>
    </row>
    <row r="168" spans="38:38" x14ac:dyDescent="0.25">
      <c r="AL168" s="1">
        <v>1749</v>
      </c>
    </row>
    <row r="169" spans="38:38" x14ac:dyDescent="0.25">
      <c r="AL169" s="1">
        <v>1750</v>
      </c>
    </row>
    <row r="170" spans="38:38" x14ac:dyDescent="0.25">
      <c r="AL170" s="1">
        <v>1751</v>
      </c>
    </row>
    <row r="171" spans="38:38" x14ac:dyDescent="0.25">
      <c r="AL171" s="1">
        <v>1752</v>
      </c>
    </row>
    <row r="172" spans="38:38" x14ac:dyDescent="0.25">
      <c r="AL172" s="1">
        <v>1753</v>
      </c>
    </row>
    <row r="173" spans="38:38" x14ac:dyDescent="0.25">
      <c r="AL173" s="1">
        <v>1754</v>
      </c>
    </row>
    <row r="174" spans="38:38" x14ac:dyDescent="0.25">
      <c r="AL174" s="1">
        <v>1755</v>
      </c>
    </row>
    <row r="175" spans="38:38" x14ac:dyDescent="0.25">
      <c r="AL175" s="1">
        <v>1756</v>
      </c>
    </row>
    <row r="176" spans="38:38" x14ac:dyDescent="0.25">
      <c r="AL176" s="1">
        <v>1757</v>
      </c>
    </row>
    <row r="177" spans="38:38" x14ac:dyDescent="0.25">
      <c r="AL177" s="1">
        <v>1758</v>
      </c>
    </row>
    <row r="178" spans="38:38" x14ac:dyDescent="0.25">
      <c r="AL178" s="1">
        <v>1759</v>
      </c>
    </row>
    <row r="179" spans="38:38" x14ac:dyDescent="0.25">
      <c r="AL179" s="1">
        <v>1760</v>
      </c>
    </row>
    <row r="180" spans="38:38" x14ac:dyDescent="0.25">
      <c r="AL180" s="1">
        <v>1761</v>
      </c>
    </row>
    <row r="181" spans="38:38" x14ac:dyDescent="0.25">
      <c r="AL181" s="1">
        <v>1762</v>
      </c>
    </row>
    <row r="182" spans="38:38" x14ac:dyDescent="0.25">
      <c r="AL182" s="1">
        <v>1763</v>
      </c>
    </row>
    <row r="183" spans="38:38" x14ac:dyDescent="0.25">
      <c r="AL183" s="1">
        <v>1764</v>
      </c>
    </row>
    <row r="184" spans="38:38" x14ac:dyDescent="0.25">
      <c r="AL184" s="1">
        <v>1765</v>
      </c>
    </row>
    <row r="185" spans="38:38" x14ac:dyDescent="0.25">
      <c r="AL185" s="1">
        <v>1766</v>
      </c>
    </row>
    <row r="186" spans="38:38" x14ac:dyDescent="0.25">
      <c r="AL186" s="1">
        <v>1767</v>
      </c>
    </row>
    <row r="187" spans="38:38" x14ac:dyDescent="0.25">
      <c r="AL187" s="1">
        <v>1768</v>
      </c>
    </row>
    <row r="188" spans="38:38" x14ac:dyDescent="0.25">
      <c r="AL188" s="1">
        <v>1769</v>
      </c>
    </row>
    <row r="189" spans="38:38" x14ac:dyDescent="0.25">
      <c r="AL189" s="1">
        <v>1770</v>
      </c>
    </row>
    <row r="190" spans="38:38" x14ac:dyDescent="0.25">
      <c r="AL190" s="1">
        <v>1771</v>
      </c>
    </row>
    <row r="191" spans="38:38" x14ac:dyDescent="0.25">
      <c r="AL191" s="1">
        <v>1772</v>
      </c>
    </row>
    <row r="192" spans="38:38" x14ac:dyDescent="0.25">
      <c r="AL192" s="1">
        <v>1773</v>
      </c>
    </row>
    <row r="193" spans="38:38" x14ac:dyDescent="0.25">
      <c r="AL193" s="1">
        <v>1774</v>
      </c>
    </row>
    <row r="194" spans="38:38" x14ac:dyDescent="0.25">
      <c r="AL194" s="1">
        <v>1775</v>
      </c>
    </row>
    <row r="195" spans="38:38" x14ac:dyDescent="0.25">
      <c r="AL195" s="1">
        <v>1776</v>
      </c>
    </row>
    <row r="196" spans="38:38" x14ac:dyDescent="0.25">
      <c r="AL196" s="1">
        <v>1777</v>
      </c>
    </row>
    <row r="197" spans="38:38" x14ac:dyDescent="0.25">
      <c r="AL197" s="1">
        <v>1778</v>
      </c>
    </row>
    <row r="198" spans="38:38" x14ac:dyDescent="0.25">
      <c r="AL198" s="1">
        <v>1779</v>
      </c>
    </row>
    <row r="199" spans="38:38" x14ac:dyDescent="0.25">
      <c r="AL199" s="1">
        <v>1780</v>
      </c>
    </row>
    <row r="200" spans="38:38" x14ac:dyDescent="0.25">
      <c r="AL200" s="1">
        <v>1781</v>
      </c>
    </row>
    <row r="201" spans="38:38" x14ac:dyDescent="0.25">
      <c r="AL201" s="1">
        <v>1782</v>
      </c>
    </row>
    <row r="202" spans="38:38" x14ac:dyDescent="0.25">
      <c r="AL202" s="1">
        <v>1783</v>
      </c>
    </row>
    <row r="203" spans="38:38" x14ac:dyDescent="0.25">
      <c r="AL203" s="1">
        <v>1784</v>
      </c>
    </row>
    <row r="204" spans="38:38" x14ac:dyDescent="0.25">
      <c r="AL204" s="1">
        <v>1785</v>
      </c>
    </row>
    <row r="205" spans="38:38" x14ac:dyDescent="0.25">
      <c r="AL205" s="1">
        <v>1786</v>
      </c>
    </row>
    <row r="206" spans="38:38" x14ac:dyDescent="0.25">
      <c r="AL206" s="1">
        <v>1787</v>
      </c>
    </row>
    <row r="207" spans="38:38" x14ac:dyDescent="0.25">
      <c r="AL207" s="1">
        <v>1788</v>
      </c>
    </row>
    <row r="208" spans="38:38" x14ac:dyDescent="0.25">
      <c r="AL208" s="1">
        <v>1789</v>
      </c>
    </row>
    <row r="209" spans="38:38" x14ac:dyDescent="0.25">
      <c r="AL209" s="1">
        <v>1790</v>
      </c>
    </row>
    <row r="210" spans="38:38" x14ac:dyDescent="0.25">
      <c r="AL210" s="1">
        <v>1791</v>
      </c>
    </row>
    <row r="211" spans="38:38" x14ac:dyDescent="0.25">
      <c r="AL211" s="1">
        <v>1792</v>
      </c>
    </row>
    <row r="212" spans="38:38" x14ac:dyDescent="0.25">
      <c r="AL212" s="1">
        <v>1793</v>
      </c>
    </row>
    <row r="213" spans="38:38" x14ac:dyDescent="0.25">
      <c r="AL213" s="1">
        <v>1794</v>
      </c>
    </row>
    <row r="214" spans="38:38" x14ac:dyDescent="0.25">
      <c r="AL214" s="1">
        <v>1795</v>
      </c>
    </row>
    <row r="215" spans="38:38" x14ac:dyDescent="0.25">
      <c r="AL215" s="1">
        <v>1796</v>
      </c>
    </row>
    <row r="216" spans="38:38" x14ac:dyDescent="0.25">
      <c r="AL216" s="1">
        <v>1797</v>
      </c>
    </row>
    <row r="217" spans="38:38" x14ac:dyDescent="0.25">
      <c r="AL217" s="1">
        <v>1798</v>
      </c>
    </row>
    <row r="218" spans="38:38" x14ac:dyDescent="0.25">
      <c r="AL218" s="1">
        <v>1799</v>
      </c>
    </row>
    <row r="219" spans="38:38" x14ac:dyDescent="0.25">
      <c r="AL219" s="1">
        <v>1800</v>
      </c>
    </row>
    <row r="220" spans="38:38" x14ac:dyDescent="0.25">
      <c r="AL220" s="1">
        <v>1801</v>
      </c>
    </row>
    <row r="221" spans="38:38" x14ac:dyDescent="0.25">
      <c r="AL221" s="1">
        <v>1802</v>
      </c>
    </row>
    <row r="222" spans="38:38" x14ac:dyDescent="0.25">
      <c r="AL222" s="1">
        <v>1803</v>
      </c>
    </row>
    <row r="223" spans="38:38" x14ac:dyDescent="0.25">
      <c r="AL223" s="1">
        <v>1804</v>
      </c>
    </row>
    <row r="224" spans="38:38" x14ac:dyDescent="0.25">
      <c r="AL224" s="1">
        <v>1805</v>
      </c>
    </row>
    <row r="225" spans="38:38" x14ac:dyDescent="0.25">
      <c r="AL225" s="1">
        <v>1806</v>
      </c>
    </row>
    <row r="226" spans="38:38" x14ac:dyDescent="0.25">
      <c r="AL226" s="1">
        <v>1807</v>
      </c>
    </row>
    <row r="227" spans="38:38" x14ac:dyDescent="0.25">
      <c r="AL227" s="1">
        <v>1808</v>
      </c>
    </row>
    <row r="228" spans="38:38" x14ac:dyDescent="0.25">
      <c r="AL228" s="1">
        <v>1809</v>
      </c>
    </row>
    <row r="229" spans="38:38" x14ac:dyDescent="0.25">
      <c r="AL229" s="1">
        <v>1810</v>
      </c>
    </row>
    <row r="230" spans="38:38" x14ac:dyDescent="0.25">
      <c r="AL230" s="1">
        <v>1811</v>
      </c>
    </row>
    <row r="231" spans="38:38" x14ac:dyDescent="0.25">
      <c r="AL231" s="1">
        <v>1812</v>
      </c>
    </row>
    <row r="232" spans="38:38" x14ac:dyDescent="0.25">
      <c r="AL232" s="1">
        <v>1813</v>
      </c>
    </row>
    <row r="233" spans="38:38" x14ac:dyDescent="0.25">
      <c r="AL233" s="1">
        <v>1814</v>
      </c>
    </row>
    <row r="234" spans="38:38" x14ac:dyDescent="0.25">
      <c r="AL234" s="1">
        <v>1815</v>
      </c>
    </row>
    <row r="235" spans="38:38" x14ac:dyDescent="0.25">
      <c r="AL235" s="1">
        <v>1816</v>
      </c>
    </row>
    <row r="236" spans="38:38" x14ac:dyDescent="0.25">
      <c r="AL236" s="1">
        <v>1817</v>
      </c>
    </row>
    <row r="237" spans="38:38" x14ac:dyDescent="0.25">
      <c r="AL237" s="1">
        <v>1818</v>
      </c>
    </row>
    <row r="238" spans="38:38" x14ac:dyDescent="0.25">
      <c r="AL238" s="1">
        <v>1819</v>
      </c>
    </row>
    <row r="239" spans="38:38" x14ac:dyDescent="0.25">
      <c r="AL239" s="1">
        <v>1820</v>
      </c>
    </row>
    <row r="240" spans="38:38" x14ac:dyDescent="0.25">
      <c r="AL240" s="1">
        <v>1821</v>
      </c>
    </row>
    <row r="241" spans="38:38" x14ac:dyDescent="0.25">
      <c r="AL241" s="1">
        <v>1822</v>
      </c>
    </row>
    <row r="242" spans="38:38" x14ac:dyDescent="0.25">
      <c r="AL242" s="1">
        <v>1823</v>
      </c>
    </row>
    <row r="243" spans="38:38" x14ac:dyDescent="0.25">
      <c r="AL243" s="1">
        <v>1824</v>
      </c>
    </row>
    <row r="244" spans="38:38" x14ac:dyDescent="0.25">
      <c r="AL244" s="1">
        <v>1825</v>
      </c>
    </row>
    <row r="245" spans="38:38" x14ac:dyDescent="0.25">
      <c r="AL245" s="1">
        <v>1826</v>
      </c>
    </row>
    <row r="246" spans="38:38" x14ac:dyDescent="0.25">
      <c r="AL246" s="1">
        <v>1827</v>
      </c>
    </row>
    <row r="247" spans="38:38" x14ac:dyDescent="0.25">
      <c r="AL247" s="1">
        <v>1828</v>
      </c>
    </row>
    <row r="248" spans="38:38" x14ac:dyDescent="0.25">
      <c r="AL248" s="1">
        <v>1829</v>
      </c>
    </row>
    <row r="249" spans="38:38" x14ac:dyDescent="0.25">
      <c r="AL249" s="1">
        <v>1830</v>
      </c>
    </row>
    <row r="250" spans="38:38" x14ac:dyDescent="0.25">
      <c r="AL250" s="1">
        <v>1831</v>
      </c>
    </row>
    <row r="251" spans="38:38" x14ac:dyDescent="0.25">
      <c r="AL251" s="1">
        <v>1832</v>
      </c>
    </row>
    <row r="252" spans="38:38" x14ac:dyDescent="0.25">
      <c r="AL252" s="1">
        <v>1833</v>
      </c>
    </row>
    <row r="253" spans="38:38" x14ac:dyDescent="0.25">
      <c r="AL253" s="1">
        <v>1834</v>
      </c>
    </row>
    <row r="254" spans="38:38" x14ac:dyDescent="0.25">
      <c r="AL254" s="1">
        <v>1835</v>
      </c>
    </row>
    <row r="255" spans="38:38" x14ac:dyDescent="0.25">
      <c r="AL255" s="1">
        <v>1836</v>
      </c>
    </row>
    <row r="256" spans="38:38" x14ac:dyDescent="0.25">
      <c r="AL256" s="1">
        <v>1837</v>
      </c>
    </row>
    <row r="257" spans="38:38" x14ac:dyDescent="0.25">
      <c r="AL257" s="1">
        <v>1838</v>
      </c>
    </row>
    <row r="258" spans="38:38" x14ac:dyDescent="0.25">
      <c r="AL258" s="1">
        <v>1839</v>
      </c>
    </row>
    <row r="259" spans="38:38" x14ac:dyDescent="0.25">
      <c r="AL259" s="1">
        <v>1840</v>
      </c>
    </row>
    <row r="260" spans="38:38" x14ac:dyDescent="0.25">
      <c r="AL260" s="1">
        <v>1841</v>
      </c>
    </row>
    <row r="261" spans="38:38" x14ac:dyDescent="0.25">
      <c r="AL261" s="1">
        <v>1842</v>
      </c>
    </row>
    <row r="262" spans="38:38" x14ac:dyDescent="0.25">
      <c r="AL262" s="1">
        <v>1843</v>
      </c>
    </row>
    <row r="263" spans="38:38" x14ac:dyDescent="0.25">
      <c r="AL263" s="1">
        <v>1844</v>
      </c>
    </row>
    <row r="264" spans="38:38" x14ac:dyDescent="0.25">
      <c r="AL264" s="1">
        <v>1845</v>
      </c>
    </row>
    <row r="265" spans="38:38" x14ac:dyDescent="0.25">
      <c r="AL265" s="1">
        <v>1846</v>
      </c>
    </row>
    <row r="266" spans="38:38" x14ac:dyDescent="0.25">
      <c r="AL266" s="1">
        <v>1847</v>
      </c>
    </row>
    <row r="267" spans="38:38" x14ac:dyDescent="0.25">
      <c r="AL267" s="1">
        <v>1848</v>
      </c>
    </row>
    <row r="268" spans="38:38" x14ac:dyDescent="0.25">
      <c r="AL268" s="1">
        <v>1849</v>
      </c>
    </row>
    <row r="269" spans="38:38" x14ac:dyDescent="0.25">
      <c r="AL269" s="1">
        <v>1850</v>
      </c>
    </row>
    <row r="270" spans="38:38" x14ac:dyDescent="0.25">
      <c r="AL270" s="1">
        <v>1851</v>
      </c>
    </row>
    <row r="271" spans="38:38" x14ac:dyDescent="0.25">
      <c r="AL271" s="1">
        <v>1852</v>
      </c>
    </row>
    <row r="272" spans="38:38" x14ac:dyDescent="0.25">
      <c r="AL272" s="1">
        <v>1853</v>
      </c>
    </row>
    <row r="273" spans="38:38" x14ac:dyDescent="0.25">
      <c r="AL273" s="1">
        <v>1854</v>
      </c>
    </row>
    <row r="274" spans="38:38" x14ac:dyDescent="0.25">
      <c r="AL274" s="1">
        <v>1855</v>
      </c>
    </row>
    <row r="275" spans="38:38" x14ac:dyDescent="0.25">
      <c r="AL275" s="1">
        <v>1856</v>
      </c>
    </row>
    <row r="276" spans="38:38" x14ac:dyDescent="0.25">
      <c r="AL276" s="1">
        <v>1857</v>
      </c>
    </row>
    <row r="277" spans="38:38" x14ac:dyDescent="0.25">
      <c r="AL277" s="1">
        <v>1858</v>
      </c>
    </row>
    <row r="278" spans="38:38" x14ac:dyDescent="0.25">
      <c r="AL278" s="1">
        <v>1859</v>
      </c>
    </row>
    <row r="279" spans="38:38" x14ac:dyDescent="0.25">
      <c r="AL279" s="1">
        <v>1860</v>
      </c>
    </row>
    <row r="280" spans="38:38" x14ac:dyDescent="0.25">
      <c r="AL280" s="1">
        <v>1861</v>
      </c>
    </row>
    <row r="281" spans="38:38" x14ac:dyDescent="0.25">
      <c r="AL281" s="1">
        <v>1862</v>
      </c>
    </row>
    <row r="282" spans="38:38" x14ac:dyDescent="0.25">
      <c r="AL282" s="1">
        <v>1863</v>
      </c>
    </row>
    <row r="283" spans="38:38" x14ac:dyDescent="0.25">
      <c r="AL283" s="1">
        <v>1864</v>
      </c>
    </row>
    <row r="284" spans="38:38" x14ac:dyDescent="0.25">
      <c r="AL284" s="1">
        <v>1865</v>
      </c>
    </row>
    <row r="285" spans="38:38" x14ac:dyDescent="0.25">
      <c r="AL285" s="1">
        <v>1866</v>
      </c>
    </row>
    <row r="286" spans="38:38" x14ac:dyDescent="0.25">
      <c r="AL286" s="1">
        <v>1867</v>
      </c>
    </row>
    <row r="287" spans="38:38" x14ac:dyDescent="0.25">
      <c r="AL287" s="1">
        <v>1868</v>
      </c>
    </row>
    <row r="288" spans="38:38" x14ac:dyDescent="0.25">
      <c r="AL288" s="1">
        <v>1869</v>
      </c>
    </row>
    <row r="289" spans="38:38" x14ac:dyDescent="0.25">
      <c r="AL289" s="1">
        <v>1870</v>
      </c>
    </row>
    <row r="290" spans="38:38" x14ac:dyDescent="0.25">
      <c r="AL290" s="1">
        <v>1871</v>
      </c>
    </row>
    <row r="291" spans="38:38" x14ac:dyDescent="0.25">
      <c r="AL291" s="1">
        <v>1872</v>
      </c>
    </row>
    <row r="292" spans="38:38" x14ac:dyDescent="0.25">
      <c r="AL292" s="1">
        <v>1873</v>
      </c>
    </row>
    <row r="293" spans="38:38" x14ac:dyDescent="0.25">
      <c r="AL293" s="1">
        <v>1874</v>
      </c>
    </row>
    <row r="294" spans="38:38" x14ac:dyDescent="0.25">
      <c r="AL294" s="1">
        <v>1875</v>
      </c>
    </row>
    <row r="295" spans="38:38" x14ac:dyDescent="0.25">
      <c r="AL295" s="1">
        <v>1876</v>
      </c>
    </row>
    <row r="296" spans="38:38" x14ac:dyDescent="0.25">
      <c r="AL296" s="1">
        <v>1877</v>
      </c>
    </row>
    <row r="297" spans="38:38" x14ac:dyDescent="0.25">
      <c r="AL297" s="1">
        <v>1878</v>
      </c>
    </row>
    <row r="298" spans="38:38" x14ac:dyDescent="0.25">
      <c r="AL298" s="1">
        <v>1879</v>
      </c>
    </row>
    <row r="299" spans="38:38" x14ac:dyDescent="0.25">
      <c r="AL299" s="1">
        <v>1880</v>
      </c>
    </row>
    <row r="300" spans="38:38" x14ac:dyDescent="0.25">
      <c r="AL300" s="1">
        <v>1881</v>
      </c>
    </row>
    <row r="301" spans="38:38" x14ac:dyDescent="0.25">
      <c r="AL301" s="1">
        <v>1882</v>
      </c>
    </row>
    <row r="302" spans="38:38" x14ac:dyDescent="0.25">
      <c r="AL302" s="1">
        <v>1883</v>
      </c>
    </row>
    <row r="303" spans="38:38" x14ac:dyDescent="0.25">
      <c r="AL303" s="1">
        <v>1884</v>
      </c>
    </row>
    <row r="304" spans="38:38" x14ac:dyDescent="0.25">
      <c r="AL304" s="1">
        <v>1885</v>
      </c>
    </row>
    <row r="305" spans="38:38" x14ac:dyDescent="0.25">
      <c r="AL305" s="1">
        <v>1886</v>
      </c>
    </row>
    <row r="306" spans="38:38" x14ac:dyDescent="0.25">
      <c r="AL306" s="1">
        <v>1887</v>
      </c>
    </row>
    <row r="307" spans="38:38" x14ac:dyDescent="0.25">
      <c r="AL307" s="1">
        <v>1888</v>
      </c>
    </row>
    <row r="308" spans="38:38" x14ac:dyDescent="0.25">
      <c r="AL308" s="1">
        <v>1889</v>
      </c>
    </row>
    <row r="309" spans="38:38" x14ac:dyDescent="0.25">
      <c r="AL309" s="1">
        <v>1890</v>
      </c>
    </row>
    <row r="310" spans="38:38" x14ac:dyDescent="0.25">
      <c r="AL310" s="1">
        <v>1891</v>
      </c>
    </row>
    <row r="311" spans="38:38" x14ac:dyDescent="0.25">
      <c r="AL311" s="1">
        <v>1892</v>
      </c>
    </row>
    <row r="312" spans="38:38" x14ac:dyDescent="0.25">
      <c r="AL312" s="1">
        <v>1893</v>
      </c>
    </row>
    <row r="313" spans="38:38" x14ac:dyDescent="0.25">
      <c r="AL313" s="1">
        <v>1894</v>
      </c>
    </row>
    <row r="314" spans="38:38" x14ac:dyDescent="0.25">
      <c r="AL314" s="1">
        <v>1895</v>
      </c>
    </row>
    <row r="315" spans="38:38" x14ac:dyDescent="0.25">
      <c r="AL315" s="1">
        <v>1896</v>
      </c>
    </row>
    <row r="316" spans="38:38" x14ac:dyDescent="0.25">
      <c r="AL316" s="1">
        <v>1897</v>
      </c>
    </row>
    <row r="317" spans="38:38" x14ac:dyDescent="0.25">
      <c r="AL317" s="1">
        <v>1898</v>
      </c>
    </row>
    <row r="318" spans="38:38" x14ac:dyDescent="0.25">
      <c r="AL318" s="1">
        <v>1899</v>
      </c>
    </row>
    <row r="319" spans="38:38" x14ac:dyDescent="0.25">
      <c r="AL319" s="1">
        <v>1900</v>
      </c>
    </row>
    <row r="320" spans="38:38" x14ac:dyDescent="0.25">
      <c r="AL320" s="1">
        <v>1901</v>
      </c>
    </row>
    <row r="321" spans="38:38" x14ac:dyDescent="0.25">
      <c r="AL321" s="1">
        <v>1902</v>
      </c>
    </row>
    <row r="322" spans="38:38" x14ac:dyDescent="0.25">
      <c r="AL322" s="1">
        <v>1903</v>
      </c>
    </row>
    <row r="323" spans="38:38" x14ac:dyDescent="0.25">
      <c r="AL323" s="1">
        <v>1904</v>
      </c>
    </row>
    <row r="324" spans="38:38" x14ac:dyDescent="0.25">
      <c r="AL324" s="1">
        <v>1905</v>
      </c>
    </row>
    <row r="325" spans="38:38" x14ac:dyDescent="0.25">
      <c r="AL325" s="1">
        <v>1906</v>
      </c>
    </row>
    <row r="326" spans="38:38" x14ac:dyDescent="0.25">
      <c r="AL326" s="1">
        <v>1907</v>
      </c>
    </row>
    <row r="327" spans="38:38" x14ac:dyDescent="0.25">
      <c r="AL327" s="1">
        <v>1908</v>
      </c>
    </row>
    <row r="328" spans="38:38" x14ac:dyDescent="0.25">
      <c r="AL328" s="1">
        <v>1909</v>
      </c>
    </row>
    <row r="329" spans="38:38" x14ac:dyDescent="0.25">
      <c r="AL329" s="1">
        <v>1910</v>
      </c>
    </row>
    <row r="330" spans="38:38" x14ac:dyDescent="0.25">
      <c r="AL330" s="1">
        <v>1911</v>
      </c>
    </row>
    <row r="331" spans="38:38" x14ac:dyDescent="0.25">
      <c r="AL331" s="1">
        <v>1912</v>
      </c>
    </row>
    <row r="332" spans="38:38" x14ac:dyDescent="0.25">
      <c r="AL332" s="1">
        <v>1913</v>
      </c>
    </row>
    <row r="333" spans="38:38" x14ac:dyDescent="0.25">
      <c r="AL333" s="1">
        <v>1914</v>
      </c>
    </row>
    <row r="334" spans="38:38" x14ac:dyDescent="0.25">
      <c r="AL334" s="1">
        <v>1915</v>
      </c>
    </row>
    <row r="335" spans="38:38" x14ac:dyDescent="0.25">
      <c r="AL335" s="1">
        <v>1916</v>
      </c>
    </row>
    <row r="336" spans="38:38" x14ac:dyDescent="0.25">
      <c r="AL336" s="1">
        <v>1917</v>
      </c>
    </row>
    <row r="337" spans="38:38" x14ac:dyDescent="0.25">
      <c r="AL337" s="1">
        <v>1918</v>
      </c>
    </row>
    <row r="338" spans="38:38" x14ac:dyDescent="0.25">
      <c r="AL338" s="1">
        <v>1919</v>
      </c>
    </row>
    <row r="339" spans="38:38" x14ac:dyDescent="0.25">
      <c r="AL339" s="1">
        <v>1920</v>
      </c>
    </row>
    <row r="340" spans="38:38" x14ac:dyDescent="0.25">
      <c r="AL340" s="1">
        <v>1921</v>
      </c>
    </row>
    <row r="341" spans="38:38" x14ac:dyDescent="0.25">
      <c r="AL341" s="1">
        <v>1922</v>
      </c>
    </row>
    <row r="342" spans="38:38" x14ac:dyDescent="0.25">
      <c r="AL342" s="1">
        <v>1923</v>
      </c>
    </row>
    <row r="343" spans="38:38" x14ac:dyDescent="0.25">
      <c r="AL343" s="1">
        <v>1924</v>
      </c>
    </row>
    <row r="344" spans="38:38" x14ac:dyDescent="0.25">
      <c r="AL344" s="1">
        <v>1925</v>
      </c>
    </row>
    <row r="345" spans="38:38" x14ac:dyDescent="0.25">
      <c r="AL345" s="1">
        <v>1926</v>
      </c>
    </row>
    <row r="346" spans="38:38" x14ac:dyDescent="0.25">
      <c r="AL346" s="1">
        <v>1927</v>
      </c>
    </row>
    <row r="347" spans="38:38" x14ac:dyDescent="0.25">
      <c r="AL347" s="1">
        <v>1928</v>
      </c>
    </row>
    <row r="348" spans="38:38" x14ac:dyDescent="0.25">
      <c r="AL348" s="1">
        <v>1929</v>
      </c>
    </row>
    <row r="349" spans="38:38" x14ac:dyDescent="0.25">
      <c r="AL349" s="1">
        <v>1930</v>
      </c>
    </row>
    <row r="350" spans="38:38" x14ac:dyDescent="0.25">
      <c r="AL350" s="1">
        <v>1931</v>
      </c>
    </row>
    <row r="351" spans="38:38" x14ac:dyDescent="0.25">
      <c r="AL351" s="1">
        <v>1932</v>
      </c>
    </row>
    <row r="352" spans="38:38" x14ac:dyDescent="0.25">
      <c r="AL352" s="1">
        <v>1933</v>
      </c>
    </row>
    <row r="353" spans="38:38" x14ac:dyDescent="0.25">
      <c r="AL353" s="1">
        <v>1934</v>
      </c>
    </row>
    <row r="354" spans="38:38" x14ac:dyDescent="0.25">
      <c r="AL354" s="1">
        <v>1935</v>
      </c>
    </row>
    <row r="355" spans="38:38" x14ac:dyDescent="0.25">
      <c r="AL355" s="1">
        <v>1936</v>
      </c>
    </row>
    <row r="356" spans="38:38" x14ac:dyDescent="0.25">
      <c r="AL356" s="1">
        <v>1937</v>
      </c>
    </row>
    <row r="357" spans="38:38" x14ac:dyDescent="0.25">
      <c r="AL357" s="1">
        <v>1938</v>
      </c>
    </row>
    <row r="358" spans="38:38" x14ac:dyDescent="0.25">
      <c r="AL358" s="1">
        <v>1939</v>
      </c>
    </row>
    <row r="359" spans="38:38" x14ac:dyDescent="0.25">
      <c r="AL359" s="1">
        <v>1940</v>
      </c>
    </row>
    <row r="360" spans="38:38" x14ac:dyDescent="0.25">
      <c r="AL360" s="1">
        <v>1941</v>
      </c>
    </row>
    <row r="361" spans="38:38" x14ac:dyDescent="0.25">
      <c r="AL361" s="1">
        <v>1942</v>
      </c>
    </row>
    <row r="362" spans="38:38" x14ac:dyDescent="0.25">
      <c r="AL362" s="1">
        <v>1943</v>
      </c>
    </row>
    <row r="363" spans="38:38" x14ac:dyDescent="0.25">
      <c r="AL363" s="1">
        <v>1944</v>
      </c>
    </row>
    <row r="364" spans="38:38" x14ac:dyDescent="0.25">
      <c r="AL364" s="1">
        <v>1945</v>
      </c>
    </row>
    <row r="365" spans="38:38" x14ac:dyDescent="0.25">
      <c r="AL365" s="1">
        <v>1946</v>
      </c>
    </row>
    <row r="366" spans="38:38" x14ac:dyDescent="0.25">
      <c r="AL366" s="1">
        <v>1947</v>
      </c>
    </row>
    <row r="367" spans="38:38" x14ac:dyDescent="0.25">
      <c r="AL367" s="1">
        <v>1948</v>
      </c>
    </row>
    <row r="368" spans="38:38" x14ac:dyDescent="0.25">
      <c r="AL368" s="1">
        <v>1949</v>
      </c>
    </row>
    <row r="369" spans="38:38" x14ac:dyDescent="0.25">
      <c r="AL369" s="1">
        <v>1950</v>
      </c>
    </row>
    <row r="370" spans="38:38" x14ac:dyDescent="0.25">
      <c r="AL370" s="1">
        <v>1951</v>
      </c>
    </row>
    <row r="371" spans="38:38" x14ac:dyDescent="0.25">
      <c r="AL371" s="1">
        <v>1952</v>
      </c>
    </row>
    <row r="372" spans="38:38" x14ac:dyDescent="0.25">
      <c r="AL372" s="1">
        <v>1953</v>
      </c>
    </row>
    <row r="373" spans="38:38" x14ac:dyDescent="0.25">
      <c r="AL373" s="1">
        <v>1954</v>
      </c>
    </row>
    <row r="374" spans="38:38" x14ac:dyDescent="0.25">
      <c r="AL374" s="1">
        <v>1955</v>
      </c>
    </row>
    <row r="375" spans="38:38" x14ac:dyDescent="0.25">
      <c r="AL375" s="1">
        <v>1956</v>
      </c>
    </row>
    <row r="376" spans="38:38" x14ac:dyDescent="0.25">
      <c r="AL376" s="1">
        <v>1957</v>
      </c>
    </row>
    <row r="377" spans="38:38" x14ac:dyDescent="0.25">
      <c r="AL377" s="1">
        <v>1958</v>
      </c>
    </row>
    <row r="378" spans="38:38" x14ac:dyDescent="0.25">
      <c r="AL378" s="1">
        <v>1959</v>
      </c>
    </row>
    <row r="379" spans="38:38" x14ac:dyDescent="0.25">
      <c r="AL379" s="1">
        <v>1960</v>
      </c>
    </row>
    <row r="380" spans="38:38" x14ac:dyDescent="0.25">
      <c r="AL380" s="1">
        <v>1961</v>
      </c>
    </row>
    <row r="381" spans="38:38" x14ac:dyDescent="0.25">
      <c r="AL381" s="1">
        <v>1962</v>
      </c>
    </row>
    <row r="382" spans="38:38" x14ac:dyDescent="0.25">
      <c r="AL382" s="1">
        <v>1963</v>
      </c>
    </row>
    <row r="383" spans="38:38" x14ac:dyDescent="0.25">
      <c r="AL383" s="1">
        <v>1964</v>
      </c>
    </row>
    <row r="384" spans="38:38" x14ac:dyDescent="0.25">
      <c r="AL384" s="1">
        <v>1965</v>
      </c>
    </row>
    <row r="385" spans="38:38" x14ac:dyDescent="0.25">
      <c r="AL385" s="1">
        <v>1966</v>
      </c>
    </row>
    <row r="386" spans="38:38" x14ac:dyDescent="0.25">
      <c r="AL386" s="1">
        <v>1967</v>
      </c>
    </row>
    <row r="387" spans="38:38" x14ac:dyDescent="0.25">
      <c r="AL387" s="1">
        <v>1968</v>
      </c>
    </row>
    <row r="388" spans="38:38" x14ac:dyDescent="0.25">
      <c r="AL388" s="1">
        <v>1969</v>
      </c>
    </row>
    <row r="389" spans="38:38" x14ac:dyDescent="0.25">
      <c r="AL389" s="1">
        <v>1970</v>
      </c>
    </row>
    <row r="390" spans="38:38" x14ac:dyDescent="0.25">
      <c r="AL390" s="1">
        <v>1971</v>
      </c>
    </row>
    <row r="391" spans="38:38" x14ac:dyDescent="0.25">
      <c r="AL391" s="1">
        <v>1972</v>
      </c>
    </row>
    <row r="392" spans="38:38" x14ac:dyDescent="0.25">
      <c r="AL392" s="1">
        <v>1973</v>
      </c>
    </row>
    <row r="393" spans="38:38" x14ac:dyDescent="0.25">
      <c r="AL393" s="1">
        <v>1974</v>
      </c>
    </row>
    <row r="394" spans="38:38" x14ac:dyDescent="0.25">
      <c r="AL394" s="1">
        <v>1975</v>
      </c>
    </row>
    <row r="395" spans="38:38" x14ac:dyDescent="0.25">
      <c r="AL395" s="1">
        <v>1976</v>
      </c>
    </row>
    <row r="396" spans="38:38" x14ac:dyDescent="0.25">
      <c r="AL396" s="1">
        <v>1977</v>
      </c>
    </row>
    <row r="397" spans="38:38" x14ac:dyDescent="0.25">
      <c r="AL397" s="1">
        <v>1978</v>
      </c>
    </row>
    <row r="398" spans="38:38" x14ac:dyDescent="0.25">
      <c r="AL398" s="1">
        <v>1979</v>
      </c>
    </row>
    <row r="399" spans="38:38" x14ac:dyDescent="0.25">
      <c r="AL399" s="1">
        <v>1980</v>
      </c>
    </row>
    <row r="400" spans="38:38" x14ac:dyDescent="0.25">
      <c r="AL400" s="1">
        <v>1981</v>
      </c>
    </row>
    <row r="401" spans="38:38" x14ac:dyDescent="0.25">
      <c r="AL401" s="1">
        <v>1982</v>
      </c>
    </row>
    <row r="402" spans="38:38" x14ac:dyDescent="0.25">
      <c r="AL402" s="1">
        <v>1983</v>
      </c>
    </row>
    <row r="403" spans="38:38" x14ac:dyDescent="0.25">
      <c r="AL403" s="1">
        <v>1984</v>
      </c>
    </row>
    <row r="404" spans="38:38" x14ac:dyDescent="0.25">
      <c r="AL404" s="1">
        <v>1985</v>
      </c>
    </row>
    <row r="405" spans="38:38" x14ac:dyDescent="0.25">
      <c r="AL405" s="1">
        <v>1986</v>
      </c>
    </row>
    <row r="406" spans="38:38" x14ac:dyDescent="0.25">
      <c r="AL406" s="1">
        <v>1987</v>
      </c>
    </row>
    <row r="407" spans="38:38" x14ac:dyDescent="0.25">
      <c r="AL407" s="1">
        <v>1988</v>
      </c>
    </row>
    <row r="408" spans="38:38" x14ac:dyDescent="0.25">
      <c r="AL408" s="1">
        <v>1989</v>
      </c>
    </row>
    <row r="409" spans="38:38" x14ac:dyDescent="0.25">
      <c r="AL409" s="1">
        <v>1990</v>
      </c>
    </row>
    <row r="410" spans="38:38" x14ac:dyDescent="0.25">
      <c r="AL410" s="1">
        <v>1991</v>
      </c>
    </row>
    <row r="411" spans="38:38" x14ac:dyDescent="0.25">
      <c r="AL411" s="1">
        <v>1992</v>
      </c>
    </row>
    <row r="412" spans="38:38" x14ac:dyDescent="0.25">
      <c r="AL412" s="1">
        <v>1993</v>
      </c>
    </row>
    <row r="413" spans="38:38" x14ac:dyDescent="0.25">
      <c r="AL413" s="1">
        <v>1994</v>
      </c>
    </row>
    <row r="414" spans="38:38" x14ac:dyDescent="0.25">
      <c r="AL414" s="1">
        <v>1995</v>
      </c>
    </row>
    <row r="415" spans="38:38" x14ac:dyDescent="0.25">
      <c r="AL415" s="1">
        <v>1996</v>
      </c>
    </row>
    <row r="416" spans="38:38" x14ac:dyDescent="0.25">
      <c r="AL416" s="1">
        <v>1997</v>
      </c>
    </row>
    <row r="417" spans="38:38" x14ac:dyDescent="0.25">
      <c r="AL417" s="1">
        <v>1998</v>
      </c>
    </row>
    <row r="418" spans="38:38" x14ac:dyDescent="0.25">
      <c r="AL418" s="1">
        <v>1999</v>
      </c>
    </row>
    <row r="419" spans="38:38" x14ac:dyDescent="0.25">
      <c r="AL419" s="1">
        <v>2000</v>
      </c>
    </row>
    <row r="420" spans="38:38" x14ac:dyDescent="0.25">
      <c r="AL420" s="1">
        <v>2001</v>
      </c>
    </row>
    <row r="421" spans="38:38" x14ac:dyDescent="0.25">
      <c r="AL421" s="1">
        <v>2002</v>
      </c>
    </row>
    <row r="422" spans="38:38" x14ac:dyDescent="0.25">
      <c r="AL422" s="1">
        <v>2003</v>
      </c>
    </row>
    <row r="423" spans="38:38" x14ac:dyDescent="0.25">
      <c r="AL423" s="1">
        <v>2004</v>
      </c>
    </row>
    <row r="424" spans="38:38" x14ac:dyDescent="0.25">
      <c r="AL424" s="1">
        <v>2005</v>
      </c>
    </row>
    <row r="425" spans="38:38" x14ac:dyDescent="0.25">
      <c r="AL425" s="1">
        <v>2006</v>
      </c>
    </row>
    <row r="426" spans="38:38" x14ac:dyDescent="0.25">
      <c r="AL426" s="1">
        <v>2007</v>
      </c>
    </row>
    <row r="427" spans="38:38" x14ac:dyDescent="0.25">
      <c r="AL427" s="1">
        <v>2008</v>
      </c>
    </row>
    <row r="428" spans="38:38" x14ac:dyDescent="0.25">
      <c r="AL428" s="1">
        <v>2009</v>
      </c>
    </row>
    <row r="429" spans="38:38" x14ac:dyDescent="0.25">
      <c r="AL429" s="1">
        <v>2010</v>
      </c>
    </row>
    <row r="430" spans="38:38" x14ac:dyDescent="0.25">
      <c r="AL430" s="1">
        <v>2011</v>
      </c>
    </row>
    <row r="431" spans="38:38" x14ac:dyDescent="0.25">
      <c r="AL431" s="1">
        <v>2012</v>
      </c>
    </row>
    <row r="432" spans="38:38" x14ac:dyDescent="0.25">
      <c r="AL432" s="1">
        <v>2013</v>
      </c>
    </row>
    <row r="433" spans="38:38" x14ac:dyDescent="0.25">
      <c r="AL433" s="1">
        <v>2014</v>
      </c>
    </row>
    <row r="434" spans="38:38" x14ac:dyDescent="0.25">
      <c r="AL434" s="1">
        <v>2015</v>
      </c>
    </row>
    <row r="435" spans="38:38" x14ac:dyDescent="0.25">
      <c r="AL435" s="1">
        <v>2016</v>
      </c>
    </row>
    <row r="436" spans="38:38" x14ac:dyDescent="0.25">
      <c r="AL436" s="1">
        <v>2017</v>
      </c>
    </row>
    <row r="437" spans="38:38" x14ac:dyDescent="0.25">
      <c r="AL437" s="1">
        <v>2018</v>
      </c>
    </row>
    <row r="438" spans="38:38" x14ac:dyDescent="0.25">
      <c r="AL438" s="1">
        <v>2019</v>
      </c>
    </row>
    <row r="439" spans="38:38" x14ac:dyDescent="0.25">
      <c r="AL439" s="1">
        <v>2020</v>
      </c>
    </row>
    <row r="440" spans="38:38" x14ac:dyDescent="0.25">
      <c r="AL440" s="1">
        <v>2021</v>
      </c>
    </row>
    <row r="441" spans="38:38" x14ac:dyDescent="0.25">
      <c r="AL441" s="1">
        <v>2022</v>
      </c>
    </row>
    <row r="442" spans="38:38" x14ac:dyDescent="0.25">
      <c r="AL442" s="1">
        <v>2023</v>
      </c>
    </row>
    <row r="443" spans="38:38" x14ac:dyDescent="0.25">
      <c r="AL443" s="1">
        <v>2024</v>
      </c>
    </row>
    <row r="444" spans="38:38" x14ac:dyDescent="0.25">
      <c r="AL444" s="1">
        <v>2025</v>
      </c>
    </row>
    <row r="445" spans="38:38" x14ac:dyDescent="0.25">
      <c r="AL445" s="1">
        <v>2026</v>
      </c>
    </row>
    <row r="446" spans="38:38" x14ac:dyDescent="0.25">
      <c r="AL446" s="1">
        <v>2027</v>
      </c>
    </row>
    <row r="447" spans="38:38" x14ac:dyDescent="0.25">
      <c r="AL447" s="1">
        <v>2028</v>
      </c>
    </row>
    <row r="448" spans="38:38" x14ac:dyDescent="0.25">
      <c r="AL448" s="1">
        <v>2029</v>
      </c>
    </row>
    <row r="449" spans="38:38" x14ac:dyDescent="0.25">
      <c r="AL449" s="1">
        <v>2030</v>
      </c>
    </row>
    <row r="450" spans="38:38" x14ac:dyDescent="0.25">
      <c r="AL450" s="1">
        <v>2031</v>
      </c>
    </row>
    <row r="451" spans="38:38" x14ac:dyDescent="0.25">
      <c r="AL451" s="1">
        <v>2032</v>
      </c>
    </row>
    <row r="452" spans="38:38" x14ac:dyDescent="0.25">
      <c r="AL452" s="1">
        <v>2033</v>
      </c>
    </row>
    <row r="453" spans="38:38" x14ac:dyDescent="0.25">
      <c r="AL453" s="1">
        <v>2034</v>
      </c>
    </row>
    <row r="454" spans="38:38" x14ac:dyDescent="0.25">
      <c r="AL454" s="1">
        <v>2035</v>
      </c>
    </row>
    <row r="455" spans="38:38" x14ac:dyDescent="0.25">
      <c r="AL455" s="1">
        <v>2036</v>
      </c>
    </row>
    <row r="456" spans="38:38" x14ac:dyDescent="0.25">
      <c r="AL456" s="1">
        <v>2037</v>
      </c>
    </row>
    <row r="457" spans="38:38" x14ac:dyDescent="0.25">
      <c r="AL457" s="1">
        <v>2038</v>
      </c>
    </row>
    <row r="458" spans="38:38" x14ac:dyDescent="0.25">
      <c r="AL458" s="1">
        <v>2039</v>
      </c>
    </row>
    <row r="459" spans="38:38" x14ac:dyDescent="0.25">
      <c r="AL459" s="1">
        <v>2040</v>
      </c>
    </row>
    <row r="460" spans="38:38" x14ac:dyDescent="0.25">
      <c r="AL460" s="1">
        <v>2041</v>
      </c>
    </row>
    <row r="461" spans="38:38" x14ac:dyDescent="0.25">
      <c r="AL461" s="1">
        <v>2042</v>
      </c>
    </row>
    <row r="462" spans="38:38" x14ac:dyDescent="0.25">
      <c r="AL462" s="1">
        <v>2043</v>
      </c>
    </row>
    <row r="463" spans="38:38" x14ac:dyDescent="0.25">
      <c r="AL463" s="1">
        <v>2044</v>
      </c>
    </row>
    <row r="464" spans="38:38" x14ac:dyDescent="0.25">
      <c r="AL464" s="1">
        <v>2045</v>
      </c>
    </row>
    <row r="465" spans="38:38" x14ac:dyDescent="0.25">
      <c r="AL465" s="1">
        <v>2046</v>
      </c>
    </row>
    <row r="466" spans="38:38" x14ac:dyDescent="0.25">
      <c r="AL466" s="1">
        <v>2047</v>
      </c>
    </row>
    <row r="467" spans="38:38" x14ac:dyDescent="0.25">
      <c r="AL467" s="1">
        <v>2048</v>
      </c>
    </row>
    <row r="468" spans="38:38" x14ac:dyDescent="0.25">
      <c r="AL468" s="1">
        <v>2049</v>
      </c>
    </row>
    <row r="469" spans="38:38" x14ac:dyDescent="0.25">
      <c r="AL469" s="1">
        <v>2050</v>
      </c>
    </row>
    <row r="470" spans="38:38" x14ac:dyDescent="0.25">
      <c r="AL470" s="1">
        <v>2051</v>
      </c>
    </row>
    <row r="471" spans="38:38" x14ac:dyDescent="0.25">
      <c r="AL471" s="1">
        <v>2052</v>
      </c>
    </row>
    <row r="472" spans="38:38" x14ac:dyDescent="0.25">
      <c r="AL472" s="1">
        <v>2053</v>
      </c>
    </row>
    <row r="473" spans="38:38" x14ac:dyDescent="0.25">
      <c r="AL473" s="1">
        <v>2054</v>
      </c>
    </row>
    <row r="474" spans="38:38" x14ac:dyDescent="0.25">
      <c r="AL474" s="1">
        <v>2055</v>
      </c>
    </row>
    <row r="475" spans="38:38" x14ac:dyDescent="0.25">
      <c r="AL475" s="1">
        <v>2056</v>
      </c>
    </row>
    <row r="476" spans="38:38" x14ac:dyDescent="0.25">
      <c r="AL476" s="1">
        <v>2057</v>
      </c>
    </row>
    <row r="477" spans="38:38" x14ac:dyDescent="0.25">
      <c r="AL477" s="1">
        <v>2058</v>
      </c>
    </row>
    <row r="478" spans="38:38" x14ac:dyDescent="0.25">
      <c r="AL478" s="1">
        <v>2059</v>
      </c>
    </row>
    <row r="479" spans="38:38" x14ac:dyDescent="0.25">
      <c r="AL479" s="1">
        <v>2060</v>
      </c>
    </row>
    <row r="480" spans="38:38" x14ac:dyDescent="0.25">
      <c r="AL480" s="1">
        <v>2061</v>
      </c>
    </row>
    <row r="481" spans="38:38" x14ac:dyDescent="0.25">
      <c r="AL481" s="1">
        <v>2062</v>
      </c>
    </row>
    <row r="482" spans="38:38" x14ac:dyDescent="0.25">
      <c r="AL482" s="1">
        <v>2063</v>
      </c>
    </row>
    <row r="483" spans="38:38" x14ac:dyDescent="0.25">
      <c r="AL483" s="1">
        <v>2064</v>
      </c>
    </row>
    <row r="484" spans="38:38" x14ac:dyDescent="0.25">
      <c r="AL484" s="1">
        <v>2065</v>
      </c>
    </row>
    <row r="485" spans="38:38" x14ac:dyDescent="0.25">
      <c r="AL485" s="1">
        <v>2066</v>
      </c>
    </row>
    <row r="486" spans="38:38" x14ac:dyDescent="0.25">
      <c r="AL486" s="1">
        <v>2067</v>
      </c>
    </row>
    <row r="487" spans="38:38" x14ac:dyDescent="0.25">
      <c r="AL487" s="1">
        <v>2068</v>
      </c>
    </row>
    <row r="488" spans="38:38" x14ac:dyDescent="0.25">
      <c r="AL488" s="1">
        <v>2069</v>
      </c>
    </row>
    <row r="489" spans="38:38" x14ac:dyDescent="0.25">
      <c r="AL489" s="1">
        <v>2070</v>
      </c>
    </row>
    <row r="490" spans="38:38" x14ac:dyDescent="0.25">
      <c r="AL490" s="1">
        <v>2071</v>
      </c>
    </row>
    <row r="491" spans="38:38" x14ac:dyDescent="0.25">
      <c r="AL491" s="1">
        <v>2072</v>
      </c>
    </row>
    <row r="492" spans="38:38" x14ac:dyDescent="0.25">
      <c r="AL492" s="1">
        <v>2073</v>
      </c>
    </row>
    <row r="493" spans="38:38" x14ac:dyDescent="0.25">
      <c r="AL493" s="1">
        <v>2074</v>
      </c>
    </row>
    <row r="494" spans="38:38" x14ac:dyDescent="0.25">
      <c r="AL494" s="1">
        <v>2075</v>
      </c>
    </row>
    <row r="495" spans="38:38" x14ac:dyDescent="0.25">
      <c r="AL495" s="1">
        <v>2076</v>
      </c>
    </row>
    <row r="496" spans="38:38" x14ac:dyDescent="0.25">
      <c r="AL496" s="1">
        <v>2077</v>
      </c>
    </row>
    <row r="497" spans="38:38" x14ac:dyDescent="0.25">
      <c r="AL497" s="1">
        <v>2078</v>
      </c>
    </row>
    <row r="498" spans="38:38" x14ac:dyDescent="0.25">
      <c r="AL498" s="1">
        <v>2079</v>
      </c>
    </row>
    <row r="499" spans="38:38" x14ac:dyDescent="0.25">
      <c r="AL499" s="1">
        <v>2080</v>
      </c>
    </row>
    <row r="500" spans="38:38" x14ac:dyDescent="0.25">
      <c r="AL500" s="1">
        <v>2081</v>
      </c>
    </row>
    <row r="501" spans="38:38" x14ac:dyDescent="0.25">
      <c r="AL501" s="1">
        <v>2082</v>
      </c>
    </row>
    <row r="502" spans="38:38" x14ac:dyDescent="0.25">
      <c r="AL502" s="1">
        <v>2083</v>
      </c>
    </row>
    <row r="503" spans="38:38" x14ac:dyDescent="0.25">
      <c r="AL503" s="1">
        <v>2084</v>
      </c>
    </row>
    <row r="504" spans="38:38" x14ac:dyDescent="0.25">
      <c r="AL504" s="1">
        <v>2085</v>
      </c>
    </row>
    <row r="505" spans="38:38" x14ac:dyDescent="0.25">
      <c r="AL505" s="1">
        <v>2086</v>
      </c>
    </row>
    <row r="506" spans="38:38" x14ac:dyDescent="0.25">
      <c r="AL506" s="1">
        <v>2087</v>
      </c>
    </row>
    <row r="507" spans="38:38" x14ac:dyDescent="0.25">
      <c r="AL507" s="1">
        <v>2088</v>
      </c>
    </row>
    <row r="508" spans="38:38" x14ac:dyDescent="0.25">
      <c r="AL508" s="1">
        <v>2089</v>
      </c>
    </row>
    <row r="509" spans="38:38" x14ac:dyDescent="0.25">
      <c r="AL509" s="1">
        <v>2090</v>
      </c>
    </row>
    <row r="510" spans="38:38" x14ac:dyDescent="0.25">
      <c r="AL510" s="1">
        <v>2091</v>
      </c>
    </row>
    <row r="511" spans="38:38" x14ac:dyDescent="0.25">
      <c r="AL511" s="1">
        <v>2092</v>
      </c>
    </row>
    <row r="512" spans="38:38" x14ac:dyDescent="0.25">
      <c r="AL512" s="1">
        <v>2093</v>
      </c>
    </row>
    <row r="513" spans="38:38" x14ac:dyDescent="0.25">
      <c r="AL513" s="1">
        <v>2094</v>
      </c>
    </row>
    <row r="514" spans="38:38" x14ac:dyDescent="0.25">
      <c r="AL514" s="1">
        <v>2095</v>
      </c>
    </row>
    <row r="515" spans="38:38" x14ac:dyDescent="0.25">
      <c r="AL515" s="1">
        <v>2096</v>
      </c>
    </row>
    <row r="516" spans="38:38" x14ac:dyDescent="0.25">
      <c r="AL516" s="1">
        <v>2097</v>
      </c>
    </row>
    <row r="517" spans="38:38" x14ac:dyDescent="0.25">
      <c r="AL517" s="1">
        <v>2098</v>
      </c>
    </row>
    <row r="518" spans="38:38" x14ac:dyDescent="0.25">
      <c r="AL518" s="1">
        <v>2099</v>
      </c>
    </row>
    <row r="519" spans="38:38" x14ac:dyDescent="0.25">
      <c r="AL519" s="1">
        <v>2100</v>
      </c>
    </row>
  </sheetData>
  <mergeCells count="19">
    <mergeCell ref="B25:H25"/>
    <mergeCell ref="K25:Q25"/>
    <mergeCell ref="T25:Z25"/>
    <mergeCell ref="B34:H34"/>
    <mergeCell ref="K34:Q34"/>
    <mergeCell ref="T34:Z34"/>
    <mergeCell ref="B7:H7"/>
    <mergeCell ref="K7:Q7"/>
    <mergeCell ref="T7:Z7"/>
    <mergeCell ref="B16:H16"/>
    <mergeCell ref="K16:Q16"/>
    <mergeCell ref="T16:Z16"/>
    <mergeCell ref="N3:Q3"/>
    <mergeCell ref="W3:Z3"/>
    <mergeCell ref="A1:B1"/>
    <mergeCell ref="C1:D1"/>
    <mergeCell ref="N1:Q1"/>
    <mergeCell ref="N2:Q2"/>
    <mergeCell ref="W2:Z2"/>
  </mergeCells>
  <conditionalFormatting sqref="G9:H14 P9:Q14 Y9:Z14 G18:H23 P18:Q23 Y18:Z23 G27:H32 P27:Q32 Y27:Z32 G36:H41 P36:Q41 Y36:Z41">
    <cfRule type="cellIs" dxfId="5" priority="1" operator="notEqual">
      <formula>""</formula>
    </cfRule>
  </conditionalFormatting>
  <dataValidations count="1">
    <dataValidation type="whole" allowBlank="1" showInputMessage="1" showErrorMessage="1" sqref="A4:B5" xr:uid="{00000000-0002-0000-0700-000000000000}">
      <formula1>1582</formula1>
      <formula2>2100</formula2>
    </dataValidation>
  </dataValidations>
  <pageMargins left="0.7" right="0.7" top="0.75" bottom="0.75" header="0.3" footer="0.3"/>
  <pageSetup paperSize="9" scale="81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A1:AL519"/>
  <sheetViews>
    <sheetView showGridLines="0" zoomScale="91" zoomScaleNormal="91" workbookViewId="0">
      <selection activeCell="N1" sqref="N1:Q1"/>
    </sheetView>
  </sheetViews>
  <sheetFormatPr defaultRowHeight="15" x14ac:dyDescent="0.25"/>
  <cols>
    <col min="1" max="1" width="4.140625" style="16" customWidth="1"/>
    <col min="2" max="2" width="4.42578125" style="16" customWidth="1"/>
    <col min="3" max="3" width="4" style="16" customWidth="1"/>
    <col min="4" max="4" width="4.140625" style="16" bestFit="1" customWidth="1"/>
    <col min="5" max="6" width="4" style="16" bestFit="1" customWidth="1"/>
    <col min="7" max="7" width="4.140625" style="16" bestFit="1" customWidth="1"/>
    <col min="8" max="8" width="4" style="16" bestFit="1" customWidth="1"/>
    <col min="9" max="9" width="6" style="16" customWidth="1"/>
    <col min="10" max="10" width="3.42578125" style="16" customWidth="1"/>
    <col min="11" max="12" width="4" style="16" bestFit="1" customWidth="1"/>
    <col min="13" max="13" width="4.140625" style="16" bestFit="1" customWidth="1"/>
    <col min="14" max="15" width="4" style="16" bestFit="1" customWidth="1"/>
    <col min="16" max="16" width="4.140625" style="16" bestFit="1" customWidth="1"/>
    <col min="17" max="17" width="4" style="16" bestFit="1" customWidth="1"/>
    <col min="18" max="18" width="6" style="16" customWidth="1"/>
    <col min="19" max="21" width="4" style="16" bestFit="1" customWidth="1"/>
    <col min="22" max="22" width="4.140625" style="16" bestFit="1" customWidth="1"/>
    <col min="23" max="24" width="4" style="16" bestFit="1" customWidth="1"/>
    <col min="25" max="25" width="4.140625" style="16" bestFit="1" customWidth="1"/>
    <col min="26" max="26" width="4" style="16" bestFit="1" customWidth="1"/>
    <col min="27" max="27" width="9.140625" style="16"/>
    <col min="28" max="28" width="10.85546875" style="16" bestFit="1" customWidth="1"/>
    <col min="29" max="37" width="9.140625" style="16"/>
    <col min="38" max="38" width="0" style="16" hidden="1" customWidth="1"/>
    <col min="39" max="16384" width="9.140625" style="16"/>
  </cols>
  <sheetData>
    <row r="1" spans="1:38" ht="15.75" x14ac:dyDescent="0.25">
      <c r="A1" s="191" t="s">
        <v>0</v>
      </c>
      <c r="B1" s="192"/>
      <c r="C1" s="189">
        <f ca="1">Naptár!I1</f>
        <v>2021</v>
      </c>
      <c r="D1" s="190"/>
      <c r="J1" s="23" t="s">
        <v>408</v>
      </c>
      <c r="K1" s="24"/>
      <c r="L1" s="24"/>
      <c r="M1" s="25"/>
      <c r="N1" s="198" t="str">
        <f ca="1">'Húsvét1900&gt;'!Q10</f>
        <v>2021.04.02</v>
      </c>
      <c r="O1" s="201"/>
      <c r="P1" s="201"/>
      <c r="Q1" s="202"/>
      <c r="AL1" s="1">
        <v>1582</v>
      </c>
    </row>
    <row r="2" spans="1:38" x14ac:dyDescent="0.25">
      <c r="J2" s="23" t="s">
        <v>410</v>
      </c>
      <c r="K2" s="24"/>
      <c r="L2" s="24"/>
      <c r="M2" s="25"/>
      <c r="N2" s="186" t="str">
        <f ca="1">'Húsvét1900&gt;'!Q7</f>
        <v>2021.04.05</v>
      </c>
      <c r="O2" s="178"/>
      <c r="P2" s="178"/>
      <c r="Q2" s="179"/>
      <c r="S2" s="23" t="s">
        <v>401</v>
      </c>
      <c r="T2" s="24"/>
      <c r="U2" s="24"/>
      <c r="V2" s="25"/>
      <c r="W2" s="196">
        <f ca="1">TODAY()</f>
        <v>44504</v>
      </c>
      <c r="X2" s="178"/>
      <c r="Y2" s="178"/>
      <c r="Z2" s="179"/>
      <c r="AL2" s="1">
        <v>1583</v>
      </c>
    </row>
    <row r="3" spans="1:38" x14ac:dyDescent="0.25">
      <c r="J3" s="23" t="s">
        <v>36591</v>
      </c>
      <c r="K3" s="24"/>
      <c r="L3" s="24"/>
      <c r="M3" s="25"/>
      <c r="N3" s="198" t="str">
        <f ca="1">'Húsvét1900&gt;'!S6</f>
        <v>2021.05.24</v>
      </c>
      <c r="O3" s="199"/>
      <c r="P3" s="199"/>
      <c r="Q3" s="200"/>
      <c r="S3" s="23" t="s">
        <v>368</v>
      </c>
      <c r="T3" s="24"/>
      <c r="U3" s="24"/>
      <c r="V3" s="25"/>
      <c r="W3" s="197" t="str">
        <f ca="1">VLOOKUP(TODAY(),Névnap!B4:C369,2,FALSE)</f>
        <v>Károly</v>
      </c>
      <c r="X3" s="178"/>
      <c r="Y3" s="178"/>
      <c r="Z3" s="179"/>
      <c r="AL3" s="1">
        <v>1584</v>
      </c>
    </row>
    <row r="4" spans="1:38" x14ac:dyDescent="0.25">
      <c r="A4" s="39"/>
      <c r="B4" s="40"/>
      <c r="AB4" s="16">
        <v>1583</v>
      </c>
      <c r="AC4" s="16" t="s">
        <v>5</v>
      </c>
      <c r="AL4" s="1">
        <v>1585</v>
      </c>
    </row>
    <row r="5" spans="1:38" x14ac:dyDescent="0.25">
      <c r="A5" s="39"/>
      <c r="B5" s="40"/>
      <c r="AB5" s="16">
        <v>1683</v>
      </c>
      <c r="AC5" s="16" t="s">
        <v>4</v>
      </c>
      <c r="AL5" s="1">
        <v>1586</v>
      </c>
    </row>
    <row r="6" spans="1:38" x14ac:dyDescent="0.25">
      <c r="AB6" s="16">
        <v>1783</v>
      </c>
      <c r="AC6" s="16" t="s">
        <v>6</v>
      </c>
      <c r="AL6" s="1">
        <v>1587</v>
      </c>
    </row>
    <row r="7" spans="1:38" x14ac:dyDescent="0.25">
      <c r="B7" s="193" t="s">
        <v>12</v>
      </c>
      <c r="C7" s="194"/>
      <c r="D7" s="194"/>
      <c r="E7" s="194"/>
      <c r="F7" s="194"/>
      <c r="G7" s="194"/>
      <c r="H7" s="195"/>
      <c r="J7" s="17"/>
      <c r="K7" s="193" t="s">
        <v>13</v>
      </c>
      <c r="L7" s="194"/>
      <c r="M7" s="194"/>
      <c r="N7" s="194"/>
      <c r="O7" s="194"/>
      <c r="P7" s="194"/>
      <c r="Q7" s="195"/>
      <c r="T7" s="193" t="s">
        <v>14</v>
      </c>
      <c r="U7" s="194"/>
      <c r="V7" s="194"/>
      <c r="W7" s="194"/>
      <c r="X7" s="194"/>
      <c r="Y7" s="194"/>
      <c r="Z7" s="195"/>
      <c r="AB7" s="16">
        <v>1883</v>
      </c>
      <c r="AC7" s="16" t="s">
        <v>1</v>
      </c>
      <c r="AL7" s="1">
        <v>1588</v>
      </c>
    </row>
    <row r="8" spans="1:38" x14ac:dyDescent="0.25">
      <c r="A8" s="43" t="s">
        <v>416</v>
      </c>
      <c r="B8" s="43" t="s">
        <v>1</v>
      </c>
      <c r="C8" s="43" t="s">
        <v>2</v>
      </c>
      <c r="D8" s="43" t="s">
        <v>6</v>
      </c>
      <c r="E8" s="43" t="s">
        <v>3</v>
      </c>
      <c r="F8" s="43" t="s">
        <v>4</v>
      </c>
      <c r="G8" s="43" t="s">
        <v>5</v>
      </c>
      <c r="H8" s="43" t="s">
        <v>7</v>
      </c>
      <c r="J8" s="43" t="s">
        <v>416</v>
      </c>
      <c r="K8" s="43" t="s">
        <v>1</v>
      </c>
      <c r="L8" s="43" t="s">
        <v>2</v>
      </c>
      <c r="M8" s="43" t="s">
        <v>6</v>
      </c>
      <c r="N8" s="43" t="s">
        <v>3</v>
      </c>
      <c r="O8" s="43" t="s">
        <v>4</v>
      </c>
      <c r="P8" s="43" t="s">
        <v>5</v>
      </c>
      <c r="Q8" s="43" t="s">
        <v>7</v>
      </c>
      <c r="S8" s="43" t="s">
        <v>416</v>
      </c>
      <c r="T8" s="43" t="s">
        <v>1</v>
      </c>
      <c r="U8" s="43" t="s">
        <v>2</v>
      </c>
      <c r="V8" s="43" t="s">
        <v>6</v>
      </c>
      <c r="W8" s="43" t="s">
        <v>3</v>
      </c>
      <c r="X8" s="43" t="s">
        <v>4</v>
      </c>
      <c r="Y8" s="43" t="s">
        <v>5</v>
      </c>
      <c r="Z8" s="43" t="s">
        <v>7</v>
      </c>
      <c r="AC8" s="61">
        <f ca="1">IF(ISERROR(IF(OR(C1=AB4,C1=AB5,C1,AB7),1,"")),"",IF(OR(C1=AB4,C1=AB5,C1=AB6,C1,AB7),1,""))</f>
        <v>1</v>
      </c>
      <c r="AL8" s="1">
        <v>1589</v>
      </c>
    </row>
    <row r="9" spans="1:38" x14ac:dyDescent="0.25">
      <c r="A9" s="43">
        <f ca="1">INT((Napok!$B$1-DATE(YEAR(Napok!$B$1),1,1)-1+WEEKDAY(DATE(YEAR(Napok!$B$1),1,0)))/7)+1-INT(WEEKDAY(DATE(YEAR(Napok!$B$1),1,0))/5)+IF(INT((Napok!$B$1-DATE(YEAR(Napok!$B$1),1,1)-1+WEEKDAY(DATE(YEAR(Napok!$B$1),1,0)))/7)+1-INT(WEEKDAY(DATE(YEAR(Napok!$B$1),1,0))/5)=0,IF(OR(WEEKDAY(DATE(YEAR(Napok!$B$1-4),1,0))=5,WEEKDAY(DATE(YEAR(Napok!$B$1-4),1,0))=6,WEEKDAY(DATE(YEAR(Napok!$B$1-4),1,0))=7),52,53),IF(AND(INT((Napok!$B$1-DATE(YEAR(Napok!$B$1),1,1)-1+WEEKDAY(DATE(YEAR(Napok!$B$1),1,0)))/7)+1-INT(WEEKDAY(DATE(YEAR(Napok!$B$1),1,0))/5)=53,OR(WEEKDAY(DATE(YEAR(Napok!$B$1+5),1,0))=1,WEEKDAY(DATE(YEAR(Napok!$B$1+5),1,0))=2,WEEKDAY(DATE(YEAR(Napok!$B$1+5),1,0))=3,WEEKDAY(DATE(YEAR(Napok!$B$1+5),1,0))=4)),-52,0))</f>
        <v>53</v>
      </c>
      <c r="B9" s="45" t="str">
        <f ca="1">IF(C1=AB6,"",IF(C1=AB7,1,IF(HLOOKUP(SUM(HLOOKUP(ABS(LEFT(('k1900'!$C$1),2)),Öröknaptár!$A$41:$T$42,2),HLOOKUP(IF(1&lt;3,ABS(RIGHT('k1900'!$C$1,2))-1,ABS(RIGHT('k1900'!$C$1,2))),Öröknaptár!$A$44:$CV$45,2),HLOOKUP(1,Öröknaptár!$A$47:$L$48,2),HLOOKUP(1,Öröknaptár!$A$50:$AE$51,2)),Öröknaptár!$A$53:$AE$55,3)="H",1,"")))</f>
        <v/>
      </c>
      <c r="C9" s="45" t="str">
        <f ca="1">IF(C1=AB5,"",IF(B9&lt;&gt;"",(SUM(B9,1)),(IF(HLOOKUP(SUM(HLOOKUP(ABS(LEFT(('k1900'!$C$1),2)),Öröknaptár!$A$41:$T$42,2),HLOOKUP(IF(1&lt;3,ABS(RIGHT('k1900'!$C$1,2))-1,ABS(RIGHT('k1900'!$C$1,2))),Öröknaptár!$A$44:$CV$45,2),HLOOKUP(1,Öröknaptár!$A$47:$L$48,2),HLOOKUP(1,Öröknaptár!$A$50:$AE$51,2)),Öröknaptár!$A$53:$AE$55,3)="K",1,""))))</f>
        <v/>
      </c>
      <c r="D9" s="45" t="str">
        <f ca="1">IF(OR(C1=AB5,C1=AB4),"",IF(AND(AC8=1,D8=AC9),1,IF(C9&lt;&gt;"",(SUM(C9,1)),(IF(HLOOKUP(SUM(HLOOKUP(ABS(LEFT(('k1900'!$C$1),2)),Öröknaptár!$A$41:$T$42,2),HLOOKUP(IF(1&lt;3,ABS(RIGHT('k1900'!$C$1,2))-1,ABS(RIGHT('k1900'!$C$1,2))),Öröknaptár!$A$44:$CV$45,2),HLOOKUP(1,Öröknaptár!$A$47:$L$48,2),HLOOKUP(1,Öröknaptár!$A$50:$AE$51,2)),Öröknaptár!$A$53:$AE$55,3)="Sze",1,"")))))</f>
        <v/>
      </c>
      <c r="E9" s="45" t="str">
        <f ca="1">IF(OR(C1=AB5,C1=AB4),"",IF(D9&lt;&gt;"",(SUM(D9,1)),(IF(HLOOKUP(SUM(HLOOKUP(ABS(LEFT(('k1900'!$C$1),2)),Öröknaptár!$A$41:$T$42,2),HLOOKUP(IF(1&lt;3,ABS(RIGHT('k1900'!$C$1,2))-1,ABS(RIGHT('k1900'!$C$1,2))),Öröknaptár!$A$44:$CV$45,2),HLOOKUP(1,Öröknaptár!$A$47:$L$48,2),HLOOKUP(1,Öröknaptár!$A$50:$AE$51,2)),Öröknaptár!$A$53:$AE$55,3)="Cs",1,""))))</f>
        <v/>
      </c>
      <c r="F9" s="45">
        <f ca="1">IF(C1=AB4,"",IF(C1=AB5,1,IF(E9&lt;&gt;"",(SUM(E9,1)),(IF(HLOOKUP(SUM(HLOOKUP(ABS(LEFT(('k1900'!$C$1),2)),Öröknaptár!$A$41:$T$42,2),HLOOKUP(IF(1&lt;3,ABS(RIGHT('k1900'!$C$1,2))-1,ABS(RIGHT('k1900'!$C$1,2))),Öröknaptár!$A$44:$CV$45,2),HLOOKUP(1,Öröknaptár!$A$47:$L$48,2),HLOOKUP(1,Öröknaptár!$A$50:$AE$51,2)),Öröknaptár!$A$53:$AE$55,3)="P",1,"")))))</f>
        <v>1</v>
      </c>
      <c r="G9" s="18">
        <f ca="1">IF(C1=AB4,1,IF(F9&lt;&gt;"",(SUM(F9,1)),(IF(HLOOKUP(SUM(HLOOKUP(ABS(LEFT(('k1900'!$C$1),2)),Öröknaptár!$A$41:$T$42,2),HLOOKUP(IF(1&lt;3,ABS(RIGHT('k1900'!$C$1,2))-1,ABS(RIGHT('k1900'!$C$1,2))),Öröknaptár!$A$44:$CV$45,2),HLOOKUP(1,Öröknaptár!$A$47:$L$48,2),HLOOKUP(1,Öröknaptár!$A$50:$AE$51,2)),Öröknaptár!$A$53:$AE$55,3)="Szo",1,""))))</f>
        <v>2</v>
      </c>
      <c r="H9" s="18">
        <f ca="1">IF(G9&lt;&gt;"",(SUM(G9,1)),(IF(HLOOKUP(SUM(HLOOKUP(ABS(LEFT(('k1900'!$C$1),2)),Öröknaptár!$A$41:$T$42,2),HLOOKUP(IF(1&lt;3,ABS(RIGHT('k1900'!$C$1,2))-1,ABS(RIGHT('k1900'!$C$1,2))),Öröknaptár!$A$44:$CV$45,2),HLOOKUP(1,Öröknaptár!$A$47:$L$48,2),HLOOKUP(1,Öröknaptár!$A$50:$AE$51,2)),Öröknaptár!$A$53:$AE$55,3)="V",1,"")))</f>
        <v>3</v>
      </c>
      <c r="J9" s="43">
        <f ca="1">MAX(IF(AND(COUNT(B12:H12)&gt;=1,H12&lt;&gt;""),A12+1,0),IF(AND(COUNT(B13:H13)&gt;=1,H13=""),MAX(A11:A13),0),IF(AND(COUNT(B13:H13)&gt;=1,H13&lt;&gt;""),A13+1,0),IF(AND(COUNT(B13:H13)=0,H12&lt;&gt;""),MAX(A11:A12),0))</f>
        <v>5</v>
      </c>
      <c r="K9" s="21">
        <f ca="1">IF(HLOOKUP(SUM(HLOOKUP(ABS(LEFT(('k1900'!$C$1),2)),Öröknaptár!$A$41:$T$42,2),HLOOKUP(IF(2&lt;3,ABS(RIGHT('k1900'!$C$1,2))-1,ABS(RIGHT('k1900'!$C$1,2))),Öröknaptár!$A$44:$CV$45,2),HLOOKUP(2,Öröknaptár!$A$47:$L$48,2),HLOOKUP(1,Öröknaptár!$A$50:$AE$51,2)),Öröknaptár!$A$53:$AE$55,3)="H",1,"")</f>
        <v>1</v>
      </c>
      <c r="L9" s="21">
        <f ca="1">IF(K9&lt;&gt;"",(SUM(K9,1)),(IF(HLOOKUP(SUM(HLOOKUP(ABS(LEFT(('k1900'!$C$1),2)),Öröknaptár!$A$41:$T$42,2),HLOOKUP(IF(2&lt;3,ABS(RIGHT('k1900'!$C$1,2))-1,ABS(RIGHT('k1900'!$C$1,2))),Öröknaptár!$A$44:$CV$45,2),HLOOKUP(2,Öröknaptár!$A$47:$L$48,2),HLOOKUP(1,Öröknaptár!$A$50:$AE$51,2)),Öröknaptár!$A$53:$AE$55,3)="K",1,"")))</f>
        <v>2</v>
      </c>
      <c r="M9" s="21">
        <f ca="1">IF(L9&lt;&gt;"",(SUM(L9,1)),(IF(HLOOKUP(SUM(HLOOKUP(ABS(LEFT(('k1900'!$C$1),2)),Öröknaptár!$A$41:$T$42,2),HLOOKUP(IF(2&lt;3,ABS(RIGHT('k1900'!$C$1,2))-1,ABS(RIGHT('k1900'!$C$1,2))),Öröknaptár!$A$44:$CV$45,2),HLOOKUP(2,Öröknaptár!$A$47:$L$48,2),HLOOKUP(1,Öröknaptár!$A$50:$AE$51,2)),Öröknaptár!$A$53:$AE$55,3)="Sze",1,"")))</f>
        <v>3</v>
      </c>
      <c r="N9" s="21">
        <f ca="1">IF(M9&lt;&gt;"",(SUM(M9,1)),(IF(HLOOKUP(SUM(HLOOKUP(ABS(LEFT(('k1900'!$C$1),2)),Öröknaptár!$A$41:$T$42,2),HLOOKUP(IF(2&lt;3,ABS(RIGHT('k1900'!$C$1,2))-1,ABS(RIGHT('k1900'!$C$1,2))),Öröknaptár!$A$44:$CV$45,2),HLOOKUP(2,Öröknaptár!$A$47:$L$48,2),HLOOKUP(1,Öröknaptár!$A$50:$AE$51,2)),Öröknaptár!$A$53:$AE$55,3)="Cs",1,"")))</f>
        <v>4</v>
      </c>
      <c r="O9" s="21">
        <f ca="1">IF(N9&lt;&gt;"",(SUM(N9,1)),(IF(HLOOKUP(SUM(HLOOKUP(ABS(LEFT(('k1900'!$C$1),2)),Öröknaptár!$A$41:$T$42,2),HLOOKUP(IF(2&lt;3,ABS(RIGHT('k1900'!$C$1,2))-1,ABS(RIGHT('k1900'!$C$1,2))),Öröknaptár!$A$44:$CV$45,2),HLOOKUP(2,Öröknaptár!$A$47:$L$48,2),HLOOKUP(1,Öröknaptár!$A$50:$AE$51,2)),Öröknaptár!$A$53:$AE$55,3)="P",1,"")))</f>
        <v>5</v>
      </c>
      <c r="P9" s="18">
        <f ca="1">IF(O9&lt;&gt;"",(SUM(O9,1)),(IF(HLOOKUP(SUM(HLOOKUP(ABS(LEFT(('k1900'!$C$1),2)),Öröknaptár!$A$41:$T$42,2),HLOOKUP(IF(2&lt;3,ABS(RIGHT('k1900'!$C$1,2))-1,ABS(RIGHT('k1900'!$C$1,2))),Öröknaptár!$A$44:$CV$45,2),HLOOKUP(2,Öröknaptár!$A$47:$L$48,2),HLOOKUP(1,Öröknaptár!$A$50:$AE$51,2)),Öröknaptár!$A$53:$AE$55,3)="Szo",1,"")))</f>
        <v>6</v>
      </c>
      <c r="Q9" s="18">
        <f ca="1">IF(P9&lt;&gt;"",(SUM(P9,1)),(IF(HLOOKUP(SUM(HLOOKUP(ABS(LEFT(('k1900'!$C$1),2)),Öröknaptár!$A$41:$T$42,2),HLOOKUP(IF(2&lt;3,ABS(RIGHT('k1900'!$C$1,2))-1,ABS(RIGHT('k1900'!$C$1,2))),Öröknaptár!$A$44:$CV$45,2),HLOOKUP(2,Öröknaptár!$A$47:$L$48,2),HLOOKUP(1,Öröknaptár!$A$50:$AE$51,2)),Öröknaptár!$A$53:$AE$55,3)="V",1,"")))</f>
        <v>7</v>
      </c>
      <c r="S9" s="43">
        <f ca="1">MAX(IF(AND(COUNT(K12:Q12)&gt;=1,Q12&lt;&gt;""),J12+1,0),IF(AND(COUNT(K13:Q13)&gt;=1,Q13=""),MAX(J11:J13),0),IF(AND(COUNT(K13:Q13)&gt;=1,Q13&lt;&gt;""),J13+1,0),IF(AND(COUNT(K13:Q13)=0,Q12&lt;&gt;""),MAX(J11:J12),0))</f>
        <v>9</v>
      </c>
      <c r="T9" s="45">
        <f ca="1">IF(HLOOKUP(SUM(HLOOKUP(ABS(LEFT(('k1900'!$C$1),2)),Öröknaptár!$A$41:$T$42,2),HLOOKUP(IF(3&lt;3,ABS(RIGHT('k1900'!$C$1,2))-1,ABS(RIGHT('k1900'!$C$1,2))),Öröknaptár!$A$44:$CV$45,2),HLOOKUP(3,Öröknaptár!$A$47:$L$48,2),HLOOKUP(1,Öröknaptár!$A$50:$AE$51,2)),Öröknaptár!$A$53:$AE$55,3)="H",1,"")</f>
        <v>1</v>
      </c>
      <c r="U9" s="45">
        <f ca="1">IF(T9&lt;&gt;"",(SUM(T9,1)),(IF(HLOOKUP(SUM(HLOOKUP(ABS(LEFT(('k1900'!$C$1),2)),Öröknaptár!$A$41:$T$42,2),HLOOKUP(IF(3&lt;3,ABS(RIGHT('k1900'!$C$1,2))-1,ABS(RIGHT('k1900'!$C$1,2))),Öröknaptár!$A$44:$CV$45,2),HLOOKUP(3,Öröknaptár!$A$47:$L$48,2),HLOOKUP(1,Öröknaptár!$A$50:$AE$51,2)),Öröknaptár!$A$53:$AE$55,3)="K",1,"")))</f>
        <v>2</v>
      </c>
      <c r="V9" s="45">
        <f ca="1">IF(U9&lt;&gt;"",(SUM(U9,1)),(IF(HLOOKUP(SUM(HLOOKUP(ABS(LEFT(('k1900'!$C$1),2)),Öröknaptár!$A$41:$T$42,2),HLOOKUP(IF(3&lt;3,ABS(RIGHT('k1900'!$C$1,2))-1,ABS(RIGHT('k1900'!$C$1,2))),Öröknaptár!$A$44:$CV$45,2),HLOOKUP(3,Öröknaptár!$A$47:$L$48,2),HLOOKUP(1,Öröknaptár!$A$50:$AE$51,2)),Öröknaptár!$A$53:$AE$55,3)="SZe",1,"")))</f>
        <v>3</v>
      </c>
      <c r="W9" s="45">
        <f ca="1">IF(V9&lt;&gt;"",(SUM(V9,1)),(IF(HLOOKUP(SUM(HLOOKUP(ABS(LEFT(('k1900'!$C$1),2)),Öröknaptár!$A$41:$T$42,2),HLOOKUP(IF(3&lt;3,ABS(RIGHT('k1900'!$C$1,2))-1,ABS(RIGHT('k1900'!$C$1,2))),Öröknaptár!$A$44:$CV$45,2),HLOOKUP(3,Öröknaptár!$A$47:$L$48,2),HLOOKUP(1,Öröknaptár!$A$50:$AE$51,2)),Öröknaptár!$A$53:$AE$55,3)="Cs",1,"")))</f>
        <v>4</v>
      </c>
      <c r="X9" s="45">
        <f ca="1">IF(W9&lt;&gt;"",(SUM(W9,1)),(IF(HLOOKUP(SUM(HLOOKUP(ABS(LEFT(('k1900'!$C$1),2)),Öröknaptár!$A$41:$T$42,2),HLOOKUP(IF(3&lt;3,ABS(RIGHT('k1900'!$C$1,2))-1,ABS(RIGHT('k1900'!$C$1,2))),Öröknaptár!$A$44:$CV$45,2),HLOOKUP(3,Öröknaptár!$A$47:$L$48,2),HLOOKUP(1,Öröknaptár!$A$50:$AE$51,2)),Öröknaptár!$A$53:$AE$55,3)="P",1,"")))</f>
        <v>5</v>
      </c>
      <c r="Y9" s="18">
        <f ca="1">IF(X9&lt;&gt;"",(SUM(X9,1)),(IF(HLOOKUP(SUM(HLOOKUP(ABS(LEFT(('k1900'!$C$1),2)),Öröknaptár!$A$41:$T$42,2),HLOOKUP(IF(3&lt;3,ABS(RIGHT('k1900'!$C$1,2))-1,ABS(RIGHT('k1900'!$C$1,2))),Öröknaptár!$A$44:$CV$45,2),HLOOKUP(3,Öröknaptár!$A$47:$L$48,2),HLOOKUP(1,Öröknaptár!$A$50:$AE$51,2)),Öröknaptár!$A$53:$AE$55,3)="Szo",1,"")))</f>
        <v>6</v>
      </c>
      <c r="Z9" s="18">
        <f ca="1">IF(Y9&lt;&gt;"",(SUM(Y9,1)),(IF(HLOOKUP(SUM(HLOOKUP(ABS(LEFT(('k1900'!$C$1),2)),Öröknaptár!$A$41:$T$42,2),HLOOKUP(IF(3&lt;3,ABS(RIGHT('k1900'!$C$1,2))-1,ABS(RIGHT('k1900'!$C$1,2))),Öröknaptár!$A$44:$CV$45,2),HLOOKUP(3,Öröknaptár!$A$47:$L$48,2),HLOOKUP(1,Öröknaptár!$A$50:$AE$51,2)),Öröknaptár!$A$53:$AE$55,3)="V",1,"")))</f>
        <v>7</v>
      </c>
      <c r="AC9" s="16" t="str">
        <f ca="1">IF(ISERROR(IF(OR(C1=AB4,C1=AB5,C1=AB6,C1,AB7),VLOOKUP(C1,AB4:AC7,2,FALSE),"")),"",IF(OR(C1=AB4,C1=AB5,C1=AB6,C1,AB7),VLOOKUP(C1,AB4:AC7,2,FALSE),""))</f>
        <v/>
      </c>
      <c r="AL9" s="1">
        <v>1590</v>
      </c>
    </row>
    <row r="10" spans="1:38" x14ac:dyDescent="0.25">
      <c r="A10" s="43">
        <f ca="1">IF(A9&gt;50,1,2)</f>
        <v>1</v>
      </c>
      <c r="B10" s="18">
        <f ca="1">H9+1</f>
        <v>4</v>
      </c>
      <c r="C10" s="18">
        <f ca="1">B10+1</f>
        <v>5</v>
      </c>
      <c r="D10" s="18">
        <f t="shared" ref="D10:H11" ca="1" si="0">C10+1</f>
        <v>6</v>
      </c>
      <c r="E10" s="18">
        <f t="shared" ca="1" si="0"/>
        <v>7</v>
      </c>
      <c r="F10" s="18">
        <f t="shared" ca="1" si="0"/>
        <v>8</v>
      </c>
      <c r="G10" s="18">
        <f t="shared" ca="1" si="0"/>
        <v>9</v>
      </c>
      <c r="H10" s="18">
        <f t="shared" ca="1" si="0"/>
        <v>10</v>
      </c>
      <c r="J10" s="43">
        <f ca="1">J9+1</f>
        <v>6</v>
      </c>
      <c r="K10" s="18">
        <f ca="1">Q9+1</f>
        <v>8</v>
      </c>
      <c r="L10" s="18">
        <f ca="1">K10+1</f>
        <v>9</v>
      </c>
      <c r="M10" s="18">
        <f t="shared" ref="M10:Q12" ca="1" si="1">L10+1</f>
        <v>10</v>
      </c>
      <c r="N10" s="18">
        <f t="shared" ca="1" si="1"/>
        <v>11</v>
      </c>
      <c r="O10" s="18">
        <f t="shared" ca="1" si="1"/>
        <v>12</v>
      </c>
      <c r="P10" s="18">
        <f t="shared" ca="1" si="1"/>
        <v>13</v>
      </c>
      <c r="Q10" s="18">
        <f t="shared" ca="1" si="1"/>
        <v>14</v>
      </c>
      <c r="S10" s="43">
        <f ca="1">S9+1</f>
        <v>10</v>
      </c>
      <c r="T10" s="18">
        <f ca="1">Z9+1</f>
        <v>8</v>
      </c>
      <c r="U10" s="18">
        <f ca="1">T10+1</f>
        <v>9</v>
      </c>
      <c r="V10" s="18">
        <f t="shared" ref="V10:Z13" ca="1" si="2">U10+1</f>
        <v>10</v>
      </c>
      <c r="W10" s="18">
        <f t="shared" ca="1" si="2"/>
        <v>11</v>
      </c>
      <c r="X10" s="18">
        <f t="shared" ca="1" si="2"/>
        <v>12</v>
      </c>
      <c r="Y10" s="18">
        <f t="shared" ca="1" si="2"/>
        <v>13</v>
      </c>
      <c r="Z10" s="18">
        <f t="shared" ca="1" si="2"/>
        <v>14</v>
      </c>
      <c r="AL10" s="1">
        <v>1591</v>
      </c>
    </row>
    <row r="11" spans="1:38" x14ac:dyDescent="0.25">
      <c r="A11" s="43">
        <f ca="1">A10+1</f>
        <v>2</v>
      </c>
      <c r="B11" s="18">
        <f t="shared" ref="B11:B13" ca="1" si="3">H10+1</f>
        <v>11</v>
      </c>
      <c r="C11" s="18">
        <f ca="1">B11+1</f>
        <v>12</v>
      </c>
      <c r="D11" s="18">
        <f t="shared" ca="1" si="0"/>
        <v>13</v>
      </c>
      <c r="E11" s="18">
        <f t="shared" ca="1" si="0"/>
        <v>14</v>
      </c>
      <c r="F11" s="18">
        <f t="shared" ca="1" si="0"/>
        <v>15</v>
      </c>
      <c r="G11" s="18">
        <f t="shared" ca="1" si="0"/>
        <v>16</v>
      </c>
      <c r="H11" s="18">
        <f t="shared" ca="1" si="0"/>
        <v>17</v>
      </c>
      <c r="J11" s="43">
        <f t="shared" ref="J11:J12" ca="1" si="4">J10+1</f>
        <v>7</v>
      </c>
      <c r="K11" s="18">
        <f t="shared" ref="K11:K12" ca="1" si="5">Q10+1</f>
        <v>15</v>
      </c>
      <c r="L11" s="18">
        <f ca="1">K11+1</f>
        <v>16</v>
      </c>
      <c r="M11" s="18">
        <f t="shared" ca="1" si="1"/>
        <v>17</v>
      </c>
      <c r="N11" s="18">
        <f t="shared" ca="1" si="1"/>
        <v>18</v>
      </c>
      <c r="O11" s="18">
        <f t="shared" ca="1" si="1"/>
        <v>19</v>
      </c>
      <c r="P11" s="18">
        <f t="shared" ca="1" si="1"/>
        <v>20</v>
      </c>
      <c r="Q11" s="18">
        <f t="shared" ca="1" si="1"/>
        <v>21</v>
      </c>
      <c r="S11" s="43">
        <f ca="1">S10+1</f>
        <v>11</v>
      </c>
      <c r="T11" s="18">
        <f t="shared" ref="T11:T13" ca="1" si="6">Z10+1</f>
        <v>15</v>
      </c>
      <c r="U11" s="18">
        <f ca="1">T11+1</f>
        <v>16</v>
      </c>
      <c r="V11" s="18">
        <f t="shared" ca="1" si="2"/>
        <v>17</v>
      </c>
      <c r="W11" s="18">
        <f t="shared" ca="1" si="2"/>
        <v>18</v>
      </c>
      <c r="X11" s="18">
        <f t="shared" ca="1" si="2"/>
        <v>19</v>
      </c>
      <c r="Y11" s="18">
        <f t="shared" ca="1" si="2"/>
        <v>20</v>
      </c>
      <c r="Z11" s="18">
        <f t="shared" ca="1" si="2"/>
        <v>21</v>
      </c>
      <c r="AL11" s="1">
        <v>1592</v>
      </c>
    </row>
    <row r="12" spans="1:38" x14ac:dyDescent="0.25">
      <c r="A12" s="43">
        <f t="shared" ref="A12:A13" ca="1" si="7">A11+1</f>
        <v>3</v>
      </c>
      <c r="B12" s="18">
        <f t="shared" ca="1" si="3"/>
        <v>18</v>
      </c>
      <c r="C12" s="18">
        <f t="shared" ref="C12:H13" ca="1" si="8">B12+1</f>
        <v>19</v>
      </c>
      <c r="D12" s="18">
        <f t="shared" ca="1" si="8"/>
        <v>20</v>
      </c>
      <c r="E12" s="18">
        <f t="shared" ca="1" si="8"/>
        <v>21</v>
      </c>
      <c r="F12" s="18">
        <f t="shared" ca="1" si="8"/>
        <v>22</v>
      </c>
      <c r="G12" s="18">
        <f t="shared" ca="1" si="8"/>
        <v>23</v>
      </c>
      <c r="H12" s="18">
        <f t="shared" ca="1" si="8"/>
        <v>24</v>
      </c>
      <c r="J12" s="43">
        <f t="shared" ca="1" si="4"/>
        <v>8</v>
      </c>
      <c r="K12" s="18">
        <f t="shared" ca="1" si="5"/>
        <v>22</v>
      </c>
      <c r="L12" s="18">
        <f t="shared" ref="L12" ca="1" si="9">K12+1</f>
        <v>23</v>
      </c>
      <c r="M12" s="18">
        <f t="shared" ca="1" si="1"/>
        <v>24</v>
      </c>
      <c r="N12" s="18">
        <f t="shared" ca="1" si="1"/>
        <v>25</v>
      </c>
      <c r="O12" s="18">
        <f t="shared" ca="1" si="1"/>
        <v>26</v>
      </c>
      <c r="P12" s="18">
        <f t="shared" ca="1" si="1"/>
        <v>27</v>
      </c>
      <c r="Q12" s="18">
        <f t="shared" ca="1" si="1"/>
        <v>28</v>
      </c>
      <c r="S12" s="43">
        <f t="shared" ref="S12:S13" ca="1" si="10">S11+1</f>
        <v>12</v>
      </c>
      <c r="T12" s="18">
        <f t="shared" ca="1" si="6"/>
        <v>22</v>
      </c>
      <c r="U12" s="18">
        <f t="shared" ref="U12:U13" ca="1" si="11">T12+1</f>
        <v>23</v>
      </c>
      <c r="V12" s="18">
        <f t="shared" ca="1" si="2"/>
        <v>24</v>
      </c>
      <c r="W12" s="18">
        <f t="shared" ca="1" si="2"/>
        <v>25</v>
      </c>
      <c r="X12" s="18">
        <f t="shared" ca="1" si="2"/>
        <v>26</v>
      </c>
      <c r="Y12" s="18">
        <f t="shared" ca="1" si="2"/>
        <v>27</v>
      </c>
      <c r="Z12" s="18">
        <f t="shared" ca="1" si="2"/>
        <v>28</v>
      </c>
      <c r="AL12" s="1">
        <v>1593</v>
      </c>
    </row>
    <row r="13" spans="1:38" x14ac:dyDescent="0.25">
      <c r="A13" s="43">
        <f t="shared" ca="1" si="7"/>
        <v>4</v>
      </c>
      <c r="B13" s="18">
        <f t="shared" ca="1" si="3"/>
        <v>25</v>
      </c>
      <c r="C13" s="18">
        <f t="shared" ca="1" si="8"/>
        <v>26</v>
      </c>
      <c r="D13" s="18">
        <f t="shared" ca="1" si="8"/>
        <v>27</v>
      </c>
      <c r="E13" s="18">
        <f ca="1">IF(D13&gt;=VLOOKUP(B7,Napok!$H$1:$I$12,2,FALSE),"",(D13+1))</f>
        <v>28</v>
      </c>
      <c r="F13" s="18">
        <f ca="1">IF(E13&gt;=VLOOKUP(B7,Napok!$H$1:$I$12,2,FALSE),"",(E13+1))</f>
        <v>29</v>
      </c>
      <c r="G13" s="18">
        <f ca="1">IF(F13&gt;=VLOOKUP(B7,Napok!$H$1:$I$12,2,FALSE),"",(F13+1))</f>
        <v>30</v>
      </c>
      <c r="H13" s="18">
        <f ca="1">IF(G13&gt;=VLOOKUP(B7,Napok!$H$1:$I$12,2,FALSE),"",(G13+1))</f>
        <v>31</v>
      </c>
      <c r="J13" s="43" t="str">
        <f ca="1">IF(K13="","",J12+1)</f>
        <v/>
      </c>
      <c r="K13" s="18" t="str">
        <f ca="1">IF(AND((IF(ISERROR(VLOOKUP($C$1,Napok!$Q$1:$R$127,2,FALSE)),0,1))=1,Q12=28),29,IF(Q12&lt;=27,Q12+1,""))</f>
        <v/>
      </c>
      <c r="L13" s="18" t="str">
        <f ca="1">IF(K13=29,"",(IF(AND((IF(ISERROR(VLOOKUP($C$1,Napok!$Q$1:$R$127,2,FALSE)),0,1))=1,K13=28),29,IF(K13=28,"",(IF(K13="","",K13+1))))))</f>
        <v/>
      </c>
      <c r="M13" s="19" t="str">
        <f ca="1">IF(OR(L13=24,L13=25,L13=26,L13=27),L13+1,(IF(L13=29,"",(IF(AND((IF(ISERROR(VLOOKUP($C$1,Napok!$Q$1:$R$127,2,FALSE)),0,1))=1,L13=28),29,IF(L13="","",(IF(((IF(ISERROR(VLOOKUP($C$1,Napok!$Q$1:$R$127,2,FALSE)),0,1))=1),L13+1,""))))))))</f>
        <v/>
      </c>
      <c r="N13" s="18" t="str">
        <f ca="1">IF(AND((IF(ISERROR(VLOOKUP($C$1,Napok!$Q$1:$R$127,2,FALSE)),0,1))=1,M13=28),29,IF(M13&gt;=VLOOKUP(K7,Napok!$H$1:$I$12,2,FALSE),"",(M13+1)))</f>
        <v/>
      </c>
      <c r="O13" s="18" t="str">
        <f ca="1">IF(AND((IF(ISERROR(VLOOKUP($C$1,Napok!$Q$1:$R$127,2,FALSE)),0,1))=1,N13=28),29,IF(N13&gt;=VLOOKUP(K7,Napok!$H$1:$I$12,2,FALSE),"",(N13+1)))</f>
        <v/>
      </c>
      <c r="P13" s="18" t="str">
        <f ca="1">IF(AND((IF(ISERROR(VLOOKUP($C$1,Napok!$Q$1:$R$127,2,FALSE)),0,1))=1,O13=28),29,IF(O13&gt;=VLOOKUP(K7,Napok!$H$1:$I$12,2,FALSE),"",(O13+1)))</f>
        <v/>
      </c>
      <c r="Q13" s="18" t="str">
        <f ca="1">IF(AND((IF(ISERROR(VLOOKUP($C$1,Napok!$Q$1:$R$127,2,FALSE)),0,1))=1,P13=28),29,IF(P13&gt;=VLOOKUP(K7,Napok!$H$1:$I$12,2,FALSE),"",(P13+1)))</f>
        <v/>
      </c>
      <c r="S13" s="43">
        <f t="shared" ca="1" si="10"/>
        <v>13</v>
      </c>
      <c r="T13" s="18">
        <f t="shared" ca="1" si="6"/>
        <v>29</v>
      </c>
      <c r="U13" s="18">
        <f t="shared" ca="1" si="11"/>
        <v>30</v>
      </c>
      <c r="V13" s="18">
        <f t="shared" ca="1" si="2"/>
        <v>31</v>
      </c>
      <c r="W13" s="18" t="str">
        <f ca="1">IF(V13&gt;=VLOOKUP(T7,Napok!$H$1:$I$12,2,FALSE),"",(V13+1))</f>
        <v/>
      </c>
      <c r="X13" s="18" t="str">
        <f ca="1">IF(W13&gt;=VLOOKUP(T7,Napok!$H$1:$I$12,2,FALSE),"",(W13+1))</f>
        <v/>
      </c>
      <c r="Y13" s="18" t="str">
        <f ca="1">IF(X13&gt;=VLOOKUP(T7,Napok!$H$1:$I$12,2,FALSE),"",(X13+1))</f>
        <v/>
      </c>
      <c r="Z13" s="18" t="str">
        <f ca="1">IF(Y13&gt;=VLOOKUP(T7,Napok!$H$1:$I$12,2,FALSE),"",(Y13+1))</f>
        <v/>
      </c>
      <c r="AL13" s="16">
        <f t="shared" ref="AL13" ca="1" si="12">MAX(IF(AND(COUNT(U12:AA12)&gt;=1,AA12&lt;&gt;""),T12+1,0),IF(AND(COUNT(U13:AA13)&gt;=1,AA13=""),MAX(T11:T13),0),IF(AND(COUNT(U13:AA13)&gt;=1,AA13&lt;&gt;""),T13+1,0),IF(AND(COUNT(U13:AA13)=0,AA12&lt;&gt;""),MAX(T11:T12),0))</f>
        <v>29</v>
      </c>
    </row>
    <row r="14" spans="1:38" x14ac:dyDescent="0.25">
      <c r="A14" s="43" t="str">
        <f ca="1">IF(H13="","",(IF(B14&gt;VLOOKUP(B7,Napok!H1:I12,2,FALSE),"",(A13+1))))</f>
        <v/>
      </c>
      <c r="B14" s="18" t="str">
        <f ca="1">IF(H13=30,31,(IF(H13="","",(IF((H13)=VLOOKUP(B7,Napok!$H$1:$I$12,2,FALSE),"",VLOOKUP(B7,Napok!$H$1:$I$12,2,FALSE)-1)))))</f>
        <v/>
      </c>
      <c r="C14" s="18" t="str">
        <f ca="1">IF($B$14&gt;=VLOOKUP($B$7,Napok!$H$1:$I$12,2,FALSE),"",VLOOKUP($B$7,Napok!$H$1:$I$12,2,FALSE))</f>
        <v/>
      </c>
      <c r="D14" s="18" t="str">
        <f ca="1">IF(C14=VLOOKUP($B$7,Napok!$H$1:$I$12,2,FALSE),"",(IF($B$14&gt;=VLOOKUP($B$7,Napok!$H$1:$I$12,2,FALSE),"",VLOOKUP($B$7,Napok!$H$1:$I$12,2,FALSE)+1)))</f>
        <v/>
      </c>
      <c r="E14" s="18" t="str">
        <f ca="1">IF($C$14&gt;=VLOOKUP($B$7,Napok!$H$1:$I$12,2,FALSE),"",VLOOKUP($B$7,Napok!$H$1:$I$12,2,FALSE)+1)</f>
        <v/>
      </c>
      <c r="F14" s="18" t="str">
        <f ca="1">IF($C$14&gt;=VLOOKUP($B$7,Napok!$H$1:$I$12,2,FALSE),"",VLOOKUP($B$7,Napok!$H$1:$I$12,2,FALSE)+1)</f>
        <v/>
      </c>
      <c r="G14" s="18" t="str">
        <f ca="1">IF($C$14&gt;=VLOOKUP($B$7,Napok!$H$1:$I$12,2,FALSE),"",VLOOKUP($B$7,Napok!$H$1:$I$12,2,FALSE)+1)</f>
        <v/>
      </c>
      <c r="H14" s="18" t="str">
        <f ca="1">IF($C$14&gt;=VLOOKUP($B$7,Napok!$H$1:$I$12,2,FALSE),"",VLOOKUP($B$7,Napok!$H$1:$I$12,2,FALSE)+1)</f>
        <v/>
      </c>
      <c r="J14" s="43" t="str">
        <f ca="1">IF(K14="","",(IF(Q13="","",(IF(K14&gt;VLOOKUP(K7,Napok!Q1:R12,2,FALSE),"",(J13+1))))))</f>
        <v/>
      </c>
      <c r="K14" s="18" t="str">
        <f ca="1">IF(Q13=29,"",(IF(Q13="","",(IF((Q13)=VLOOKUP(K7,Napok!$H$1:$I$12,2,FALSE),"",VLOOKUP(K7,Napok!$H$1:$I$12,2,FALSE)-1)))))</f>
        <v/>
      </c>
      <c r="L14" s="18" t="str">
        <f ca="1">IF(K14="","",(IF($B$14&gt;=VLOOKUP($B$7,Napok!$H$1:$I$12,2,FALSE),"",VLOOKUP($B$7,Napok!$H$1:$I$12,2,FALSE))))</f>
        <v/>
      </c>
      <c r="M14" s="18" t="str">
        <f ca="1">IF(L14="","",(IF(L14=VLOOKUP($B$7,Napok!$H$1:$I$12,2,FALSE),"",(IF($B$14&gt;=VLOOKUP($B$7,Napok!$H$1:$I$12,2,FALSE),"",VLOOKUP($B$7,Napok!$H$1:$I$12,2,FALSE)+1)))))</f>
        <v/>
      </c>
      <c r="N14" s="18" t="str">
        <f ca="1">IF($C$14&gt;=VLOOKUP($B$7,Napok!$H$1:$I$12,2,FALSE),"",VLOOKUP($B$7,Napok!$H$1:$I$12,2,FALSE)+1)</f>
        <v/>
      </c>
      <c r="O14" s="18" t="str">
        <f ca="1">IF($C$14&gt;=VLOOKUP($B$7,Napok!$H$1:$I$12,2,FALSE),"",VLOOKUP($B$7,Napok!$H$1:$I$12,2,FALSE)+1)</f>
        <v/>
      </c>
      <c r="P14" s="18" t="str">
        <f ca="1">IF($C$14&gt;=VLOOKUP($B$7,Napok!$H$1:$I$12,2,FALSE),"",VLOOKUP($B$7,Napok!$H$1:$I$12,2,FALSE)+1)</f>
        <v/>
      </c>
      <c r="Q14" s="18" t="str">
        <f ca="1">IF($C$14&gt;=VLOOKUP($B$7,Napok!$H$1:$I$12,2,FALSE),"",VLOOKUP($B$7,Napok!$H$1:$I$12,2,FALSE)+1)</f>
        <v/>
      </c>
      <c r="S14" s="43" t="str">
        <f ca="1">IF(T14="","",S13+1)</f>
        <v/>
      </c>
      <c r="T14" s="19" t="str">
        <f ca="1">IF(Z13=29,30,(IF(Z13=31,"",(IF(Z13="","",(IF((Z13)=VLOOKUP(T7,Napok!$H$1:$I$12,2,FALSE),"",VLOOKUP(T7,Napok!$H$1:$I$12,2,FALSE)-1)+1))))))</f>
        <v/>
      </c>
      <c r="U14" s="18" t="str">
        <f ca="1">IF(T$14&gt;=VLOOKUP($B$7,Napok!$H$1:$I$12,2,FALSE),"",VLOOKUP(T$7,Napok!$H$1:$I$12,2,FALSE))</f>
        <v/>
      </c>
      <c r="V14" s="18" t="str">
        <f ca="1">IF(U14="","",(IF(U14=VLOOKUP($B$7,Napok!$H$1:$I$12,2,FALSE),"",(IF($B$14&gt;=VLOOKUP($B$7,Napok!$H$1:$I$12,2,FALSE),"",VLOOKUP($B$7,Napok!$H$1:$I$12,2,FALSE)+1)))))</f>
        <v/>
      </c>
      <c r="W14" s="18" t="str">
        <f ca="1">IF($C$14&gt;=VLOOKUP($B$7,Napok!$H$1:$I$12,2,FALSE),"",VLOOKUP($B$7,Napok!$H$1:$I$12,2,FALSE)+1)</f>
        <v/>
      </c>
      <c r="X14" s="18" t="str">
        <f ca="1">IF($C$14&gt;=VLOOKUP($B$7,Napok!$H$1:$I$12,2,FALSE),"",VLOOKUP($B$7,Napok!$H$1:$I$12,2,FALSE)+1)</f>
        <v/>
      </c>
      <c r="Y14" s="18" t="str">
        <f ca="1">IF($C$14&gt;=VLOOKUP($B$7,Napok!$H$1:$I$12,2,FALSE),"",VLOOKUP($B$7,Napok!$H$1:$I$12,2,FALSE)+1)</f>
        <v/>
      </c>
      <c r="Z14" s="18" t="str">
        <f ca="1">IF($C$14&gt;=VLOOKUP($B$7,Napok!$H$1:$I$12,2,FALSE),"",VLOOKUP($B$7,Napok!$H$1:$I$12,2,FALSE)+1)</f>
        <v/>
      </c>
      <c r="AL14" s="1"/>
    </row>
    <row r="15" spans="1:38" x14ac:dyDescent="0.25">
      <c r="AL15" s="1">
        <v>1596</v>
      </c>
    </row>
    <row r="16" spans="1:38" x14ac:dyDescent="0.25">
      <c r="B16" s="193" t="s">
        <v>15</v>
      </c>
      <c r="C16" s="194"/>
      <c r="D16" s="194"/>
      <c r="E16" s="194"/>
      <c r="F16" s="194"/>
      <c r="G16" s="194"/>
      <c r="H16" s="195"/>
      <c r="K16" s="193" t="s">
        <v>16</v>
      </c>
      <c r="L16" s="194"/>
      <c r="M16" s="194"/>
      <c r="N16" s="194"/>
      <c r="O16" s="194"/>
      <c r="P16" s="194"/>
      <c r="Q16" s="195"/>
      <c r="T16" s="193" t="s">
        <v>17</v>
      </c>
      <c r="U16" s="194"/>
      <c r="V16" s="194"/>
      <c r="W16" s="194"/>
      <c r="X16" s="194"/>
      <c r="Y16" s="194"/>
      <c r="Z16" s="195"/>
      <c r="AL16" s="1">
        <v>1597</v>
      </c>
    </row>
    <row r="17" spans="1:38" x14ac:dyDescent="0.25">
      <c r="A17" s="43" t="s">
        <v>416</v>
      </c>
      <c r="B17" s="43" t="s">
        <v>1</v>
      </c>
      <c r="C17" s="43" t="s">
        <v>2</v>
      </c>
      <c r="D17" s="43" t="s">
        <v>6</v>
      </c>
      <c r="E17" s="43" t="s">
        <v>3</v>
      </c>
      <c r="F17" s="43" t="s">
        <v>4</v>
      </c>
      <c r="G17" s="43" t="s">
        <v>5</v>
      </c>
      <c r="H17" s="43" t="s">
        <v>7</v>
      </c>
      <c r="J17" s="43" t="s">
        <v>416</v>
      </c>
      <c r="K17" s="43" t="s">
        <v>1</v>
      </c>
      <c r="L17" s="43" t="s">
        <v>2</v>
      </c>
      <c r="M17" s="43" t="s">
        <v>6</v>
      </c>
      <c r="N17" s="43" t="s">
        <v>3</v>
      </c>
      <c r="O17" s="43" t="s">
        <v>4</v>
      </c>
      <c r="P17" s="43" t="s">
        <v>5</v>
      </c>
      <c r="Q17" s="43" t="s">
        <v>7</v>
      </c>
      <c r="S17" s="43" t="s">
        <v>416</v>
      </c>
      <c r="T17" s="43" t="s">
        <v>1</v>
      </c>
      <c r="U17" s="43" t="s">
        <v>2</v>
      </c>
      <c r="V17" s="43" t="s">
        <v>6</v>
      </c>
      <c r="W17" s="43" t="s">
        <v>3</v>
      </c>
      <c r="X17" s="43" t="s">
        <v>4</v>
      </c>
      <c r="Y17" s="43" t="s">
        <v>5</v>
      </c>
      <c r="Z17" s="43" t="s">
        <v>7</v>
      </c>
      <c r="AL17" s="1">
        <v>1598</v>
      </c>
    </row>
    <row r="18" spans="1:38" x14ac:dyDescent="0.25">
      <c r="A18" s="43">
        <f ca="1">MAX(IF(AND(COUNT(T12:Z12)&gt;=1,Z12&lt;&gt;""),S12+1,0),IF(AND(COUNT(T13:Z13)&gt;=1,Z13=""),MAX(S11:S13),0),IF(AND(COUNT(T13:Z13)&gt;=1,Z13&lt;&gt;""),S13+1,0),IF(AND(COUNT(T13:Z13)=0,Z12&lt;&gt;""),MAX(S11:S12),0))</f>
        <v>13</v>
      </c>
      <c r="B18" s="45" t="str">
        <f ca="1">IF(HLOOKUP(SUM(HLOOKUP(ABS(LEFT(('k1900'!$C$1),2)),Öröknaptár!$A$41:$T$42,2),HLOOKUP(IF(4&lt;3,ABS(RIGHT('k1900'!$C$1,2))-1,ABS(RIGHT('k1900'!$C$1,2))),Öröknaptár!$A$44:$CV$45,2),HLOOKUP(4,Öröknaptár!$A$47:$L$48,2),HLOOKUP(1,Öröknaptár!$A$50:$AE$51,2)),Öröknaptár!$A$53:$AE$55,3)="H",1,"")</f>
        <v/>
      </c>
      <c r="C18" s="45" t="str">
        <f ca="1">IF(B18&lt;&gt;"",(SUM(B18,1)),(IF(HLOOKUP(SUM(HLOOKUP(ABS(LEFT(('k1900'!$C$1),2)),Öröknaptár!$A$41:$T$42,2),HLOOKUP(IF(4&lt;3,ABS(RIGHT('k1900'!$C$1,2))-1,ABS(RIGHT('k1900'!$C$1,2))),Öröknaptár!$A$44:$CV$45,2),HLOOKUP(4,Öröknaptár!$A$47:$L$48,2),HLOOKUP(1,Öröknaptár!$A$50:$AE$51,2)),Öröknaptár!$A$53:$AE$55,3)="K",1,"")))</f>
        <v/>
      </c>
      <c r="D18" s="45" t="str">
        <f ca="1">IF(C18&lt;&gt;"",(SUM(C18,1)),(IF(HLOOKUP(SUM(HLOOKUP(ABS(LEFT(('k1900'!$C$1),2)),Öröknaptár!$A$41:$T$42,2),HLOOKUP(IF(4&lt;3,ABS(RIGHT('k1900'!$C$1,2))-1,ABS(RIGHT('k1900'!$C$1,2))),Öröknaptár!$A$44:$CV$45,2),HLOOKUP(4,Öröknaptár!$A$47:$L$48,2),HLOOKUP(1,Öröknaptár!$A$50:$AE$51,2)),Öröknaptár!$A$53:$AE$55,3)="Sze",1,"")))</f>
        <v/>
      </c>
      <c r="E18" s="45">
        <f ca="1">IF(D18&lt;&gt;"",(SUM(D18,1)),(IF(HLOOKUP(SUM(HLOOKUP(ABS(LEFT(('k1900'!$C$1),2)),Öröknaptár!$A$41:$T$42,2),HLOOKUP(IF(4&lt;3,ABS(RIGHT('k1900'!$C$1,2))-1,ABS(RIGHT('k1900'!$C$1,2))),Öröknaptár!$A$44:$CV$45,2),HLOOKUP(4,Öröknaptár!$A$47:$L$48,2),HLOOKUP(1,Öröknaptár!$A$50:$AE$51,2)),Öröknaptár!$A$53:$AE$55,3)="Cs",1,"")))</f>
        <v>1</v>
      </c>
      <c r="F18" s="45">
        <f ca="1">IF(E18&lt;&gt;"",(SUM(E18,1)),(IF(HLOOKUP(SUM(HLOOKUP(ABS(LEFT(('k1900'!$C$1),2)),Öröknaptár!$A$41:$T$42,2),HLOOKUP(IF(4&lt;3,ABS(RIGHT('k1900'!$C$1,2))-1,ABS(RIGHT('k1900'!$C$1,2))),Öröknaptár!$A$44:$CV$45,2),HLOOKUP(4,Öröknaptár!$A$47:$L$48,2),HLOOKUP(1,Öröknaptár!$A$50:$AE$51,2)),Öröknaptár!$A$53:$AE$55,3)="P",1,"")))</f>
        <v>2</v>
      </c>
      <c r="G18" s="18">
        <f ca="1">IF(F18&lt;&gt;"",(SUM(F18,1)),(IF(HLOOKUP(SUM(HLOOKUP(ABS(LEFT(('k1900'!$C$1),2)),Öröknaptár!$A$41:$T$42,2),HLOOKUP(IF(4&lt;3,ABS(RIGHT('k1900'!$C$1,2))-1,ABS(RIGHT('k1900'!$C$1,2))),Öröknaptár!$A$44:$CV$45,2),HLOOKUP(4,Öröknaptár!$A$47:$L$48,2),HLOOKUP(1,Öröknaptár!$A$50:$AE$51,2)),Öröknaptár!$A$53:$AE$55,3)="Szo",1,"")))</f>
        <v>3</v>
      </c>
      <c r="H18" s="18">
        <f ca="1">IF(G18&lt;&gt;"",(SUM(G18,1)),(IF(HLOOKUP(SUM(HLOOKUP(ABS(LEFT(('k1900'!$C$1),2)),Öröknaptár!$A$41:$T$42,2),HLOOKUP(IF(4&lt;3,ABS(RIGHT('k1900'!$C$1,2))-1,ABS(RIGHT('k1900'!$C$1,2))),Öröknaptár!$A$44:$CV$45,2),HLOOKUP(4,Öröknaptár!$A$47:$L$48,2),HLOOKUP(1,Öröknaptár!$A$50:$AE$51,2)),Öröknaptár!$A$53:$AE$55,3)="V",1,"")))</f>
        <v>4</v>
      </c>
      <c r="J18" s="43">
        <f ca="1">MAX(IF(AND(COUNT(B21:H21)&gt;=1,H21&lt;&gt;""),A21+1,0),IF(AND(COUNT(B22:H22)&gt;=1,H22=""),MAX(A20:A22),0),IF(AND(COUNT(B22:H22)&gt;=1,H22&lt;&gt;""),A22+1,0),IF(AND(COUNT(B22:H22)=0,H21&lt;&gt;""),MAX(A20:A21),0))</f>
        <v>17</v>
      </c>
      <c r="K18" s="45" t="str">
        <f ca="1">IF(HLOOKUP(SUM(HLOOKUP(ABS(LEFT(('k1900'!$C$1),2)),Öröknaptár!$A$41:$T$42,2),HLOOKUP(IF(5&lt;3,ABS(RIGHT('k1900'!$C$1,2))-1,ABS(RIGHT('k1900'!$C$1,2))),Öröknaptár!$A$44:$CV$45,2),HLOOKUP(5,Öröknaptár!$A$47:$L$48,2),HLOOKUP(1,Öröknaptár!$A$50:$AE$51,2)),Öröknaptár!$A$53:$AE$55,3)="H",1,"")</f>
        <v/>
      </c>
      <c r="L18" s="45" t="str">
        <f ca="1">IF(K18&lt;&gt;"",(SUM(K18,1)),(IF(HLOOKUP(SUM(HLOOKUP(ABS(LEFT(('k1900'!$C$1),2)),Öröknaptár!$A$41:$T$42,2),HLOOKUP(IF(5&lt;3,ABS(RIGHT('k1900'!$C$1,2))-1,ABS(RIGHT('k1900'!$C$1,2))),Öröknaptár!$A$44:$CV$45,2),HLOOKUP(5,Öröknaptár!$A$47:$L$48,2),HLOOKUP(1,Öröknaptár!$A$50:$AE$51,2)),Öröknaptár!$A$53:$AE$55,3)="K",1,"")))</f>
        <v/>
      </c>
      <c r="M18" s="45" t="str">
        <f ca="1">IF(L18&lt;&gt;"",(SUM(L18,1)),(IF(HLOOKUP(SUM(HLOOKUP(ABS(LEFT(('k1900'!$C$1),2)),Öröknaptár!$A$41:$T$42,2),HLOOKUP(IF(5&lt;3,ABS(RIGHT('k1900'!$C$1,2))-1,ABS(RIGHT('k1900'!$C$1,2))),Öröknaptár!$A$44:$CV$45,2),HLOOKUP(5,Öröknaptár!$A$47:$L$48,2),HLOOKUP(1,Öröknaptár!$A$50:$AE$51,2)),Öröknaptár!$A$53:$AE$55,3)="Sze",1,"")))</f>
        <v/>
      </c>
      <c r="N18" s="45" t="str">
        <f ca="1">IF(M18&lt;&gt;"",(SUM(M18,1)),(IF(HLOOKUP(SUM(HLOOKUP(ABS(LEFT(('k1900'!$C$1),2)),Öröknaptár!$A$41:$T$42,2),HLOOKUP(IF(5&lt;3,ABS(RIGHT('k1900'!$C$1,2))-1,ABS(RIGHT('k1900'!$C$1,2))),Öröknaptár!$A$44:$CV$45,2),HLOOKUP(5,Öröknaptár!$A$47:$L$48,2),HLOOKUP(1,Öröknaptár!$A$50:$AE$51,2)),Öröknaptár!$A$53:$AE$55,3)="Cs",1,"")))</f>
        <v/>
      </c>
      <c r="O18" s="45" t="str">
        <f ca="1">IF(N18&lt;&gt;"",(SUM(N18,1)),(IF(HLOOKUP(SUM(HLOOKUP(ABS(LEFT(('k1900'!$C$1),2)),Öröknaptár!$A$41:$T$42,2),HLOOKUP(IF(5&lt;3,ABS(RIGHT('k1900'!$C$1,2))-1,ABS(RIGHT('k1900'!$C$1,2))),Öröknaptár!$A$44:$CV$45,2),HLOOKUP(5,Öröknaptár!$A$47:$L$48,2),HLOOKUP(1,Öröknaptár!$A$50:$AE$51,2)),Öröknaptár!$A$53:$AE$55,3)="P",1,"")))</f>
        <v/>
      </c>
      <c r="P18" s="18">
        <f ca="1">IF(O18&lt;&gt;"",(SUM(O18,1)),(IF(HLOOKUP(SUM(HLOOKUP(ABS(LEFT(('k1900'!$C$1),2)),Öröknaptár!$A$41:$T$42,2),HLOOKUP(IF(5&lt;3,ABS(RIGHT('k1900'!$C$1,2))-1,ABS(RIGHT('k1900'!$C$1,2))),Öröknaptár!$A$44:$CV$45,2),HLOOKUP(5,Öröknaptár!$A$47:$L$48,2),HLOOKUP(1,Öröknaptár!$A$50:$AE$51,2)),Öröknaptár!$A$53:$AE$55,3)="Szo",1,"")))</f>
        <v>1</v>
      </c>
      <c r="Q18" s="18">
        <f ca="1">IF(P18&lt;&gt;"",(SUM(P18,1)),(IF(HLOOKUP(SUM(HLOOKUP(ABS(LEFT(('k1900'!$C$1),2)),Öröknaptár!$A$41:$T$42,2),HLOOKUP(IF(5&lt;3,ABS(RIGHT('k1900'!$C$1,2))-1,ABS(RIGHT('k1900'!$C$1,2))),Öröknaptár!$A$44:$CV$45,2),HLOOKUP(5,Öröknaptár!$A$47:$L$48,2),HLOOKUP(1,Öröknaptár!$A$50:$AE$51,2)),Öröknaptár!$A$53:$AE$55,3)="V",1,"")))</f>
        <v>2</v>
      </c>
      <c r="S18" s="43">
        <f ca="1">MAX(IF(AND(COUNT(K21:Q21)&gt;=1,Q21&lt;&gt;""),J21+1,0),IF(AND(COUNT(K22:Q22)&gt;=1,Q22=""),MAX(J20:J22),0),IF(AND(COUNT(K22:Q22)&gt;=1,Q22&lt;&gt;""),J22+1,0),IF(AND(COUNT(K22:Q22)=0,Q21&lt;&gt;""),MAX(J20:J21),0))</f>
        <v>22</v>
      </c>
      <c r="T18" s="45" t="str">
        <f ca="1">IF(HLOOKUP(SUM(HLOOKUP(ABS(LEFT(('k1900'!$C$1),2)),Öröknaptár!$A$41:$T$42,2),HLOOKUP(IF(6&lt;3,ABS(RIGHT('k1900'!$C$1,2))-1,ABS(RIGHT('k1900'!$C$1,2))),Öröknaptár!$A$44:$CV$45,2),HLOOKUP(6,Öröknaptár!$A$47:$L$48,2),HLOOKUP(1,Öröknaptár!$A$50:$AE$51,2)),Öröknaptár!$A$53:$AE$55,3)="H",1,"")</f>
        <v/>
      </c>
      <c r="U18" s="45">
        <f ca="1">IF(T18&lt;&gt;"",(SUM(T18,1)),(IF(HLOOKUP(SUM(HLOOKUP(ABS(LEFT(('k1900'!$C$1),2)),Öröknaptár!$A$41:$T$42,2),HLOOKUP(IF(6&lt;3,ABS(RIGHT('k1900'!$C$1,2))-1,ABS(RIGHT('k1900'!$C$1,2))),Öröknaptár!$A$44:$CV$45,2),HLOOKUP(6,Öröknaptár!$A$47:$L$48,2),HLOOKUP(1,Öröknaptár!$A$50:$AE$51,2)),Öröknaptár!$A$53:$AE$55,3)="K",1,"")))</f>
        <v>1</v>
      </c>
      <c r="V18" s="45">
        <f ca="1">IF(U18&lt;&gt;"",(SUM(U18,1)),(IF(HLOOKUP(SUM(HLOOKUP(ABS(LEFT(('k1900'!$C$1),2)),Öröknaptár!$A$41:$T$42,2),HLOOKUP(IF(6&lt;3,ABS(RIGHT('k1900'!$C$1,2))-1,ABS(RIGHT('k1900'!$C$1,2))),Öröknaptár!$A$44:$CV$45,2),HLOOKUP(6,Öröknaptár!$A$47:$L$48,2),HLOOKUP(1,Öröknaptár!$A$50:$AE$51,2)),Öröknaptár!$A$53:$AE$55,3)="SZe",1,"")))</f>
        <v>2</v>
      </c>
      <c r="W18" s="45">
        <f ca="1">IF(V18&lt;&gt;"",(SUM(V18,1)),(IF(HLOOKUP(SUM(HLOOKUP(ABS(LEFT(('k1900'!$C$1),2)),Öröknaptár!$A$41:$T$42,2),HLOOKUP(IF(6&lt;3,ABS(RIGHT('k1900'!$C$1,2))-1,ABS(RIGHT('k1900'!$C$1,2))),Öröknaptár!$A$44:$CV$45,2),HLOOKUP(6,Öröknaptár!$A$47:$L$48,2),HLOOKUP(1,Öröknaptár!$A$50:$AE$51,2)),Öröknaptár!$A$53:$AE$55,3)="Cs",1,"")))</f>
        <v>3</v>
      </c>
      <c r="X18" s="45">
        <f ca="1">IF(W18&lt;&gt;"",(SUM(W18,1)),(IF(HLOOKUP(SUM(HLOOKUP(ABS(LEFT(('k1900'!$C$1),2)),Öröknaptár!$A$41:$T$42,2),HLOOKUP(IF(6&lt;3,ABS(RIGHT('k1900'!$C$1,2))-1,ABS(RIGHT('k1900'!$C$1,2))),Öröknaptár!$A$44:$CV$45,2),HLOOKUP(6,Öröknaptár!$A$47:$L$48,2),HLOOKUP(1,Öröknaptár!$A$50:$AE$51,2)),Öröknaptár!$A$53:$AE$55,3)="P",1,"")))</f>
        <v>4</v>
      </c>
      <c r="Y18" s="18">
        <f ca="1">IF(X18&lt;&gt;"",(SUM(X18,1)),(IF(HLOOKUP(SUM(HLOOKUP(ABS(LEFT(('k1900'!$C$1),2)),Öröknaptár!$A$41:$T$42,2),HLOOKUP(IF(6&lt;3,ABS(RIGHT('k1900'!$C$1,2))-1,ABS(RIGHT('k1900'!$C$1,2))),Öröknaptár!$A$44:$CV$45,2),HLOOKUP(6,Öröknaptár!$A$47:$L$48,2),HLOOKUP(1,Öröknaptár!$A$50:$AE$51,2)),Öröknaptár!$A$53:$AE$55,3)="Szo",1,"")))</f>
        <v>5</v>
      </c>
      <c r="Z18" s="18">
        <f ca="1">IF(Y18&lt;&gt;"",(SUM(Y18,1)),(IF(HLOOKUP(SUM(HLOOKUP(ABS(LEFT(('k1900'!$C$1),2)),Öröknaptár!$A$41:$T$42,2),HLOOKUP(IF(6&lt;3,ABS(RIGHT('k1900'!$C$1,2))-1,ABS(RIGHT('k1900'!$C$1,2))),Öröknaptár!$A$44:$CV$45,2),HLOOKUP(6,Öröknaptár!$A$47:$L$48,2),HLOOKUP(1,Öröknaptár!$A$50:$AE$51,2)),Öröknaptár!$A$53:$AE$55,3)="V",1,"")))</f>
        <v>6</v>
      </c>
      <c r="AL18" s="1">
        <v>1599</v>
      </c>
    </row>
    <row r="19" spans="1:38" x14ac:dyDescent="0.25">
      <c r="A19" s="43">
        <f ca="1">A18+1</f>
        <v>14</v>
      </c>
      <c r="B19" s="18">
        <f ca="1">H18+1</f>
        <v>5</v>
      </c>
      <c r="C19" s="18">
        <f ca="1">B19+1</f>
        <v>6</v>
      </c>
      <c r="D19" s="18">
        <f t="shared" ref="D19:H21" ca="1" si="13">C19+1</f>
        <v>7</v>
      </c>
      <c r="E19" s="18">
        <f t="shared" ca="1" si="13"/>
        <v>8</v>
      </c>
      <c r="F19" s="18">
        <f t="shared" ca="1" si="13"/>
        <v>9</v>
      </c>
      <c r="G19" s="18">
        <f t="shared" ca="1" si="13"/>
        <v>10</v>
      </c>
      <c r="H19" s="18">
        <f t="shared" ca="1" si="13"/>
        <v>11</v>
      </c>
      <c r="J19" s="43">
        <f ca="1">J18+1</f>
        <v>18</v>
      </c>
      <c r="K19" s="18">
        <f ca="1">Q18+1</f>
        <v>3</v>
      </c>
      <c r="L19" s="18">
        <f ca="1">K19+1</f>
        <v>4</v>
      </c>
      <c r="M19" s="18">
        <f t="shared" ref="M19:Q22" ca="1" si="14">L19+1</f>
        <v>5</v>
      </c>
      <c r="N19" s="18">
        <f t="shared" ca="1" si="14"/>
        <v>6</v>
      </c>
      <c r="O19" s="18">
        <f t="shared" ca="1" si="14"/>
        <v>7</v>
      </c>
      <c r="P19" s="18">
        <f t="shared" ca="1" si="14"/>
        <v>8</v>
      </c>
      <c r="Q19" s="18">
        <f t="shared" ca="1" si="14"/>
        <v>9</v>
      </c>
      <c r="S19" s="43">
        <f ca="1">S18+1</f>
        <v>23</v>
      </c>
      <c r="T19" s="18">
        <f ca="1">Z18+1</f>
        <v>7</v>
      </c>
      <c r="U19" s="18">
        <f ca="1">T19+1</f>
        <v>8</v>
      </c>
      <c r="V19" s="18">
        <f t="shared" ref="V19:Z21" ca="1" si="15">U19+1</f>
        <v>9</v>
      </c>
      <c r="W19" s="18">
        <f t="shared" ca="1" si="15"/>
        <v>10</v>
      </c>
      <c r="X19" s="18">
        <f t="shared" ca="1" si="15"/>
        <v>11</v>
      </c>
      <c r="Y19" s="18">
        <f t="shared" ca="1" si="15"/>
        <v>12</v>
      </c>
      <c r="Z19" s="18">
        <f t="shared" ca="1" si="15"/>
        <v>13</v>
      </c>
      <c r="AL19" s="1">
        <v>1600</v>
      </c>
    </row>
    <row r="20" spans="1:38" x14ac:dyDescent="0.25">
      <c r="A20" s="43">
        <f ca="1">A19+1</f>
        <v>15</v>
      </c>
      <c r="B20" s="18">
        <f t="shared" ref="B20:B22" ca="1" si="16">H19+1</f>
        <v>12</v>
      </c>
      <c r="C20" s="18">
        <f ca="1">B20+1</f>
        <v>13</v>
      </c>
      <c r="D20" s="18">
        <f t="shared" ca="1" si="13"/>
        <v>14</v>
      </c>
      <c r="E20" s="18">
        <f t="shared" ca="1" si="13"/>
        <v>15</v>
      </c>
      <c r="F20" s="18">
        <f t="shared" ca="1" si="13"/>
        <v>16</v>
      </c>
      <c r="G20" s="18">
        <f t="shared" ca="1" si="13"/>
        <v>17</v>
      </c>
      <c r="H20" s="18">
        <f t="shared" ca="1" si="13"/>
        <v>18</v>
      </c>
      <c r="J20" s="43">
        <f ca="1">J19+1</f>
        <v>19</v>
      </c>
      <c r="K20" s="18">
        <f t="shared" ref="K20:K22" ca="1" si="17">Q19+1</f>
        <v>10</v>
      </c>
      <c r="L20" s="18">
        <f ca="1">K20+1</f>
        <v>11</v>
      </c>
      <c r="M20" s="18">
        <f t="shared" ca="1" si="14"/>
        <v>12</v>
      </c>
      <c r="N20" s="18">
        <f t="shared" ca="1" si="14"/>
        <v>13</v>
      </c>
      <c r="O20" s="18">
        <f t="shared" ca="1" si="14"/>
        <v>14</v>
      </c>
      <c r="P20" s="18">
        <f t="shared" ca="1" si="14"/>
        <v>15</v>
      </c>
      <c r="Q20" s="18">
        <f t="shared" ca="1" si="14"/>
        <v>16</v>
      </c>
      <c r="S20" s="43">
        <f ca="1">S19+1</f>
        <v>24</v>
      </c>
      <c r="T20" s="18">
        <f t="shared" ref="T20:T22" ca="1" si="18">Z19+1</f>
        <v>14</v>
      </c>
      <c r="U20" s="18">
        <f ca="1">T20+1</f>
        <v>15</v>
      </c>
      <c r="V20" s="18">
        <f t="shared" ca="1" si="15"/>
        <v>16</v>
      </c>
      <c r="W20" s="18">
        <f t="shared" ca="1" si="15"/>
        <v>17</v>
      </c>
      <c r="X20" s="18">
        <f t="shared" ca="1" si="15"/>
        <v>18</v>
      </c>
      <c r="Y20" s="18">
        <f t="shared" ca="1" si="15"/>
        <v>19</v>
      </c>
      <c r="Z20" s="18">
        <f t="shared" ca="1" si="15"/>
        <v>20</v>
      </c>
      <c r="AL20" s="1">
        <v>1601</v>
      </c>
    </row>
    <row r="21" spans="1:38" x14ac:dyDescent="0.25">
      <c r="A21" s="43">
        <f t="shared" ref="A21:A22" ca="1" si="19">A20+1</f>
        <v>16</v>
      </c>
      <c r="B21" s="18">
        <f t="shared" ca="1" si="16"/>
        <v>19</v>
      </c>
      <c r="C21" s="18">
        <f t="shared" ref="C21:C22" ca="1" si="20">B21+1</f>
        <v>20</v>
      </c>
      <c r="D21" s="18">
        <f t="shared" ca="1" si="13"/>
        <v>21</v>
      </c>
      <c r="E21" s="18">
        <f t="shared" ca="1" si="13"/>
        <v>22</v>
      </c>
      <c r="F21" s="18">
        <f t="shared" ca="1" si="13"/>
        <v>23</v>
      </c>
      <c r="G21" s="18">
        <f t="shared" ca="1" si="13"/>
        <v>24</v>
      </c>
      <c r="H21" s="18">
        <f t="shared" ca="1" si="13"/>
        <v>25</v>
      </c>
      <c r="J21" s="43">
        <f t="shared" ref="J21:J22" ca="1" si="21">J20+1</f>
        <v>20</v>
      </c>
      <c r="K21" s="18">
        <f t="shared" ca="1" si="17"/>
        <v>17</v>
      </c>
      <c r="L21" s="18">
        <f t="shared" ref="L21:L22" ca="1" si="22">K21+1</f>
        <v>18</v>
      </c>
      <c r="M21" s="18">
        <f t="shared" ca="1" si="14"/>
        <v>19</v>
      </c>
      <c r="N21" s="18">
        <f t="shared" ca="1" si="14"/>
        <v>20</v>
      </c>
      <c r="O21" s="18">
        <f t="shared" ca="1" si="14"/>
        <v>21</v>
      </c>
      <c r="P21" s="18">
        <f t="shared" ca="1" si="14"/>
        <v>22</v>
      </c>
      <c r="Q21" s="18">
        <f t="shared" ca="1" si="14"/>
        <v>23</v>
      </c>
      <c r="S21" s="43">
        <f t="shared" ref="S21:S22" ca="1" si="23">S20+1</f>
        <v>25</v>
      </c>
      <c r="T21" s="18">
        <f t="shared" ca="1" si="18"/>
        <v>21</v>
      </c>
      <c r="U21" s="18">
        <f t="shared" ref="U21:U22" ca="1" si="24">T21+1</f>
        <v>22</v>
      </c>
      <c r="V21" s="18">
        <f t="shared" ca="1" si="15"/>
        <v>23</v>
      </c>
      <c r="W21" s="18">
        <f t="shared" ca="1" si="15"/>
        <v>24</v>
      </c>
      <c r="X21" s="18">
        <f t="shared" ca="1" si="15"/>
        <v>25</v>
      </c>
      <c r="Y21" s="18">
        <f t="shared" ca="1" si="15"/>
        <v>26</v>
      </c>
      <c r="Z21" s="18">
        <f t="shared" ca="1" si="15"/>
        <v>27</v>
      </c>
      <c r="AL21" s="1">
        <v>1602</v>
      </c>
    </row>
    <row r="22" spans="1:38" x14ac:dyDescent="0.25">
      <c r="A22" s="43">
        <f t="shared" ca="1" si="19"/>
        <v>17</v>
      </c>
      <c r="B22" s="18">
        <f t="shared" ca="1" si="16"/>
        <v>26</v>
      </c>
      <c r="C22" s="18">
        <f t="shared" ca="1" si="20"/>
        <v>27</v>
      </c>
      <c r="D22" s="18">
        <f ca="1">IF(C22=26,27,(IF(C22=27,28,(IF(C22=24,25,(IF(C22=25,26,(IF(C22=28,29,(IF(C22=29,30,(IF(C22=26,27,(IF(C22=30,"","")))))))))))))))</f>
        <v>28</v>
      </c>
      <c r="E22" s="18">
        <f ca="1">IF(D22&gt;=VLOOKUP(B16,Napok!$H$1:$I$12,2,FALSE),"",(D22+1))</f>
        <v>29</v>
      </c>
      <c r="F22" s="18">
        <f ca="1">IF(E22&gt;=VLOOKUP(B16,Napok!$H$1:$I$12,2,FALSE),"",(E22+1))</f>
        <v>30</v>
      </c>
      <c r="G22" s="18" t="str">
        <f ca="1">IF(F22&gt;=VLOOKUP(B16,Napok!$H$1:$I$12,2,FALSE),"",(F22+1))</f>
        <v/>
      </c>
      <c r="H22" s="18" t="str">
        <f ca="1">IF(G22&gt;=VLOOKUP(B16,Napok!$H$1:$I$12,2,FALSE),"",(G22+1))</f>
        <v/>
      </c>
      <c r="J22" s="43">
        <f t="shared" ca="1" si="21"/>
        <v>21</v>
      </c>
      <c r="K22" s="18">
        <f t="shared" ca="1" si="17"/>
        <v>24</v>
      </c>
      <c r="L22" s="18">
        <f t="shared" ca="1" si="22"/>
        <v>25</v>
      </c>
      <c r="M22" s="18">
        <f t="shared" ca="1" si="14"/>
        <v>26</v>
      </c>
      <c r="N22" s="18">
        <f ca="1">IF(M22&gt;=VLOOKUP(K16,Napok!$H$1:$I$12,2,FALSE),"",(M22+1))</f>
        <v>27</v>
      </c>
      <c r="O22" s="18">
        <f ca="1">IF(N22&gt;=VLOOKUP(K16,Napok!$H$1:$I$12,2,FALSE),"",(N22+1))</f>
        <v>28</v>
      </c>
      <c r="P22" s="18">
        <f ca="1">IF(O22&gt;=VLOOKUP(K16,Napok!$H$1:$I$12,2,FALSE),"",(O22+1))</f>
        <v>29</v>
      </c>
      <c r="Q22" s="18">
        <f ca="1">IF(P22&gt;=VLOOKUP(K16,Napok!$H$1:$I$12,2,FALSE),"",(P22+1))</f>
        <v>30</v>
      </c>
      <c r="S22" s="43">
        <f t="shared" ca="1" si="23"/>
        <v>26</v>
      </c>
      <c r="T22" s="18">
        <f t="shared" ca="1" si="18"/>
        <v>28</v>
      </c>
      <c r="U22" s="18">
        <f t="shared" ca="1" si="24"/>
        <v>29</v>
      </c>
      <c r="V22" s="18">
        <f ca="1">IF(U22=26,27,(IF(U22=27,28,(IF(U22=24,25,(IF(U22=25,26,(IF(U22=28,29,(IF(U22=29,30,(IF(U22=26,27,(IF(U22=30,"","")))))))))))))))</f>
        <v>30</v>
      </c>
      <c r="W22" s="18" t="str">
        <f ca="1">IF(V22&gt;=VLOOKUP(T16,Napok!$H$1:$I$12,2,FALSE),"",(V22+1))</f>
        <v/>
      </c>
      <c r="X22" s="18" t="str">
        <f ca="1">IF(W22&gt;=VLOOKUP(T16,Napok!$H$1:$I$12,2,FALSE),"",(W22+1))</f>
        <v/>
      </c>
      <c r="Y22" s="18" t="str">
        <f ca="1">IF(X22&gt;=VLOOKUP(T16,Napok!$H$1:$I$12,2,FALSE),"",(X22+1))</f>
        <v/>
      </c>
      <c r="Z22" s="18" t="str">
        <f ca="1">IF(Y22&gt;=VLOOKUP(T16,Napok!$H$1:$I$12,2,FALSE),"",(Y22+1))</f>
        <v/>
      </c>
      <c r="AL22" s="1">
        <v>1603</v>
      </c>
    </row>
    <row r="23" spans="1:38" x14ac:dyDescent="0.25">
      <c r="A23" s="43" t="str">
        <f ca="1">IF(B23="","",A22+1)</f>
        <v/>
      </c>
      <c r="B23" s="18" t="str">
        <f ca="1">IF(H22=30,"",(IF(H22="","",(IF((H22)=VLOOKUP(B16,Napok!$H$1:$I$12,2,FALSE),"",VLOOKUP(B16,Napok!$H$1:$I$12,2,FALSE)-1)))))</f>
        <v/>
      </c>
      <c r="C23" s="18" t="str">
        <f ca="1">IF(B23=29,30,(IF(B23="","",(IF(B$14&gt;=VLOOKUP($B$7,Napok!$H$1:$I$12,2,FALSE),"",VLOOKUP(B$7,Napok!$H$1:$I$12,2,FALSE))))))</f>
        <v/>
      </c>
      <c r="D23" s="18" t="str">
        <f ca="1">IF(C23="","",(IF(C23=VLOOKUP($B$7,Napok!$H$1:$I$12,2,FALSE),"",(IF($B$14&gt;=VLOOKUP($B$7,Napok!$H$1:$I$12,2,FALSE),"",VLOOKUP($B$7,Napok!$H$1:$I$12,2,FALSE)+1)))))</f>
        <v/>
      </c>
      <c r="E23" s="18" t="str">
        <f ca="1">IF($C$14&gt;=VLOOKUP($B$7,Napok!$H$1:$I$12,2,FALSE),"",VLOOKUP($B$7,Napok!$H$1:$I$12,2,FALSE)+1)</f>
        <v/>
      </c>
      <c r="F23" s="18" t="str">
        <f ca="1">IF($C$14&gt;=VLOOKUP($B$7,Napok!$H$1:$I$12,2,FALSE),"",VLOOKUP($B$7,Napok!$H$1:$I$12,2,FALSE)+1)</f>
        <v/>
      </c>
      <c r="G23" s="18" t="str">
        <f ca="1">IF($C$14&gt;=VLOOKUP($B$7,Napok!$H$1:$I$12,2,FALSE),"",VLOOKUP($B$7,Napok!$H$1:$I$12,2,FALSE)+1)</f>
        <v/>
      </c>
      <c r="H23" s="18" t="str">
        <f ca="1">IF($C$14&gt;=VLOOKUP($B$7,Napok!$H$1:$I$12,2,FALSE),"",VLOOKUP($B$7,Napok!$H$1:$I$12,2,FALSE)+1)</f>
        <v/>
      </c>
      <c r="J23" s="43">
        <f ca="1">IF(K23="","",J22+1)</f>
        <v>22</v>
      </c>
      <c r="K23" s="19">
        <f ca="1">IF(Q22=29,30,(IF(Q22=31,"",(IF(Q22="","",(IF((Q22)=VLOOKUP(K16,Napok!$H$1:$I$12,2,FALSE),"",VLOOKUP(K16,Napok!$H$1:$I$12,2,FALSE)-1)+1))))))</f>
        <v>31</v>
      </c>
      <c r="L23" s="18" t="str">
        <f ca="1">IF(K23=30,(K23+1),(IF(K$14&gt;=VLOOKUP($B$7,Napok!$H$1:$I$12,2,FALSE),"",VLOOKUP(K$7,Napok!$H$1:$I$12,2,FALSE))))</f>
        <v/>
      </c>
      <c r="M23" s="18" t="str">
        <f ca="1">IF(L23="","",(IF(L23=VLOOKUP($B$7,Napok!$H$1:$I$12,2,FALSE),"",(IF($B$14&gt;=VLOOKUP($B$7,Napok!$H$1:$I$12,2,FALSE),"",VLOOKUP($B$7,Napok!$H$1:$I$12,2,FALSE)+1)))))</f>
        <v/>
      </c>
      <c r="N23" s="18" t="str">
        <f ca="1">IF($C$14&gt;=VLOOKUP($B$7,Napok!$H$1:$I$12,2,FALSE),"",VLOOKUP($B$7,Napok!$H$1:$I$12,2,FALSE)+1)</f>
        <v/>
      </c>
      <c r="O23" s="18" t="str">
        <f ca="1">IF($C$14&gt;=VLOOKUP($B$7,Napok!$H$1:$I$12,2,FALSE),"",VLOOKUP($B$7,Napok!$H$1:$I$12,2,FALSE)+1)</f>
        <v/>
      </c>
      <c r="P23" s="18" t="str">
        <f ca="1">IF($C$14&gt;=VLOOKUP($B$7,Napok!$H$1:$I$12,2,FALSE),"",VLOOKUP($B$7,Napok!$H$1:$I$12,2,FALSE)+1)</f>
        <v/>
      </c>
      <c r="Q23" s="18" t="str">
        <f ca="1">IF($C$14&gt;=VLOOKUP($B$7,Napok!$H$1:$I$12,2,FALSE),"",VLOOKUP($B$7,Napok!$H$1:$I$12,2,FALSE)+1)</f>
        <v/>
      </c>
      <c r="S23" s="43" t="str">
        <f ca="1">IF(T23="","",S22+1)</f>
        <v/>
      </c>
      <c r="T23" s="18" t="str">
        <f ca="1">IF(Z22=30,"",(IF(Z22="","",(IF((Z22)=VLOOKUP(T16,Napok!$H$1:$I$12,2,FALSE),"",VLOOKUP(T16,Napok!$H$1:$I$12,2,FALSE)-1)))))</f>
        <v/>
      </c>
      <c r="U23" s="18" t="str">
        <f ca="1">IF(T23=29,30,(IF(T23="","",(IF(T$14&gt;=VLOOKUP($B$7,Napok!$H$1:$I$12,2,FALSE),"",VLOOKUP(T$7,Napok!$H$1:$I$12,2,FALSE))))))</f>
        <v/>
      </c>
      <c r="V23" s="18" t="str">
        <f ca="1">IF(U23="","",(IF(U23=VLOOKUP($B$7,Napok!$H$1:$I$12,2,FALSE),"",(IF($B$14&gt;=VLOOKUP($B$7,Napok!$H$1:$I$12,2,FALSE),"",VLOOKUP($B$7,Napok!$H$1:$I$12,2,FALSE)+1)))))</f>
        <v/>
      </c>
      <c r="W23" s="18" t="str">
        <f ca="1">IF($C$14&gt;=VLOOKUP($B$7,Napok!$H$1:$I$12,2,FALSE),"",VLOOKUP($B$7,Napok!$H$1:$I$12,2,FALSE)+1)</f>
        <v/>
      </c>
      <c r="X23" s="18" t="str">
        <f ca="1">IF($C$14&gt;=VLOOKUP($B$7,Napok!$H$1:$I$12,2,FALSE),"",VLOOKUP($B$7,Napok!$H$1:$I$12,2,FALSE)+1)</f>
        <v/>
      </c>
      <c r="Y23" s="18" t="str">
        <f ca="1">IF($C$14&gt;=VLOOKUP($B$7,Napok!$H$1:$I$12,2,FALSE),"",VLOOKUP($B$7,Napok!$H$1:$I$12,2,FALSE)+1)</f>
        <v/>
      </c>
      <c r="Z23" s="18" t="str">
        <f ca="1">IF($C$14&gt;=VLOOKUP($B$7,Napok!$H$1:$I$12,2,FALSE),"",VLOOKUP($B$7,Napok!$H$1:$I$12,2,FALSE)+1)</f>
        <v/>
      </c>
      <c r="AL23" s="1">
        <v>1604</v>
      </c>
    </row>
    <row r="24" spans="1:38" x14ac:dyDescent="0.25">
      <c r="AL24" s="1">
        <v>1605</v>
      </c>
    </row>
    <row r="25" spans="1:38" x14ac:dyDescent="0.25">
      <c r="B25" s="193" t="s">
        <v>18</v>
      </c>
      <c r="C25" s="194"/>
      <c r="D25" s="194"/>
      <c r="E25" s="194"/>
      <c r="F25" s="194"/>
      <c r="G25" s="194"/>
      <c r="H25" s="195"/>
      <c r="K25" s="193" t="s">
        <v>19</v>
      </c>
      <c r="L25" s="194"/>
      <c r="M25" s="194"/>
      <c r="N25" s="194"/>
      <c r="O25" s="194"/>
      <c r="P25" s="194"/>
      <c r="Q25" s="195"/>
      <c r="T25" s="193" t="s">
        <v>20</v>
      </c>
      <c r="U25" s="194"/>
      <c r="V25" s="194"/>
      <c r="W25" s="194"/>
      <c r="X25" s="194"/>
      <c r="Y25" s="194"/>
      <c r="Z25" s="195"/>
      <c r="AL25" s="1">
        <v>1606</v>
      </c>
    </row>
    <row r="26" spans="1:38" x14ac:dyDescent="0.25">
      <c r="A26" s="43" t="s">
        <v>416</v>
      </c>
      <c r="B26" s="43" t="s">
        <v>1</v>
      </c>
      <c r="C26" s="43" t="s">
        <v>2</v>
      </c>
      <c r="D26" s="43" t="s">
        <v>6</v>
      </c>
      <c r="E26" s="43" t="s">
        <v>3</v>
      </c>
      <c r="F26" s="43" t="s">
        <v>4</v>
      </c>
      <c r="G26" s="43" t="s">
        <v>5</v>
      </c>
      <c r="H26" s="43" t="s">
        <v>7</v>
      </c>
      <c r="J26" s="43" t="s">
        <v>416</v>
      </c>
      <c r="K26" s="43" t="s">
        <v>1</v>
      </c>
      <c r="L26" s="43" t="s">
        <v>2</v>
      </c>
      <c r="M26" s="43" t="s">
        <v>6</v>
      </c>
      <c r="N26" s="43" t="s">
        <v>3</v>
      </c>
      <c r="O26" s="43" t="s">
        <v>4</v>
      </c>
      <c r="P26" s="43" t="s">
        <v>5</v>
      </c>
      <c r="Q26" s="43" t="s">
        <v>7</v>
      </c>
      <c r="S26" s="43" t="s">
        <v>416</v>
      </c>
      <c r="T26" s="43" t="s">
        <v>1</v>
      </c>
      <c r="U26" s="43" t="s">
        <v>2</v>
      </c>
      <c r="V26" s="43" t="s">
        <v>6</v>
      </c>
      <c r="W26" s="43" t="s">
        <v>3</v>
      </c>
      <c r="X26" s="43" t="s">
        <v>4</v>
      </c>
      <c r="Y26" s="43" t="s">
        <v>5</v>
      </c>
      <c r="Z26" s="43" t="s">
        <v>7</v>
      </c>
      <c r="AL26" s="1">
        <v>1607</v>
      </c>
    </row>
    <row r="27" spans="1:38" x14ac:dyDescent="0.25">
      <c r="A27" s="43">
        <f ca="1">MAX(IF(AND(COUNT(T21:Z21)&gt;=1,Z21&lt;&gt;""),S21+1,0),IF(AND(COUNT(T22:Z22)&gt;=1,Z22=""),MAX(S20:S22),0),IF(AND(COUNT(T22:Z22)&gt;=1,Z22&lt;&gt;""),S22+1,0),IF(AND(COUNT(T22:Z22)=0,Z21&lt;&gt;""),MAX(S20:S21),0))</f>
        <v>26</v>
      </c>
      <c r="B27" s="45" t="str">
        <f ca="1">IF(HLOOKUP(SUM(HLOOKUP(ABS(LEFT(('k1900'!$C$1),2)),Öröknaptár!$A$41:$T$42,2),HLOOKUP(IF(7&lt;3,ABS(RIGHT('k1900'!$C$1,2))-1,ABS(RIGHT('k1900'!$C$1,2))),Öröknaptár!$A$44:$CV$45,2),HLOOKUP(7,Öröknaptár!$A$47:$L$48,2),HLOOKUP(1,Öröknaptár!$A$50:$AE$51,2)),Öröknaptár!$A$53:$AE$55,3)="H",1,"")</f>
        <v/>
      </c>
      <c r="C27" s="45" t="str">
        <f ca="1">IF(B27&lt;&gt;"",(SUM(B27,1)),(IF(HLOOKUP(SUM(HLOOKUP(ABS(LEFT(('k1900'!$C$1),2)),Öröknaptár!$A$41:$T$42,2),HLOOKUP(IF(7&lt;3,ABS(RIGHT('k1900'!$C$1,2))-1,ABS(RIGHT('k1900'!$C$1,2))),Öröknaptár!$A$44:$CV$45,2),HLOOKUP(7,Öröknaptár!$A$47:$L$48,2),HLOOKUP(1,Öröknaptár!$A$50:$AE$51,2)),Öröknaptár!$A$53:$AE$55,3)="K",1,"")))</f>
        <v/>
      </c>
      <c r="D27" s="45" t="str">
        <f ca="1">IF(C27&lt;&gt;"",(SUM(C27,1)),(IF(HLOOKUP(SUM(HLOOKUP(ABS(LEFT(('k1900'!$C$1),2)),Öröknaptár!$A$41:$T$42,2),HLOOKUP(IF(7&lt;3,ABS(RIGHT('k1900'!$C$1,2))-1,ABS(RIGHT('k1900'!$C$1,2))),Öröknaptár!$A$44:$CV$45,2),HLOOKUP(7,Öröknaptár!$A$47:$L$48,2),HLOOKUP(1,Öröknaptár!$A$50:$AE$51,2)),Öröknaptár!$A$53:$AE$55,3)="Sze",1,"")))</f>
        <v/>
      </c>
      <c r="E27" s="45">
        <f ca="1">IF(D27&lt;&gt;"",(SUM(D27,1)),(IF(HLOOKUP(SUM(HLOOKUP(ABS(LEFT(('k1900'!$C$1),2)),Öröknaptár!$A$41:$T$42,2),HLOOKUP(IF(7&lt;3,ABS(RIGHT('k1900'!$C$1,2))-1,ABS(RIGHT('k1900'!$C$1,2))),Öröknaptár!$A$44:$CV$45,2),HLOOKUP(7,Öröknaptár!$A$47:$L$48,2),HLOOKUP(1,Öröknaptár!$A$50:$AE$51,2)),Öröknaptár!$A$53:$AE$55,3)="Cs",1,"")))</f>
        <v>1</v>
      </c>
      <c r="F27" s="45">
        <f ca="1">IF(E27&lt;&gt;"",(SUM(E27,1)),(IF(HLOOKUP(SUM(HLOOKUP(ABS(LEFT(('k1900'!$C$1),2)),Öröknaptár!$A$41:$T$42,2),HLOOKUP(IF(7&lt;3,ABS(RIGHT('k1900'!$C$1,2))-1,ABS(RIGHT('k1900'!$C$1,2))),Öröknaptár!$A$44:$CV$45,2),HLOOKUP(7,Öröknaptár!$A$47:$L$48,2),HLOOKUP(1,Öröknaptár!$A$50:$AE$51,2)),Öröknaptár!$A$53:$AE$55,3)="P",1,"")))</f>
        <v>2</v>
      </c>
      <c r="G27" s="18">
        <f ca="1">IF(F27&lt;&gt;"",(SUM(F27,1)),(IF(HLOOKUP(SUM(HLOOKUP(ABS(LEFT(('k1900'!$C$1),2)),Öröknaptár!$A$41:$T$42,2),HLOOKUP(IF(7&lt;3,ABS(RIGHT('k1900'!$C$1,2))-1,ABS(RIGHT('k1900'!$C$1,2))),Öröknaptár!$A$44:$CV$45,2),HLOOKUP(7,Öröknaptár!$A$47:$L$48,2),HLOOKUP(1,Öröknaptár!$A$50:$AE$51,2)),Öröknaptár!$A$53:$AE$55,3)="Szo",1,"")))</f>
        <v>3</v>
      </c>
      <c r="H27" s="18">
        <f ca="1">IF(G27&lt;&gt;"",(SUM(G27,1)),(IF(HLOOKUP(SUM(HLOOKUP(ABS(LEFT(('k1900'!$C$1),2)),Öröknaptár!$A$41:$T$42,2),HLOOKUP(IF(7&lt;3,ABS(RIGHT('k1900'!$C$1,2))-1,ABS(RIGHT('k1900'!$C$1,2))),Öröknaptár!$A$44:$CV$45,2),HLOOKUP(7,Öröknaptár!$A$47:$L$48,2),HLOOKUP(1,Öröknaptár!$A$50:$AE$51,2)),Öröknaptár!$A$53:$AE$55,3)="V",1,"")))</f>
        <v>4</v>
      </c>
      <c r="J27" s="43">
        <f ca="1">MAX(IF(AND(COUNT(B30:H30)&gt;=1,H30&lt;&gt;""),A30+1,0),IF(AND(COUNT(B31:H31)&gt;=1,H31=""),MAX(A29:A31),0),IF(AND(COUNT(B31:H31)&gt;=1,H31&lt;&gt;""),A31+1,0),IF(AND(COUNT(B31:H31)=0,H30&lt;&gt;""),MAX(A29:A30),0))</f>
        <v>30</v>
      </c>
      <c r="K27" s="45" t="str">
        <f ca="1">IF(HLOOKUP(SUM(HLOOKUP(ABS(LEFT(('k1900'!$C$1),2)),Öröknaptár!$A$41:$T$42,2),HLOOKUP(IF(8&lt;3,ABS(RIGHT('k1900'!$C$1,2))-1,ABS(RIGHT('k1900'!$C$1,2))),Öröknaptár!$A$44:$CV$45,2),HLOOKUP(8,Öröknaptár!$A$47:$L$48,2),HLOOKUP(1,Öröknaptár!$A$50:$AE$51,2)),Öröknaptár!$A$53:$AE$55,3)="H",1,"")</f>
        <v/>
      </c>
      <c r="L27" s="45" t="str">
        <f ca="1">IF(K27&lt;&gt;"",(SUM(K27,1)),(IF(HLOOKUP(SUM(HLOOKUP(ABS(LEFT(('k1900'!$C$1),2)),Öröknaptár!$A$41:$T$42,2),HLOOKUP(IF(8&lt;3,ABS(RIGHT('k1900'!$C$1,2))-1,ABS(RIGHT('k1900'!$C$1,2))),Öröknaptár!$A$44:$CV$45,2),HLOOKUP(8,Öröknaptár!$A$47:$L$48,2),HLOOKUP(1,Öröknaptár!$A$50:$AE$51,2)),Öröknaptár!$A$53:$AE$55,3)="K",1,"")))</f>
        <v/>
      </c>
      <c r="M27" s="45" t="str">
        <f ca="1">IF(L27&lt;&gt;"",(SUM(L27,1)),(IF(HLOOKUP(SUM(HLOOKUP(ABS(LEFT(('k1900'!$C$1),2)),Öröknaptár!$A$41:$T$42,2),HLOOKUP(IF(8&lt;3,ABS(RIGHT('k1900'!$C$1,2))-1,ABS(RIGHT('k1900'!$C$1,2))),Öröknaptár!$A$44:$CV$45,2),HLOOKUP(8,Öröknaptár!$A$47:$L$48,2),HLOOKUP(1,Öröknaptár!$A$50:$AE$51,2)),Öröknaptár!$A$53:$AE$55,3)="Sze",1,"")))</f>
        <v/>
      </c>
      <c r="N27" s="45" t="str">
        <f ca="1">IF(M27&lt;&gt;"",(SUM(M27,1)),(IF(HLOOKUP(SUM(HLOOKUP(ABS(LEFT(('k1900'!$C$1),2)),Öröknaptár!$A$41:$T$42,2),HLOOKUP(IF(8&lt;3,ABS(RIGHT('k1900'!$C$1,2))-1,ABS(RIGHT('k1900'!$C$1,2))),Öröknaptár!$A$44:$CV$45,2),HLOOKUP(8,Öröknaptár!$A$47:$L$48,2),HLOOKUP(1,Öröknaptár!$A$50:$AE$51,2)),Öröknaptár!$A$53:$AE$55,3)="Cs",1,"")))</f>
        <v/>
      </c>
      <c r="O27" s="45" t="str">
        <f ca="1">IF(N27&lt;&gt;"",(SUM(N27,1)),(IF(HLOOKUP(SUM(HLOOKUP(ABS(LEFT(('k1900'!$C$1),2)),Öröknaptár!$A$41:$T$42,2),HLOOKUP(IF(8&lt;3,ABS(RIGHT('k1900'!$C$1,2))-1,ABS(RIGHT('k1900'!$C$1,2))),Öröknaptár!$A$44:$CV$45,2),HLOOKUP(8,Öröknaptár!$A$47:$L$48,2),HLOOKUP(1,Öröknaptár!$A$50:$AE$51,2)),Öröknaptár!$A$53:$AE$55,3)="P",1,"")))</f>
        <v/>
      </c>
      <c r="P27" s="18" t="str">
        <f ca="1">IF(O27&lt;&gt;"",(SUM(O27,1)),(IF(HLOOKUP(SUM(HLOOKUP(ABS(LEFT(('k1900'!$C$1),2)),Öröknaptár!$A$41:$T$42,2),HLOOKUP(IF(8&lt;3,ABS(RIGHT('k1900'!$C$1,2))-1,ABS(RIGHT('k1900'!$C$1,2))),Öröknaptár!$A$44:$CV$45,2),HLOOKUP(8,Öröknaptár!$A$47:$L$48,2),HLOOKUP(1,Öröknaptár!$A$50:$AE$51,2)),Öröknaptár!$A$53:$AE$55,3)="Szo",1,"")))</f>
        <v/>
      </c>
      <c r="Q27" s="18">
        <f ca="1">IF(P27&lt;&gt;"",(SUM(P27,1)),(IF(HLOOKUP(SUM(HLOOKUP(ABS(LEFT(('k1900'!$C$1),2)),Öröknaptár!$A$41:$T$42,2),HLOOKUP(IF(8&lt;3,ABS(RIGHT('k1900'!$C$1,2))-1,ABS(RIGHT('k1900'!$C$1,2))),Öröknaptár!$A$44:$CV$45,2),HLOOKUP(8,Öröknaptár!$A$47:$L$48,2),HLOOKUP(1,Öröknaptár!$A$50:$AE$51,2)),Öröknaptár!$A$53:$AE$55,3)="V",1,"")))</f>
        <v>1</v>
      </c>
      <c r="S27" s="43">
        <f ca="1">MAX(IF(AND(COUNT(K30:Q30)&gt;=1,Q30&lt;&gt;""),J30+1,0),IF(AND(COUNT(K31:Q31)&gt;=1,Q31=""),MAX(J29:J31),0),IF(AND(COUNT(K31:Q31)&gt;=1,Q31&lt;&gt;""),J31+1,0),IF(AND(COUNT(K31:Q31)=0,Q30&lt;&gt;""),MAX(J29:J30),0))</f>
        <v>35</v>
      </c>
      <c r="T27" s="45" t="str">
        <f ca="1">IF(HLOOKUP(SUM(HLOOKUP(ABS(LEFT(('k1900'!$C$1),2)),Öröknaptár!$A$41:$T$42,2),HLOOKUP(IF(9&lt;3,ABS(RIGHT('k1900'!$C$1,2))-1,ABS(RIGHT('k1900'!$C$1,2))),Öröknaptár!$A$44:$CV$45,2),HLOOKUP(9,Öröknaptár!$A$47:$L$48,2),HLOOKUP(1,Öröknaptár!$A$50:$AE$51,2)),Öröknaptár!$A$53:$AE$55,3)="H",1,"")</f>
        <v/>
      </c>
      <c r="U27" s="45" t="str">
        <f ca="1">IF(T27&lt;&gt;"",(SUM(T27,1)),(IF(HLOOKUP(SUM(HLOOKUP(ABS(LEFT(('k1900'!$C$1),2)),Öröknaptár!$A$41:$T$42,2),HLOOKUP(IF(9&lt;3,ABS(RIGHT('k1900'!$C$1,2))-1,ABS(RIGHT('k1900'!$C$1,2))),Öröknaptár!$A$44:$CV$45,2),HLOOKUP(9,Öröknaptár!$A$47:$L$48,2),HLOOKUP(1,Öröknaptár!$A$50:$AE$51,2)),Öröknaptár!$A$53:$AE$55,3)="K",1,"")))</f>
        <v/>
      </c>
      <c r="V27" s="45">
        <f ca="1">IF(U27&lt;&gt;"",(SUM(U27,1)),(IF(HLOOKUP(SUM(HLOOKUP(ABS(LEFT(('k1900'!$C$1),2)),Öröknaptár!$A$41:$T$42,2),HLOOKUP(IF(9&lt;3,ABS(RIGHT('k1900'!$C$1,2))-1,ABS(RIGHT('k1900'!$C$1,2))),Öröknaptár!$A$44:$CV$45,2),HLOOKUP(9,Öröknaptár!$A$47:$L$48,2),HLOOKUP(1,Öröknaptár!$A$50:$AE$51,2)),Öröknaptár!$A$53:$AE$55,3)="Sze",1,"")))</f>
        <v>1</v>
      </c>
      <c r="W27" s="45">
        <f ca="1">IF(V27&lt;&gt;"",(SUM(V27,1)),(IF(HLOOKUP(SUM(HLOOKUP(ABS(LEFT(('k1900'!$C$1),2)),Öröknaptár!$A$41:$T$42,2),HLOOKUP(IF(9&lt;3,ABS(RIGHT('k1900'!$C$1,2))-1,ABS(RIGHT('k1900'!$C$1,2))),Öröknaptár!$A$44:$CV$45,2),HLOOKUP(9,Öröknaptár!$A$47:$L$48,2),HLOOKUP(1,Öröknaptár!$A$50:$AE$51,2)),Öröknaptár!$A$53:$AE$55,3)="Cs",1,"")))</f>
        <v>2</v>
      </c>
      <c r="X27" s="45">
        <f ca="1">IF(W27&lt;&gt;"",(SUM(W27,1)),(IF(HLOOKUP(SUM(HLOOKUP(ABS(LEFT(('k1900'!$C$1),2)),Öröknaptár!$A$41:$T$42,2),HLOOKUP(IF(9&lt;3,ABS(RIGHT('k1900'!$C$1,2))-1,ABS(RIGHT('k1900'!$C$1,2))),Öröknaptár!$A$44:$CV$45,2),HLOOKUP(9,Öröknaptár!$A$47:$L$48,2),HLOOKUP(1,Öröknaptár!$A$50:$AE$51,2)),Öröknaptár!$A$53:$AE$55,3)="P",1,"")))</f>
        <v>3</v>
      </c>
      <c r="Y27" s="18">
        <f ca="1">IF(X27&lt;&gt;"",(SUM(X27,1)),(IF(HLOOKUP(SUM(HLOOKUP(ABS(LEFT(('k1900'!$C$1),2)),Öröknaptár!$A$41:$T$42,2),HLOOKUP(IF(9&lt;3,ABS(RIGHT('k1900'!$C$1,2))-1,ABS(RIGHT('k1900'!$C$1,2))),Öröknaptár!$A$44:$CV$45,2),HLOOKUP(9,Öröknaptár!$A$47:$L$48,2),HLOOKUP(1,Öröknaptár!$A$50:$AE$51,2)),Öröknaptár!$A$53:$AE$55,3)="Szo",1,"")))</f>
        <v>4</v>
      </c>
      <c r="Z27" s="18">
        <f ca="1">IF(Y27&lt;&gt;"",(SUM(Y27,1)),(IF(HLOOKUP(SUM(HLOOKUP(ABS(LEFT(('k1900'!$C$1),2)),Öröknaptár!$A$41:$T$42,2),HLOOKUP(IF(9&lt;3,ABS(RIGHT('k1900'!$C$1,2))-1,ABS(RIGHT('k1900'!$C$1,2))),Öröknaptár!$A$44:$CV$45,2),HLOOKUP(9,Öröknaptár!$A$47:$L$48,2),HLOOKUP(1,Öröknaptár!$A$50:$AE$51,2)),Öröknaptár!$A$53:$AE$55,3)="V",1,"")))</f>
        <v>5</v>
      </c>
      <c r="AL27" s="1">
        <v>1608</v>
      </c>
    </row>
    <row r="28" spans="1:38" x14ac:dyDescent="0.25">
      <c r="A28" s="43">
        <f ca="1">A27+1</f>
        <v>27</v>
      </c>
      <c r="B28" s="18">
        <f ca="1">H27+1</f>
        <v>5</v>
      </c>
      <c r="C28" s="18">
        <f ca="1">B28+1</f>
        <v>6</v>
      </c>
      <c r="D28" s="18">
        <f t="shared" ref="D28:H31" ca="1" si="25">C28+1</f>
        <v>7</v>
      </c>
      <c r="E28" s="18">
        <f t="shared" ca="1" si="25"/>
        <v>8</v>
      </c>
      <c r="F28" s="18">
        <f t="shared" ca="1" si="25"/>
        <v>9</v>
      </c>
      <c r="G28" s="18">
        <f t="shared" ca="1" si="25"/>
        <v>10</v>
      </c>
      <c r="H28" s="18">
        <f t="shared" ca="1" si="25"/>
        <v>11</v>
      </c>
      <c r="J28" s="43">
        <f ca="1">J27+1</f>
        <v>31</v>
      </c>
      <c r="K28" s="18">
        <f ca="1">Q27+1</f>
        <v>2</v>
      </c>
      <c r="L28" s="18">
        <f ca="1">K28+1</f>
        <v>3</v>
      </c>
      <c r="M28" s="18">
        <f t="shared" ref="M28:Q31" ca="1" si="26">L28+1</f>
        <v>4</v>
      </c>
      <c r="N28" s="18">
        <f t="shared" ca="1" si="26"/>
        <v>5</v>
      </c>
      <c r="O28" s="18">
        <f t="shared" ca="1" si="26"/>
        <v>6</v>
      </c>
      <c r="P28" s="18">
        <f t="shared" ca="1" si="26"/>
        <v>7</v>
      </c>
      <c r="Q28" s="18">
        <f t="shared" ca="1" si="26"/>
        <v>8</v>
      </c>
      <c r="S28" s="43">
        <f ca="1">S27+1</f>
        <v>36</v>
      </c>
      <c r="T28" s="18">
        <f ca="1">Z27+1</f>
        <v>6</v>
      </c>
      <c r="U28" s="18">
        <f ca="1">T28+1</f>
        <v>7</v>
      </c>
      <c r="V28" s="18">
        <f t="shared" ref="V28:Z30" ca="1" si="27">U28+1</f>
        <v>8</v>
      </c>
      <c r="W28" s="18">
        <f t="shared" ca="1" si="27"/>
        <v>9</v>
      </c>
      <c r="X28" s="18">
        <f t="shared" ca="1" si="27"/>
        <v>10</v>
      </c>
      <c r="Y28" s="18">
        <f t="shared" ca="1" si="27"/>
        <v>11</v>
      </c>
      <c r="Z28" s="18">
        <f t="shared" ca="1" si="27"/>
        <v>12</v>
      </c>
      <c r="AL28" s="1">
        <v>1609</v>
      </c>
    </row>
    <row r="29" spans="1:38" x14ac:dyDescent="0.25">
      <c r="A29" s="43">
        <f ca="1">A28+1</f>
        <v>28</v>
      </c>
      <c r="B29" s="18">
        <f t="shared" ref="B29:B31" ca="1" si="28">H28+1</f>
        <v>12</v>
      </c>
      <c r="C29" s="18">
        <f ca="1">B29+1</f>
        <v>13</v>
      </c>
      <c r="D29" s="18">
        <f t="shared" ca="1" si="25"/>
        <v>14</v>
      </c>
      <c r="E29" s="18">
        <f t="shared" ca="1" si="25"/>
        <v>15</v>
      </c>
      <c r="F29" s="18">
        <f t="shared" ca="1" si="25"/>
        <v>16</v>
      </c>
      <c r="G29" s="18">
        <f t="shared" ca="1" si="25"/>
        <v>17</v>
      </c>
      <c r="H29" s="18">
        <f t="shared" ca="1" si="25"/>
        <v>18</v>
      </c>
      <c r="J29" s="43">
        <f ca="1">J28+1</f>
        <v>32</v>
      </c>
      <c r="K29" s="18">
        <f t="shared" ref="K29:K31" ca="1" si="29">Q28+1</f>
        <v>9</v>
      </c>
      <c r="L29" s="18">
        <f ca="1">K29+1</f>
        <v>10</v>
      </c>
      <c r="M29" s="18">
        <f t="shared" ca="1" si="26"/>
        <v>11</v>
      </c>
      <c r="N29" s="18">
        <f t="shared" ca="1" si="26"/>
        <v>12</v>
      </c>
      <c r="O29" s="18">
        <f t="shared" ca="1" si="26"/>
        <v>13</v>
      </c>
      <c r="P29" s="18">
        <f t="shared" ca="1" si="26"/>
        <v>14</v>
      </c>
      <c r="Q29" s="18">
        <f t="shared" ca="1" si="26"/>
        <v>15</v>
      </c>
      <c r="S29" s="43">
        <f ca="1">S28+1</f>
        <v>37</v>
      </c>
      <c r="T29" s="18">
        <f t="shared" ref="T29:T31" ca="1" si="30">Z28+1</f>
        <v>13</v>
      </c>
      <c r="U29" s="18">
        <f ca="1">T29+1</f>
        <v>14</v>
      </c>
      <c r="V29" s="18">
        <f t="shared" ca="1" si="27"/>
        <v>15</v>
      </c>
      <c r="W29" s="18">
        <f t="shared" ca="1" si="27"/>
        <v>16</v>
      </c>
      <c r="X29" s="18">
        <f t="shared" ca="1" si="27"/>
        <v>17</v>
      </c>
      <c r="Y29" s="18">
        <f t="shared" ca="1" si="27"/>
        <v>18</v>
      </c>
      <c r="Z29" s="18">
        <f t="shared" ca="1" si="27"/>
        <v>19</v>
      </c>
      <c r="AL29" s="1">
        <v>1610</v>
      </c>
    </row>
    <row r="30" spans="1:38" x14ac:dyDescent="0.25">
      <c r="A30" s="43">
        <f t="shared" ref="A30:A31" ca="1" si="31">A29+1</f>
        <v>29</v>
      </c>
      <c r="B30" s="18">
        <f t="shared" ca="1" si="28"/>
        <v>19</v>
      </c>
      <c r="C30" s="18">
        <f t="shared" ref="C30:C31" ca="1" si="32">B30+1</f>
        <v>20</v>
      </c>
      <c r="D30" s="18">
        <f t="shared" ca="1" si="25"/>
        <v>21</v>
      </c>
      <c r="E30" s="18">
        <f t="shared" ca="1" si="25"/>
        <v>22</v>
      </c>
      <c r="F30" s="18">
        <f t="shared" ca="1" si="25"/>
        <v>23</v>
      </c>
      <c r="G30" s="18">
        <f t="shared" ca="1" si="25"/>
        <v>24</v>
      </c>
      <c r="H30" s="18">
        <f t="shared" ca="1" si="25"/>
        <v>25</v>
      </c>
      <c r="J30" s="43">
        <f t="shared" ref="J30:J31" ca="1" si="33">J29+1</f>
        <v>33</v>
      </c>
      <c r="K30" s="18">
        <f t="shared" ca="1" si="29"/>
        <v>16</v>
      </c>
      <c r="L30" s="18">
        <f t="shared" ref="L30:L31" ca="1" si="34">K30+1</f>
        <v>17</v>
      </c>
      <c r="M30" s="18">
        <f t="shared" ca="1" si="26"/>
        <v>18</v>
      </c>
      <c r="N30" s="18">
        <f t="shared" ca="1" si="26"/>
        <v>19</v>
      </c>
      <c r="O30" s="18">
        <f t="shared" ca="1" si="26"/>
        <v>20</v>
      </c>
      <c r="P30" s="18">
        <f t="shared" ca="1" si="26"/>
        <v>21</v>
      </c>
      <c r="Q30" s="18">
        <f t="shared" ca="1" si="26"/>
        <v>22</v>
      </c>
      <c r="S30" s="43">
        <f t="shared" ref="S30:S31" ca="1" si="35">S29+1</f>
        <v>38</v>
      </c>
      <c r="T30" s="18">
        <f t="shared" ca="1" si="30"/>
        <v>20</v>
      </c>
      <c r="U30" s="18">
        <f t="shared" ref="U30:U31" ca="1" si="36">T30+1</f>
        <v>21</v>
      </c>
      <c r="V30" s="18">
        <f t="shared" ca="1" si="27"/>
        <v>22</v>
      </c>
      <c r="W30" s="18">
        <f t="shared" ca="1" si="27"/>
        <v>23</v>
      </c>
      <c r="X30" s="18">
        <f t="shared" ca="1" si="27"/>
        <v>24</v>
      </c>
      <c r="Y30" s="18">
        <f t="shared" ca="1" si="27"/>
        <v>25</v>
      </c>
      <c r="Z30" s="18">
        <f t="shared" ca="1" si="27"/>
        <v>26</v>
      </c>
      <c r="AL30" s="1">
        <v>1611</v>
      </c>
    </row>
    <row r="31" spans="1:38" x14ac:dyDescent="0.25">
      <c r="A31" s="43">
        <f t="shared" ca="1" si="31"/>
        <v>30</v>
      </c>
      <c r="B31" s="18">
        <f t="shared" ca="1" si="28"/>
        <v>26</v>
      </c>
      <c r="C31" s="18">
        <f t="shared" ca="1" si="32"/>
        <v>27</v>
      </c>
      <c r="D31" s="18">
        <f t="shared" ca="1" si="25"/>
        <v>28</v>
      </c>
      <c r="E31" s="18">
        <f ca="1">IF(D31&gt;=VLOOKUP(B25,Napok!$H$1:$I$12,2,FALSE),"",(D31+1))</f>
        <v>29</v>
      </c>
      <c r="F31" s="18">
        <f ca="1">IF(E31&gt;=VLOOKUP(B25,Napok!$H$1:$I$12,2,FALSE),"",(E31+1))</f>
        <v>30</v>
      </c>
      <c r="G31" s="18">
        <f ca="1">IF(F31&gt;=VLOOKUP(B25,Napok!$H$1:$I$12,2,FALSE),"",(F31+1))</f>
        <v>31</v>
      </c>
      <c r="H31" s="18" t="str">
        <f ca="1">IF(G31&gt;=VLOOKUP(B25,Napok!$H$1:$I$12,2,FALSE),"",(G31+1))</f>
        <v/>
      </c>
      <c r="J31" s="43">
        <f t="shared" ca="1" si="33"/>
        <v>34</v>
      </c>
      <c r="K31" s="18">
        <f t="shared" ca="1" si="29"/>
        <v>23</v>
      </c>
      <c r="L31" s="18">
        <f t="shared" ca="1" si="34"/>
        <v>24</v>
      </c>
      <c r="M31" s="18">
        <f t="shared" ca="1" si="26"/>
        <v>25</v>
      </c>
      <c r="N31" s="18">
        <f ca="1">IF(M31&gt;=VLOOKUP(K25,Napok!$H$1:$I$12,2,FALSE),"",(M31+1))</f>
        <v>26</v>
      </c>
      <c r="O31" s="18">
        <f ca="1">IF(N31&gt;=VLOOKUP(K25,Napok!$H$1:$I$12,2,FALSE),"",(N31+1))</f>
        <v>27</v>
      </c>
      <c r="P31" s="18">
        <f ca="1">IF(O31&gt;=VLOOKUP(K25,Napok!$H$1:$I$12,2,FALSE),"",(O31+1))</f>
        <v>28</v>
      </c>
      <c r="Q31" s="18">
        <f ca="1">IF(P31&gt;=VLOOKUP(K25,Napok!$H$1:$I$12,2,FALSE),"",(P31+1))</f>
        <v>29</v>
      </c>
      <c r="S31" s="43">
        <f t="shared" ca="1" si="35"/>
        <v>39</v>
      </c>
      <c r="T31" s="18">
        <f t="shared" ca="1" si="30"/>
        <v>27</v>
      </c>
      <c r="U31" s="18">
        <f t="shared" ca="1" si="36"/>
        <v>28</v>
      </c>
      <c r="V31" s="18">
        <f ca="1">IF(U31=26,27,(IF(U31=27,28,(IF(U31=24,25,(IF(U31=25,26,(IF(U31=28,29,(IF(U31=29,30,(IF(U31=26,27,(IF(U31=30,"","")))))))))))))))</f>
        <v>29</v>
      </c>
      <c r="W31" s="18">
        <f ca="1">IF(V31&gt;=VLOOKUP(T25,Napok!$H$1:$I$12,2,FALSE),"",(V31+1))</f>
        <v>30</v>
      </c>
      <c r="X31" s="18" t="str">
        <f ca="1">IF(W31&gt;=VLOOKUP(T25,Napok!$H$1:$I$12,2,FALSE),"",(W31+1))</f>
        <v/>
      </c>
      <c r="Y31" s="18" t="str">
        <f ca="1">IF(X31&gt;=VLOOKUP(T25,Napok!$H$1:$I$12,2,FALSE),"",(X31+1))</f>
        <v/>
      </c>
      <c r="Z31" s="18" t="str">
        <f ca="1">IF(Y31&gt;=VLOOKUP(T25,Napok!$H$1:$I$12,2,FALSE),"",(Y31+1))</f>
        <v/>
      </c>
      <c r="AL31" s="1">
        <v>1612</v>
      </c>
    </row>
    <row r="32" spans="1:38" x14ac:dyDescent="0.25">
      <c r="A32" s="43" t="str">
        <f ca="1">IF(B32="","",A31+1)</f>
        <v/>
      </c>
      <c r="B32" s="19" t="str">
        <f ca="1">IF(H31=29,30,(IF(H31=31,"",(IF(H31="","",(IF((H31)=VLOOKUP(B25,Napok!$H$1:$I$12,2,FALSE),"",VLOOKUP(B25,Napok!$H$1:$I$12,2,FALSE)-1)+1))))))</f>
        <v/>
      </c>
      <c r="C32" s="18" t="str">
        <f ca="1">IF(B32=30,(B32+1),(IF(B$14&gt;=VLOOKUP($B$7,Napok!$H$1:$I$12,2,FALSE),"",VLOOKUP(B$7,Napok!$H$1:$I$12,2,FALSE))))</f>
        <v/>
      </c>
      <c r="D32" s="18" t="str">
        <f ca="1">IF(C32="","",(IF(C32=VLOOKUP($B$7,Napok!$H$1:$I$12,2,FALSE),"",(IF($B$14&gt;=VLOOKUP($B$7,Napok!$H$1:$I$12,2,FALSE),"",VLOOKUP($B$7,Napok!$H$1:$I$12,2,FALSE)+1)))))</f>
        <v/>
      </c>
      <c r="E32" s="18" t="str">
        <f ca="1">IF($C$14&gt;=VLOOKUP($B$7,Napok!$H$1:$I$12,2,FALSE),"",VLOOKUP($B$7,Napok!$H$1:$I$12,2,FALSE)+1)</f>
        <v/>
      </c>
      <c r="F32" s="18" t="str">
        <f ca="1">IF($C$14&gt;=VLOOKUP($B$7,Napok!$H$1:$I$12,2,FALSE),"",VLOOKUP($B$7,Napok!$H$1:$I$12,2,FALSE)+1)</f>
        <v/>
      </c>
      <c r="G32" s="18" t="str">
        <f ca="1">IF($C$14&gt;=VLOOKUP($B$7,Napok!$H$1:$I$12,2,FALSE),"",VLOOKUP($B$7,Napok!$H$1:$I$12,2,FALSE)+1)</f>
        <v/>
      </c>
      <c r="H32" s="18" t="str">
        <f ca="1">IF($C$14&gt;=VLOOKUP($B$7,Napok!$H$1:$I$12,2,FALSE),"",VLOOKUP($B$7,Napok!$H$1:$I$12,2,FALSE)+1)</f>
        <v/>
      </c>
      <c r="J32" s="43">
        <f ca="1">IF(K32="","",J31+1)</f>
        <v>35</v>
      </c>
      <c r="K32" s="19">
        <f ca="1">IF(Q31=29,30,(IF(Q31=31,"",(IF(Q31="","",(IF((Q31)=VLOOKUP(K25,Napok!$H$1:$I$12,2,FALSE),"",VLOOKUP(K25,Napok!$H$1:$I$12,2,FALSE)-1)+1))))))</f>
        <v>30</v>
      </c>
      <c r="L32" s="18">
        <f ca="1">IF(K32=30,(K32+1),(IF(K$14&gt;=VLOOKUP($B$7,Napok!$H$1:$I$12,2,FALSE),"",VLOOKUP(K$7,Napok!$H$1:$I$12,2,FALSE))))</f>
        <v>31</v>
      </c>
      <c r="M32" s="18" t="str">
        <f ca="1">IF(L32="","",(IF(L32=VLOOKUP($B$7,Napok!$H$1:$I$12,2,FALSE),"",(IF($B$14&gt;=VLOOKUP($B$7,Napok!$H$1:$I$12,2,FALSE),"",VLOOKUP($B$7,Napok!$H$1:$I$12,2,FALSE)+1)))))</f>
        <v/>
      </c>
      <c r="N32" s="18" t="str">
        <f ca="1">IF($C$14&gt;=VLOOKUP($B$7,Napok!$H$1:$I$12,2,FALSE),"",VLOOKUP($B$7,Napok!$H$1:$I$12,2,FALSE)+1)</f>
        <v/>
      </c>
      <c r="O32" s="18" t="str">
        <f ca="1">IF($C$14&gt;=VLOOKUP($B$7,Napok!$H$1:$I$12,2,FALSE),"",VLOOKUP($B$7,Napok!$H$1:$I$12,2,FALSE)+1)</f>
        <v/>
      </c>
      <c r="P32" s="18" t="str">
        <f ca="1">IF($C$14&gt;=VLOOKUP($B$7,Napok!$H$1:$I$12,2,FALSE),"",VLOOKUP($B$7,Napok!$H$1:$I$12,2,FALSE)+1)</f>
        <v/>
      </c>
      <c r="Q32" s="18" t="str">
        <f ca="1">IF($C$14&gt;=VLOOKUP($B$7,Napok!$H$1:$I$12,2,FALSE),"",VLOOKUP($B$7,Napok!$H$1:$I$12,2,FALSE)+1)</f>
        <v/>
      </c>
      <c r="S32" s="43" t="str">
        <f ca="1">IF(T32="","",S31+1)</f>
        <v/>
      </c>
      <c r="T32" s="18" t="str">
        <f ca="1">IF(Z31=30,"",(IF(Z31="","",(IF((Z31)=VLOOKUP(T25,Napok!$H$1:$I$12,2,FALSE),"",VLOOKUP(T25,Napok!$H$1:$I$12,2,FALSE)-1)))))</f>
        <v/>
      </c>
      <c r="U32" s="18" t="str">
        <f ca="1">IF(T32=29,30,(IF(T32="","",(IF(T$14&gt;=VLOOKUP($B$7,Napok!$H$1:$I$12,2,FALSE),"",VLOOKUP(T$7,Napok!$H$1:$I$12,2,FALSE))))))</f>
        <v/>
      </c>
      <c r="V32" s="18" t="str">
        <f ca="1">IF(U32="","",(IF(U32=VLOOKUP($B$7,Napok!$H$1:$I$12,2,FALSE),"",(IF($B$14&gt;=VLOOKUP($B$7,Napok!$H$1:$I$12,2,FALSE),"",VLOOKUP($B$7,Napok!$H$1:$I$12,2,FALSE)+1)))))</f>
        <v/>
      </c>
      <c r="W32" s="18" t="str">
        <f ca="1">IF($C$14&gt;=VLOOKUP($B$7,Napok!$H$1:$I$12,2,FALSE),"",VLOOKUP($B$7,Napok!$H$1:$I$12,2,FALSE)+1)</f>
        <v/>
      </c>
      <c r="X32" s="18" t="str">
        <f ca="1">IF($C$14&gt;=VLOOKUP($B$7,Napok!$H$1:$I$12,2,FALSE),"",VLOOKUP($B$7,Napok!$H$1:$I$12,2,FALSE)+1)</f>
        <v/>
      </c>
      <c r="Y32" s="18" t="str">
        <f ca="1">IF($C$14&gt;=VLOOKUP($B$7,Napok!$H$1:$I$12,2,FALSE),"",VLOOKUP($B$7,Napok!$H$1:$I$12,2,FALSE)+1)</f>
        <v/>
      </c>
      <c r="Z32" s="18" t="str">
        <f ca="1">IF($C$14&gt;=VLOOKUP($B$7,Napok!$H$1:$I$12,2,FALSE),"",VLOOKUP($B$7,Napok!$H$1:$I$12,2,FALSE)+1)</f>
        <v/>
      </c>
      <c r="AL32" s="1">
        <v>1613</v>
      </c>
    </row>
    <row r="33" spans="1:38" x14ac:dyDescent="0.25">
      <c r="AL33" s="1">
        <v>1614</v>
      </c>
    </row>
    <row r="34" spans="1:38" x14ac:dyDescent="0.25">
      <c r="B34" s="193" t="s">
        <v>21</v>
      </c>
      <c r="C34" s="194"/>
      <c r="D34" s="194"/>
      <c r="E34" s="194"/>
      <c r="F34" s="194"/>
      <c r="G34" s="194"/>
      <c r="H34" s="195"/>
      <c r="K34" s="193" t="s">
        <v>22</v>
      </c>
      <c r="L34" s="194"/>
      <c r="M34" s="194"/>
      <c r="N34" s="194"/>
      <c r="O34" s="194"/>
      <c r="P34" s="194"/>
      <c r="Q34" s="195"/>
      <c r="T34" s="193" t="s">
        <v>23</v>
      </c>
      <c r="U34" s="194"/>
      <c r="V34" s="194"/>
      <c r="W34" s="194"/>
      <c r="X34" s="194"/>
      <c r="Y34" s="194"/>
      <c r="Z34" s="195"/>
      <c r="AL34" s="1">
        <v>1615</v>
      </c>
    </row>
    <row r="35" spans="1:38" x14ac:dyDescent="0.25">
      <c r="A35" s="43" t="s">
        <v>416</v>
      </c>
      <c r="B35" s="43" t="s">
        <v>1</v>
      </c>
      <c r="C35" s="43" t="s">
        <v>2</v>
      </c>
      <c r="D35" s="43" t="s">
        <v>6</v>
      </c>
      <c r="E35" s="43" t="s">
        <v>3</v>
      </c>
      <c r="F35" s="43" t="s">
        <v>4</v>
      </c>
      <c r="G35" s="43" t="s">
        <v>5</v>
      </c>
      <c r="H35" s="43" t="s">
        <v>7</v>
      </c>
      <c r="J35" s="43" t="s">
        <v>416</v>
      </c>
      <c r="K35" s="43" t="s">
        <v>1</v>
      </c>
      <c r="L35" s="43" t="s">
        <v>2</v>
      </c>
      <c r="M35" s="43" t="s">
        <v>6</v>
      </c>
      <c r="N35" s="43" t="s">
        <v>3</v>
      </c>
      <c r="O35" s="43" t="s">
        <v>4</v>
      </c>
      <c r="P35" s="43" t="s">
        <v>5</v>
      </c>
      <c r="Q35" s="43" t="s">
        <v>7</v>
      </c>
      <c r="S35" s="43" t="s">
        <v>416</v>
      </c>
      <c r="T35" s="43" t="s">
        <v>1</v>
      </c>
      <c r="U35" s="43" t="s">
        <v>2</v>
      </c>
      <c r="V35" s="43" t="s">
        <v>6</v>
      </c>
      <c r="W35" s="43" t="s">
        <v>3</v>
      </c>
      <c r="X35" s="43" t="s">
        <v>4</v>
      </c>
      <c r="Y35" s="43" t="s">
        <v>5</v>
      </c>
      <c r="Z35" s="43" t="s">
        <v>7</v>
      </c>
      <c r="AL35" s="1">
        <v>1616</v>
      </c>
    </row>
    <row r="36" spans="1:38" x14ac:dyDescent="0.25">
      <c r="A36" s="43">
        <f ca="1">MAX(IF(AND(COUNT(T30:Z30)&gt;=1,Z30&lt;&gt;""),S30+1,0),IF(AND(COUNT(T31:Z31)&gt;=1,Z31=""),MAX(S29:S31),0),IF(AND(COUNT(T31:Z31)&gt;=1,Z31&lt;&gt;""),S31+1,0),IF(AND(COUNT(T31:Z31)=0,Z30&lt;&gt;""),MAX(S29:S30),0))</f>
        <v>39</v>
      </c>
      <c r="B36" s="45" t="str">
        <f ca="1">IF(HLOOKUP(SUM(HLOOKUP(ABS(LEFT(('k1900'!$C$1),2)),Öröknaptár!$A$41:$T$42,2),HLOOKUP(IF(10&lt;3,ABS(RIGHT('k1900'!$C$1,2))-1,ABS(RIGHT('k1900'!$C$1,2))),Öröknaptár!$A$44:$CV$45,2),HLOOKUP(10,Öröknaptár!$A$47:$L$48,2),HLOOKUP(1,Öröknaptár!$A$50:$AE$51,2)),Öröknaptár!$A$53:$AE$55,3)="H",1,"")</f>
        <v/>
      </c>
      <c r="C36" s="45" t="str">
        <f ca="1">IF(B36&lt;&gt;"",(SUM(B36,1)),(IF(HLOOKUP(SUM(HLOOKUP(ABS(LEFT(('k1900'!$C$1),2)),Öröknaptár!$A$41:$T$42,2),HLOOKUP(IF(10&lt;3,ABS(RIGHT('k1900'!$C$1,2))-1,ABS(RIGHT('k1900'!$C$1,2))),Öröknaptár!$A$44:$CV$45,2),HLOOKUP(10,Öröknaptár!$A$47:$L$48,2),HLOOKUP(1,Öröknaptár!$A$50:$AE$51,2)),Öröknaptár!$A$53:$AE$55,3)="K",1,"")))</f>
        <v/>
      </c>
      <c r="D36" s="45" t="str">
        <f ca="1">IF(C36&lt;&gt;"",(SUM(C36,1)),(IF(HLOOKUP(SUM(HLOOKUP(ABS(LEFT(('k1900'!$C$1),2)),Öröknaptár!$A$41:$T$42,2),HLOOKUP(IF(10&lt;3,ABS(RIGHT('k1900'!$C$1,2))-1,ABS(RIGHT('k1900'!$C$1,2))),Öröknaptár!$A$44:$CV$45,2),HLOOKUP(10,Öröknaptár!$A$47:$L$48,2),HLOOKUP(1,Öröknaptár!$A$50:$AE$51,2)),Öröknaptár!$A$53:$AE$55,3)="Sze",1,"")))</f>
        <v/>
      </c>
      <c r="E36" s="45" t="str">
        <f ca="1">IF(D36&lt;&gt;"",(SUM(D36,1)),(IF(HLOOKUP(SUM(HLOOKUP(ABS(LEFT(('k1900'!$C$1),2)),Öröknaptár!$A$41:$T$42,2),HLOOKUP(IF(10&lt;3,ABS(RIGHT('k1900'!$C$1,2))-1,ABS(RIGHT('k1900'!$C$1,2))),Öröknaptár!$A$44:$CV$45,2),HLOOKUP(10,Öröknaptár!$A$47:$L$48,2),HLOOKUP(1,Öröknaptár!$A$50:$AE$51,2)),Öröknaptár!$A$53:$AE$55,3)="Cs",1,"")))</f>
        <v/>
      </c>
      <c r="F36" s="45">
        <f ca="1">IF(E36&lt;&gt;"",(SUM(E36,1)),(IF(HLOOKUP(SUM(HLOOKUP(ABS(LEFT(('k1900'!$C$1),2)),Öröknaptár!$A$41:$T$42,2),HLOOKUP(IF(10&lt;3,ABS(RIGHT('k1900'!$C$1,2))-1,ABS(RIGHT('k1900'!$C$1,2))),Öröknaptár!$A$44:$CV$45,2),HLOOKUP(10,Öröknaptár!$A$47:$L$48,2),HLOOKUP(1,Öröknaptár!$A$50:$AE$51,2)),Öröknaptár!$A$53:$AE$55,3)="P",1,"")))</f>
        <v>1</v>
      </c>
      <c r="G36" s="18">
        <f ca="1">IF(F36&lt;&gt;"",(SUM(F36,1)),(IF(HLOOKUP(SUM(HLOOKUP(ABS(LEFT(('k1900'!$C$1),2)),Öröknaptár!$A$41:$T$42,2),HLOOKUP(IF(10&lt;3,ABS(RIGHT('k1900'!$C$1,2))-1,ABS(RIGHT('k1900'!$C$1,2))),Öröknaptár!$A$44:$CV$45,2),HLOOKUP(10,Öröknaptár!$A$47:$L$48,2),HLOOKUP(1,Öröknaptár!$A$50:$AE$51,2)),Öröknaptár!$A$53:$AE$55,3)="Szo",1,"")))</f>
        <v>2</v>
      </c>
      <c r="H36" s="18">
        <f ca="1">IF(G36&lt;&gt;"",(SUM(G36,1)),(IF(HLOOKUP(SUM(HLOOKUP(ABS(LEFT(('k1900'!$C$1),2)),Öröknaptár!$A$41:$T$42,2),HLOOKUP(IF(10&lt;3,ABS(RIGHT('k1900'!$C$1,2))-1,ABS(RIGHT('k1900'!$C$1,2))),Öröknaptár!$A$44:$CV$45,2),HLOOKUP(10,Öröknaptár!$A$47:$L$48,2),HLOOKUP(1,Öröknaptár!$A$50:$AE$51,2)),Öröknaptár!$A$53:$AE$55,3)="V",1,"")))</f>
        <v>3</v>
      </c>
      <c r="J36" s="43">
        <f ca="1">MAX(IF(AND(COUNT(B39:H39)&gt;=1,H39&lt;&gt;""),A39+1,0),IF(AND(COUNT(B40:H40)&gt;=1,H40=""),MAX(A38:A40),0),IF(AND(COUNT(B40:H40)&gt;=1,H40&lt;&gt;""),A40+1,0),IF(AND(COUNT(B40:H40)=0,H39&lt;&gt;""),MAX(A38:A39),0))</f>
        <v>44</v>
      </c>
      <c r="K36" s="45">
        <f ca="1">IF(HLOOKUP(SUM(HLOOKUP(ABS(LEFT(('k1900'!$C$1),2)),Öröknaptár!$A$41:$T$42,2),HLOOKUP(IF(11&lt;3,ABS(RIGHT('k1900'!$C$1,2))-1,ABS(RIGHT('k1900'!$C$1,2))),Öröknaptár!$A$44:$CV$45,2),HLOOKUP(11,Öröknaptár!$A$47:$L$48,2),HLOOKUP(1,Öröknaptár!$A$50:$AE$51,2)),Öröknaptár!$A$53:$AE$55,3)="H",1,"")</f>
        <v>1</v>
      </c>
      <c r="L36" s="45">
        <f ca="1">IF(K36&lt;&gt;"",(SUM(K36,1)),(IF(HLOOKUP(SUM(HLOOKUP(ABS(LEFT(('k1900'!$C$1),2)),Öröknaptár!$A$41:$T$42,2),HLOOKUP(IF(11&lt;3,ABS(RIGHT('k1900'!$C$1,2))-1,ABS(RIGHT('k1900'!$C$1,2))),Öröknaptár!$A$44:$CV$45,2),HLOOKUP(11,Öröknaptár!$A$47:$L$48,2),HLOOKUP(1,Öröknaptár!$A$50:$AE$51,2)),Öröknaptár!$A$53:$AE$55,3)="K",1,"")))</f>
        <v>2</v>
      </c>
      <c r="M36" s="45">
        <f ca="1">IF(L36&lt;&gt;"",(SUM(L36,1)),(IF(HLOOKUP(SUM(HLOOKUP(ABS(LEFT(('k1900'!$C$1),2)),Öröknaptár!$A$41:$T$42,2),HLOOKUP(IF(11&lt;3,ABS(RIGHT('k1900'!$C$1,2))-1,ABS(RIGHT('k1900'!$C$1,2))),Öröknaptár!$A$44:$CV$45,2),HLOOKUP(11,Öröknaptár!$A$47:$L$48,2),HLOOKUP(1,Öröknaptár!$A$50:$AE$51,2)),Öröknaptár!$A$53:$AE$55,3)="Sze",1,"")))</f>
        <v>3</v>
      </c>
      <c r="N36" s="45">
        <f ca="1">IF(M36&lt;&gt;"",(SUM(M36,1)),(IF(HLOOKUP(SUM(HLOOKUP(ABS(LEFT(('k1900'!$C$1),2)),Öröknaptár!$A$41:$T$42,2),HLOOKUP(IF(11&lt;3,ABS(RIGHT('k1900'!$C$1,2))-1,ABS(RIGHT('k1900'!$C$1,2))),Öröknaptár!$A$44:$CV$45,2),HLOOKUP(11,Öröknaptár!$A$47:$L$48,2),HLOOKUP(1,Öröknaptár!$A$50:$AE$51,2)),Öröknaptár!$A$53:$AE$55,3)="cs",1,"")))</f>
        <v>4</v>
      </c>
      <c r="O36" s="45">
        <f ca="1">IF(N36&lt;&gt;"",(SUM(N36,1)),(IF(HLOOKUP(SUM(HLOOKUP(ABS(LEFT(('k1900'!$C$1),2)),Öröknaptár!$A$41:$T$42,2),HLOOKUP(IF(11&lt;3,ABS(RIGHT('k1900'!$C$1,2))-1,ABS(RIGHT('k1900'!$C$1,2))),Öröknaptár!$A$44:$CV$45,2),HLOOKUP(11,Öröknaptár!$A$47:$L$48,2),HLOOKUP(1,Öröknaptár!$A$50:$AE$51,2)),Öröknaptár!$A$53:$AE$55,3)="P",1,"")))</f>
        <v>5</v>
      </c>
      <c r="P36" s="18">
        <f ca="1">IF(O36&lt;&gt;"",(SUM(O36,1)),(IF(HLOOKUP(SUM(HLOOKUP(ABS(LEFT(('k1900'!$C$1),2)),Öröknaptár!$A$41:$T$42,2),HLOOKUP(IF(11&lt;3,ABS(RIGHT('k1900'!$C$1,2))-1,ABS(RIGHT('k1900'!$C$1,2))),Öröknaptár!$A$44:$CV$45,2),HLOOKUP(11,Öröknaptár!$A$47:$L$48,2),HLOOKUP(1,Öröknaptár!$A$50:$AE$51,2)),Öröknaptár!$A$53:$AE$55,3)="Szo",1,"")))</f>
        <v>6</v>
      </c>
      <c r="Q36" s="18">
        <f ca="1">IF(P36&lt;&gt;"",(SUM(P36,1)),(IF(HLOOKUP(SUM(HLOOKUP(ABS(LEFT(('k1900'!$C$1),2)),Öröknaptár!$A$41:$T$42,2),HLOOKUP(IF(11&lt;3,ABS(RIGHT('k1900'!$C$1,2))-1,ABS(RIGHT('k1900'!$C$1,2))),Öröknaptár!$A$44:$CV$45,2),HLOOKUP(11,Öröknaptár!$A$47:$L$48,2),HLOOKUP(1,Öröknaptár!$A$50:$AE$51,2)),Öröknaptár!$A$53:$AE$55,3)="V",1,"")))</f>
        <v>7</v>
      </c>
      <c r="S36" s="43">
        <f ca="1">MAX(IF(AND(COUNT(K39:Q39)&gt;=1,Q39&lt;&gt;""),J39+1,0),IF(AND(COUNT(K40:Q40)&gt;=1,Q40=""),MAX(J38:J40),0),IF(AND(COUNT(K40:Q40)&gt;=1,Q40&lt;&gt;""),MAX(J38:J41),0),IF(AND(COUNT(K40:Q40)=0,Q39&lt;&gt;""),MAX(J38:J39),0))</f>
        <v>48</v>
      </c>
      <c r="T36" s="45" t="str">
        <f ca="1">IF(HLOOKUP(SUM(HLOOKUP(ABS(LEFT(('k1900'!$C$1),2)),Öröknaptár!$A$41:$T$42,2),HLOOKUP(IF(12&lt;3,ABS(RIGHT('k1900'!$C$1,2))-1,ABS(RIGHT('k1900'!$C$1,2))),Öröknaptár!$A$44:$CV$45,2),HLOOKUP(12,Öröknaptár!$A$47:$L$48,2),HLOOKUP(1,Öröknaptár!$A$50:$AE$51,2)),Öröknaptár!$A$53:$AE$55,3)="H",1,"")</f>
        <v/>
      </c>
      <c r="U36" s="45" t="str">
        <f ca="1">IF(T36&lt;&gt;"",(SUM(T36,1)),(IF(HLOOKUP(SUM(HLOOKUP(ABS(LEFT(('k1900'!$C$1),2)),Öröknaptár!$A$41:$T$42,2),HLOOKUP(IF(12&lt;3,ABS(RIGHT('k1900'!$C$1,2))-1,ABS(RIGHT('k1900'!$C$1,2))),Öröknaptár!$A$44:$CV$45,2),HLOOKUP(12,Öröknaptár!$A$47:$L$48,2),HLOOKUP(1,Öröknaptár!$A$50:$AE$51,2)),Öröknaptár!$A$53:$AE$55,3)="K",1,"")))</f>
        <v/>
      </c>
      <c r="V36" s="45">
        <f ca="1">IF(U36&lt;&gt;"",(SUM(U36,1)),(IF(HLOOKUP(SUM(HLOOKUP(ABS(LEFT(('k1900'!$C$1),2)),Öröknaptár!$A$41:$T$42,2),HLOOKUP(IF(12&lt;3,ABS(RIGHT('k1900'!$C$1,2))-1,ABS(RIGHT('k1900'!$C$1,2))),Öröknaptár!$A$44:$CV$45,2),HLOOKUP(12,Öröknaptár!$A$47:$L$48,2),HLOOKUP(1,Öröknaptár!$A$50:$AE$51,2)),Öröknaptár!$A$53:$AE$55,3)="Sze",1,"")))</f>
        <v>1</v>
      </c>
      <c r="W36" s="45">
        <f ca="1">IF(V36&lt;&gt;"",(SUM(V36,1)),(IF(HLOOKUP(SUM(HLOOKUP(ABS(LEFT(('k1900'!$C$1),2)),Öröknaptár!$A$41:$T$42,2),HLOOKUP(IF(12&lt;3,ABS(RIGHT('k1900'!$C$1,2))-1,ABS(RIGHT('k1900'!$C$1,2))),Öröknaptár!$A$44:$CV$45,2),HLOOKUP(12,Öröknaptár!$A$47:$L$48,2),HLOOKUP(1,Öröknaptár!$A$50:$AE$51,2)),Öröknaptár!$A$53:$AE$55,3)="Cs",1,"")))</f>
        <v>2</v>
      </c>
      <c r="X36" s="45">
        <f ca="1">IF(W36&lt;&gt;"",(SUM(W36,1)),(IF(HLOOKUP(SUM(HLOOKUP(ABS(LEFT(('k1900'!$C$1),2)),Öröknaptár!$A$41:$T$42,2),HLOOKUP(IF(12&lt;3,ABS(RIGHT('k1900'!$C$1,2))-1,ABS(RIGHT('k1900'!$C$1,2))),Öröknaptár!$A$44:$CV$45,2),HLOOKUP(12,Öröknaptár!$A$47:$L$48,2),HLOOKUP(1,Öröknaptár!$A$50:$AE$51,2)),Öröknaptár!$A$53:$AE$55,3)="P",1,"")))</f>
        <v>3</v>
      </c>
      <c r="Y36" s="18">
        <f ca="1">IF(X36&lt;&gt;"",(SUM(X36,1)),(IF(HLOOKUP(SUM(HLOOKUP(ABS(LEFT(('k1900'!$C$1),2)),Öröknaptár!$A$41:$T$42,2),HLOOKUP(IF(12&lt;3,ABS(RIGHT('k1900'!$C$1,2))-1,ABS(RIGHT('k1900'!$C$1,2))),Öröknaptár!$A$44:$CV$45,2),HLOOKUP(12,Öröknaptár!$A$47:$L$48,2),HLOOKUP(1,Öröknaptár!$A$50:$AE$51,2)),Öröknaptár!$A$53:$AE$55,3)="Szo",1,"")))</f>
        <v>4</v>
      </c>
      <c r="Z36" s="18">
        <f ca="1">IF(Y36&lt;&gt;"",(SUM(Y36,1)),(IF(HLOOKUP(SUM(HLOOKUP(ABS(LEFT(('k1900'!$C$1),2)),Öröknaptár!$A$41:$T$42,2),HLOOKUP(IF(12&lt;3,ABS(RIGHT('k1900'!$C$1,2))-1,ABS(RIGHT('k1900'!$C$1,2))),Öröknaptár!$A$44:$CV$45,2),HLOOKUP(12,Öröknaptár!$A$47:$L$48,2),HLOOKUP(1,Öröknaptár!$A$50:$AE$51,2)),Öröknaptár!$A$53:$AE$55,3)="V",1,"")))</f>
        <v>5</v>
      </c>
      <c r="AL36" s="1">
        <v>1617</v>
      </c>
    </row>
    <row r="37" spans="1:38" x14ac:dyDescent="0.25">
      <c r="A37" s="43">
        <f ca="1">A36+1</f>
        <v>40</v>
      </c>
      <c r="B37" s="18">
        <f ca="1">H36+1</f>
        <v>4</v>
      </c>
      <c r="C37" s="18">
        <f ca="1">B37+1</f>
        <v>5</v>
      </c>
      <c r="D37" s="18">
        <f t="shared" ref="D37:H40" ca="1" si="37">C37+1</f>
        <v>6</v>
      </c>
      <c r="E37" s="18">
        <f t="shared" ca="1" si="37"/>
        <v>7</v>
      </c>
      <c r="F37" s="18">
        <f t="shared" ca="1" si="37"/>
        <v>8</v>
      </c>
      <c r="G37" s="18">
        <f t="shared" ca="1" si="37"/>
        <v>9</v>
      </c>
      <c r="H37" s="18">
        <f t="shared" ca="1" si="37"/>
        <v>10</v>
      </c>
      <c r="J37" s="43">
        <f ca="1">J36+1</f>
        <v>45</v>
      </c>
      <c r="K37" s="18">
        <f ca="1">Q36+1</f>
        <v>8</v>
      </c>
      <c r="L37" s="18">
        <f ca="1">K37+1</f>
        <v>9</v>
      </c>
      <c r="M37" s="18">
        <f t="shared" ref="M37:Q39" ca="1" si="38">L37+1</f>
        <v>10</v>
      </c>
      <c r="N37" s="18">
        <f t="shared" ca="1" si="38"/>
        <v>11</v>
      </c>
      <c r="O37" s="18">
        <f t="shared" ca="1" si="38"/>
        <v>12</v>
      </c>
      <c r="P37" s="18">
        <f t="shared" ca="1" si="38"/>
        <v>13</v>
      </c>
      <c r="Q37" s="18">
        <f t="shared" ca="1" si="38"/>
        <v>14</v>
      </c>
      <c r="S37" s="43">
        <f ca="1">S36+1</f>
        <v>49</v>
      </c>
      <c r="T37" s="18">
        <f ca="1">Z36+1</f>
        <v>6</v>
      </c>
      <c r="U37" s="18">
        <f ca="1">T37+1</f>
        <v>7</v>
      </c>
      <c r="V37" s="18">
        <f t="shared" ref="V37:Z40" ca="1" si="39">U37+1</f>
        <v>8</v>
      </c>
      <c r="W37" s="18">
        <f t="shared" ca="1" si="39"/>
        <v>9</v>
      </c>
      <c r="X37" s="18">
        <f t="shared" ca="1" si="39"/>
        <v>10</v>
      </c>
      <c r="Y37" s="18">
        <f t="shared" ca="1" si="39"/>
        <v>11</v>
      </c>
      <c r="Z37" s="18">
        <f t="shared" ca="1" si="39"/>
        <v>12</v>
      </c>
      <c r="AL37" s="1">
        <v>1618</v>
      </c>
    </row>
    <row r="38" spans="1:38" x14ac:dyDescent="0.25">
      <c r="A38" s="43">
        <f ca="1">A37+1</f>
        <v>41</v>
      </c>
      <c r="B38" s="18">
        <f t="shared" ref="B38:B40" ca="1" si="40">H37+1</f>
        <v>11</v>
      </c>
      <c r="C38" s="18">
        <f ca="1">B38+1</f>
        <v>12</v>
      </c>
      <c r="D38" s="18">
        <f t="shared" ca="1" si="37"/>
        <v>13</v>
      </c>
      <c r="E38" s="18">
        <f t="shared" ca="1" si="37"/>
        <v>14</v>
      </c>
      <c r="F38" s="18">
        <f t="shared" ca="1" si="37"/>
        <v>15</v>
      </c>
      <c r="G38" s="18">
        <f t="shared" ca="1" si="37"/>
        <v>16</v>
      </c>
      <c r="H38" s="18">
        <f t="shared" ca="1" si="37"/>
        <v>17</v>
      </c>
      <c r="J38" s="43">
        <f ca="1">J37+1</f>
        <v>46</v>
      </c>
      <c r="K38" s="18">
        <f t="shared" ref="K38:K40" ca="1" si="41">Q37+1</f>
        <v>15</v>
      </c>
      <c r="L38" s="18">
        <f ca="1">K38+1</f>
        <v>16</v>
      </c>
      <c r="M38" s="18">
        <f t="shared" ca="1" si="38"/>
        <v>17</v>
      </c>
      <c r="N38" s="18">
        <f t="shared" ca="1" si="38"/>
        <v>18</v>
      </c>
      <c r="O38" s="18">
        <f t="shared" ca="1" si="38"/>
        <v>19</v>
      </c>
      <c r="P38" s="18">
        <f t="shared" ca="1" si="38"/>
        <v>20</v>
      </c>
      <c r="Q38" s="18">
        <f t="shared" ca="1" si="38"/>
        <v>21</v>
      </c>
      <c r="S38" s="43">
        <f ca="1">S37+1</f>
        <v>50</v>
      </c>
      <c r="T38" s="18">
        <f t="shared" ref="T38:T40" ca="1" si="42">Z37+1</f>
        <v>13</v>
      </c>
      <c r="U38" s="18">
        <f ca="1">T38+1</f>
        <v>14</v>
      </c>
      <c r="V38" s="18">
        <f t="shared" ca="1" si="39"/>
        <v>15</v>
      </c>
      <c r="W38" s="18">
        <f t="shared" ca="1" si="39"/>
        <v>16</v>
      </c>
      <c r="X38" s="18">
        <f t="shared" ca="1" si="39"/>
        <v>17</v>
      </c>
      <c r="Y38" s="18">
        <f t="shared" ca="1" si="39"/>
        <v>18</v>
      </c>
      <c r="Z38" s="18">
        <f t="shared" ca="1" si="39"/>
        <v>19</v>
      </c>
      <c r="AL38" s="1">
        <v>1619</v>
      </c>
    </row>
    <row r="39" spans="1:38" x14ac:dyDescent="0.25">
      <c r="A39" s="43">
        <f t="shared" ref="A39:A40" ca="1" si="43">A38+1</f>
        <v>42</v>
      </c>
      <c r="B39" s="18">
        <f t="shared" ca="1" si="40"/>
        <v>18</v>
      </c>
      <c r="C39" s="18">
        <f t="shared" ref="C39:C40" ca="1" si="44">B39+1</f>
        <v>19</v>
      </c>
      <c r="D39" s="18">
        <f t="shared" ca="1" si="37"/>
        <v>20</v>
      </c>
      <c r="E39" s="18">
        <f t="shared" ca="1" si="37"/>
        <v>21</v>
      </c>
      <c r="F39" s="18">
        <f t="shared" ca="1" si="37"/>
        <v>22</v>
      </c>
      <c r="G39" s="18">
        <f t="shared" ca="1" si="37"/>
        <v>23</v>
      </c>
      <c r="H39" s="18">
        <f t="shared" ca="1" si="37"/>
        <v>24</v>
      </c>
      <c r="J39" s="43">
        <f t="shared" ref="J39:J40" ca="1" si="45">J38+1</f>
        <v>47</v>
      </c>
      <c r="K39" s="18">
        <f t="shared" ca="1" si="41"/>
        <v>22</v>
      </c>
      <c r="L39" s="18">
        <f t="shared" ref="L39:L40" ca="1" si="46">K39+1</f>
        <v>23</v>
      </c>
      <c r="M39" s="18">
        <f t="shared" ca="1" si="38"/>
        <v>24</v>
      </c>
      <c r="N39" s="18">
        <f t="shared" ca="1" si="38"/>
        <v>25</v>
      </c>
      <c r="O39" s="18">
        <f t="shared" ca="1" si="38"/>
        <v>26</v>
      </c>
      <c r="P39" s="18">
        <f t="shared" ca="1" si="38"/>
        <v>27</v>
      </c>
      <c r="Q39" s="18">
        <f t="shared" ca="1" si="38"/>
        <v>28</v>
      </c>
      <c r="S39" s="43">
        <f t="shared" ref="S39:S40" ca="1" si="47">S38+1</f>
        <v>51</v>
      </c>
      <c r="T39" s="18">
        <f t="shared" ca="1" si="42"/>
        <v>20</v>
      </c>
      <c r="U39" s="18">
        <f t="shared" ref="U39:U40" ca="1" si="48">T39+1</f>
        <v>21</v>
      </c>
      <c r="V39" s="18">
        <f t="shared" ca="1" si="39"/>
        <v>22</v>
      </c>
      <c r="W39" s="18">
        <f t="shared" ca="1" si="39"/>
        <v>23</v>
      </c>
      <c r="X39" s="18">
        <f t="shared" ca="1" si="39"/>
        <v>24</v>
      </c>
      <c r="Y39" s="18">
        <f t="shared" ca="1" si="39"/>
        <v>25</v>
      </c>
      <c r="Z39" s="18">
        <f t="shared" ca="1" si="39"/>
        <v>26</v>
      </c>
      <c r="AL39" s="1">
        <v>1620</v>
      </c>
    </row>
    <row r="40" spans="1:38" x14ac:dyDescent="0.25">
      <c r="A40" s="43">
        <f t="shared" ca="1" si="43"/>
        <v>43</v>
      </c>
      <c r="B40" s="18">
        <f t="shared" ca="1" si="40"/>
        <v>25</v>
      </c>
      <c r="C40" s="18">
        <f t="shared" ca="1" si="44"/>
        <v>26</v>
      </c>
      <c r="D40" s="18">
        <f t="shared" ca="1" si="37"/>
        <v>27</v>
      </c>
      <c r="E40" s="18">
        <f ca="1">IF(D40&gt;=VLOOKUP(B34,Napok!$H$1:$I$12,2,FALSE),"",(D40+1))</f>
        <v>28</v>
      </c>
      <c r="F40" s="18">
        <f ca="1">IF(E40&gt;=VLOOKUP(B34,Napok!$H$1:$I$12,2,FALSE),"",(E40+1))</f>
        <v>29</v>
      </c>
      <c r="G40" s="18">
        <f ca="1">IF(F40&gt;=VLOOKUP(B34,Napok!$H$1:$I$12,2,FALSE),"",(F40+1))</f>
        <v>30</v>
      </c>
      <c r="H40" s="18">
        <f ca="1">IF(G40&gt;=VLOOKUP(B34,Napok!$H$1:$I$12,2,FALSE),"",(G40+1))</f>
        <v>31</v>
      </c>
      <c r="J40" s="43">
        <f t="shared" ca="1" si="45"/>
        <v>48</v>
      </c>
      <c r="K40" s="18">
        <f t="shared" ca="1" si="41"/>
        <v>29</v>
      </c>
      <c r="L40" s="18">
        <f t="shared" ca="1" si="46"/>
        <v>30</v>
      </c>
      <c r="M40" s="18" t="str">
        <f ca="1">IF(L40=26,27,(IF(L40=27,28,(IF(L40=24,25,(IF(L40=25,26,(IF(L40=28,29,(IF(L40=29,30,(IF(L40=26,27,(IF(L40=30,"","")))))))))))))))</f>
        <v/>
      </c>
      <c r="N40" s="18" t="str">
        <f ca="1">IF(M40&gt;=VLOOKUP(K34,Napok!$H$1:$I$12,2,FALSE),"",(M40+1))</f>
        <v/>
      </c>
      <c r="O40" s="18" t="str">
        <f ca="1">IF(N40&gt;=VLOOKUP(K34,Napok!$H$1:$I$12,2,FALSE),"",(N40+1))</f>
        <v/>
      </c>
      <c r="P40" s="18" t="str">
        <f ca="1">IF(O40&gt;=VLOOKUP(K34,Napok!$H$1:$I$12,2,FALSE),"",(O40+1))</f>
        <v/>
      </c>
      <c r="Q40" s="18" t="str">
        <f ca="1">IF(P40&gt;=VLOOKUP(K34,Napok!$H$1:$I$12,2,FALSE),"",(P40+1))</f>
        <v/>
      </c>
      <c r="S40" s="43">
        <f t="shared" ca="1" si="47"/>
        <v>52</v>
      </c>
      <c r="T40" s="18">
        <f t="shared" ca="1" si="42"/>
        <v>27</v>
      </c>
      <c r="U40" s="18">
        <f t="shared" ca="1" si="48"/>
        <v>28</v>
      </c>
      <c r="V40" s="18">
        <f t="shared" ca="1" si="39"/>
        <v>29</v>
      </c>
      <c r="W40" s="18">
        <f ca="1">IF(V40&gt;=VLOOKUP(T34,Napok!$H$1:$I$12,2,FALSE),"",(V40+1))</f>
        <v>30</v>
      </c>
      <c r="X40" s="18">
        <f ca="1">IF(W40&gt;=VLOOKUP(T34,Napok!$H$1:$I$12,2,FALSE),"",(W40+1))</f>
        <v>31</v>
      </c>
      <c r="Y40" s="18" t="str">
        <f ca="1">IF(X40&gt;=VLOOKUP(T34,Napok!$H$1:$I$12,2,FALSE),"",(X40+1))</f>
        <v/>
      </c>
      <c r="Z40" s="18" t="str">
        <f ca="1">IF(Y40&gt;=VLOOKUP(T34,Napok!$H$1:$I$12,2,FALSE),"",(Y40+1))</f>
        <v/>
      </c>
      <c r="AL40" s="1">
        <v>1621</v>
      </c>
    </row>
    <row r="41" spans="1:38" x14ac:dyDescent="0.25">
      <c r="A41" s="43" t="str">
        <f ca="1">IF(B41="","",A40+1)</f>
        <v/>
      </c>
      <c r="B41" s="19" t="str">
        <f ca="1">IF(H40=29,30,(IF(H40=31,"",(IF(H40="","",(IF((H40)=VLOOKUP(B34,Napok!$H$1:$I$12,2,FALSE),"",VLOOKUP(B34,Napok!$H$1:$I$12,2,FALSE)-1)+1))))))</f>
        <v/>
      </c>
      <c r="C41" s="18" t="str">
        <f ca="1">IF(B41=30,(B41+1),(IF(B$14&gt;=VLOOKUP($B$7,Napok!$H$1:$I$12,2,FALSE),"",VLOOKUP(B$7,Napok!$H$1:$I$12,2,FALSE))))</f>
        <v/>
      </c>
      <c r="D41" s="18" t="str">
        <f ca="1">IF(C41="","",(IF(C41=VLOOKUP($B$7,Napok!$H$1:$I$12,2,FALSE),"",(IF($B$14&gt;=VLOOKUP($B$7,Napok!$H$1:$I$12,2,FALSE),"",VLOOKUP($B$7,Napok!$H$1:$I$12,2,FALSE)+1)))))</f>
        <v/>
      </c>
      <c r="E41" s="18" t="str">
        <f ca="1">IF($C$14&gt;=VLOOKUP($B$7,Napok!$H$1:$I$12,2,FALSE),"",VLOOKUP($B$7,Napok!$H$1:$I$12,2,FALSE)+1)</f>
        <v/>
      </c>
      <c r="F41" s="18" t="str">
        <f ca="1">IF($C$14&gt;=VLOOKUP($B$7,Napok!$H$1:$I$12,2,FALSE),"",VLOOKUP($B$7,Napok!$H$1:$I$12,2,FALSE)+1)</f>
        <v/>
      </c>
      <c r="G41" s="18" t="str">
        <f ca="1">IF($C$14&gt;=VLOOKUP($B$7,Napok!$H$1:$I$12,2,FALSE),"",VLOOKUP($B$7,Napok!$H$1:$I$12,2,FALSE)+1)</f>
        <v/>
      </c>
      <c r="H41" s="18" t="str">
        <f ca="1">IF($C$14&gt;=VLOOKUP($B$7,Napok!$H$1:$I$12,2,FALSE),"",VLOOKUP($B$7,Napok!$H$1:$I$12,2,FALSE)+1)</f>
        <v/>
      </c>
      <c r="J41" s="43" t="str">
        <f ca="1">IF(K41="","",J40+1)</f>
        <v/>
      </c>
      <c r="K41" s="18" t="str">
        <f ca="1">IF(Q40=30,"",(IF(Q40="","",(IF((Q40)=VLOOKUP(K34,Napok!$H$1:$I$12,2,FALSE),"",VLOOKUP(K34,Napok!$H$1:$I$12,2,FALSE)-1)))))</f>
        <v/>
      </c>
      <c r="L41" s="18" t="str">
        <f ca="1">IF(K41=29,30,(IF(K41="","",(IF(K$14&gt;=VLOOKUP($B$7,Napok!$H$1:$I$12,2,FALSE),"",VLOOKUP(K$7,Napok!$H$1:$I$12,2,FALSE))))))</f>
        <v/>
      </c>
      <c r="M41" s="18" t="str">
        <f ca="1">IF(L41="","",(IF(L41=VLOOKUP($B$7,Napok!$H$1:$I$12,2,FALSE),"",(IF($B$14&gt;=VLOOKUP($B$7,Napok!$H$1:$I$12,2,FALSE),"",VLOOKUP($B$7,Napok!$H$1:$I$12,2,FALSE)+1)))))</f>
        <v/>
      </c>
      <c r="N41" s="18" t="str">
        <f ca="1">IF($C$14&gt;=VLOOKUP($B$7,Napok!$H$1:$I$12,2,FALSE),"",VLOOKUP($B$7,Napok!$H$1:$I$12,2,FALSE)+1)</f>
        <v/>
      </c>
      <c r="O41" s="18" t="str">
        <f ca="1">IF($C$14&gt;=VLOOKUP($B$7,Napok!$H$1:$I$12,2,FALSE),"",VLOOKUP($B$7,Napok!$H$1:$I$12,2,FALSE)+1)</f>
        <v/>
      </c>
      <c r="P41" s="18" t="str">
        <f ca="1">IF($C$14&gt;=VLOOKUP($B$7,Napok!$H$1:$I$12,2,FALSE),"",VLOOKUP($B$7,Napok!$H$1:$I$12,2,FALSE)+1)</f>
        <v/>
      </c>
      <c r="Q41" s="18" t="str">
        <f ca="1">IF($C$14&gt;=VLOOKUP($B$7,Napok!$H$1:$I$12,2,FALSE),"",VLOOKUP($B$7,Napok!$H$1:$I$12,2,FALSE)+1)</f>
        <v/>
      </c>
      <c r="S41" s="43" t="str">
        <f ca="1">IF(T41="","",S40+1)</f>
        <v/>
      </c>
      <c r="T41" s="19" t="str">
        <f ca="1">IF(Z40=29,30,(IF(Z40=31,"",(IF(Z40="","",(IF((Z40)=VLOOKUP(T34,Napok!$H$1:$I$12,2,FALSE),"",VLOOKUP(T34,Napok!$H$1:$I$12,2,FALSE)-1)+1))))))</f>
        <v/>
      </c>
      <c r="U41" s="18" t="str">
        <f ca="1">IF(T41="","",(IF(T41=30,(T41+1),(IF(T$14&gt;=VLOOKUP($B$7,Napok!$H$1:$I$12,2,FALSE),"",VLOOKUP(T$7,Napok!$H$1:$I$12,2,FALSE))))))</f>
        <v/>
      </c>
      <c r="V41" s="18" t="str">
        <f ca="1">IF(U41="","",(IF(U41=VLOOKUP($B$7,Napok!$H$1:$I$12,2,FALSE),"",(IF($B$14&gt;=VLOOKUP($B$7,Napok!$H$1:$I$12,2,FALSE),"",VLOOKUP($B$7,Napok!$H$1:$I$12,2,FALSE)+1)))))</f>
        <v/>
      </c>
      <c r="W41" s="18" t="str">
        <f ca="1">IF($C$14&gt;=VLOOKUP($B$7,Napok!$H$1:$I$12,2,FALSE),"",VLOOKUP($B$7,Napok!$H$1:$I$12,2,FALSE)+1)</f>
        <v/>
      </c>
      <c r="X41" s="18" t="str">
        <f ca="1">IF($C$14&gt;=VLOOKUP($B$7,Napok!$H$1:$I$12,2,FALSE),"",VLOOKUP($B$7,Napok!$H$1:$I$12,2,FALSE)+1)</f>
        <v/>
      </c>
      <c r="Y41" s="18" t="str">
        <f ca="1">IF($C$14&gt;=VLOOKUP($B$7,Napok!$H$1:$I$12,2,FALSE),"",VLOOKUP($B$7,Napok!$H$1:$I$12,2,FALSE)+1)</f>
        <v/>
      </c>
      <c r="Z41" s="18" t="str">
        <f ca="1">IF($C$14&gt;=VLOOKUP($B$7,Napok!$H$1:$I$12,2,FALSE),"",VLOOKUP($B$7,Napok!$H$1:$I$12,2,FALSE)+1)</f>
        <v/>
      </c>
      <c r="AL41" s="1">
        <v>1622</v>
      </c>
    </row>
    <row r="42" spans="1:38" x14ac:dyDescent="0.25">
      <c r="AL42" s="1">
        <v>1623</v>
      </c>
    </row>
    <row r="43" spans="1:38" x14ac:dyDescent="0.25">
      <c r="AL43" s="1">
        <v>1624</v>
      </c>
    </row>
    <row r="44" spans="1:38" x14ac:dyDescent="0.25">
      <c r="AL44" s="1">
        <v>1625</v>
      </c>
    </row>
    <row r="45" spans="1:38" x14ac:dyDescent="0.25">
      <c r="AL45" s="1">
        <v>1626</v>
      </c>
    </row>
    <row r="46" spans="1:38" x14ac:dyDescent="0.25">
      <c r="AL46" s="1">
        <v>1627</v>
      </c>
    </row>
    <row r="47" spans="1:38" x14ac:dyDescent="0.25">
      <c r="AL47" s="1">
        <v>1628</v>
      </c>
    </row>
    <row r="48" spans="1:38" x14ac:dyDescent="0.25">
      <c r="AL48" s="1">
        <v>1629</v>
      </c>
    </row>
    <row r="49" spans="38:38" x14ac:dyDescent="0.25">
      <c r="AL49" s="1">
        <v>1630</v>
      </c>
    </row>
    <row r="50" spans="38:38" x14ac:dyDescent="0.25">
      <c r="AL50" s="1">
        <v>1631</v>
      </c>
    </row>
    <row r="51" spans="38:38" x14ac:dyDescent="0.25">
      <c r="AL51" s="1">
        <v>1632</v>
      </c>
    </row>
    <row r="52" spans="38:38" x14ac:dyDescent="0.25">
      <c r="AL52" s="1">
        <v>1633</v>
      </c>
    </row>
    <row r="53" spans="38:38" x14ac:dyDescent="0.25">
      <c r="AL53" s="1">
        <v>1634</v>
      </c>
    </row>
    <row r="54" spans="38:38" x14ac:dyDescent="0.25">
      <c r="AL54" s="1">
        <v>1635</v>
      </c>
    </row>
    <row r="55" spans="38:38" x14ac:dyDescent="0.25">
      <c r="AL55" s="1">
        <v>1636</v>
      </c>
    </row>
    <row r="56" spans="38:38" x14ac:dyDescent="0.25">
      <c r="AL56" s="1">
        <v>1637</v>
      </c>
    </row>
    <row r="57" spans="38:38" x14ac:dyDescent="0.25">
      <c r="AL57" s="1">
        <v>1638</v>
      </c>
    </row>
    <row r="58" spans="38:38" x14ac:dyDescent="0.25">
      <c r="AL58" s="1">
        <v>1639</v>
      </c>
    </row>
    <row r="59" spans="38:38" x14ac:dyDescent="0.25">
      <c r="AL59" s="1">
        <v>1640</v>
      </c>
    </row>
    <row r="60" spans="38:38" x14ac:dyDescent="0.25">
      <c r="AL60" s="1">
        <v>1641</v>
      </c>
    </row>
    <row r="61" spans="38:38" x14ac:dyDescent="0.25">
      <c r="AL61" s="1">
        <v>1642</v>
      </c>
    </row>
    <row r="62" spans="38:38" x14ac:dyDescent="0.25">
      <c r="AL62" s="1">
        <v>1643</v>
      </c>
    </row>
    <row r="63" spans="38:38" x14ac:dyDescent="0.25">
      <c r="AL63" s="1">
        <v>1644</v>
      </c>
    </row>
    <row r="64" spans="38:38" x14ac:dyDescent="0.25">
      <c r="AL64" s="1">
        <v>1645</v>
      </c>
    </row>
    <row r="65" spans="38:38" x14ac:dyDescent="0.25">
      <c r="AL65" s="1">
        <v>1646</v>
      </c>
    </row>
    <row r="66" spans="38:38" x14ac:dyDescent="0.25">
      <c r="AL66" s="1">
        <v>1647</v>
      </c>
    </row>
    <row r="67" spans="38:38" x14ac:dyDescent="0.25">
      <c r="AL67" s="1">
        <v>1648</v>
      </c>
    </row>
    <row r="68" spans="38:38" x14ac:dyDescent="0.25">
      <c r="AL68" s="1">
        <v>1649</v>
      </c>
    </row>
    <row r="69" spans="38:38" x14ac:dyDescent="0.25">
      <c r="AL69" s="1">
        <v>1650</v>
      </c>
    </row>
    <row r="70" spans="38:38" x14ac:dyDescent="0.25">
      <c r="AL70" s="1">
        <v>1651</v>
      </c>
    </row>
    <row r="71" spans="38:38" x14ac:dyDescent="0.25">
      <c r="AL71" s="1">
        <v>1652</v>
      </c>
    </row>
    <row r="72" spans="38:38" x14ac:dyDescent="0.25">
      <c r="AL72" s="1">
        <v>1653</v>
      </c>
    </row>
    <row r="73" spans="38:38" x14ac:dyDescent="0.25">
      <c r="AL73" s="1">
        <v>1654</v>
      </c>
    </row>
    <row r="74" spans="38:38" x14ac:dyDescent="0.25">
      <c r="AL74" s="1">
        <v>1655</v>
      </c>
    </row>
    <row r="75" spans="38:38" x14ac:dyDescent="0.25">
      <c r="AL75" s="1">
        <v>1656</v>
      </c>
    </row>
    <row r="76" spans="38:38" x14ac:dyDescent="0.25">
      <c r="AL76" s="1">
        <v>1657</v>
      </c>
    </row>
    <row r="77" spans="38:38" x14ac:dyDescent="0.25">
      <c r="AL77" s="1">
        <v>1658</v>
      </c>
    </row>
    <row r="78" spans="38:38" x14ac:dyDescent="0.25">
      <c r="AL78" s="1">
        <v>1659</v>
      </c>
    </row>
    <row r="79" spans="38:38" x14ac:dyDescent="0.25">
      <c r="AL79" s="1">
        <v>1660</v>
      </c>
    </row>
    <row r="80" spans="38:38" x14ac:dyDescent="0.25">
      <c r="AL80" s="1">
        <v>1661</v>
      </c>
    </row>
    <row r="81" spans="38:38" x14ac:dyDescent="0.25">
      <c r="AL81" s="1">
        <v>1662</v>
      </c>
    </row>
    <row r="82" spans="38:38" x14ac:dyDescent="0.25">
      <c r="AL82" s="1">
        <v>1663</v>
      </c>
    </row>
    <row r="83" spans="38:38" x14ac:dyDescent="0.25">
      <c r="AL83" s="1">
        <v>1664</v>
      </c>
    </row>
    <row r="84" spans="38:38" x14ac:dyDescent="0.25">
      <c r="AL84" s="1">
        <v>1665</v>
      </c>
    </row>
    <row r="85" spans="38:38" x14ac:dyDescent="0.25">
      <c r="AL85" s="1">
        <v>1666</v>
      </c>
    </row>
    <row r="86" spans="38:38" x14ac:dyDescent="0.25">
      <c r="AL86" s="1">
        <v>1667</v>
      </c>
    </row>
    <row r="87" spans="38:38" x14ac:dyDescent="0.25">
      <c r="AL87" s="1">
        <v>1668</v>
      </c>
    </row>
    <row r="88" spans="38:38" x14ac:dyDescent="0.25">
      <c r="AL88" s="1">
        <v>1669</v>
      </c>
    </row>
    <row r="89" spans="38:38" x14ac:dyDescent="0.25">
      <c r="AL89" s="1">
        <v>1670</v>
      </c>
    </row>
    <row r="90" spans="38:38" x14ac:dyDescent="0.25">
      <c r="AL90" s="1">
        <v>1671</v>
      </c>
    </row>
    <row r="91" spans="38:38" x14ac:dyDescent="0.25">
      <c r="AL91" s="1">
        <v>1672</v>
      </c>
    </row>
    <row r="92" spans="38:38" x14ac:dyDescent="0.25">
      <c r="AL92" s="1">
        <v>1673</v>
      </c>
    </row>
    <row r="93" spans="38:38" x14ac:dyDescent="0.25">
      <c r="AL93" s="1">
        <v>1674</v>
      </c>
    </row>
    <row r="94" spans="38:38" x14ac:dyDescent="0.25">
      <c r="AL94" s="1">
        <v>1675</v>
      </c>
    </row>
    <row r="95" spans="38:38" x14ac:dyDescent="0.25">
      <c r="AL95" s="1">
        <v>1676</v>
      </c>
    </row>
    <row r="96" spans="38:38" x14ac:dyDescent="0.25">
      <c r="AL96" s="1">
        <v>1677</v>
      </c>
    </row>
    <row r="97" spans="38:38" x14ac:dyDescent="0.25">
      <c r="AL97" s="1">
        <v>1678</v>
      </c>
    </row>
    <row r="98" spans="38:38" x14ac:dyDescent="0.25">
      <c r="AL98" s="1">
        <v>1679</v>
      </c>
    </row>
    <row r="99" spans="38:38" x14ac:dyDescent="0.25">
      <c r="AL99" s="1">
        <v>1680</v>
      </c>
    </row>
    <row r="100" spans="38:38" x14ac:dyDescent="0.25">
      <c r="AL100" s="1">
        <v>1681</v>
      </c>
    </row>
    <row r="101" spans="38:38" x14ac:dyDescent="0.25">
      <c r="AL101" s="1">
        <v>1682</v>
      </c>
    </row>
    <row r="102" spans="38:38" x14ac:dyDescent="0.25">
      <c r="AL102" s="1">
        <v>1683</v>
      </c>
    </row>
    <row r="103" spans="38:38" x14ac:dyDescent="0.25">
      <c r="AL103" s="1">
        <v>1684</v>
      </c>
    </row>
    <row r="104" spans="38:38" x14ac:dyDescent="0.25">
      <c r="AL104" s="1">
        <v>1685</v>
      </c>
    </row>
    <row r="105" spans="38:38" x14ac:dyDescent="0.25">
      <c r="AL105" s="1">
        <v>1686</v>
      </c>
    </row>
    <row r="106" spans="38:38" x14ac:dyDescent="0.25">
      <c r="AL106" s="1">
        <v>1687</v>
      </c>
    </row>
    <row r="107" spans="38:38" x14ac:dyDescent="0.25">
      <c r="AL107" s="1">
        <v>1688</v>
      </c>
    </row>
    <row r="108" spans="38:38" x14ac:dyDescent="0.25">
      <c r="AL108" s="1">
        <v>1689</v>
      </c>
    </row>
    <row r="109" spans="38:38" x14ac:dyDescent="0.25">
      <c r="AL109" s="1">
        <v>1690</v>
      </c>
    </row>
    <row r="110" spans="38:38" x14ac:dyDescent="0.25">
      <c r="AL110" s="1">
        <v>1691</v>
      </c>
    </row>
    <row r="111" spans="38:38" x14ac:dyDescent="0.25">
      <c r="AL111" s="1">
        <v>1692</v>
      </c>
    </row>
    <row r="112" spans="38:38" x14ac:dyDescent="0.25">
      <c r="AL112" s="1">
        <v>1693</v>
      </c>
    </row>
    <row r="113" spans="38:38" x14ac:dyDescent="0.25">
      <c r="AL113" s="1">
        <v>1694</v>
      </c>
    </row>
    <row r="114" spans="38:38" x14ac:dyDescent="0.25">
      <c r="AL114" s="1">
        <v>1695</v>
      </c>
    </row>
    <row r="115" spans="38:38" x14ac:dyDescent="0.25">
      <c r="AL115" s="1">
        <v>1696</v>
      </c>
    </row>
    <row r="116" spans="38:38" x14ac:dyDescent="0.25">
      <c r="AL116" s="1">
        <v>1697</v>
      </c>
    </row>
    <row r="117" spans="38:38" x14ac:dyDescent="0.25">
      <c r="AL117" s="1">
        <v>1698</v>
      </c>
    </row>
    <row r="118" spans="38:38" x14ac:dyDescent="0.25">
      <c r="AL118" s="1">
        <v>1699</v>
      </c>
    </row>
    <row r="119" spans="38:38" x14ac:dyDescent="0.25">
      <c r="AL119" s="1">
        <v>1700</v>
      </c>
    </row>
    <row r="120" spans="38:38" x14ac:dyDescent="0.25">
      <c r="AL120" s="1">
        <v>1701</v>
      </c>
    </row>
    <row r="121" spans="38:38" x14ac:dyDescent="0.25">
      <c r="AL121" s="1">
        <v>1702</v>
      </c>
    </row>
    <row r="122" spans="38:38" x14ac:dyDescent="0.25">
      <c r="AL122" s="1">
        <v>1703</v>
      </c>
    </row>
    <row r="123" spans="38:38" x14ac:dyDescent="0.25">
      <c r="AL123" s="1">
        <v>1704</v>
      </c>
    </row>
    <row r="124" spans="38:38" x14ac:dyDescent="0.25">
      <c r="AL124" s="1">
        <v>1705</v>
      </c>
    </row>
    <row r="125" spans="38:38" x14ac:dyDescent="0.25">
      <c r="AL125" s="1">
        <v>1706</v>
      </c>
    </row>
    <row r="126" spans="38:38" x14ac:dyDescent="0.25">
      <c r="AL126" s="1">
        <v>1707</v>
      </c>
    </row>
    <row r="127" spans="38:38" x14ac:dyDescent="0.25">
      <c r="AL127" s="1">
        <v>1708</v>
      </c>
    </row>
    <row r="128" spans="38:38" x14ac:dyDescent="0.25">
      <c r="AL128" s="1">
        <v>1709</v>
      </c>
    </row>
    <row r="129" spans="38:38" x14ac:dyDescent="0.25">
      <c r="AL129" s="1">
        <v>1710</v>
      </c>
    </row>
    <row r="130" spans="38:38" x14ac:dyDescent="0.25">
      <c r="AL130" s="1">
        <v>1711</v>
      </c>
    </row>
    <row r="131" spans="38:38" x14ac:dyDescent="0.25">
      <c r="AL131" s="1">
        <v>1712</v>
      </c>
    </row>
    <row r="132" spans="38:38" x14ac:dyDescent="0.25">
      <c r="AL132" s="1">
        <v>1713</v>
      </c>
    </row>
    <row r="133" spans="38:38" x14ac:dyDescent="0.25">
      <c r="AL133" s="1">
        <v>1714</v>
      </c>
    </row>
    <row r="134" spans="38:38" x14ac:dyDescent="0.25">
      <c r="AL134" s="1">
        <v>1715</v>
      </c>
    </row>
    <row r="135" spans="38:38" x14ac:dyDescent="0.25">
      <c r="AL135" s="1">
        <v>1716</v>
      </c>
    </row>
    <row r="136" spans="38:38" x14ac:dyDescent="0.25">
      <c r="AL136" s="1">
        <v>1717</v>
      </c>
    </row>
    <row r="137" spans="38:38" x14ac:dyDescent="0.25">
      <c r="AL137" s="1">
        <v>1718</v>
      </c>
    </row>
    <row r="138" spans="38:38" x14ac:dyDescent="0.25">
      <c r="AL138" s="1">
        <v>1719</v>
      </c>
    </row>
    <row r="139" spans="38:38" x14ac:dyDescent="0.25">
      <c r="AL139" s="1">
        <v>1720</v>
      </c>
    </row>
    <row r="140" spans="38:38" x14ac:dyDescent="0.25">
      <c r="AL140" s="1">
        <v>1721</v>
      </c>
    </row>
    <row r="141" spans="38:38" x14ac:dyDescent="0.25">
      <c r="AL141" s="1">
        <v>1722</v>
      </c>
    </row>
    <row r="142" spans="38:38" x14ac:dyDescent="0.25">
      <c r="AL142" s="1">
        <v>1723</v>
      </c>
    </row>
    <row r="143" spans="38:38" x14ac:dyDescent="0.25">
      <c r="AL143" s="1">
        <v>1724</v>
      </c>
    </row>
    <row r="144" spans="38:38" x14ac:dyDescent="0.25">
      <c r="AL144" s="1">
        <v>1725</v>
      </c>
    </row>
    <row r="145" spans="38:38" x14ac:dyDescent="0.25">
      <c r="AL145" s="1">
        <v>1726</v>
      </c>
    </row>
    <row r="146" spans="38:38" x14ac:dyDescent="0.25">
      <c r="AL146" s="1">
        <v>1727</v>
      </c>
    </row>
    <row r="147" spans="38:38" x14ac:dyDescent="0.25">
      <c r="AL147" s="1">
        <v>1728</v>
      </c>
    </row>
    <row r="148" spans="38:38" x14ac:dyDescent="0.25">
      <c r="AL148" s="1">
        <v>1729</v>
      </c>
    </row>
    <row r="149" spans="38:38" x14ac:dyDescent="0.25">
      <c r="AL149" s="1">
        <v>1730</v>
      </c>
    </row>
    <row r="150" spans="38:38" x14ac:dyDescent="0.25">
      <c r="AL150" s="1">
        <v>1731</v>
      </c>
    </row>
    <row r="151" spans="38:38" x14ac:dyDescent="0.25">
      <c r="AL151" s="1">
        <v>1732</v>
      </c>
    </row>
    <row r="152" spans="38:38" x14ac:dyDescent="0.25">
      <c r="AL152" s="1">
        <v>1733</v>
      </c>
    </row>
    <row r="153" spans="38:38" x14ac:dyDescent="0.25">
      <c r="AL153" s="1">
        <v>1734</v>
      </c>
    </row>
    <row r="154" spans="38:38" x14ac:dyDescent="0.25">
      <c r="AL154" s="1">
        <v>1735</v>
      </c>
    </row>
    <row r="155" spans="38:38" x14ac:dyDescent="0.25">
      <c r="AL155" s="1">
        <v>1736</v>
      </c>
    </row>
    <row r="156" spans="38:38" x14ac:dyDescent="0.25">
      <c r="AL156" s="1">
        <v>1737</v>
      </c>
    </row>
    <row r="157" spans="38:38" x14ac:dyDescent="0.25">
      <c r="AL157" s="1">
        <v>1738</v>
      </c>
    </row>
    <row r="158" spans="38:38" x14ac:dyDescent="0.25">
      <c r="AL158" s="1">
        <v>1739</v>
      </c>
    </row>
    <row r="159" spans="38:38" x14ac:dyDescent="0.25">
      <c r="AL159" s="1">
        <v>1740</v>
      </c>
    </row>
    <row r="160" spans="38:38" x14ac:dyDescent="0.25">
      <c r="AL160" s="1">
        <v>1741</v>
      </c>
    </row>
    <row r="161" spans="38:38" x14ac:dyDescent="0.25">
      <c r="AL161" s="1">
        <v>1742</v>
      </c>
    </row>
    <row r="162" spans="38:38" x14ac:dyDescent="0.25">
      <c r="AL162" s="1">
        <v>1743</v>
      </c>
    </row>
    <row r="163" spans="38:38" x14ac:dyDescent="0.25">
      <c r="AL163" s="1">
        <v>1744</v>
      </c>
    </row>
    <row r="164" spans="38:38" x14ac:dyDescent="0.25">
      <c r="AL164" s="1">
        <v>1745</v>
      </c>
    </row>
    <row r="165" spans="38:38" x14ac:dyDescent="0.25">
      <c r="AL165" s="1">
        <v>1746</v>
      </c>
    </row>
    <row r="166" spans="38:38" x14ac:dyDescent="0.25">
      <c r="AL166" s="1">
        <v>1747</v>
      </c>
    </row>
    <row r="167" spans="38:38" x14ac:dyDescent="0.25">
      <c r="AL167" s="1">
        <v>1748</v>
      </c>
    </row>
    <row r="168" spans="38:38" x14ac:dyDescent="0.25">
      <c r="AL168" s="1">
        <v>1749</v>
      </c>
    </row>
    <row r="169" spans="38:38" x14ac:dyDescent="0.25">
      <c r="AL169" s="1">
        <v>1750</v>
      </c>
    </row>
    <row r="170" spans="38:38" x14ac:dyDescent="0.25">
      <c r="AL170" s="1">
        <v>1751</v>
      </c>
    </row>
    <row r="171" spans="38:38" x14ac:dyDescent="0.25">
      <c r="AL171" s="1">
        <v>1752</v>
      </c>
    </row>
    <row r="172" spans="38:38" x14ac:dyDescent="0.25">
      <c r="AL172" s="1">
        <v>1753</v>
      </c>
    </row>
    <row r="173" spans="38:38" x14ac:dyDescent="0.25">
      <c r="AL173" s="1">
        <v>1754</v>
      </c>
    </row>
    <row r="174" spans="38:38" x14ac:dyDescent="0.25">
      <c r="AL174" s="1">
        <v>1755</v>
      </c>
    </row>
    <row r="175" spans="38:38" x14ac:dyDescent="0.25">
      <c r="AL175" s="1">
        <v>1756</v>
      </c>
    </row>
    <row r="176" spans="38:38" x14ac:dyDescent="0.25">
      <c r="AL176" s="1">
        <v>1757</v>
      </c>
    </row>
    <row r="177" spans="38:38" x14ac:dyDescent="0.25">
      <c r="AL177" s="1">
        <v>1758</v>
      </c>
    </row>
    <row r="178" spans="38:38" x14ac:dyDescent="0.25">
      <c r="AL178" s="1">
        <v>1759</v>
      </c>
    </row>
    <row r="179" spans="38:38" x14ac:dyDescent="0.25">
      <c r="AL179" s="1">
        <v>1760</v>
      </c>
    </row>
    <row r="180" spans="38:38" x14ac:dyDescent="0.25">
      <c r="AL180" s="1">
        <v>1761</v>
      </c>
    </row>
    <row r="181" spans="38:38" x14ac:dyDescent="0.25">
      <c r="AL181" s="1">
        <v>1762</v>
      </c>
    </row>
    <row r="182" spans="38:38" x14ac:dyDescent="0.25">
      <c r="AL182" s="1">
        <v>1763</v>
      </c>
    </row>
    <row r="183" spans="38:38" x14ac:dyDescent="0.25">
      <c r="AL183" s="1">
        <v>1764</v>
      </c>
    </row>
    <row r="184" spans="38:38" x14ac:dyDescent="0.25">
      <c r="AL184" s="1">
        <v>1765</v>
      </c>
    </row>
    <row r="185" spans="38:38" x14ac:dyDescent="0.25">
      <c r="AL185" s="1">
        <v>1766</v>
      </c>
    </row>
    <row r="186" spans="38:38" x14ac:dyDescent="0.25">
      <c r="AL186" s="1">
        <v>1767</v>
      </c>
    </row>
    <row r="187" spans="38:38" x14ac:dyDescent="0.25">
      <c r="AL187" s="1">
        <v>1768</v>
      </c>
    </row>
    <row r="188" spans="38:38" x14ac:dyDescent="0.25">
      <c r="AL188" s="1">
        <v>1769</v>
      </c>
    </row>
    <row r="189" spans="38:38" x14ac:dyDescent="0.25">
      <c r="AL189" s="1">
        <v>1770</v>
      </c>
    </row>
    <row r="190" spans="38:38" x14ac:dyDescent="0.25">
      <c r="AL190" s="1">
        <v>1771</v>
      </c>
    </row>
    <row r="191" spans="38:38" x14ac:dyDescent="0.25">
      <c r="AL191" s="1">
        <v>1772</v>
      </c>
    </row>
    <row r="192" spans="38:38" x14ac:dyDescent="0.25">
      <c r="AL192" s="1">
        <v>1773</v>
      </c>
    </row>
    <row r="193" spans="38:38" x14ac:dyDescent="0.25">
      <c r="AL193" s="1">
        <v>1774</v>
      </c>
    </row>
    <row r="194" spans="38:38" x14ac:dyDescent="0.25">
      <c r="AL194" s="1">
        <v>1775</v>
      </c>
    </row>
    <row r="195" spans="38:38" x14ac:dyDescent="0.25">
      <c r="AL195" s="1">
        <v>1776</v>
      </c>
    </row>
    <row r="196" spans="38:38" x14ac:dyDescent="0.25">
      <c r="AL196" s="1">
        <v>1777</v>
      </c>
    </row>
    <row r="197" spans="38:38" x14ac:dyDescent="0.25">
      <c r="AL197" s="1">
        <v>1778</v>
      </c>
    </row>
    <row r="198" spans="38:38" x14ac:dyDescent="0.25">
      <c r="AL198" s="1">
        <v>1779</v>
      </c>
    </row>
    <row r="199" spans="38:38" x14ac:dyDescent="0.25">
      <c r="AL199" s="1">
        <v>1780</v>
      </c>
    </row>
    <row r="200" spans="38:38" x14ac:dyDescent="0.25">
      <c r="AL200" s="1">
        <v>1781</v>
      </c>
    </row>
    <row r="201" spans="38:38" x14ac:dyDescent="0.25">
      <c r="AL201" s="1">
        <v>1782</v>
      </c>
    </row>
    <row r="202" spans="38:38" x14ac:dyDescent="0.25">
      <c r="AL202" s="1">
        <v>1783</v>
      </c>
    </row>
    <row r="203" spans="38:38" x14ac:dyDescent="0.25">
      <c r="AL203" s="1">
        <v>1784</v>
      </c>
    </row>
    <row r="204" spans="38:38" x14ac:dyDescent="0.25">
      <c r="AL204" s="1">
        <v>1785</v>
      </c>
    </row>
    <row r="205" spans="38:38" x14ac:dyDescent="0.25">
      <c r="AL205" s="1">
        <v>1786</v>
      </c>
    </row>
    <row r="206" spans="38:38" x14ac:dyDescent="0.25">
      <c r="AL206" s="1">
        <v>1787</v>
      </c>
    </row>
    <row r="207" spans="38:38" x14ac:dyDescent="0.25">
      <c r="AL207" s="1">
        <v>1788</v>
      </c>
    </row>
    <row r="208" spans="38:38" x14ac:dyDescent="0.25">
      <c r="AL208" s="1">
        <v>1789</v>
      </c>
    </row>
    <row r="209" spans="38:38" x14ac:dyDescent="0.25">
      <c r="AL209" s="1">
        <v>1790</v>
      </c>
    </row>
    <row r="210" spans="38:38" x14ac:dyDescent="0.25">
      <c r="AL210" s="1">
        <v>1791</v>
      </c>
    </row>
    <row r="211" spans="38:38" x14ac:dyDescent="0.25">
      <c r="AL211" s="1">
        <v>1792</v>
      </c>
    </row>
    <row r="212" spans="38:38" x14ac:dyDescent="0.25">
      <c r="AL212" s="1">
        <v>1793</v>
      </c>
    </row>
    <row r="213" spans="38:38" x14ac:dyDescent="0.25">
      <c r="AL213" s="1">
        <v>1794</v>
      </c>
    </row>
    <row r="214" spans="38:38" x14ac:dyDescent="0.25">
      <c r="AL214" s="1">
        <v>1795</v>
      </c>
    </row>
    <row r="215" spans="38:38" x14ac:dyDescent="0.25">
      <c r="AL215" s="1">
        <v>1796</v>
      </c>
    </row>
    <row r="216" spans="38:38" x14ac:dyDescent="0.25">
      <c r="AL216" s="1">
        <v>1797</v>
      </c>
    </row>
    <row r="217" spans="38:38" x14ac:dyDescent="0.25">
      <c r="AL217" s="1">
        <v>1798</v>
      </c>
    </row>
    <row r="218" spans="38:38" x14ac:dyDescent="0.25">
      <c r="AL218" s="1">
        <v>1799</v>
      </c>
    </row>
    <row r="219" spans="38:38" x14ac:dyDescent="0.25">
      <c r="AL219" s="1">
        <v>1800</v>
      </c>
    </row>
    <row r="220" spans="38:38" x14ac:dyDescent="0.25">
      <c r="AL220" s="1">
        <v>1801</v>
      </c>
    </row>
    <row r="221" spans="38:38" x14ac:dyDescent="0.25">
      <c r="AL221" s="1">
        <v>1802</v>
      </c>
    </row>
    <row r="222" spans="38:38" x14ac:dyDescent="0.25">
      <c r="AL222" s="1">
        <v>1803</v>
      </c>
    </row>
    <row r="223" spans="38:38" x14ac:dyDescent="0.25">
      <c r="AL223" s="1">
        <v>1804</v>
      </c>
    </row>
    <row r="224" spans="38:38" x14ac:dyDescent="0.25">
      <c r="AL224" s="1">
        <v>1805</v>
      </c>
    </row>
    <row r="225" spans="38:38" x14ac:dyDescent="0.25">
      <c r="AL225" s="1">
        <v>1806</v>
      </c>
    </row>
    <row r="226" spans="38:38" x14ac:dyDescent="0.25">
      <c r="AL226" s="1">
        <v>1807</v>
      </c>
    </row>
    <row r="227" spans="38:38" x14ac:dyDescent="0.25">
      <c r="AL227" s="1">
        <v>1808</v>
      </c>
    </row>
    <row r="228" spans="38:38" x14ac:dyDescent="0.25">
      <c r="AL228" s="1">
        <v>1809</v>
      </c>
    </row>
    <row r="229" spans="38:38" x14ac:dyDescent="0.25">
      <c r="AL229" s="1">
        <v>1810</v>
      </c>
    </row>
    <row r="230" spans="38:38" x14ac:dyDescent="0.25">
      <c r="AL230" s="1">
        <v>1811</v>
      </c>
    </row>
    <row r="231" spans="38:38" x14ac:dyDescent="0.25">
      <c r="AL231" s="1">
        <v>1812</v>
      </c>
    </row>
    <row r="232" spans="38:38" x14ac:dyDescent="0.25">
      <c r="AL232" s="1">
        <v>1813</v>
      </c>
    </row>
    <row r="233" spans="38:38" x14ac:dyDescent="0.25">
      <c r="AL233" s="1">
        <v>1814</v>
      </c>
    </row>
    <row r="234" spans="38:38" x14ac:dyDescent="0.25">
      <c r="AL234" s="1">
        <v>1815</v>
      </c>
    </row>
    <row r="235" spans="38:38" x14ac:dyDescent="0.25">
      <c r="AL235" s="1">
        <v>1816</v>
      </c>
    </row>
    <row r="236" spans="38:38" x14ac:dyDescent="0.25">
      <c r="AL236" s="1">
        <v>1817</v>
      </c>
    </row>
    <row r="237" spans="38:38" x14ac:dyDescent="0.25">
      <c r="AL237" s="1">
        <v>1818</v>
      </c>
    </row>
    <row r="238" spans="38:38" x14ac:dyDescent="0.25">
      <c r="AL238" s="1">
        <v>1819</v>
      </c>
    </row>
    <row r="239" spans="38:38" x14ac:dyDescent="0.25">
      <c r="AL239" s="1">
        <v>1820</v>
      </c>
    </row>
    <row r="240" spans="38:38" x14ac:dyDescent="0.25">
      <c r="AL240" s="1">
        <v>1821</v>
      </c>
    </row>
    <row r="241" spans="38:38" x14ac:dyDescent="0.25">
      <c r="AL241" s="1">
        <v>1822</v>
      </c>
    </row>
    <row r="242" spans="38:38" x14ac:dyDescent="0.25">
      <c r="AL242" s="1">
        <v>1823</v>
      </c>
    </row>
    <row r="243" spans="38:38" x14ac:dyDescent="0.25">
      <c r="AL243" s="1">
        <v>1824</v>
      </c>
    </row>
    <row r="244" spans="38:38" x14ac:dyDescent="0.25">
      <c r="AL244" s="1">
        <v>1825</v>
      </c>
    </row>
    <row r="245" spans="38:38" x14ac:dyDescent="0.25">
      <c r="AL245" s="1">
        <v>1826</v>
      </c>
    </row>
    <row r="246" spans="38:38" x14ac:dyDescent="0.25">
      <c r="AL246" s="1">
        <v>1827</v>
      </c>
    </row>
    <row r="247" spans="38:38" x14ac:dyDescent="0.25">
      <c r="AL247" s="1">
        <v>1828</v>
      </c>
    </row>
    <row r="248" spans="38:38" x14ac:dyDescent="0.25">
      <c r="AL248" s="1">
        <v>1829</v>
      </c>
    </row>
    <row r="249" spans="38:38" x14ac:dyDescent="0.25">
      <c r="AL249" s="1">
        <v>1830</v>
      </c>
    </row>
    <row r="250" spans="38:38" x14ac:dyDescent="0.25">
      <c r="AL250" s="1">
        <v>1831</v>
      </c>
    </row>
    <row r="251" spans="38:38" x14ac:dyDescent="0.25">
      <c r="AL251" s="1">
        <v>1832</v>
      </c>
    </row>
    <row r="252" spans="38:38" x14ac:dyDescent="0.25">
      <c r="AL252" s="1">
        <v>1833</v>
      </c>
    </row>
    <row r="253" spans="38:38" x14ac:dyDescent="0.25">
      <c r="AL253" s="1">
        <v>1834</v>
      </c>
    </row>
    <row r="254" spans="38:38" x14ac:dyDescent="0.25">
      <c r="AL254" s="1">
        <v>1835</v>
      </c>
    </row>
    <row r="255" spans="38:38" x14ac:dyDescent="0.25">
      <c r="AL255" s="1">
        <v>1836</v>
      </c>
    </row>
    <row r="256" spans="38:38" x14ac:dyDescent="0.25">
      <c r="AL256" s="1">
        <v>1837</v>
      </c>
    </row>
    <row r="257" spans="38:38" x14ac:dyDescent="0.25">
      <c r="AL257" s="1">
        <v>1838</v>
      </c>
    </row>
    <row r="258" spans="38:38" x14ac:dyDescent="0.25">
      <c r="AL258" s="1">
        <v>1839</v>
      </c>
    </row>
    <row r="259" spans="38:38" x14ac:dyDescent="0.25">
      <c r="AL259" s="1">
        <v>1840</v>
      </c>
    </row>
    <row r="260" spans="38:38" x14ac:dyDescent="0.25">
      <c r="AL260" s="1">
        <v>1841</v>
      </c>
    </row>
    <row r="261" spans="38:38" x14ac:dyDescent="0.25">
      <c r="AL261" s="1">
        <v>1842</v>
      </c>
    </row>
    <row r="262" spans="38:38" x14ac:dyDescent="0.25">
      <c r="AL262" s="1">
        <v>1843</v>
      </c>
    </row>
    <row r="263" spans="38:38" x14ac:dyDescent="0.25">
      <c r="AL263" s="1">
        <v>1844</v>
      </c>
    </row>
    <row r="264" spans="38:38" x14ac:dyDescent="0.25">
      <c r="AL264" s="1">
        <v>1845</v>
      </c>
    </row>
    <row r="265" spans="38:38" x14ac:dyDescent="0.25">
      <c r="AL265" s="1">
        <v>1846</v>
      </c>
    </row>
    <row r="266" spans="38:38" x14ac:dyDescent="0.25">
      <c r="AL266" s="1">
        <v>1847</v>
      </c>
    </row>
    <row r="267" spans="38:38" x14ac:dyDescent="0.25">
      <c r="AL267" s="1">
        <v>1848</v>
      </c>
    </row>
    <row r="268" spans="38:38" x14ac:dyDescent="0.25">
      <c r="AL268" s="1">
        <v>1849</v>
      </c>
    </row>
    <row r="269" spans="38:38" x14ac:dyDescent="0.25">
      <c r="AL269" s="1">
        <v>1850</v>
      </c>
    </row>
    <row r="270" spans="38:38" x14ac:dyDescent="0.25">
      <c r="AL270" s="1">
        <v>1851</v>
      </c>
    </row>
    <row r="271" spans="38:38" x14ac:dyDescent="0.25">
      <c r="AL271" s="1">
        <v>1852</v>
      </c>
    </row>
    <row r="272" spans="38:38" x14ac:dyDescent="0.25">
      <c r="AL272" s="1">
        <v>1853</v>
      </c>
    </row>
    <row r="273" spans="38:38" x14ac:dyDescent="0.25">
      <c r="AL273" s="1">
        <v>1854</v>
      </c>
    </row>
    <row r="274" spans="38:38" x14ac:dyDescent="0.25">
      <c r="AL274" s="1">
        <v>1855</v>
      </c>
    </row>
    <row r="275" spans="38:38" x14ac:dyDescent="0.25">
      <c r="AL275" s="1">
        <v>1856</v>
      </c>
    </row>
    <row r="276" spans="38:38" x14ac:dyDescent="0.25">
      <c r="AL276" s="1">
        <v>1857</v>
      </c>
    </row>
    <row r="277" spans="38:38" x14ac:dyDescent="0.25">
      <c r="AL277" s="1">
        <v>1858</v>
      </c>
    </row>
    <row r="278" spans="38:38" x14ac:dyDescent="0.25">
      <c r="AL278" s="1">
        <v>1859</v>
      </c>
    </row>
    <row r="279" spans="38:38" x14ac:dyDescent="0.25">
      <c r="AL279" s="1">
        <v>1860</v>
      </c>
    </row>
    <row r="280" spans="38:38" x14ac:dyDescent="0.25">
      <c r="AL280" s="1">
        <v>1861</v>
      </c>
    </row>
    <row r="281" spans="38:38" x14ac:dyDescent="0.25">
      <c r="AL281" s="1">
        <v>1862</v>
      </c>
    </row>
    <row r="282" spans="38:38" x14ac:dyDescent="0.25">
      <c r="AL282" s="1">
        <v>1863</v>
      </c>
    </row>
    <row r="283" spans="38:38" x14ac:dyDescent="0.25">
      <c r="AL283" s="1">
        <v>1864</v>
      </c>
    </row>
    <row r="284" spans="38:38" x14ac:dyDescent="0.25">
      <c r="AL284" s="1">
        <v>1865</v>
      </c>
    </row>
    <row r="285" spans="38:38" x14ac:dyDescent="0.25">
      <c r="AL285" s="1">
        <v>1866</v>
      </c>
    </row>
    <row r="286" spans="38:38" x14ac:dyDescent="0.25">
      <c r="AL286" s="1">
        <v>1867</v>
      </c>
    </row>
    <row r="287" spans="38:38" x14ac:dyDescent="0.25">
      <c r="AL287" s="1">
        <v>1868</v>
      </c>
    </row>
    <row r="288" spans="38:38" x14ac:dyDescent="0.25">
      <c r="AL288" s="1">
        <v>1869</v>
      </c>
    </row>
    <row r="289" spans="38:38" x14ac:dyDescent="0.25">
      <c r="AL289" s="1">
        <v>1870</v>
      </c>
    </row>
    <row r="290" spans="38:38" x14ac:dyDescent="0.25">
      <c r="AL290" s="1">
        <v>1871</v>
      </c>
    </row>
    <row r="291" spans="38:38" x14ac:dyDescent="0.25">
      <c r="AL291" s="1">
        <v>1872</v>
      </c>
    </row>
    <row r="292" spans="38:38" x14ac:dyDescent="0.25">
      <c r="AL292" s="1">
        <v>1873</v>
      </c>
    </row>
    <row r="293" spans="38:38" x14ac:dyDescent="0.25">
      <c r="AL293" s="1">
        <v>1874</v>
      </c>
    </row>
    <row r="294" spans="38:38" x14ac:dyDescent="0.25">
      <c r="AL294" s="1">
        <v>1875</v>
      </c>
    </row>
    <row r="295" spans="38:38" x14ac:dyDescent="0.25">
      <c r="AL295" s="1">
        <v>1876</v>
      </c>
    </row>
    <row r="296" spans="38:38" x14ac:dyDescent="0.25">
      <c r="AL296" s="1">
        <v>1877</v>
      </c>
    </row>
    <row r="297" spans="38:38" x14ac:dyDescent="0.25">
      <c r="AL297" s="1">
        <v>1878</v>
      </c>
    </row>
    <row r="298" spans="38:38" x14ac:dyDescent="0.25">
      <c r="AL298" s="1">
        <v>1879</v>
      </c>
    </row>
    <row r="299" spans="38:38" x14ac:dyDescent="0.25">
      <c r="AL299" s="1">
        <v>1880</v>
      </c>
    </row>
    <row r="300" spans="38:38" x14ac:dyDescent="0.25">
      <c r="AL300" s="1">
        <v>1881</v>
      </c>
    </row>
    <row r="301" spans="38:38" x14ac:dyDescent="0.25">
      <c r="AL301" s="1">
        <v>1882</v>
      </c>
    </row>
    <row r="302" spans="38:38" x14ac:dyDescent="0.25">
      <c r="AL302" s="1">
        <v>1883</v>
      </c>
    </row>
    <row r="303" spans="38:38" x14ac:dyDescent="0.25">
      <c r="AL303" s="1">
        <v>1884</v>
      </c>
    </row>
    <row r="304" spans="38:38" x14ac:dyDescent="0.25">
      <c r="AL304" s="1">
        <v>1885</v>
      </c>
    </row>
    <row r="305" spans="38:38" x14ac:dyDescent="0.25">
      <c r="AL305" s="1">
        <v>1886</v>
      </c>
    </row>
    <row r="306" spans="38:38" x14ac:dyDescent="0.25">
      <c r="AL306" s="1">
        <v>1887</v>
      </c>
    </row>
    <row r="307" spans="38:38" x14ac:dyDescent="0.25">
      <c r="AL307" s="1">
        <v>1888</v>
      </c>
    </row>
    <row r="308" spans="38:38" x14ac:dyDescent="0.25">
      <c r="AL308" s="1">
        <v>1889</v>
      </c>
    </row>
    <row r="309" spans="38:38" x14ac:dyDescent="0.25">
      <c r="AL309" s="1">
        <v>1890</v>
      </c>
    </row>
    <row r="310" spans="38:38" x14ac:dyDescent="0.25">
      <c r="AL310" s="1">
        <v>1891</v>
      </c>
    </row>
    <row r="311" spans="38:38" x14ac:dyDescent="0.25">
      <c r="AL311" s="1">
        <v>1892</v>
      </c>
    </row>
    <row r="312" spans="38:38" x14ac:dyDescent="0.25">
      <c r="AL312" s="1">
        <v>1893</v>
      </c>
    </row>
    <row r="313" spans="38:38" x14ac:dyDescent="0.25">
      <c r="AL313" s="1">
        <v>1894</v>
      </c>
    </row>
    <row r="314" spans="38:38" x14ac:dyDescent="0.25">
      <c r="AL314" s="1">
        <v>1895</v>
      </c>
    </row>
    <row r="315" spans="38:38" x14ac:dyDescent="0.25">
      <c r="AL315" s="1">
        <v>1896</v>
      </c>
    </row>
    <row r="316" spans="38:38" x14ac:dyDescent="0.25">
      <c r="AL316" s="1">
        <v>1897</v>
      </c>
    </row>
    <row r="317" spans="38:38" x14ac:dyDescent="0.25">
      <c r="AL317" s="1">
        <v>1898</v>
      </c>
    </row>
    <row r="318" spans="38:38" x14ac:dyDescent="0.25">
      <c r="AL318" s="1">
        <v>1899</v>
      </c>
    </row>
    <row r="319" spans="38:38" x14ac:dyDescent="0.25">
      <c r="AL319" s="1">
        <v>1900</v>
      </c>
    </row>
    <row r="320" spans="38:38" x14ac:dyDescent="0.25">
      <c r="AL320" s="1">
        <v>1901</v>
      </c>
    </row>
    <row r="321" spans="38:38" x14ac:dyDescent="0.25">
      <c r="AL321" s="1">
        <v>1902</v>
      </c>
    </row>
    <row r="322" spans="38:38" x14ac:dyDescent="0.25">
      <c r="AL322" s="1">
        <v>1903</v>
      </c>
    </row>
    <row r="323" spans="38:38" x14ac:dyDescent="0.25">
      <c r="AL323" s="1">
        <v>1904</v>
      </c>
    </row>
    <row r="324" spans="38:38" x14ac:dyDescent="0.25">
      <c r="AL324" s="1">
        <v>1905</v>
      </c>
    </row>
    <row r="325" spans="38:38" x14ac:dyDescent="0.25">
      <c r="AL325" s="1">
        <v>1906</v>
      </c>
    </row>
    <row r="326" spans="38:38" x14ac:dyDescent="0.25">
      <c r="AL326" s="1">
        <v>1907</v>
      </c>
    </row>
    <row r="327" spans="38:38" x14ac:dyDescent="0.25">
      <c r="AL327" s="1">
        <v>1908</v>
      </c>
    </row>
    <row r="328" spans="38:38" x14ac:dyDescent="0.25">
      <c r="AL328" s="1">
        <v>1909</v>
      </c>
    </row>
    <row r="329" spans="38:38" x14ac:dyDescent="0.25">
      <c r="AL329" s="1">
        <v>1910</v>
      </c>
    </row>
    <row r="330" spans="38:38" x14ac:dyDescent="0.25">
      <c r="AL330" s="1">
        <v>1911</v>
      </c>
    </row>
    <row r="331" spans="38:38" x14ac:dyDescent="0.25">
      <c r="AL331" s="1">
        <v>1912</v>
      </c>
    </row>
    <row r="332" spans="38:38" x14ac:dyDescent="0.25">
      <c r="AL332" s="1">
        <v>1913</v>
      </c>
    </row>
    <row r="333" spans="38:38" x14ac:dyDescent="0.25">
      <c r="AL333" s="1">
        <v>1914</v>
      </c>
    </row>
    <row r="334" spans="38:38" x14ac:dyDescent="0.25">
      <c r="AL334" s="1">
        <v>1915</v>
      </c>
    </row>
    <row r="335" spans="38:38" x14ac:dyDescent="0.25">
      <c r="AL335" s="1">
        <v>1916</v>
      </c>
    </row>
    <row r="336" spans="38:38" x14ac:dyDescent="0.25">
      <c r="AL336" s="1">
        <v>1917</v>
      </c>
    </row>
    <row r="337" spans="38:38" x14ac:dyDescent="0.25">
      <c r="AL337" s="1">
        <v>1918</v>
      </c>
    </row>
    <row r="338" spans="38:38" x14ac:dyDescent="0.25">
      <c r="AL338" s="1">
        <v>1919</v>
      </c>
    </row>
    <row r="339" spans="38:38" x14ac:dyDescent="0.25">
      <c r="AL339" s="1">
        <v>1920</v>
      </c>
    </row>
    <row r="340" spans="38:38" x14ac:dyDescent="0.25">
      <c r="AL340" s="1">
        <v>1921</v>
      </c>
    </row>
    <row r="341" spans="38:38" x14ac:dyDescent="0.25">
      <c r="AL341" s="1">
        <v>1922</v>
      </c>
    </row>
    <row r="342" spans="38:38" x14ac:dyDescent="0.25">
      <c r="AL342" s="1">
        <v>1923</v>
      </c>
    </row>
    <row r="343" spans="38:38" x14ac:dyDescent="0.25">
      <c r="AL343" s="1">
        <v>1924</v>
      </c>
    </row>
    <row r="344" spans="38:38" x14ac:dyDescent="0.25">
      <c r="AL344" s="1">
        <v>1925</v>
      </c>
    </row>
    <row r="345" spans="38:38" x14ac:dyDescent="0.25">
      <c r="AL345" s="1">
        <v>1926</v>
      </c>
    </row>
    <row r="346" spans="38:38" x14ac:dyDescent="0.25">
      <c r="AL346" s="1">
        <v>1927</v>
      </c>
    </row>
    <row r="347" spans="38:38" x14ac:dyDescent="0.25">
      <c r="AL347" s="1">
        <v>1928</v>
      </c>
    </row>
    <row r="348" spans="38:38" x14ac:dyDescent="0.25">
      <c r="AL348" s="1">
        <v>1929</v>
      </c>
    </row>
    <row r="349" spans="38:38" x14ac:dyDescent="0.25">
      <c r="AL349" s="1">
        <v>1930</v>
      </c>
    </row>
    <row r="350" spans="38:38" x14ac:dyDescent="0.25">
      <c r="AL350" s="1">
        <v>1931</v>
      </c>
    </row>
    <row r="351" spans="38:38" x14ac:dyDescent="0.25">
      <c r="AL351" s="1">
        <v>1932</v>
      </c>
    </row>
    <row r="352" spans="38:38" x14ac:dyDescent="0.25">
      <c r="AL352" s="1">
        <v>1933</v>
      </c>
    </row>
    <row r="353" spans="38:38" x14ac:dyDescent="0.25">
      <c r="AL353" s="1">
        <v>1934</v>
      </c>
    </row>
    <row r="354" spans="38:38" x14ac:dyDescent="0.25">
      <c r="AL354" s="1">
        <v>1935</v>
      </c>
    </row>
    <row r="355" spans="38:38" x14ac:dyDescent="0.25">
      <c r="AL355" s="1">
        <v>1936</v>
      </c>
    </row>
    <row r="356" spans="38:38" x14ac:dyDescent="0.25">
      <c r="AL356" s="1">
        <v>1937</v>
      </c>
    </row>
    <row r="357" spans="38:38" x14ac:dyDescent="0.25">
      <c r="AL357" s="1">
        <v>1938</v>
      </c>
    </row>
    <row r="358" spans="38:38" x14ac:dyDescent="0.25">
      <c r="AL358" s="1">
        <v>1939</v>
      </c>
    </row>
    <row r="359" spans="38:38" x14ac:dyDescent="0.25">
      <c r="AL359" s="1">
        <v>1940</v>
      </c>
    </row>
    <row r="360" spans="38:38" x14ac:dyDescent="0.25">
      <c r="AL360" s="1">
        <v>1941</v>
      </c>
    </row>
    <row r="361" spans="38:38" x14ac:dyDescent="0.25">
      <c r="AL361" s="1">
        <v>1942</v>
      </c>
    </row>
    <row r="362" spans="38:38" x14ac:dyDescent="0.25">
      <c r="AL362" s="1">
        <v>1943</v>
      </c>
    </row>
    <row r="363" spans="38:38" x14ac:dyDescent="0.25">
      <c r="AL363" s="1">
        <v>1944</v>
      </c>
    </row>
    <row r="364" spans="38:38" x14ac:dyDescent="0.25">
      <c r="AL364" s="1">
        <v>1945</v>
      </c>
    </row>
    <row r="365" spans="38:38" x14ac:dyDescent="0.25">
      <c r="AL365" s="1">
        <v>1946</v>
      </c>
    </row>
    <row r="366" spans="38:38" x14ac:dyDescent="0.25">
      <c r="AL366" s="1">
        <v>1947</v>
      </c>
    </row>
    <row r="367" spans="38:38" x14ac:dyDescent="0.25">
      <c r="AL367" s="1">
        <v>1948</v>
      </c>
    </row>
    <row r="368" spans="38:38" x14ac:dyDescent="0.25">
      <c r="AL368" s="1">
        <v>1949</v>
      </c>
    </row>
    <row r="369" spans="38:38" x14ac:dyDescent="0.25">
      <c r="AL369" s="1">
        <v>1950</v>
      </c>
    </row>
    <row r="370" spans="38:38" x14ac:dyDescent="0.25">
      <c r="AL370" s="1">
        <v>1951</v>
      </c>
    </row>
    <row r="371" spans="38:38" x14ac:dyDescent="0.25">
      <c r="AL371" s="1">
        <v>1952</v>
      </c>
    </row>
    <row r="372" spans="38:38" x14ac:dyDescent="0.25">
      <c r="AL372" s="1">
        <v>1953</v>
      </c>
    </row>
    <row r="373" spans="38:38" x14ac:dyDescent="0.25">
      <c r="AL373" s="1">
        <v>1954</v>
      </c>
    </row>
    <row r="374" spans="38:38" x14ac:dyDescent="0.25">
      <c r="AL374" s="1">
        <v>1955</v>
      </c>
    </row>
    <row r="375" spans="38:38" x14ac:dyDescent="0.25">
      <c r="AL375" s="1">
        <v>1956</v>
      </c>
    </row>
    <row r="376" spans="38:38" x14ac:dyDescent="0.25">
      <c r="AL376" s="1">
        <v>1957</v>
      </c>
    </row>
    <row r="377" spans="38:38" x14ac:dyDescent="0.25">
      <c r="AL377" s="1">
        <v>1958</v>
      </c>
    </row>
    <row r="378" spans="38:38" x14ac:dyDescent="0.25">
      <c r="AL378" s="1">
        <v>1959</v>
      </c>
    </row>
    <row r="379" spans="38:38" x14ac:dyDescent="0.25">
      <c r="AL379" s="1">
        <v>1960</v>
      </c>
    </row>
    <row r="380" spans="38:38" x14ac:dyDescent="0.25">
      <c r="AL380" s="1">
        <v>1961</v>
      </c>
    </row>
    <row r="381" spans="38:38" x14ac:dyDescent="0.25">
      <c r="AL381" s="1">
        <v>1962</v>
      </c>
    </row>
    <row r="382" spans="38:38" x14ac:dyDescent="0.25">
      <c r="AL382" s="1">
        <v>1963</v>
      </c>
    </row>
    <row r="383" spans="38:38" x14ac:dyDescent="0.25">
      <c r="AL383" s="1">
        <v>1964</v>
      </c>
    </row>
    <row r="384" spans="38:38" x14ac:dyDescent="0.25">
      <c r="AL384" s="1">
        <v>1965</v>
      </c>
    </row>
    <row r="385" spans="38:38" x14ac:dyDescent="0.25">
      <c r="AL385" s="1">
        <v>1966</v>
      </c>
    </row>
    <row r="386" spans="38:38" x14ac:dyDescent="0.25">
      <c r="AL386" s="1">
        <v>1967</v>
      </c>
    </row>
    <row r="387" spans="38:38" x14ac:dyDescent="0.25">
      <c r="AL387" s="1">
        <v>1968</v>
      </c>
    </row>
    <row r="388" spans="38:38" x14ac:dyDescent="0.25">
      <c r="AL388" s="1">
        <v>1969</v>
      </c>
    </row>
    <row r="389" spans="38:38" x14ac:dyDescent="0.25">
      <c r="AL389" s="1">
        <v>1970</v>
      </c>
    </row>
    <row r="390" spans="38:38" x14ac:dyDescent="0.25">
      <c r="AL390" s="1">
        <v>1971</v>
      </c>
    </row>
    <row r="391" spans="38:38" x14ac:dyDescent="0.25">
      <c r="AL391" s="1">
        <v>1972</v>
      </c>
    </row>
    <row r="392" spans="38:38" x14ac:dyDescent="0.25">
      <c r="AL392" s="1">
        <v>1973</v>
      </c>
    </row>
    <row r="393" spans="38:38" x14ac:dyDescent="0.25">
      <c r="AL393" s="1">
        <v>1974</v>
      </c>
    </row>
    <row r="394" spans="38:38" x14ac:dyDescent="0.25">
      <c r="AL394" s="1">
        <v>1975</v>
      </c>
    </row>
    <row r="395" spans="38:38" x14ac:dyDescent="0.25">
      <c r="AL395" s="1">
        <v>1976</v>
      </c>
    </row>
    <row r="396" spans="38:38" x14ac:dyDescent="0.25">
      <c r="AL396" s="1">
        <v>1977</v>
      </c>
    </row>
    <row r="397" spans="38:38" x14ac:dyDescent="0.25">
      <c r="AL397" s="1">
        <v>1978</v>
      </c>
    </row>
    <row r="398" spans="38:38" x14ac:dyDescent="0.25">
      <c r="AL398" s="1">
        <v>1979</v>
      </c>
    </row>
    <row r="399" spans="38:38" x14ac:dyDescent="0.25">
      <c r="AL399" s="1">
        <v>1980</v>
      </c>
    </row>
    <row r="400" spans="38:38" x14ac:dyDescent="0.25">
      <c r="AL400" s="1">
        <v>1981</v>
      </c>
    </row>
    <row r="401" spans="38:38" x14ac:dyDescent="0.25">
      <c r="AL401" s="1">
        <v>1982</v>
      </c>
    </row>
    <row r="402" spans="38:38" x14ac:dyDescent="0.25">
      <c r="AL402" s="1">
        <v>1983</v>
      </c>
    </row>
    <row r="403" spans="38:38" x14ac:dyDescent="0.25">
      <c r="AL403" s="1">
        <v>1984</v>
      </c>
    </row>
    <row r="404" spans="38:38" x14ac:dyDescent="0.25">
      <c r="AL404" s="1">
        <v>1985</v>
      </c>
    </row>
    <row r="405" spans="38:38" x14ac:dyDescent="0.25">
      <c r="AL405" s="1">
        <v>1986</v>
      </c>
    </row>
    <row r="406" spans="38:38" x14ac:dyDescent="0.25">
      <c r="AL406" s="1">
        <v>1987</v>
      </c>
    </row>
    <row r="407" spans="38:38" x14ac:dyDescent="0.25">
      <c r="AL407" s="1">
        <v>1988</v>
      </c>
    </row>
    <row r="408" spans="38:38" x14ac:dyDescent="0.25">
      <c r="AL408" s="1">
        <v>1989</v>
      </c>
    </row>
    <row r="409" spans="38:38" x14ac:dyDescent="0.25">
      <c r="AL409" s="1">
        <v>1990</v>
      </c>
    </row>
    <row r="410" spans="38:38" x14ac:dyDescent="0.25">
      <c r="AL410" s="1">
        <v>1991</v>
      </c>
    </row>
    <row r="411" spans="38:38" x14ac:dyDescent="0.25">
      <c r="AL411" s="1">
        <v>1992</v>
      </c>
    </row>
    <row r="412" spans="38:38" x14ac:dyDescent="0.25">
      <c r="AL412" s="1">
        <v>1993</v>
      </c>
    </row>
    <row r="413" spans="38:38" x14ac:dyDescent="0.25">
      <c r="AL413" s="1">
        <v>1994</v>
      </c>
    </row>
    <row r="414" spans="38:38" x14ac:dyDescent="0.25">
      <c r="AL414" s="1">
        <v>1995</v>
      </c>
    </row>
    <row r="415" spans="38:38" x14ac:dyDescent="0.25">
      <c r="AL415" s="1">
        <v>1996</v>
      </c>
    </row>
    <row r="416" spans="38:38" x14ac:dyDescent="0.25">
      <c r="AL416" s="1">
        <v>1997</v>
      </c>
    </row>
    <row r="417" spans="38:38" x14ac:dyDescent="0.25">
      <c r="AL417" s="1">
        <v>1998</v>
      </c>
    </row>
    <row r="418" spans="38:38" x14ac:dyDescent="0.25">
      <c r="AL418" s="1">
        <v>1999</v>
      </c>
    </row>
    <row r="419" spans="38:38" x14ac:dyDescent="0.25">
      <c r="AL419" s="1">
        <v>2000</v>
      </c>
    </row>
    <row r="420" spans="38:38" x14ac:dyDescent="0.25">
      <c r="AL420" s="1">
        <v>2001</v>
      </c>
    </row>
    <row r="421" spans="38:38" x14ac:dyDescent="0.25">
      <c r="AL421" s="1">
        <v>2002</v>
      </c>
    </row>
    <row r="422" spans="38:38" x14ac:dyDescent="0.25">
      <c r="AL422" s="1">
        <v>2003</v>
      </c>
    </row>
    <row r="423" spans="38:38" x14ac:dyDescent="0.25">
      <c r="AL423" s="1">
        <v>2004</v>
      </c>
    </row>
    <row r="424" spans="38:38" x14ac:dyDescent="0.25">
      <c r="AL424" s="1">
        <v>2005</v>
      </c>
    </row>
    <row r="425" spans="38:38" x14ac:dyDescent="0.25">
      <c r="AL425" s="1">
        <v>2006</v>
      </c>
    </row>
    <row r="426" spans="38:38" x14ac:dyDescent="0.25">
      <c r="AL426" s="1">
        <v>2007</v>
      </c>
    </row>
    <row r="427" spans="38:38" x14ac:dyDescent="0.25">
      <c r="AL427" s="1">
        <v>2008</v>
      </c>
    </row>
    <row r="428" spans="38:38" x14ac:dyDescent="0.25">
      <c r="AL428" s="1">
        <v>2009</v>
      </c>
    </row>
    <row r="429" spans="38:38" x14ac:dyDescent="0.25">
      <c r="AL429" s="1">
        <v>2010</v>
      </c>
    </row>
    <row r="430" spans="38:38" x14ac:dyDescent="0.25">
      <c r="AL430" s="1">
        <v>2011</v>
      </c>
    </row>
    <row r="431" spans="38:38" x14ac:dyDescent="0.25">
      <c r="AL431" s="1">
        <v>2012</v>
      </c>
    </row>
    <row r="432" spans="38:38" x14ac:dyDescent="0.25">
      <c r="AL432" s="1">
        <v>2013</v>
      </c>
    </row>
    <row r="433" spans="38:38" x14ac:dyDescent="0.25">
      <c r="AL433" s="1">
        <v>2014</v>
      </c>
    </row>
    <row r="434" spans="38:38" x14ac:dyDescent="0.25">
      <c r="AL434" s="1">
        <v>2015</v>
      </c>
    </row>
    <row r="435" spans="38:38" x14ac:dyDescent="0.25">
      <c r="AL435" s="1">
        <v>2016</v>
      </c>
    </row>
    <row r="436" spans="38:38" x14ac:dyDescent="0.25">
      <c r="AL436" s="1">
        <v>2017</v>
      </c>
    </row>
    <row r="437" spans="38:38" x14ac:dyDescent="0.25">
      <c r="AL437" s="1">
        <v>2018</v>
      </c>
    </row>
    <row r="438" spans="38:38" x14ac:dyDescent="0.25">
      <c r="AL438" s="1">
        <v>2019</v>
      </c>
    </row>
    <row r="439" spans="38:38" x14ac:dyDescent="0.25">
      <c r="AL439" s="1">
        <v>2020</v>
      </c>
    </row>
    <row r="440" spans="38:38" x14ac:dyDescent="0.25">
      <c r="AL440" s="1">
        <v>2021</v>
      </c>
    </row>
    <row r="441" spans="38:38" x14ac:dyDescent="0.25">
      <c r="AL441" s="1">
        <v>2022</v>
      </c>
    </row>
    <row r="442" spans="38:38" x14ac:dyDescent="0.25">
      <c r="AL442" s="1">
        <v>2023</v>
      </c>
    </row>
    <row r="443" spans="38:38" x14ac:dyDescent="0.25">
      <c r="AL443" s="1">
        <v>2024</v>
      </c>
    </row>
    <row r="444" spans="38:38" x14ac:dyDescent="0.25">
      <c r="AL444" s="1">
        <v>2025</v>
      </c>
    </row>
    <row r="445" spans="38:38" x14ac:dyDescent="0.25">
      <c r="AL445" s="1">
        <v>2026</v>
      </c>
    </row>
    <row r="446" spans="38:38" x14ac:dyDescent="0.25">
      <c r="AL446" s="1">
        <v>2027</v>
      </c>
    </row>
    <row r="447" spans="38:38" x14ac:dyDescent="0.25">
      <c r="AL447" s="1">
        <v>2028</v>
      </c>
    </row>
    <row r="448" spans="38:38" x14ac:dyDescent="0.25">
      <c r="AL448" s="1">
        <v>2029</v>
      </c>
    </row>
    <row r="449" spans="38:38" x14ac:dyDescent="0.25">
      <c r="AL449" s="1">
        <v>2030</v>
      </c>
    </row>
    <row r="450" spans="38:38" x14ac:dyDescent="0.25">
      <c r="AL450" s="1">
        <v>2031</v>
      </c>
    </row>
    <row r="451" spans="38:38" x14ac:dyDescent="0.25">
      <c r="AL451" s="1">
        <v>2032</v>
      </c>
    </row>
    <row r="452" spans="38:38" x14ac:dyDescent="0.25">
      <c r="AL452" s="1">
        <v>2033</v>
      </c>
    </row>
    <row r="453" spans="38:38" x14ac:dyDescent="0.25">
      <c r="AL453" s="1">
        <v>2034</v>
      </c>
    </row>
    <row r="454" spans="38:38" x14ac:dyDescent="0.25">
      <c r="AL454" s="1">
        <v>2035</v>
      </c>
    </row>
    <row r="455" spans="38:38" x14ac:dyDescent="0.25">
      <c r="AL455" s="1">
        <v>2036</v>
      </c>
    </row>
    <row r="456" spans="38:38" x14ac:dyDescent="0.25">
      <c r="AL456" s="1">
        <v>2037</v>
      </c>
    </row>
    <row r="457" spans="38:38" x14ac:dyDescent="0.25">
      <c r="AL457" s="1">
        <v>2038</v>
      </c>
    </row>
    <row r="458" spans="38:38" x14ac:dyDescent="0.25">
      <c r="AL458" s="1">
        <v>2039</v>
      </c>
    </row>
    <row r="459" spans="38:38" x14ac:dyDescent="0.25">
      <c r="AL459" s="1">
        <v>2040</v>
      </c>
    </row>
    <row r="460" spans="38:38" x14ac:dyDescent="0.25">
      <c r="AL460" s="1">
        <v>2041</v>
      </c>
    </row>
    <row r="461" spans="38:38" x14ac:dyDescent="0.25">
      <c r="AL461" s="1">
        <v>2042</v>
      </c>
    </row>
    <row r="462" spans="38:38" x14ac:dyDescent="0.25">
      <c r="AL462" s="1">
        <v>2043</v>
      </c>
    </row>
    <row r="463" spans="38:38" x14ac:dyDescent="0.25">
      <c r="AL463" s="1">
        <v>2044</v>
      </c>
    </row>
    <row r="464" spans="38:38" x14ac:dyDescent="0.25">
      <c r="AL464" s="1">
        <v>2045</v>
      </c>
    </row>
    <row r="465" spans="38:38" x14ac:dyDescent="0.25">
      <c r="AL465" s="1">
        <v>2046</v>
      </c>
    </row>
    <row r="466" spans="38:38" x14ac:dyDescent="0.25">
      <c r="AL466" s="1">
        <v>2047</v>
      </c>
    </row>
    <row r="467" spans="38:38" x14ac:dyDescent="0.25">
      <c r="AL467" s="1">
        <v>2048</v>
      </c>
    </row>
    <row r="468" spans="38:38" x14ac:dyDescent="0.25">
      <c r="AL468" s="1">
        <v>2049</v>
      </c>
    </row>
    <row r="469" spans="38:38" x14ac:dyDescent="0.25">
      <c r="AL469" s="1">
        <v>2050</v>
      </c>
    </row>
    <row r="470" spans="38:38" x14ac:dyDescent="0.25">
      <c r="AL470" s="1">
        <v>2051</v>
      </c>
    </row>
    <row r="471" spans="38:38" x14ac:dyDescent="0.25">
      <c r="AL471" s="1">
        <v>2052</v>
      </c>
    </row>
    <row r="472" spans="38:38" x14ac:dyDescent="0.25">
      <c r="AL472" s="1">
        <v>2053</v>
      </c>
    </row>
    <row r="473" spans="38:38" x14ac:dyDescent="0.25">
      <c r="AL473" s="1">
        <v>2054</v>
      </c>
    </row>
    <row r="474" spans="38:38" x14ac:dyDescent="0.25">
      <c r="AL474" s="1">
        <v>2055</v>
      </c>
    </row>
    <row r="475" spans="38:38" x14ac:dyDescent="0.25">
      <c r="AL475" s="1">
        <v>2056</v>
      </c>
    </row>
    <row r="476" spans="38:38" x14ac:dyDescent="0.25">
      <c r="AL476" s="1">
        <v>2057</v>
      </c>
    </row>
    <row r="477" spans="38:38" x14ac:dyDescent="0.25">
      <c r="AL477" s="1">
        <v>2058</v>
      </c>
    </row>
    <row r="478" spans="38:38" x14ac:dyDescent="0.25">
      <c r="AL478" s="1">
        <v>2059</v>
      </c>
    </row>
    <row r="479" spans="38:38" x14ac:dyDescent="0.25">
      <c r="AL479" s="1">
        <v>2060</v>
      </c>
    </row>
    <row r="480" spans="38:38" x14ac:dyDescent="0.25">
      <c r="AL480" s="1">
        <v>2061</v>
      </c>
    </row>
    <row r="481" spans="38:38" x14ac:dyDescent="0.25">
      <c r="AL481" s="1">
        <v>2062</v>
      </c>
    </row>
    <row r="482" spans="38:38" x14ac:dyDescent="0.25">
      <c r="AL482" s="1">
        <v>2063</v>
      </c>
    </row>
    <row r="483" spans="38:38" x14ac:dyDescent="0.25">
      <c r="AL483" s="1">
        <v>2064</v>
      </c>
    </row>
    <row r="484" spans="38:38" x14ac:dyDescent="0.25">
      <c r="AL484" s="1">
        <v>2065</v>
      </c>
    </row>
    <row r="485" spans="38:38" x14ac:dyDescent="0.25">
      <c r="AL485" s="1">
        <v>2066</v>
      </c>
    </row>
    <row r="486" spans="38:38" x14ac:dyDescent="0.25">
      <c r="AL486" s="1">
        <v>2067</v>
      </c>
    </row>
    <row r="487" spans="38:38" x14ac:dyDescent="0.25">
      <c r="AL487" s="1">
        <v>2068</v>
      </c>
    </row>
    <row r="488" spans="38:38" x14ac:dyDescent="0.25">
      <c r="AL488" s="1">
        <v>2069</v>
      </c>
    </row>
    <row r="489" spans="38:38" x14ac:dyDescent="0.25">
      <c r="AL489" s="1">
        <v>2070</v>
      </c>
    </row>
    <row r="490" spans="38:38" x14ac:dyDescent="0.25">
      <c r="AL490" s="1">
        <v>2071</v>
      </c>
    </row>
    <row r="491" spans="38:38" x14ac:dyDescent="0.25">
      <c r="AL491" s="1">
        <v>2072</v>
      </c>
    </row>
    <row r="492" spans="38:38" x14ac:dyDescent="0.25">
      <c r="AL492" s="1">
        <v>2073</v>
      </c>
    </row>
    <row r="493" spans="38:38" x14ac:dyDescent="0.25">
      <c r="AL493" s="1">
        <v>2074</v>
      </c>
    </row>
    <row r="494" spans="38:38" x14ac:dyDescent="0.25">
      <c r="AL494" s="1">
        <v>2075</v>
      </c>
    </row>
    <row r="495" spans="38:38" x14ac:dyDescent="0.25">
      <c r="AL495" s="1">
        <v>2076</v>
      </c>
    </row>
    <row r="496" spans="38:38" x14ac:dyDescent="0.25">
      <c r="AL496" s="1">
        <v>2077</v>
      </c>
    </row>
    <row r="497" spans="38:38" x14ac:dyDescent="0.25">
      <c r="AL497" s="1">
        <v>2078</v>
      </c>
    </row>
    <row r="498" spans="38:38" x14ac:dyDescent="0.25">
      <c r="AL498" s="1">
        <v>2079</v>
      </c>
    </row>
    <row r="499" spans="38:38" x14ac:dyDescent="0.25">
      <c r="AL499" s="1">
        <v>2080</v>
      </c>
    </row>
    <row r="500" spans="38:38" x14ac:dyDescent="0.25">
      <c r="AL500" s="1">
        <v>2081</v>
      </c>
    </row>
    <row r="501" spans="38:38" x14ac:dyDescent="0.25">
      <c r="AL501" s="1">
        <v>2082</v>
      </c>
    </row>
    <row r="502" spans="38:38" x14ac:dyDescent="0.25">
      <c r="AL502" s="1">
        <v>2083</v>
      </c>
    </row>
    <row r="503" spans="38:38" x14ac:dyDescent="0.25">
      <c r="AL503" s="1">
        <v>2084</v>
      </c>
    </row>
    <row r="504" spans="38:38" x14ac:dyDescent="0.25">
      <c r="AL504" s="1">
        <v>2085</v>
      </c>
    </row>
    <row r="505" spans="38:38" x14ac:dyDescent="0.25">
      <c r="AL505" s="1">
        <v>2086</v>
      </c>
    </row>
    <row r="506" spans="38:38" x14ac:dyDescent="0.25">
      <c r="AL506" s="1">
        <v>2087</v>
      </c>
    </row>
    <row r="507" spans="38:38" x14ac:dyDescent="0.25">
      <c r="AL507" s="1">
        <v>2088</v>
      </c>
    </row>
    <row r="508" spans="38:38" x14ac:dyDescent="0.25">
      <c r="AL508" s="1">
        <v>2089</v>
      </c>
    </row>
    <row r="509" spans="38:38" x14ac:dyDescent="0.25">
      <c r="AL509" s="1">
        <v>2090</v>
      </c>
    </row>
    <row r="510" spans="38:38" x14ac:dyDescent="0.25">
      <c r="AL510" s="1">
        <v>2091</v>
      </c>
    </row>
    <row r="511" spans="38:38" x14ac:dyDescent="0.25">
      <c r="AL511" s="1">
        <v>2092</v>
      </c>
    </row>
    <row r="512" spans="38:38" x14ac:dyDescent="0.25">
      <c r="AL512" s="1">
        <v>2093</v>
      </c>
    </row>
    <row r="513" spans="38:38" x14ac:dyDescent="0.25">
      <c r="AL513" s="1">
        <v>2094</v>
      </c>
    </row>
    <row r="514" spans="38:38" x14ac:dyDescent="0.25">
      <c r="AL514" s="1">
        <v>2095</v>
      </c>
    </row>
    <row r="515" spans="38:38" x14ac:dyDescent="0.25">
      <c r="AL515" s="1">
        <v>2096</v>
      </c>
    </row>
    <row r="516" spans="38:38" x14ac:dyDescent="0.25">
      <c r="AL516" s="1">
        <v>2097</v>
      </c>
    </row>
    <row r="517" spans="38:38" x14ac:dyDescent="0.25">
      <c r="AL517" s="1">
        <v>2098</v>
      </c>
    </row>
    <row r="518" spans="38:38" x14ac:dyDescent="0.25">
      <c r="AL518" s="1">
        <v>2099</v>
      </c>
    </row>
    <row r="519" spans="38:38" x14ac:dyDescent="0.25">
      <c r="AL519" s="1">
        <v>2100</v>
      </c>
    </row>
  </sheetData>
  <mergeCells count="19">
    <mergeCell ref="B25:H25"/>
    <mergeCell ref="K25:Q25"/>
    <mergeCell ref="T25:Z25"/>
    <mergeCell ref="B34:H34"/>
    <mergeCell ref="K34:Q34"/>
    <mergeCell ref="T34:Z34"/>
    <mergeCell ref="B7:H7"/>
    <mergeCell ref="K7:Q7"/>
    <mergeCell ref="T7:Z7"/>
    <mergeCell ref="B16:H16"/>
    <mergeCell ref="K16:Q16"/>
    <mergeCell ref="T16:Z16"/>
    <mergeCell ref="N3:Q3"/>
    <mergeCell ref="W3:Z3"/>
    <mergeCell ref="A1:B1"/>
    <mergeCell ref="C1:D1"/>
    <mergeCell ref="N1:Q1"/>
    <mergeCell ref="N2:Q2"/>
    <mergeCell ref="W2:Z2"/>
  </mergeCells>
  <conditionalFormatting sqref="G9:H14 P9:Q14 Y9:Z14 G18:H23 P18:Q23 Y18:Z23 G27:H32 P27:Q32 Y27:Z32 G36:H41 P36:Q41 Y36:Z41">
    <cfRule type="cellIs" dxfId="4" priority="1" operator="notEqual">
      <formula>""</formula>
    </cfRule>
  </conditionalFormatting>
  <dataValidations count="1">
    <dataValidation type="whole" allowBlank="1" showInputMessage="1" showErrorMessage="1" sqref="A4:B5" xr:uid="{00000000-0002-0000-0800-000000000000}">
      <formula1>1582</formula1>
      <formula2>2100</formula2>
    </dataValidation>
  </dataValidations>
  <pageMargins left="0.7" right="0.7" top="0.75" bottom="0.75" header="0.3" footer="0.3"/>
  <pageSetup paperSize="9" scale="81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1</vt:i4>
      </vt:variant>
    </vt:vector>
  </HeadingPairs>
  <TitlesOfParts>
    <vt:vector size="19" baseType="lpstr">
      <vt:lpstr>Naptár</vt:lpstr>
      <vt:lpstr>Ünnepnapok</vt:lpstr>
      <vt:lpstr>Trans</vt:lpstr>
      <vt:lpstr>Névnap</vt:lpstr>
      <vt:lpstr>Munkanapáthelyezés</vt:lpstr>
      <vt:lpstr>Öröknaptár</vt:lpstr>
      <vt:lpstr>n1900</vt:lpstr>
      <vt:lpstr>n19002</vt:lpstr>
      <vt:lpstr>k1900</vt:lpstr>
      <vt:lpstr>1900</vt:lpstr>
      <vt:lpstr>1800</vt:lpstr>
      <vt:lpstr>1700</vt:lpstr>
      <vt:lpstr>1600</vt:lpstr>
      <vt:lpstr>Napok</vt:lpstr>
      <vt:lpstr>Húsvét1900&gt;</vt:lpstr>
      <vt:lpstr>1801-1900</vt:lpstr>
      <vt:lpstr>Húsvét1900&lt;</vt:lpstr>
      <vt:lpstr>Húsvét1900&lt;2</vt:lpstr>
      <vt:lpstr>Naptár!Nyomtatási_terület</vt:lpstr>
    </vt:vector>
  </TitlesOfParts>
  <LinksUpToDate>false</LinksUpToDate>
  <SharedDoc>false</SharedDoc>
  <HyperlinkBase>Öröknaptár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Öröknaptár</dc:title>
  <dc:subject>Munka és munkaszüneti napok országonként</dc:subject>
  <dc:creator>Humanrobot</dc:creator>
  <cp:keywords>Öröknaptár,húsvét,ünnepnapok</cp:keywords>
  <dc:description>Többnyelvű öröknaptár (Gergely)</dc:description>
  <cp:lastModifiedBy>HUVTOSZY</cp:lastModifiedBy>
  <dcterms:created xsi:type="dcterms:W3CDTF">2017-05-29T08:14:38Z</dcterms:created>
  <dcterms:modified xsi:type="dcterms:W3CDTF">2021-11-04T14:16:19Z</dcterms:modified>
  <cp:category>Naptár</cp:category>
</cp:coreProperties>
</file>